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pivotTables/_rels/pivotTable8.xml.rels" ContentType="application/vnd.openxmlformats-package.relationships+xml"/>
  <Override PartName="/xl/pivotTables/_rels/pivotTable7.xml.rels" ContentType="application/vnd.openxmlformats-package.relationships+xml"/>
  <Override PartName="/xl/pivotTables/_rels/pivotTable6.xml.rels" ContentType="application/vnd.openxmlformats-package.relationships+xml"/>
  <Override PartName="/xl/pivotTables/_rels/pivotTable3.xml.rels" ContentType="application/vnd.openxmlformats-package.relationships+xml"/>
  <Override PartName="/xl/pivotTables/_rels/pivotTable5.xml.rels" ContentType="application/vnd.openxmlformats-package.relationships+xml"/>
  <Override PartName="/xl/pivotTables/_rels/pivotTable4.xml.rels" ContentType="application/vnd.openxmlformats-package.relationships+xml"/>
  <Override PartName="/xl/pivotTables/_rels/pivotTable2.xml.rels" ContentType="application/vnd.openxmlformats-package.relationships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Cache/pivotCacheDefinition1.xml" ContentType="application/vnd.openxmlformats-officedocument.spreadsheetml.pivotCacheDefinition+xml"/>
  <Override PartName="/xl/pivotCache/_rels/pivotCacheDefinition3.xml.rels" ContentType="application/vnd.openxmlformats-package.relationships+xml"/>
  <Override PartName="/xl/pivotCache/_rels/pivotCacheDefinition2.xml.rels" ContentType="application/vnd.openxmlformats-package.relationships+xml"/>
  <Override PartName="/xl/pivotCache/_rels/pivotCacheDefinition1.xml.rels" ContentType="application/vnd.openxmlformats-package.relationships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eller" sheetId="1" state="visible" r:id="rId2"/>
    <sheet name="Koordinaten" sheetId="2" state="visible" r:id="rId3"/>
    <sheet name="heute" sheetId="3" state="visible" r:id="rId4"/>
    <sheet name="nach Jahrgang" sheetId="4" state="visible" r:id="rId5"/>
    <sheet name="Anzahl Flaschen" sheetId="5" state="visible" r:id="rId6"/>
    <sheet name="nach Traube" sheetId="6" state="visible" r:id="rId7"/>
    <sheet name="Einkaufsmengen Kellerei" sheetId="7" state="visible" r:id="rId8"/>
    <sheet name="wo issa denn" sheetId="8" state="visible" r:id="rId9"/>
    <sheet name="Einkaufsmengen Jahr" sheetId="9" state="visible" r:id="rId10"/>
    <sheet name="wie lang im keller" sheetId="10" state="visible" r:id="rId11"/>
    <sheet name="auszutrinken" sheetId="11" state="visible" r:id="rId12"/>
  </sheets>
  <definedNames>
    <definedName function="false" hidden="true" localSheetId="4" name="_xlnm._FilterDatabase" vbProcedure="false">'Anzahl Flaschen'!$A$1</definedName>
    <definedName function="false" hidden="false" localSheetId="0" name="_xlnm.Print_Area" vbProcedure="false">Keller!$B:$J</definedName>
    <definedName function="false" hidden="false" localSheetId="0" name="_xlnm.Print_Titles" vbProcedure="false">Keller!$1:$1</definedName>
    <definedName function="false" hidden="true" localSheetId="0" name="_xlnm._FilterDatabase" vbProcedure="false">Keller!$B$1:$AR$1034</definedName>
    <definedName function="false" hidden="false" localSheetId="9" name="_xlnm.Print_Area" vbProcedure="false">'wie lang im keller'!$A$1:$F$301</definedName>
    <definedName function="false" hidden="false" name="Excel_BuiltIn_Print_Area" vbProcedure="false">Keller!$B$1:$Q$795</definedName>
    <definedName function="false" hidden="false" name="Excel_BuiltIn__FilterDatabase_1" vbProcedure="false">0</definedName>
    <definedName function="false" hidden="false" name="GuteWeine" vbProcedure="false">Keller!$B$1:$U$771</definedName>
    <definedName function="false" hidden="false" name="__Anonymous_Sheet_DB__1" vbProcedure="false">keller!#ref!</definedName>
    <definedName function="false" hidden="false" name="__Anonymous_Sheet_DB__1_1" vbProcedure="false">Keller!$B:$U</definedName>
    <definedName function="false" hidden="false" localSheetId="0" name="Excel_BuiltIn__FilterDatabase" vbProcedure="false">keller!#ref!</definedName>
  </definedNames>
  <calcPr iterateCount="100" refMode="A1" iterate="false" iterateDelta="0.0001"/>
  <pivotCaches>
    <pivotCache cacheId="1" r:id="rId14"/>
    <pivotCache cacheId="2" r:id="rId15"/>
    <pivotCache cacheId="3" r:id="rId16"/>
  </pivotCaches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Przemysl:
</t>
        </r>
        <r>
          <rPr>
            <sz val="8"/>
            <color rgb="FF000000"/>
            <rFont val="Tahoma"/>
            <family val="2"/>
            <charset val="1"/>
          </rPr>
          <t xml:space="preserve">R...Rotwein, W...Weißwein, O...Rosé, S...Sprudel, Ü...Süßwein</t>
        </r>
      </text>
    </comment>
    <comment ref="M1" authorId="0">
      <text>
        <r>
          <rPr>
            <sz val="10"/>
            <rFont val="Arial"/>
            <family val="2"/>
            <charset val="1"/>
          </rPr>
          <t xml:space="preserve">Przemysl:
</t>
        </r>
        <r>
          <rPr>
            <sz val="8"/>
            <color rgb="FF000000"/>
            <rFont val="Tahoma"/>
            <family val="2"/>
            <charset val="1"/>
          </rPr>
          <t xml:space="preserve">Preis pro Flasche</t>
        </r>
      </text>
    </comment>
    <comment ref="N1" authorId="0">
      <text>
        <r>
          <rPr>
            <sz val="10"/>
            <rFont val="Arial"/>
            <family val="2"/>
            <charset val="1"/>
          </rPr>
          <t xml:space="preserve">Przemysl:
</t>
        </r>
        <r>
          <rPr>
            <sz val="8"/>
            <color rgb="FF000000"/>
            <rFont val="Tahoma"/>
            <family val="2"/>
            <charset val="1"/>
          </rPr>
          <t xml:space="preserve">In welchem Jahr gekauft</t>
        </r>
      </text>
    </comment>
    <comment ref="O1" authorId="0">
      <text>
        <r>
          <rPr>
            <sz val="10"/>
            <rFont val="Arial"/>
            <family val="2"/>
            <charset val="1"/>
          </rPr>
          <t xml:space="preserve">Przemysl:
</t>
        </r>
        <r>
          <rPr>
            <sz val="8"/>
            <color rgb="FF000000"/>
            <rFont val="Arial"/>
            <family val="2"/>
            <charset val="1"/>
          </rPr>
          <t xml:space="preserve">Wine Spectator (WS)
Wine Advocate (WA)
Vinous (VI)
</t>
        </r>
        <r>
          <rPr>
            <sz val="8"/>
            <color rgb="FF000000"/>
            <rFont val="Tahoma"/>
            <family val="2"/>
            <charset val="1"/>
          </rPr>
          <t xml:space="preserve">Gambero Rosso (GR)
Le Classement (LC)
Fallstaff (FS)
Rober Parker (RP)
Cellar Tracker (CT)
Decanter (DE)</t>
        </r>
      </text>
    </comment>
    <comment ref="R1" authorId="0">
      <text>
        <r>
          <rPr>
            <sz val="10"/>
            <rFont val="Arial"/>
            <family val="2"/>
            <charset val="1"/>
          </rPr>
          <t xml:space="preserve">Przemysl:
</t>
        </r>
        <r>
          <rPr>
            <sz val="8"/>
            <color rgb="FF000000"/>
            <rFont val="Tahoma"/>
            <family val="2"/>
            <charset val="1"/>
          </rPr>
          <t xml:space="preserve">In welchem Jahr getrunken</t>
        </r>
      </text>
    </comment>
  </commentList>
</comments>
</file>

<file path=xl/sharedStrings.xml><?xml version="1.0" encoding="utf-8"?>
<sst xmlns="http://schemas.openxmlformats.org/spreadsheetml/2006/main" count="10981" uniqueCount="1749">
  <si>
    <t xml:space="preserve">id</t>
  </si>
  <si>
    <t xml:space="preserve">Art</t>
  </si>
  <si>
    <t xml:space="preserve">Jahrgang</t>
  </si>
  <si>
    <t xml:space="preserve">Land</t>
  </si>
  <si>
    <t xml:space="preserve">Region</t>
  </si>
  <si>
    <t xml:space="preserve">Flaschen gekauft</t>
  </si>
  <si>
    <t xml:space="preserve">Flaschen im Keller</t>
  </si>
  <si>
    <t xml:space="preserve">Erzeuger</t>
  </si>
  <si>
    <t xml:space="preserve">Name</t>
  </si>
  <si>
    <t xml:space="preserve">Traube</t>
  </si>
  <si>
    <t xml:space="preserve">Haltbar von</t>
  </si>
  <si>
    <t xml:space="preserve">Haltbar bis</t>
  </si>
  <si>
    <t xml:space="preserve">Preis</t>
  </si>
  <si>
    <t xml:space="preserve">Gekauft</t>
  </si>
  <si>
    <t xml:space="preserve">Bewertung</t>
  </si>
  <si>
    <t xml:space="preserve">Wo gekauft</t>
  </si>
  <si>
    <t xml:space="preserve">Anlass</t>
  </si>
  <si>
    <t xml:space="preserve">Getrunken</t>
  </si>
  <si>
    <t xml:space="preserve">Kommentar</t>
  </si>
  <si>
    <t xml:space="preserve">€ Einkauf</t>
  </si>
  <si>
    <t xml:space="preserve">€ im Keller</t>
  </si>
  <si>
    <t xml:space="preserve">Punkte WA</t>
  </si>
  <si>
    <t xml:space="preserve">WA haltbar von</t>
  </si>
  <si>
    <t xml:space="preserve">WA haltbar bis</t>
  </si>
  <si>
    <t xml:space="preserve">WS Punkte</t>
  </si>
  <si>
    <t xml:space="preserve">WS haltbar von</t>
  </si>
  <si>
    <t xml:space="preserve">WS haltbar bis</t>
  </si>
  <si>
    <t xml:space="preserve">VI Punkte</t>
  </si>
  <si>
    <t xml:space="preserve">VI haltbar von</t>
  </si>
  <si>
    <t xml:space="preserve">VI haltbar bis</t>
  </si>
  <si>
    <t xml:space="preserve">Cellartracker etc</t>
  </si>
  <si>
    <t xml:space="preserve">von</t>
  </si>
  <si>
    <t xml:space="preserve">bis</t>
  </si>
  <si>
    <t xml:space="preserve">Hersteller von</t>
  </si>
  <si>
    <t xml:space="preserve">Hersteller bis</t>
  </si>
  <si>
    <t xml:space="preserve">Land Longitude/Längengrad</t>
  </si>
  <si>
    <t xml:space="preserve">Land Latitude/Breitengrad</t>
  </si>
  <si>
    <t xml:space="preserve">Region Longitude/Längengrad</t>
  </si>
  <si>
    <t xml:space="preserve">Region Latitude/Breitengrad</t>
  </si>
  <si>
    <t xml:space="preserve">Land Lat/Long</t>
  </si>
  <si>
    <t xml:space="preserve">Region Lat/Long</t>
  </si>
  <si>
    <t xml:space="preserve">Warnung</t>
  </si>
  <si>
    <t xml:space="preserve">Zuletzt gesehen</t>
  </si>
  <si>
    <t xml:space="preserve">Spalte im Keller</t>
  </si>
  <si>
    <t xml:space="preserve">R</t>
  </si>
  <si>
    <t xml:space="preserve">F</t>
  </si>
  <si>
    <t xml:space="preserve">Bordeaux</t>
  </si>
  <si>
    <t xml:space="preserve">Chateau Larruau</t>
  </si>
  <si>
    <t xml:space="preserve">Cuvee Rot</t>
  </si>
  <si>
    <t xml:space="preserve">Mitbringsel Eric/Angela</t>
  </si>
  <si>
    <t xml:space="preserve">Abendessen Eric/Angela</t>
  </si>
  <si>
    <t xml:space="preserve">Kiste</t>
  </si>
  <si>
    <t xml:space="preserve">Ü</t>
  </si>
  <si>
    <t xml:space="preserve">A</t>
  </si>
  <si>
    <t xml:space="preserve">Burgenland</t>
  </si>
  <si>
    <t xml:space="preserve">Tschida</t>
  </si>
  <si>
    <t xml:space="preserve">Eiswein</t>
  </si>
  <si>
    <t xml:space="preserve">Gelber Muskateller</t>
  </si>
  <si>
    <t xml:space="preserve">Mitbringsel Heidi</t>
  </si>
  <si>
    <t xml:space="preserve">Geburtstag Moni</t>
  </si>
  <si>
    <t xml:space="preserve">I</t>
  </si>
  <si>
    <t xml:space="preserve">Toscana</t>
  </si>
  <si>
    <t xml:space="preserve">Mazzei</t>
  </si>
  <si>
    <t xml:space="preserve">Tenuta Belguardo</t>
  </si>
  <si>
    <t xml:space="preserve">Toskanaurlaub 2021</t>
  </si>
  <si>
    <t xml:space="preserve">Chianti Classico</t>
  </si>
  <si>
    <t xml:space="preserve">Chianti Classico Riserva</t>
  </si>
  <si>
    <t xml:space="preserve">Cafaggio</t>
  </si>
  <si>
    <t xml:space="preserve">Basilica del Pruneto</t>
  </si>
  <si>
    <t xml:space="preserve">Merlot</t>
  </si>
  <si>
    <t xml:space="preserve">Basilica di San Martino</t>
  </si>
  <si>
    <t xml:space="preserve">RM</t>
  </si>
  <si>
    <t xml:space="preserve">Basilica di Cortaccio</t>
  </si>
  <si>
    <t xml:space="preserve">Cabernet Sauvignon</t>
  </si>
  <si>
    <t xml:space="preserve">Badia a Coltibuono</t>
  </si>
  <si>
    <t xml:space="preserve">Sangiovese</t>
  </si>
  <si>
    <t xml:space="preserve">Cultus Boni</t>
  </si>
  <si>
    <t xml:space="preserve">Montebello</t>
  </si>
  <si>
    <t xml:space="preserve">Vin Santo</t>
  </si>
  <si>
    <t xml:space="preserve">Cuvee Weiß</t>
  </si>
  <si>
    <t xml:space="preserve">Occhio di Perenice</t>
  </si>
  <si>
    <t xml:space="preserve">Castello dei Rampolla</t>
  </si>
  <si>
    <t xml:space="preserve">Kiste li OV</t>
  </si>
  <si>
    <t xml:space="preserve">Sammarco</t>
  </si>
  <si>
    <t xml:space="preserve">Liu</t>
  </si>
  <si>
    <t xml:space="preserve">Fontodi</t>
  </si>
  <si>
    <t xml:space="preserve">Case Via</t>
  </si>
  <si>
    <t xml:space="preserve">Syrah</t>
  </si>
  <si>
    <t xml:space="preserve">Flaccianello</t>
  </si>
  <si>
    <t xml:space="preserve">W</t>
  </si>
  <si>
    <t xml:space="preserve">Meriggio</t>
  </si>
  <si>
    <t xml:space="preserve">Umbrien</t>
  </si>
  <si>
    <t xml:space="preserve">Caprai</t>
  </si>
  <si>
    <t xml:space="preserve">Rosso Outsider</t>
  </si>
  <si>
    <t xml:space="preserve">Sagrantino</t>
  </si>
  <si>
    <t xml:space="preserve">Arnaldo Caprai</t>
  </si>
  <si>
    <t xml:space="preserve">Apulien 2021</t>
  </si>
  <si>
    <t xml:space="preserve">Chardonnay</t>
  </si>
  <si>
    <t xml:space="preserve">Collepiano</t>
  </si>
  <si>
    <t xml:space="preserve">R3</t>
  </si>
  <si>
    <t xml:space="preserve">Passito</t>
  </si>
  <si>
    <t xml:space="preserve">25 anni</t>
  </si>
  <si>
    <t xml:space="preserve">Enoteca Properzio</t>
  </si>
  <si>
    <t xml:space="preserve">Paolo Bea</t>
  </si>
  <si>
    <t xml:space="preserve">Pagliaro</t>
  </si>
  <si>
    <t xml:space="preserve">Apulien</t>
  </si>
  <si>
    <t xml:space="preserve">Rivera</t>
  </si>
  <si>
    <t xml:space="preserve">Puer Apuliae</t>
  </si>
  <si>
    <t xml:space="preserve">Nero di Troia</t>
  </si>
  <si>
    <t xml:space="preserve">Enoteca Divino (Maglie)</t>
  </si>
  <si>
    <t xml:space="preserve">Morella</t>
  </si>
  <si>
    <t xml:space="preserve">La Signora</t>
  </si>
  <si>
    <t xml:space="preserve">Primitivo</t>
  </si>
  <si>
    <t xml:space="preserve">Old Vines</t>
  </si>
  <si>
    <t xml:space="preserve">Vigne Monache</t>
  </si>
  <si>
    <t xml:space="preserve">1920 Primitivo Dolce Naturale</t>
  </si>
  <si>
    <t xml:space="preserve">Enoteca Mieravigliosa (Maglie)</t>
  </si>
  <si>
    <t xml:space="preserve">Masseria L'Astore</t>
  </si>
  <si>
    <t xml:space="preserve">Alberelli</t>
  </si>
  <si>
    <t xml:space="preserve">Negroamaro</t>
  </si>
  <si>
    <t xml:space="preserve">Feudi di Guagnago</t>
  </si>
  <si>
    <t xml:space="preserve">Nero di Velluto</t>
  </si>
  <si>
    <t xml:space="preserve">Menhir Salento</t>
  </si>
  <si>
    <t xml:space="preserve">D'Alesio</t>
  </si>
  <si>
    <t xml:space="preserve">Cantina Menhir</t>
  </si>
  <si>
    <t xml:space="preserve">Gianfranco Fino</t>
  </si>
  <si>
    <t xml:space="preserve">Es Riserva</t>
  </si>
  <si>
    <t xml:space="preserve">Es piu Sole</t>
  </si>
  <si>
    <t xml:space="preserve">S</t>
  </si>
  <si>
    <t xml:space="preserve">Simona Natale</t>
  </si>
  <si>
    <t xml:space="preserve">Es</t>
  </si>
  <si>
    <t xml:space="preserve">Se</t>
  </si>
  <si>
    <t xml:space="preserve">Jo</t>
  </si>
  <si>
    <t xml:space="preserve">I Pastini</t>
  </si>
  <si>
    <t xml:space="preserve">Verso Sud</t>
  </si>
  <si>
    <t xml:space="preserve">Susumaniello</t>
  </si>
  <si>
    <t xml:space="preserve">NV</t>
  </si>
  <si>
    <t xml:space="preserve">Spumante Brut</t>
  </si>
  <si>
    <t xml:space="preserve">Verdeca</t>
  </si>
  <si>
    <t xml:space="preserve">Rampone</t>
  </si>
  <si>
    <t xml:space="preserve">Fiano Minutolo</t>
  </si>
  <si>
    <t xml:space="preserve">Antico</t>
  </si>
  <si>
    <t xml:space="preserve">NZ</t>
  </si>
  <si>
    <t xml:space="preserve">Cloudy Bay</t>
  </si>
  <si>
    <t xml:space="preserve">Sauvignon Blanc</t>
  </si>
  <si>
    <t xml:space="preserve">Geschenk Kirchers</t>
  </si>
  <si>
    <t xml:space="preserve">Brisket 2021</t>
  </si>
  <si>
    <t xml:space="preserve">NÖ</t>
  </si>
  <si>
    <t xml:space="preserve">Prager</t>
  </si>
  <si>
    <t xml:space="preserve">Ried Achleiten Stockkultur Smaragd</t>
  </si>
  <si>
    <t xml:space="preserve">Grüner Veltliner</t>
  </si>
  <si>
    <t xml:space="preserve">Geschenk Laschitz</t>
  </si>
  <si>
    <t xml:space="preserve">Latium</t>
  </si>
  <si>
    <t xml:space="preserve">San Giovenale</t>
  </si>
  <si>
    <t xml:space="preserve">Habemus (white label)</t>
  </si>
  <si>
    <t xml:space="preserve">Weinladen Rom "Il Vinaio", Viglioglia Silvio</t>
  </si>
  <si>
    <t xml:space="preserve">Rombesuch Lilli 06/2021</t>
  </si>
  <si>
    <t xml:space="preserve">Südtirol</t>
  </si>
  <si>
    <t xml:space="preserve">Rottensteiner</t>
  </si>
  <si>
    <t xml:space="preserve">Weingut Rottensteiner</t>
  </si>
  <si>
    <t xml:space="preserve">Bozenausflug 22.5.2ß21</t>
  </si>
  <si>
    <t xml:space="preserve">-</t>
  </si>
  <si>
    <t xml:space="preserve">Lagrein Riserva</t>
  </si>
  <si>
    <t xml:space="preserve">Lagrein</t>
  </si>
  <si>
    <t xml:space="preserve">Select Lagrein</t>
  </si>
  <si>
    <t xml:space="preserve">Carnol</t>
  </si>
  <si>
    <t xml:space="preserve">Weissburgunder</t>
  </si>
  <si>
    <t xml:space="preserve">Ansitz Waldgries</t>
  </si>
  <si>
    <t xml:space="preserve">Mirell</t>
  </si>
  <si>
    <t xml:space="preserve">Z2_LiMiVo</t>
  </si>
  <si>
    <t xml:space="preserve">Erbhof Unterganzner – Josephus Mayr</t>
  </si>
  <si>
    <t xml:space="preserve">Kerner</t>
  </si>
  <si>
    <t xml:space="preserve">Kellerei Unterganzner</t>
  </si>
  <si>
    <t xml:space="preserve">Cabernet Riserva</t>
  </si>
  <si>
    <t xml:space="preserve">Steiermark</t>
  </si>
  <si>
    <t xml:space="preserve">Wohlmuth</t>
  </si>
  <si>
    <t xml:space="preserve">Kitzeck-Sausal</t>
  </si>
  <si>
    <t xml:space="preserve">Grauburgunder</t>
  </si>
  <si>
    <t xml:space="preserve">Bestellung Vinorama 05_2021</t>
  </si>
  <si>
    <t xml:space="preserve">Kellerei St. Pauls</t>
  </si>
  <si>
    <t xml:space="preserve">Justina</t>
  </si>
  <si>
    <t xml:space="preserve">Gewürztraminer</t>
  </si>
  <si>
    <t xml:space="preserve">Bayer</t>
  </si>
  <si>
    <t xml:space="preserve">Leithaberg</t>
  </si>
  <si>
    <t xml:space="preserve">Rennersistas</t>
  </si>
  <si>
    <t xml:space="preserve">Heideboden</t>
  </si>
  <si>
    <t xml:space="preserve">Kirchknopf</t>
  </si>
  <si>
    <t xml:space="preserve">Alte Reben</t>
  </si>
  <si>
    <t xml:space="preserve">Markowitsch</t>
  </si>
  <si>
    <t xml:space="preserve">Rubin Carnuntum</t>
  </si>
  <si>
    <t xml:space="preserve">Zweigelt</t>
  </si>
  <si>
    <t xml:space="preserve">Lombardei</t>
  </si>
  <si>
    <t xml:space="preserve">Braida</t>
  </si>
  <si>
    <t xml:space="preserve">Il Baciale Monferrato Rosso</t>
  </si>
  <si>
    <t xml:space="preserve">Iby</t>
  </si>
  <si>
    <t xml:space="preserve">Blaufränkisch Hochäcker Reserve</t>
  </si>
  <si>
    <t xml:space="preserve">Blaufränkisch</t>
  </si>
  <si>
    <t xml:space="preserve">D</t>
  </si>
  <si>
    <t xml:space="preserve">Rheinland-Pfalz</t>
  </si>
  <si>
    <t xml:space="preserve">Sorrentberg</t>
  </si>
  <si>
    <t xml:space="preserve">Rotschiefer Reiler Sorrentberg</t>
  </si>
  <si>
    <t xml:space="preserve">Riesling</t>
  </si>
  <si>
    <t xml:space="preserve">Wedl 05/2021</t>
  </si>
  <si>
    <t xml:space="preserve">Geschenk Eltern</t>
  </si>
  <si>
    <t xml:space="preserve">Abendessen 23.4.21</t>
  </si>
  <si>
    <t xml:space="preserve">Kellerei Kurtatsch</t>
  </si>
  <si>
    <t xml:space="preserve">Soma</t>
  </si>
  <si>
    <t xml:space="preserve">Abendessen 11.4.21</t>
  </si>
  <si>
    <t xml:space="preserve">D'Alceo</t>
  </si>
  <si>
    <t xml:space="preserve">Mailbestellung 2021</t>
  </si>
  <si>
    <t xml:space="preserve">Holzkiste</t>
  </si>
  <si>
    <t xml:space="preserve">98+</t>
  </si>
  <si>
    <t xml:space="preserve">Sizilien</t>
  </si>
  <si>
    <t xml:space="preserve">Gulfi</t>
  </si>
  <si>
    <t xml:space="preserve">Valcanzjria</t>
  </si>
  <si>
    <t xml:space="preserve">Mitbringsel Eva/Martin</t>
  </si>
  <si>
    <t xml:space="preserve">Josef Dockner</t>
  </si>
  <si>
    <t xml:space="preserve">Joe Grüner Veltliner Reserve</t>
  </si>
  <si>
    <t xml:space="preserve">Abendessen Spazeks 03/2021</t>
  </si>
  <si>
    <t xml:space="preserve">Keringer</t>
  </si>
  <si>
    <t xml:space="preserve">Überraschend gut - durchaus eine €10 Option!</t>
  </si>
  <si>
    <t xml:space="preserve">Bestellung Vinorama 02_2021</t>
  </si>
  <si>
    <t xml:space="preserve">Allacher</t>
  </si>
  <si>
    <t xml:space="preserve">Golser Merlot</t>
  </si>
  <si>
    <t xml:space="preserve">Veneto</t>
  </si>
  <si>
    <t xml:space="preserve">Sacchetto</t>
  </si>
  <si>
    <t xml:space="preserve">Mille Bolle Spumante Millesimato</t>
  </si>
  <si>
    <t xml:space="preserve">Feudo Maccari</t>
  </si>
  <si>
    <t xml:space="preserve">Saia</t>
  </si>
  <si>
    <t xml:space="preserve">Nero d'Avola</t>
  </si>
  <si>
    <t xml:space="preserve">Bottega Fragolino</t>
  </si>
  <si>
    <t xml:space="preserve">Fragolino Rosso</t>
  </si>
  <si>
    <t xml:space="preserve">Bertagna</t>
  </si>
  <si>
    <t xml:space="preserve">Lugana</t>
  </si>
  <si>
    <t xml:space="preserve">Turbiana</t>
  </si>
  <si>
    <t xml:space="preserve">Wedl 02/2021</t>
  </si>
  <si>
    <t xml:space="preserve">Languedoc</t>
  </si>
  <si>
    <t xml:space="preserve">Collectiv de Barrique</t>
  </si>
  <si>
    <t xml:space="preserve">Abendessen 22.2.2021</t>
  </si>
  <si>
    <t xml:space="preserve">Inama</t>
  </si>
  <si>
    <t xml:space="preserve">Soave</t>
  </si>
  <si>
    <t xml:space="preserve">Garganega</t>
  </si>
  <si>
    <t xml:space="preserve">Abendessen 20.2.2021</t>
  </si>
  <si>
    <t xml:space="preserve">Domäne Wachau</t>
  </si>
  <si>
    <t xml:space="preserve">20sixteen</t>
  </si>
  <si>
    <t xml:space="preserve">Geburtstagsessen Martin</t>
  </si>
  <si>
    <t xml:space="preserve">I Custodi delle vigne dell'Etna</t>
  </si>
  <si>
    <t xml:space="preserve">Pistus</t>
  </si>
  <si>
    <t xml:space="preserve">Weihnachtsgeschenk Lillifamilierom</t>
  </si>
  <si>
    <t xml:space="preserve">Weihnachten 2020</t>
  </si>
  <si>
    <t xml:space="preserve">Schmid</t>
  </si>
  <si>
    <t xml:space="preserve">Pfarrweingarten</t>
  </si>
  <si>
    <t xml:space="preserve">Gottardi</t>
  </si>
  <si>
    <t xml:space="preserve">Weihnachtsfondü 2020</t>
  </si>
  <si>
    <t xml:space="preserve">Rossetta Vini</t>
  </si>
  <si>
    <t xml:space="preserve">Tino Rosso</t>
  </si>
  <si>
    <t xml:space="preserve">Mitbringsel Ians</t>
  </si>
  <si>
    <t xml:space="preserve">Umtrunk 12/20</t>
  </si>
  <si>
    <t xml:space="preserve">P</t>
  </si>
  <si>
    <t xml:space="preserve">Porto</t>
  </si>
  <si>
    <t xml:space="preserve">Warre</t>
  </si>
  <si>
    <t xml:space="preserve">Vintage Port</t>
  </si>
  <si>
    <t xml:space="preserve">Geburtstagsgeschenk Johannes</t>
  </si>
  <si>
    <t xml:space="preserve">(94-96)</t>
  </si>
  <si>
    <t xml:space="preserve">XmasMoni</t>
  </si>
  <si>
    <t xml:space="preserve">Quinta do Noval</t>
  </si>
  <si>
    <t xml:space="preserve">Wein&amp;Co Wien</t>
  </si>
  <si>
    <t xml:space="preserve">Donnafugata</t>
  </si>
  <si>
    <t xml:space="preserve">Ben Rye</t>
  </si>
  <si>
    <t xml:space="preserve">Zibibbo</t>
  </si>
  <si>
    <t xml:space="preserve">Allegrini</t>
  </si>
  <si>
    <t xml:space="preserve">Amarone</t>
  </si>
  <si>
    <t xml:space="preserve">Geburtstagsgeschenk Heidi</t>
  </si>
  <si>
    <t xml:space="preserve">Kellerei Schreckbichl</t>
  </si>
  <si>
    <t xml:space="preserve">Rosatum</t>
  </si>
  <si>
    <t xml:space="preserve">Rosenmuskateller</t>
  </si>
  <si>
    <t xml:space="preserve">Südtirolkurzurlaub 2020</t>
  </si>
  <si>
    <t xml:space="preserve">Canthus Passito</t>
  </si>
  <si>
    <t xml:space="preserve">Goldmuskateller</t>
  </si>
  <si>
    <t xml:space="preserve">Villa Nigra</t>
  </si>
  <si>
    <t xml:space="preserve">Pinot Noir</t>
  </si>
  <si>
    <t xml:space="preserve">Kastelt</t>
  </si>
  <si>
    <t xml:space="preserve">Sigis Mundus</t>
  </si>
  <si>
    <t xml:space="preserve">Cornelius</t>
  </si>
  <si>
    <t xml:space="preserve">Lafoa</t>
  </si>
  <si>
    <t xml:space="preserve">WM</t>
  </si>
  <si>
    <t xml:space="preserve">Formigar</t>
  </si>
  <si>
    <t xml:space="preserve">Kellerei Girlan</t>
  </si>
  <si>
    <t xml:space="preserve">Flora</t>
  </si>
  <si>
    <t xml:space="preserve">Trattmann</t>
  </si>
  <si>
    <t xml:space="preserve">Lagrein-Merlot</t>
  </si>
  <si>
    <t xml:space="preserve">Les Vignes des Deux Soleils</t>
  </si>
  <si>
    <t xml:space="preserve">Les Romains</t>
  </si>
  <si>
    <t xml:space="preserve">Weinkauf Winter 2020</t>
  </si>
  <si>
    <t xml:space="preserve">Bonus Weinkauf</t>
  </si>
  <si>
    <t xml:space="preserve">Z5_ReMiVo</t>
  </si>
  <si>
    <t xml:space="preserve">Braci</t>
  </si>
  <si>
    <t xml:space="preserve">Hostaria 2020</t>
  </si>
  <si>
    <t xml:space="preserve">Terrabianca</t>
  </si>
  <si>
    <t xml:space="preserve">Piano del Cipresso</t>
  </si>
  <si>
    <t xml:space="preserve">Geschenk Moni/Apotheke</t>
  </si>
  <si>
    <t xml:space="preserve">CT90,7</t>
  </si>
  <si>
    <t xml:space="preserve">Irgendwo bei San Gimignano</t>
  </si>
  <si>
    <t xml:space="preserve">Chianti</t>
  </si>
  <si>
    <t xml:space="preserve">Mitbringsel Guni</t>
  </si>
  <si>
    <t xml:space="preserve">Ernst Triebaumer</t>
  </si>
  <si>
    <t xml:space="preserve">Bei Inventur gefunden</t>
  </si>
  <si>
    <t xml:space="preserve">SLO</t>
  </si>
  <si>
    <t xml:space="preserve">Slowenien</t>
  </si>
  <si>
    <t xml:space="preserve">Puklavec Family</t>
  </si>
  <si>
    <t xml:space="preserve">Seven Numbers Eiswein</t>
  </si>
  <si>
    <t xml:space="preserve">Furmint</t>
  </si>
  <si>
    <t xml:space="preserve">Korsika</t>
  </si>
  <si>
    <t xml:space="preserve">xxx</t>
  </si>
  <si>
    <t xml:space="preserve">Muscat</t>
  </si>
  <si>
    <t xml:space="preserve">Nittnaus</t>
  </si>
  <si>
    <t xml:space="preserve">Trockenbeerenauslese</t>
  </si>
  <si>
    <t xml:space="preserve">Happacherhof</t>
  </si>
  <si>
    <t xml:space="preserve">Aurum</t>
  </si>
  <si>
    <t xml:space="preserve">Kellerei Bozen</t>
  </si>
  <si>
    <t xml:space="preserve">Vinalia</t>
  </si>
  <si>
    <t xml:space="preserve">Ansitz Pfitscher</t>
  </si>
  <si>
    <t xml:space="preserve">Cortazo</t>
  </si>
  <si>
    <t xml:space="preserve">Flügge Mädels</t>
  </si>
  <si>
    <t xml:space="preserve">Burgund</t>
  </si>
  <si>
    <t xml:space="preserve">Domaine Forey Père &amp; Fils</t>
  </si>
  <si>
    <t xml:space="preserve">Morey-Saint-Denise</t>
  </si>
  <si>
    <t xml:space="preserve">Mitbringsel Eltern</t>
  </si>
  <si>
    <t xml:space="preserve">Lilli Rom</t>
  </si>
  <si>
    <t xml:space="preserve">Le Fonti</t>
  </si>
  <si>
    <t xml:space="preserve">Fontissimo</t>
  </si>
  <si>
    <t xml:space="preserve">Toskanaurlaub 2020</t>
  </si>
  <si>
    <t xml:space="preserve">Chianti Classico Gran Selezione</t>
  </si>
  <si>
    <t xml:space="preserve">O</t>
  </si>
  <si>
    <t xml:space="preserve">Rose</t>
  </si>
  <si>
    <t xml:space="preserve">Renzo Marinai</t>
  </si>
  <si>
    <t xml:space="preserve">Kadar</t>
  </si>
  <si>
    <t xml:space="preserve">Z0_GaHi</t>
  </si>
  <si>
    <t xml:space="preserve">Chianti Gran Selezione</t>
  </si>
  <si>
    <t xml:space="preserve">Castellare in Castellina</t>
  </si>
  <si>
    <t xml:space="preserve">I Sodi di San Nicolo</t>
  </si>
  <si>
    <t xml:space="preserve">Chianti Classico il Poggiale</t>
  </si>
  <si>
    <t xml:space="preserve">Fattoria di Felsina</t>
  </si>
  <si>
    <t xml:space="preserve">Chianti Classico Pagliarese</t>
  </si>
  <si>
    <t xml:space="preserve">Z6_ReVo</t>
  </si>
  <si>
    <t xml:space="preserve">I Sistri</t>
  </si>
  <si>
    <t xml:space="preserve">Maestro Raro</t>
  </si>
  <si>
    <t xml:space="preserve">Fontalloro</t>
  </si>
  <si>
    <t xml:space="preserve">Z3_MiLiVo</t>
  </si>
  <si>
    <t xml:space="preserve">RK</t>
  </si>
  <si>
    <t xml:space="preserve">Vendemmia Tardiva</t>
  </si>
  <si>
    <t xml:space="preserve">D‘Alceo</t>
  </si>
  <si>
    <t xml:space="preserve">?</t>
  </si>
  <si>
    <t xml:space="preserve">Fattoria Poggerino</t>
  </si>
  <si>
    <t xml:space="preserve">Bugialla</t>
  </si>
  <si>
    <t xml:space="preserve">Poggerino</t>
  </si>
  <si>
    <t xml:space="preserve">Primamateria</t>
  </si>
  <si>
    <t xml:space="preserve">Vigne del Sorbo</t>
  </si>
  <si>
    <t xml:space="preserve">Igler</t>
  </si>
  <si>
    <t xml:space="preserve">Vulcano</t>
  </si>
  <si>
    <t xml:space="preserve">FS92</t>
  </si>
  <si>
    <t xml:space="preserve">Sardinien</t>
  </si>
  <si>
    <t xml:space="preserve">Giuseppe Sedilesu</t>
  </si>
  <si>
    <t xml:space="preserve">Mamuthone</t>
  </si>
  <si>
    <t xml:space="preserve">Mitbringsel Ursula/Poldi</t>
  </si>
  <si>
    <t xml:space="preserve">Gehring</t>
  </si>
  <si>
    <t xml:space="preserve">Niersteiner Pettenthal</t>
  </si>
  <si>
    <t xml:space="preserve">Mitbringsel Miri/Georg</t>
  </si>
  <si>
    <t xml:space="preserve">Elena Walch</t>
  </si>
  <si>
    <t xml:space="preserve">Chardonnay Castel Ringberg</t>
  </si>
  <si>
    <t xml:space="preserve">Südtirolurlaub 2015 (?)</t>
  </si>
  <si>
    <t xml:space="preserve">Il Sasso</t>
  </si>
  <si>
    <t xml:space="preserve">Carmignano</t>
  </si>
  <si>
    <t xml:space="preserve">Ebner-Ebenauer</t>
  </si>
  <si>
    <t xml:space="preserve">Hermanschachern</t>
  </si>
  <si>
    <t xml:space="preserve">Weinmarkt Poysdorf</t>
  </si>
  <si>
    <t xml:space="preserve">Urlaub Laschitz Poysdorf</t>
  </si>
  <si>
    <t xml:space="preserve">Black Edition</t>
  </si>
  <si>
    <t xml:space="preserve">Planeta</t>
  </si>
  <si>
    <t xml:space="preserve">Allemanda</t>
  </si>
  <si>
    <t xml:space="preserve">Moscato Bianco</t>
  </si>
  <si>
    <t xml:space="preserve">Planeta/Buonivini</t>
  </si>
  <si>
    <t xml:space="preserve">Urlaub Sizilien 2020</t>
  </si>
  <si>
    <t xml:space="preserve">Terebinto</t>
  </si>
  <si>
    <t xml:space="preserve">Grillo</t>
  </si>
  <si>
    <t xml:space="preserve">Passito di Noto</t>
  </si>
  <si>
    <t xml:space="preserve">Santa Cecilia</t>
  </si>
  <si>
    <t xml:space="preserve">Mamertino</t>
  </si>
  <si>
    <t xml:space="preserve">90+</t>
  </si>
  <si>
    <t xml:space="preserve">Burdese</t>
  </si>
  <si>
    <t xml:space="preserve">94+</t>
  </si>
  <si>
    <t xml:space="preserve">Carjcanti</t>
  </si>
  <si>
    <t xml:space="preserve">Carricante</t>
  </si>
  <si>
    <t xml:space="preserve">Nerobaronj</t>
  </si>
  <si>
    <t xml:space="preserve">Nerobuffalefj</t>
  </si>
  <si>
    <t xml:space="preserve">Nerosanlore</t>
  </si>
  <si>
    <t xml:space="preserve">Neromacarj</t>
  </si>
  <si>
    <t xml:space="preserve">Z1_LiVo</t>
  </si>
  <si>
    <t xml:space="preserve">I Vigneri</t>
  </si>
  <si>
    <t xml:space="preserve">Vinupetra</t>
  </si>
  <si>
    <t xml:space="preserve">Barone di Villagrande</t>
  </si>
  <si>
    <t xml:space="preserve">Etna Bianco Contrada Viagrande</t>
  </si>
  <si>
    <t xml:space="preserve">Sciaria</t>
  </si>
  <si>
    <t xml:space="preserve">Murgo</t>
  </si>
  <si>
    <t xml:space="preserve">Brut</t>
  </si>
  <si>
    <t xml:space="preserve">Tenuta di Castellaro</t>
  </si>
  <si>
    <t xml:space="preserve">Malvasia</t>
  </si>
  <si>
    <t xml:space="preserve">Tenuta Castellaro</t>
  </si>
  <si>
    <t xml:space="preserve">Corinto</t>
  </si>
  <si>
    <t xml:space="preserve">Nero Ossidiana</t>
  </si>
  <si>
    <t xml:space="preserve">Podere Morellino</t>
  </si>
  <si>
    <t xml:space="preserve">Wedl 06/2020</t>
  </si>
  <si>
    <t xml:space="preserve">Lan.</t>
  </si>
  <si>
    <t xml:space="preserve">Blaufränkisch L Reserve</t>
  </si>
  <si>
    <t xml:space="preserve">Cagnulari</t>
  </si>
  <si>
    <t xml:space="preserve">Sass Antico</t>
  </si>
  <si>
    <t xml:space="preserve">Waldthaler</t>
  </si>
  <si>
    <t xml:space="preserve">Raut</t>
  </si>
  <si>
    <t xml:space="preserve">Winestore Bozen 2020</t>
  </si>
  <si>
    <t xml:space="preserve">Bozenbesuch 19./20.6.2020</t>
  </si>
  <si>
    <t xml:space="preserve">22.10.2020: leicher Kork, Preiselbeeren, a bissl Marzipan im Abgang</t>
  </si>
  <si>
    <t xml:space="preserve">Merlot Tulledro</t>
  </si>
  <si>
    <t xml:space="preserve">Tiefenbrunner</t>
  </si>
  <si>
    <t xml:space="preserve">Cabernet Sauvignon Turmhof</t>
  </si>
  <si>
    <t xml:space="preserve">Egger Ramer</t>
  </si>
  <si>
    <t xml:space="preserve">Lagrein Gries</t>
  </si>
  <si>
    <t xml:space="preserve">nv</t>
  </si>
  <si>
    <t xml:space="preserve">Conte Vistarino</t>
  </si>
  <si>
    <t xml:space="preserve">Pino Nero Spumante</t>
  </si>
  <si>
    <t xml:space="preserve">Geschenk Gerhard</t>
  </si>
  <si>
    <t xml:space="preserve">Lillimaturafeier Familie</t>
  </si>
  <si>
    <t xml:space="preserve">Wien</t>
  </si>
  <si>
    <t xml:space="preserve">Maier am Pfarrplatz</t>
  </si>
  <si>
    <t xml:space="preserve">Geschenk Heidi</t>
  </si>
  <si>
    <t xml:space="preserve">Aichinger</t>
  </si>
  <si>
    <t xml:space="preserve">Von den Terrassen</t>
  </si>
  <si>
    <t xml:space="preserve">Geschenk Miri/Georg</t>
  </si>
  <si>
    <t xml:space="preserve">Einladung Miri/Georg</t>
  </si>
  <si>
    <t xml:space="preserve">Umathum</t>
  </si>
  <si>
    <t xml:space="preserve">Haideboden</t>
  </si>
  <si>
    <t xml:space="preserve">Familienaperitiv</t>
  </si>
  <si>
    <t xml:space="preserve">Basilikata</t>
  </si>
  <si>
    <t xml:space="preserve">Vigne del Vulture</t>
  </si>
  <si>
    <t xml:space="preserve">Piano del Cerro</t>
  </si>
  <si>
    <t xml:space="preserve">Aglianico</t>
  </si>
  <si>
    <t xml:space="preserve">Einkauf Gottardi</t>
  </si>
  <si>
    <t xml:space="preserve">San Marzano</t>
  </si>
  <si>
    <t xml:space="preserve">Fiano Salento Talo</t>
  </si>
  <si>
    <t xml:space="preserve">Fiano</t>
  </si>
  <si>
    <t xml:space="preserve">La Jasse</t>
  </si>
  <si>
    <t xml:space="preserve">Collectif de Barique</t>
  </si>
  <si>
    <t xml:space="preserve">Abendessen 2.5.2020</t>
  </si>
  <si>
    <t xml:space="preserve">Hérault</t>
  </si>
  <si>
    <t xml:space="preserve">Codex</t>
  </si>
  <si>
    <t xml:space="preserve">Côtes de Gascogne</t>
  </si>
  <si>
    <t xml:space="preserve">Vicampo</t>
  </si>
  <si>
    <t xml:space="preserve">Brunello 2015 Internetshopping</t>
  </si>
  <si>
    <t xml:space="preserve">Cantarelle</t>
  </si>
  <si>
    <t xml:space="preserve">Marlborough</t>
  </si>
  <si>
    <t xml:space="preserve">Walking Bird</t>
  </si>
  <si>
    <t xml:space="preserve">Sauvignon Blanc Marlborough</t>
  </si>
  <si>
    <t xml:space="preserve">Donatella Cinelli Colombini</t>
  </si>
  <si>
    <t xml:space="preserve">Brunello di Montalcino</t>
  </si>
  <si>
    <t xml:space="preserve">Castello Romitorio</t>
  </si>
  <si>
    <t xml:space="preserve">FS93;CT93</t>
  </si>
  <si>
    <t xml:space="preserve">Fattoria die Barbi</t>
  </si>
  <si>
    <t xml:space="preserve">FS90;CT92</t>
  </si>
  <si>
    <t xml:space="preserve">Il Poggione</t>
  </si>
  <si>
    <t xml:space="preserve">FS94;CT90,7</t>
  </si>
  <si>
    <t xml:space="preserve">Casanova di Neri</t>
  </si>
  <si>
    <t xml:space="preserve">Vinorama</t>
  </si>
  <si>
    <t xml:space="preserve">FS95;CT96</t>
  </si>
  <si>
    <t xml:space="preserve">Argiano</t>
  </si>
  <si>
    <t xml:space="preserve">95+</t>
  </si>
  <si>
    <t xml:space="preserve">FS92;CT93,5</t>
  </si>
  <si>
    <t xml:space="preserve">Höllmüller</t>
  </si>
  <si>
    <t xml:space="preserve">Riesling Smaragd Pichl Point</t>
  </si>
  <si>
    <t xml:space="preserve">InVinum</t>
  </si>
  <si>
    <t xml:space="preserve">Samstageinkauf 25.4.2020</t>
  </si>
  <si>
    <t xml:space="preserve">Gorgo</t>
  </si>
  <si>
    <t xml:space="preserve">Bianco di Custoza</t>
  </si>
  <si>
    <t xml:space="preserve">Einkauf Rainer Wein</t>
  </si>
  <si>
    <t xml:space="preserve">Einkauf Rainer Wein 22.4.</t>
  </si>
  <si>
    <t xml:space="preserve">Dürnberg</t>
  </si>
  <si>
    <t xml:space="preserve">Falco</t>
  </si>
  <si>
    <t xml:space="preserve">Li Veli</t>
  </si>
  <si>
    <t xml:space="preserve">Askos</t>
  </si>
  <si>
    <t xml:space="preserve">Kremser</t>
  </si>
  <si>
    <t xml:space="preserve">Krax'n</t>
  </si>
  <si>
    <t xml:space="preserve">Muster</t>
  </si>
  <si>
    <t xml:space="preserve">Weißburgunder</t>
  </si>
  <si>
    <t xml:space="preserve">Hannes Reeh</t>
  </si>
  <si>
    <t xml:space="preserve">Cabenet Franc Umplugged</t>
  </si>
  <si>
    <t xml:space="preserve">Cabernet Franc</t>
  </si>
  <si>
    <t xml:space="preserve">Roveglia</t>
  </si>
  <si>
    <t xml:space="preserve">Lugana Limne</t>
  </si>
  <si>
    <t xml:space="preserve">Marken</t>
  </si>
  <si>
    <t xml:space="preserve">Moncaro</t>
  </si>
  <si>
    <t xml:space="preserve">Le Vele</t>
  </si>
  <si>
    <t xml:space="preserve">Verdicchio</t>
  </si>
  <si>
    <t xml:space="preserve">Heiderer Mayer</t>
  </si>
  <si>
    <t xml:space="preserve">Roter Veltliner</t>
  </si>
  <si>
    <t xml:space="preserve">Maison Ventenac</t>
  </si>
  <si>
    <t xml:space="preserve">Marie</t>
  </si>
  <si>
    <t xml:space="preserve">Clos Teddi</t>
  </si>
  <si>
    <t xml:space="preserve">Grande Cuvee Rose</t>
  </si>
  <si>
    <t xml:space="preserve">Geschenk</t>
  </si>
  <si>
    <t xml:space="preserve">Wedl</t>
  </si>
  <si>
    <t xml:space="preserve">Einkauf Wedl 03/2020</t>
  </si>
  <si>
    <t xml:space="preserve">Prieler</t>
  </si>
  <si>
    <t xml:space="preserve">Ca Rugate</t>
  </si>
  <si>
    <t xml:space="preserve">Brenntal</t>
  </si>
  <si>
    <t xml:space="preserve">Le Roque</t>
  </si>
  <si>
    <t xml:space="preserve">Paul Achs</t>
  </si>
  <si>
    <t xml:space="preserve">Pannobile</t>
  </si>
  <si>
    <t xml:space="preserve">Geburtstagsgeschenk Stefan, Helli, Christian</t>
  </si>
  <si>
    <t xml:space="preserve">FS93</t>
  </si>
  <si>
    <t xml:space="preserve">Judith Beck</t>
  </si>
  <si>
    <t xml:space="preserve">Andreas Gsellmann</t>
  </si>
  <si>
    <t xml:space="preserve">Gernot Heinrich</t>
  </si>
  <si>
    <t xml:space="preserve">Gernot Leitner</t>
  </si>
  <si>
    <t xml:space="preserve">A&amp;H Nittnaus</t>
  </si>
  <si>
    <t xml:space="preserve">Claus Preisinger</t>
  </si>
  <si>
    <t xml:space="preserve">FS(92-94)</t>
  </si>
  <si>
    <t xml:space="preserve">Gerhard Pittnauer</t>
  </si>
  <si>
    <t xml:space="preserve">Ried Klaus Riesling Smaragd</t>
  </si>
  <si>
    <t xml:space="preserve">93+</t>
  </si>
  <si>
    <t xml:space="preserve">Cantina Sociale di Dolianova</t>
  </si>
  <si>
    <t xml:space="preserve">Moscato di Sardegna</t>
  </si>
  <si>
    <t xml:space="preserve">Moscato</t>
  </si>
  <si>
    <t xml:space="preserve">Mesa</t>
  </si>
  <si>
    <t xml:space="preserve">Cannonau di Sardegna Primo Scuro</t>
  </si>
  <si>
    <t xml:space="preserve">Cannonau</t>
  </si>
  <si>
    <t xml:space="preserve">Pulcino</t>
  </si>
  <si>
    <t xml:space="preserve">Vino Nobile di Montepulciano</t>
  </si>
  <si>
    <t xml:space="preserve">Curtis</t>
  </si>
  <si>
    <t xml:space="preserve">Terra Galos</t>
  </si>
  <si>
    <t xml:space="preserve">Cuvee Philipp</t>
  </si>
  <si>
    <t xml:space="preserve">Weinverkostung Laschitz</t>
  </si>
  <si>
    <t xml:space="preserve">Ried Altenberg</t>
  </si>
  <si>
    <t xml:space="preserve">Rosé</t>
  </si>
  <si>
    <t xml:space="preserve">Fonterutoli</t>
  </si>
  <si>
    <t xml:space="preserve">Fonterutoli (Chianti Classico)</t>
  </si>
  <si>
    <t xml:space="preserve">Hofer Sterzing</t>
  </si>
  <si>
    <t xml:space="preserve">Geburtstag Heidi</t>
  </si>
  <si>
    <t xml:space="preserve">Muri-Gries</t>
  </si>
  <si>
    <t xml:space="preserve">Montlobre</t>
  </si>
  <si>
    <t xml:space="preserve">Hessen</t>
  </si>
  <si>
    <t xml:space="preserve">Schloss Vollrads</t>
  </si>
  <si>
    <t xml:space="preserve">Schlossberg</t>
  </si>
  <si>
    <t xml:space="preserve">Flughafen Frau</t>
  </si>
  <si>
    <t xml:space="preserve">DSAG Herbstmeeting</t>
  </si>
  <si>
    <t xml:space="preserve">Brigaldara</t>
  </si>
  <si>
    <t xml:space="preserve">Amarone Case Vecie</t>
  </si>
  <si>
    <t xml:space="preserve">Enoteca Verona</t>
  </si>
  <si>
    <t xml:space="preserve">Südtirolurlaub 2019</t>
  </si>
  <si>
    <t xml:space="preserve">Trient</t>
  </si>
  <si>
    <t xml:space="preserve">Cantina Dorigati</t>
  </si>
  <si>
    <t xml:space="preserve">Luigi</t>
  </si>
  <si>
    <t xml:space="preserve">Teroldego</t>
  </si>
  <si>
    <t xml:space="preserve">San Leonardo</t>
  </si>
  <si>
    <t xml:space="preserve">Carmenere</t>
  </si>
  <si>
    <t xml:space="preserve">Geburtstagsgeschenk für Stefan</t>
  </si>
  <si>
    <t xml:space="preserve">Schreckbichl</t>
  </si>
  <si>
    <t xml:space="preserve">Berg</t>
  </si>
  <si>
    <t xml:space="preserve">Kettmeir</t>
  </si>
  <si>
    <t xml:space="preserve">Metodo Classico Rose</t>
  </si>
  <si>
    <t xml:space="preserve">Grande Cuvee</t>
  </si>
  <si>
    <t xml:space="preserve">Vigna Au</t>
  </si>
  <si>
    <t xml:space="preserve">Schlosskellerei Turmhof</t>
  </si>
  <si>
    <t xml:space="preserve">Linticlarus</t>
  </si>
  <si>
    <t xml:space="preserve">Baron Di Pauli</t>
  </si>
  <si>
    <t xml:space="preserve">Exil</t>
  </si>
  <si>
    <t xml:space="preserve">Kellerei Kaltern</t>
  </si>
  <si>
    <t xml:space="preserve">Exilissi Sell</t>
  </si>
  <si>
    <t xml:space="preserve">Carano</t>
  </si>
  <si>
    <t xml:space="preserve">Arzio</t>
  </si>
  <si>
    <t xml:space="preserve">Kunststück</t>
  </si>
  <si>
    <t xml:space="preserve">Cabernet</t>
  </si>
  <si>
    <t xml:space="preserve">Quintessenz</t>
  </si>
  <si>
    <t xml:space="preserve">Taber</t>
  </si>
  <si>
    <t xml:space="preserve">Mumelter</t>
  </si>
  <si>
    <t xml:space="preserve">Siebeneich</t>
  </si>
  <si>
    <t xml:space="preserve">92+</t>
  </si>
  <si>
    <t xml:space="preserve">Lagrein Prestige</t>
  </si>
  <si>
    <t xml:space="preserve">Freienfeld</t>
  </si>
  <si>
    <t xml:space="preserve">Frauenrigl</t>
  </si>
  <si>
    <t xml:space="preserve">Z4_MiReVo</t>
  </si>
  <si>
    <t xml:space="preserve">Chianti Classico Riserva Rancia</t>
  </si>
  <si>
    <t xml:space="preserve">Signorvino</t>
  </si>
  <si>
    <t xml:space="preserve">Hostaria Verona 2019</t>
  </si>
  <si>
    <t xml:space="preserve">Tedeschi</t>
  </si>
  <si>
    <t xml:space="preserve">Valpolicella Superiore Maternigo</t>
  </si>
  <si>
    <t xml:space="preserve">Poggio al Tesoro</t>
  </si>
  <si>
    <t xml:space="preserve">Solosole</t>
  </si>
  <si>
    <t xml:space="preserve">Vermentino</t>
  </si>
  <si>
    <t xml:space="preserve">Ilatium</t>
  </si>
  <si>
    <t xml:space="preserve">Valpolicella Superiore Campo Prognai</t>
  </si>
  <si>
    <t xml:space="preserve">Pezzalunga</t>
  </si>
  <si>
    <t xml:space="preserve">Rosso Santiago</t>
  </si>
  <si>
    <t xml:space="preserve">Peter Schneider</t>
  </si>
  <si>
    <t xml:space="preserve">Zöbinger Terrassen</t>
  </si>
  <si>
    <t xml:space="preserve">Enoteca di Fonterutoli</t>
  </si>
  <si>
    <t xml:space="preserve">Toskanaurlaub 2019</t>
  </si>
  <si>
    <t xml:space="preserve">CT89</t>
  </si>
  <si>
    <t xml:space="preserve">Fontissimo (Moni's)</t>
  </si>
  <si>
    <t xml:space="preserve">CT88</t>
  </si>
  <si>
    <t xml:space="preserve">Coniale</t>
  </si>
  <si>
    <t xml:space="preserve">Castellare di Castellina</t>
  </si>
  <si>
    <t xml:space="preserve">96+</t>
  </si>
  <si>
    <t xml:space="preserve">Poggio ai Merli</t>
  </si>
  <si>
    <t xml:space="preserve">97+</t>
  </si>
  <si>
    <t xml:space="preserve">I Sodi di San Niccolo</t>
  </si>
  <si>
    <t xml:space="preserve">Vinsanto</t>
  </si>
  <si>
    <t xml:space="preserve">(90-92)</t>
  </si>
  <si>
    <t xml:space="preserve">USA</t>
  </si>
  <si>
    <t xml:space="preserve">Californien</t>
  </si>
  <si>
    <t xml:space="preserve">Bedrock</t>
  </si>
  <si>
    <t xml:space="preserve">Weill-A-Way Vineyard Syrah</t>
  </si>
  <si>
    <t xml:space="preserve">USA-Reise 2019</t>
  </si>
  <si>
    <t xml:space="preserve">Bedrock Vineyard Heritage</t>
  </si>
  <si>
    <t xml:space="preserve">Chuy Chardonnay</t>
  </si>
  <si>
    <t xml:space="preserve">Ridge Vineyards</t>
  </si>
  <si>
    <t xml:space="preserve">Geyserville</t>
  </si>
  <si>
    <t xml:space="preserve">Zinfandel</t>
  </si>
  <si>
    <t xml:space="preserve">Ridge Vineyards - Lytton Springs</t>
  </si>
  <si>
    <t xml:space="preserve">(93-95)</t>
  </si>
  <si>
    <t xml:space="preserve">Syrah - Lytton Estate</t>
  </si>
  <si>
    <t xml:space="preserve">Estate Chardonnay</t>
  </si>
  <si>
    <t xml:space="preserve">Jeff Cohn</t>
  </si>
  <si>
    <t xml:space="preserve">Domaine des Chirat Rockpile Vineyard Syrah</t>
  </si>
  <si>
    <t xml:space="preserve">Sweetwater Springs Vineyard Zinfandel</t>
  </si>
  <si>
    <t xml:space="preserve">Cassata Vineyard Zinfandel</t>
  </si>
  <si>
    <t xml:space="preserve">Robert Mondavi</t>
  </si>
  <si>
    <t xml:space="preserve">Maestro</t>
  </si>
  <si>
    <t xml:space="preserve">Baden-Württemberg</t>
  </si>
  <si>
    <t xml:space="preserve">Klumpp</t>
  </si>
  <si>
    <t xml:space="preserve">Weingut Klumpp</t>
  </si>
  <si>
    <t xml:space="preserve">Apothekenausflug Karlsruhe</t>
  </si>
  <si>
    <t xml:space="preserve">Blaufränkisch Himmelreich</t>
  </si>
  <si>
    <t xml:space="preserve">CT</t>
  </si>
  <si>
    <t xml:space="preserve">St. Laurent Rothenberg</t>
  </si>
  <si>
    <t xml:space="preserve">St. Laurent</t>
  </si>
  <si>
    <t xml:space="preserve">Riesling Himmelreich</t>
  </si>
  <si>
    <t xml:space="preserve">Kobler</t>
  </si>
  <si>
    <t xml:space="preserve">Winestore Bozen</t>
  </si>
  <si>
    <t xml:space="preserve">Bozenausflug</t>
  </si>
  <si>
    <t xml:space="preserve">Larcherhof</t>
  </si>
  <si>
    <t xml:space="preserve">Justinus</t>
  </si>
  <si>
    <t xml:space="preserve">Wassererhof</t>
  </si>
  <si>
    <t xml:space="preserve">Mumbolt</t>
  </si>
  <si>
    <t xml:space="preserve">Kornellhof</t>
  </si>
  <si>
    <t xml:space="preserve">Merlot Riserva</t>
  </si>
  <si>
    <t xml:space="preserve">Nusserhof</t>
  </si>
  <si>
    <t xml:space="preserve">Recioto Valpolicella</t>
  </si>
  <si>
    <t xml:space="preserve">CH</t>
  </si>
  <si>
    <t xml:space="preserve">Graubünden</t>
  </si>
  <si>
    <t xml:space="preserve">Davaz</t>
  </si>
  <si>
    <t xml:space="preserve">CT90</t>
  </si>
  <si>
    <t xml:space="preserve">Franz Haas</t>
  </si>
  <si>
    <t xml:space="preserve">Schweizer</t>
  </si>
  <si>
    <t xml:space="preserve">Weinausflug Burschen</t>
  </si>
  <si>
    <t xml:space="preserve">Geschenk Raichs</t>
  </si>
  <si>
    <t xml:space="preserve">Ca dei Frati</t>
  </si>
  <si>
    <t xml:space="preserve">Brolettino</t>
  </si>
  <si>
    <t xml:space="preserve">CT90,3</t>
  </si>
  <si>
    <t xml:space="preserve">CT89,2</t>
  </si>
  <si>
    <t xml:space="preserve">Herbsturlaub Südtirol 2018</t>
  </si>
  <si>
    <t xml:space="preserve">Sauvignon Lafoa</t>
  </si>
  <si>
    <t xml:space="preserve">Chardonnay Lafoa</t>
  </si>
  <si>
    <t xml:space="preserve">Cabernet Sauvignon Lafoa</t>
  </si>
  <si>
    <t xml:space="preserve">Mauritius</t>
  </si>
  <si>
    <t xml:space="preserve">Athesis Brut Sekt</t>
  </si>
  <si>
    <t xml:space="preserve">Athesis Rose Sekt</t>
  </si>
  <si>
    <t xml:space="preserve">Geschenk Moni</t>
  </si>
  <si>
    <t xml:space="preserve">Toskanaurlaub 2018</t>
  </si>
  <si>
    <t xml:space="preserve">Antinori</t>
  </si>
  <si>
    <t xml:space="preserve">Tignanello</t>
  </si>
  <si>
    <t xml:space="preserve">Belguardo</t>
  </si>
  <si>
    <t xml:space="preserve">Castello Gran Selezione</t>
  </si>
  <si>
    <t xml:space="preserve">Bugialla Riserva</t>
  </si>
  <si>
    <t xml:space="preserve">Primamatera</t>
  </si>
  <si>
    <t xml:space="preserve">Castello di Volpaia</t>
  </si>
  <si>
    <t xml:space="preserve">Coltassala</t>
  </si>
  <si>
    <t xml:space="preserve">Balificio</t>
  </si>
  <si>
    <t xml:space="preserve">Tenuta Vicchiomaggio</t>
  </si>
  <si>
    <t xml:space="preserve">Ripa delle More</t>
  </si>
  <si>
    <t xml:space="preserve">Chianti Classico La Prima</t>
  </si>
  <si>
    <t xml:space="preserve">Provence</t>
  </si>
  <si>
    <t xml:space="preserve">Chateau La Nerthe</t>
  </si>
  <si>
    <t xml:space="preserve">Cuvee des Cadettes</t>
  </si>
  <si>
    <t xml:space="preserve">Urlaub Provence 2018</t>
  </si>
  <si>
    <t xml:space="preserve">Clos de Beauvenir</t>
  </si>
  <si>
    <t xml:space="preserve">Chateau La Nerthe blanc</t>
  </si>
  <si>
    <t xml:space="preserve">Domaine Olivier Hillaire</t>
  </si>
  <si>
    <t xml:space="preserve">Chateauneuf du Pape</t>
  </si>
  <si>
    <t xml:space="preserve">Domaine Olivier Hillare</t>
  </si>
  <si>
    <t xml:space="preserve">Les Bosquet des Papes</t>
  </si>
  <si>
    <t xml:space="preserve">93 (Cuvee tradition)</t>
  </si>
  <si>
    <t xml:space="preserve">A la gloire du mon grand pere</t>
  </si>
  <si>
    <t xml:space="preserve">Clos de L‘oratoire des Papes</t>
  </si>
  <si>
    <t xml:space="preserve">Maison Ogier</t>
  </si>
  <si>
    <t xml:space="preserve">(87-89)</t>
  </si>
  <si>
    <t xml:space="preserve">Chateauneuf du Pape Safres</t>
  </si>
  <si>
    <t xml:space="preserve">(88-90)</t>
  </si>
  <si>
    <t xml:space="preserve">Chateau d‘Estoublon</t>
  </si>
  <si>
    <t xml:space="preserve">Mono Cépage Syrah</t>
  </si>
  <si>
    <t xml:space="preserve">Domaine d‘Estoublon blanc</t>
  </si>
  <si>
    <t xml:space="preserve">Mono Cépage Grenache</t>
  </si>
  <si>
    <t xml:space="preserve">Grenache blanc</t>
  </si>
  <si>
    <t xml:space="preserve">Domaine Brusset</t>
  </si>
  <si>
    <t xml:space="preserve">Cairanne Les Travers</t>
  </si>
  <si>
    <t xml:space="preserve">Cairanne L’esprit des Papes</t>
  </si>
  <si>
    <t xml:space="preserve">Gigondas les secrets de Montmirail </t>
  </si>
  <si>
    <t xml:space="preserve">88+</t>
  </si>
  <si>
    <t xml:space="preserve">CT93</t>
  </si>
  <si>
    <t xml:space="preserve">Gigondas les hauts de Montmirail </t>
  </si>
  <si>
    <t xml:space="preserve">CT92</t>
  </si>
  <si>
    <t xml:space="preserve">Gigondas Tradition le grand Montmirail</t>
  </si>
  <si>
    <t xml:space="preserve">Famille Perrin</t>
  </si>
  <si>
    <t xml:space="preserve">Gigondas Clos des Tourelles</t>
  </si>
  <si>
    <t xml:space="preserve">Maison du Gigondas</t>
  </si>
  <si>
    <t xml:space="preserve">(92-94)</t>
  </si>
  <si>
    <t xml:space="preserve">Saint Cosme</t>
  </si>
  <si>
    <t xml:space="preserve">Gigondas</t>
  </si>
  <si>
    <t xml:space="preserve">Domaine des Bosquets</t>
  </si>
  <si>
    <t xml:space="preserve">Gigondas Lieu Dit</t>
  </si>
  <si>
    <t xml:space="preserve">Nez! Bar a Vin</t>
  </si>
  <si>
    <t xml:space="preserve">(95-97)</t>
  </si>
  <si>
    <t xml:space="preserve">(91-93)</t>
  </si>
  <si>
    <t xml:space="preserve">Gigondas Colline</t>
  </si>
  <si>
    <t xml:space="preserve">Mas de la Dame</t>
  </si>
  <si>
    <t xml:space="preserve">Bois de Rose</t>
  </si>
  <si>
    <t xml:space="preserve">Coin Cache</t>
  </si>
  <si>
    <t xml:space="preserve">Le Vallon des Amants</t>
  </si>
  <si>
    <t xml:space="preserve">La Grola</t>
  </si>
  <si>
    <t xml:space="preserve">Verona mit Großfamilie</t>
  </si>
  <si>
    <t xml:space="preserve">Comincioli</t>
  </si>
  <si>
    <t xml:space="preserve">Riviera</t>
  </si>
  <si>
    <t xml:space="preserve">Gardasee mit Moni 2018</t>
  </si>
  <si>
    <t xml:space="preserve">Gropel</t>
  </si>
  <si>
    <t xml:space="preserve">DE85</t>
  </si>
  <si>
    <t xml:space="preserve">Suler</t>
  </si>
  <si>
    <t xml:space="preserve">DE84</t>
  </si>
  <si>
    <t xml:space="preserve">T.FX.T</t>
  </si>
  <si>
    <t xml:space="preserve">a'Kira</t>
  </si>
  <si>
    <t xml:space="preserve">Lauffener Weingärtner</t>
  </si>
  <si>
    <t xml:space="preserve">Lauffener Katzenbeißer</t>
  </si>
  <si>
    <t xml:space="preserve">Schwarzriesling</t>
  </si>
  <si>
    <t xml:space="preserve">Mitbringsel Hr Mauk</t>
  </si>
  <si>
    <t xml:space="preserve">Josua</t>
  </si>
  <si>
    <t xml:space="preserve">Sattlerhof</t>
  </si>
  <si>
    <t xml:space="preserve">Trockenbeerenauslese Muskateller </t>
  </si>
  <si>
    <t xml:space="preserve">Muskateller</t>
  </si>
  <si>
    <t xml:space="preserve">Pfingstausflug Südsteiermark </t>
  </si>
  <si>
    <t xml:space="preserve">FS95</t>
  </si>
  <si>
    <t xml:space="preserve">Sernauberg Sauvignon Blanc</t>
  </si>
  <si>
    <t xml:space="preserve">Pfarrweingarten Morillon</t>
  </si>
  <si>
    <t xml:space="preserve">FS96</t>
  </si>
  <si>
    <t xml:space="preserve">Kranachberg Sauvignon</t>
  </si>
  <si>
    <t xml:space="preserve">Krispel</t>
  </si>
  <si>
    <t xml:space="preserve">Eruption Weiß</t>
  </si>
  <si>
    <t xml:space="preserve">FS91-93</t>
  </si>
  <si>
    <t xml:space="preserve">Tement</t>
  </si>
  <si>
    <t xml:space="preserve">Sauvignon Blanc Zieregg</t>
  </si>
  <si>
    <t xml:space="preserve">Morillon Zieregg</t>
  </si>
  <si>
    <t xml:space="preserve">Polz</t>
  </si>
  <si>
    <t xml:space="preserve">Chardonnay Grassnitzberg</t>
  </si>
  <si>
    <t xml:space="preserve">Sauvignon Blanc Czamilla</t>
  </si>
  <si>
    <t xml:space="preserve">FS92-94</t>
  </si>
  <si>
    <t xml:space="preserve">Neumeister</t>
  </si>
  <si>
    <t xml:space="preserve">Saziani Grauburgunder </t>
  </si>
  <si>
    <t xml:space="preserve">Grillage mit Altvorderen</t>
  </si>
  <si>
    <t xml:space="preserve">Johann Topf</t>
  </si>
  <si>
    <t xml:space="preserve">TBA Wechselberg Spiegel</t>
  </si>
  <si>
    <t xml:space="preserve">Weingut Topf</t>
  </si>
  <si>
    <t xml:space="preserve">Fortbildung Moni 2018</t>
  </si>
  <si>
    <t xml:space="preserve">Sauvignon Blanc Hasel</t>
  </si>
  <si>
    <t xml:space="preserve">FS93,CT87</t>
  </si>
  <si>
    <t xml:space="preserve">Chardonnay Ried Hasel</t>
  </si>
  <si>
    <t xml:space="preserve">Riesling Heiligenstein</t>
  </si>
  <si>
    <t xml:space="preserve">FS89-91,CT87</t>
  </si>
  <si>
    <t xml:space="preserve">Riesling Wechselberg Spiegel M</t>
  </si>
  <si>
    <t xml:space="preserve">FS93-95</t>
  </si>
  <si>
    <t xml:space="preserve">Riesling Strassertal</t>
  </si>
  <si>
    <t xml:space="preserve">FS91,CT86</t>
  </si>
  <si>
    <t xml:space="preserve">[W]</t>
  </si>
  <si>
    <t xml:space="preserve">Bründlmayer</t>
  </si>
  <si>
    <t xml:space="preserve">Zöbinger Heiligenstein Alte Reben</t>
  </si>
  <si>
    <t xml:space="preserve">Kellerei Tramin</t>
  </si>
  <si>
    <t xml:space="preserve">Rungg</t>
  </si>
  <si>
    <t xml:space="preserve">CT88,8</t>
  </si>
  <si>
    <t xml:space="preserve">Mitbringsel Apotheke</t>
  </si>
  <si>
    <t xml:space="preserve">Südtirolurlaub 2017</t>
  </si>
  <si>
    <t xml:space="preserve">CT95</t>
  </si>
  <si>
    <t xml:space="preserve">Dynamis Riesling</t>
  </si>
  <si>
    <t xml:space="preserve">Müller Thurgau</t>
  </si>
  <si>
    <t xml:space="preserve">Brut Nature</t>
  </si>
  <si>
    <t xml:space="preserve">Moscato Rosa</t>
  </si>
  <si>
    <t xml:space="preserve">Lepus</t>
  </si>
  <si>
    <t xml:space="preserve">Istante</t>
  </si>
  <si>
    <t xml:space="preserve">Manna</t>
  </si>
  <si>
    <t xml:space="preserve">Lageder</t>
  </si>
  <si>
    <t xml:space="preserve">Löwengang Cabernet</t>
  </si>
  <si>
    <t xml:space="preserve">MCM Merlot</t>
  </si>
  <si>
    <t xml:space="preserve">Lagrein Lindenburg</t>
  </si>
  <si>
    <t xml:space="preserve">Turmhof Lagrein</t>
  </si>
  <si>
    <t xml:space="preserve">Weingut Kornell</t>
  </si>
  <si>
    <t xml:space="preserve">Aichberg</t>
  </si>
  <si>
    <t xml:space="preserve">Gemischter Satz</t>
  </si>
  <si>
    <t xml:space="preserve">Sauvignon</t>
  </si>
  <si>
    <t xml:space="preserve">Kellerei Terlan</t>
  </si>
  <si>
    <t xml:space="preserve">Nova Domus</t>
  </si>
  <si>
    <t xml:space="preserve">CT92,VI92</t>
  </si>
  <si>
    <t xml:space="preserve">Quarz</t>
  </si>
  <si>
    <t xml:space="preserve">Petit Manseng</t>
  </si>
  <si>
    <t xml:space="preserve">Merlot Cornell</t>
  </si>
  <si>
    <t xml:space="preserve">Manincor</t>
  </si>
  <si>
    <t xml:space="preserve">Castel Campan</t>
  </si>
  <si>
    <t xml:space="preserve">Cassiano</t>
  </si>
  <si>
    <t xml:space="preserve">Rubatsch</t>
  </si>
  <si>
    <t xml:space="preserve">Tannenberg</t>
  </si>
  <si>
    <t xml:space="preserve">Sophie</t>
  </si>
  <si>
    <t xml:space="preserve">CT92,8</t>
  </si>
  <si>
    <t xml:space="preserve">Eichhorn</t>
  </si>
  <si>
    <t xml:space="preserve">Laurin Lagrein-Merlot</t>
  </si>
  <si>
    <t xml:space="preserve">Cantina Girlan</t>
  </si>
  <si>
    <t xml:space="preserve">Cabernet Doss</t>
  </si>
  <si>
    <t xml:space="preserve">Arunda</t>
  </si>
  <si>
    <t xml:space="preserve">Ossidiano</t>
  </si>
  <si>
    <t xml:space="preserve">Mailversand Tenuta di Castellaro</t>
  </si>
  <si>
    <t xml:space="preserve">keine Magnum vor Ort</t>
  </si>
  <si>
    <t xml:space="preserve">86?</t>
  </si>
  <si>
    <t xml:space="preserve">Hostaria Verona 2017</t>
  </si>
  <si>
    <t xml:space="preserve">CT88,3</t>
  </si>
  <si>
    <t xml:space="preserve">Palazzo</t>
  </si>
  <si>
    <t xml:space="preserve">Reinhold Fuchs</t>
  </si>
  <si>
    <t xml:space="preserve">Pommerner Sonnenuhr</t>
  </si>
  <si>
    <t xml:space="preserve">Mitbringsel Georg Vallendar</t>
  </si>
  <si>
    <t xml:space="preserve">Vom junge Goldbech</t>
  </si>
  <si>
    <t xml:space="preserve">89+</t>
  </si>
  <si>
    <t xml:space="preserve">Roccolo Grassi</t>
  </si>
  <si>
    <t xml:space="preserve">Soave Brigaldara/La Broia</t>
  </si>
  <si>
    <t xml:space="preserve">Valpolicella Superiore</t>
  </si>
  <si>
    <t xml:space="preserve">CT91,7</t>
  </si>
  <si>
    <t xml:space="preserve">Kurzurlaub Gardasee 2017/II</t>
  </si>
  <si>
    <t xml:space="preserve">Terre di San Leonardo</t>
  </si>
  <si>
    <t xml:space="preserve">Villa Gresti</t>
  </si>
  <si>
    <t xml:space="preserve">Geschenk Hannas</t>
  </si>
  <si>
    <t xml:space="preserve">Abtei Neustift</t>
  </si>
  <si>
    <t xml:space="preserve">Praepositus Riesling</t>
  </si>
  <si>
    <t xml:space="preserve">Bozen</t>
  </si>
  <si>
    <t xml:space="preserve">Geburtstag Lilli</t>
  </si>
  <si>
    <t xml:space="preserve">Porphyr</t>
  </si>
  <si>
    <t xml:space="preserve">CT89,7</t>
  </si>
  <si>
    <t xml:space="preserve">Occhipinti</t>
  </si>
  <si>
    <t xml:space="preserve">Il Frappato</t>
  </si>
  <si>
    <t xml:space="preserve">Frappato</t>
  </si>
  <si>
    <t xml:space="preserve">Il Buongustaio/Randazzo</t>
  </si>
  <si>
    <t xml:space="preserve">Urlaub 2017</t>
  </si>
  <si>
    <t xml:space="preserve">CT90,4</t>
  </si>
  <si>
    <t xml:space="preserve">SP68</t>
  </si>
  <si>
    <t xml:space="preserve">Daino</t>
  </si>
  <si>
    <t xml:space="preserve">Suber</t>
  </si>
  <si>
    <t xml:space="preserve">Le Casematte</t>
  </si>
  <si>
    <t xml:space="preserve">Faro</t>
  </si>
  <si>
    <t xml:space="preserve">VI92+</t>
  </si>
  <si>
    <t xml:space="preserve">DiVino/</t>
  </si>
  <si>
    <t xml:space="preserve">Hauner</t>
  </si>
  <si>
    <t xml:space="preserve">Malvasia Passito</t>
  </si>
  <si>
    <t xml:space="preserve">Laise/Lipari</t>
  </si>
  <si>
    <t xml:space="preserve">Lantieri</t>
  </si>
  <si>
    <t xml:space="preserve">Tasca d'Almerita/Capofaro</t>
  </si>
  <si>
    <t xml:space="preserve">Aurora</t>
  </si>
  <si>
    <t xml:space="preserve">CT88,5</t>
  </si>
  <si>
    <t xml:space="preserve">Vigna di Milo</t>
  </si>
  <si>
    <t xml:space="preserve">VI90</t>
  </si>
  <si>
    <t xml:space="preserve">Vignudilice</t>
  </si>
  <si>
    <t xml:space="preserve">Neromaccarj</t>
  </si>
  <si>
    <t xml:space="preserve">VI90+</t>
  </si>
  <si>
    <t xml:space="preserve">NeroSanlore</t>
  </si>
  <si>
    <t xml:space="preserve">87?</t>
  </si>
  <si>
    <t xml:space="preserve">CT94,VI94+</t>
  </si>
  <si>
    <t xml:space="preserve">Pino</t>
  </si>
  <si>
    <t xml:space="preserve">Reseca</t>
  </si>
  <si>
    <t xml:space="preserve">Nerello Mascalese</t>
  </si>
  <si>
    <t xml:space="preserve">Pomice</t>
  </si>
  <si>
    <t xml:space="preserve">Corinto Nero/Nero d'Avola</t>
  </si>
  <si>
    <t xml:space="preserve">Cantrina</t>
  </si>
  <si>
    <t xml:space="preserve">Sole di Dario</t>
  </si>
  <si>
    <t xml:space="preserve">Kurzurlaub Gardasee 2017</t>
  </si>
  <si>
    <t xml:space="preserve">Zerdi</t>
  </si>
  <si>
    <t xml:space="preserve">Riné</t>
  </si>
  <si>
    <t xml:space="preserve">Nepomuceno</t>
  </si>
  <si>
    <t xml:space="preserve">Perli</t>
  </si>
  <si>
    <t xml:space="preserve">Strasserhof</t>
  </si>
  <si>
    <t xml:space="preserve">Weinausflug Südtirol nord Martin</t>
  </si>
  <si>
    <t xml:space="preserve">Sylvaner</t>
  </si>
  <si>
    <t xml:space="preserve">Köfererhof</t>
  </si>
  <si>
    <t xml:space="preserve">Eisacktaler Kellerei</t>
  </si>
  <si>
    <t xml:space="preserve">Sabiona</t>
  </si>
  <si>
    <t xml:space="preserve">Aristos</t>
  </si>
  <si>
    <t xml:space="preserve">CT91</t>
  </si>
  <si>
    <t xml:space="preserve">Garlider</t>
  </si>
  <si>
    <t xml:space="preserve">Kuenhof</t>
  </si>
  <si>
    <t xml:space="preserve">Kaiton</t>
  </si>
  <si>
    <t xml:space="preserve">CT89,5</t>
  </si>
  <si>
    <t xml:space="preserve">CT91,6</t>
  </si>
  <si>
    <t xml:space="preserve">Schwarz</t>
  </si>
  <si>
    <t xml:space="preserve">Geschenk Hannahs</t>
  </si>
  <si>
    <t xml:space="preserve">Tete de Cuvee</t>
  </si>
  <si>
    <t xml:space="preserve">Produttori di Manduria</t>
  </si>
  <si>
    <t xml:space="preserve">Elegia</t>
  </si>
  <si>
    <t xml:space="preserve">Geschenk Bernhard</t>
  </si>
  <si>
    <t xml:space="preserve">Chateau d'Aydie</t>
  </si>
  <si>
    <t xml:space="preserve">ODÉ AYDIE BLANC SEC</t>
  </si>
  <si>
    <t xml:space="preserve">Cason Brusa</t>
  </si>
  <si>
    <t xml:space="preserve">Mastrobernardino</t>
  </si>
  <si>
    <t xml:space="preserve">Greco di Tufo</t>
  </si>
  <si>
    <t xml:space="preserve">Fuchs</t>
  </si>
  <si>
    <t xml:space="preserve">Roter Veltliner Steinberg</t>
  </si>
  <si>
    <t xml:space="preserve">Nier</t>
  </si>
  <si>
    <t xml:space="preserve">Mitbringsel Ralf/Claudia</t>
  </si>
  <si>
    <t xml:space="preserve">Geschenk Apotheke</t>
  </si>
  <si>
    <t xml:space="preserve">Pacherhof</t>
  </si>
  <si>
    <t xml:space="preserve">Mitbringsel Gerhard</t>
  </si>
  <si>
    <t xml:space="preserve">91+</t>
  </si>
  <si>
    <t xml:space="preserve">Urban</t>
  </si>
  <si>
    <t xml:space="preserve">Bozen Mädelsshopping</t>
  </si>
  <si>
    <t xml:space="preserve">Thunhof</t>
  </si>
  <si>
    <t xml:space="preserve">Wiesenegg</t>
  </si>
  <si>
    <t xml:space="preserve">Merlot Kastellaz</t>
  </si>
  <si>
    <t xml:space="preserve">Grießbauerhof</t>
  </si>
  <si>
    <t xml:space="preserve">Cabernet Sauvignon Riserva (in Summe 97,80)</t>
  </si>
  <si>
    <t xml:space="preserve">Isarcus</t>
  </si>
  <si>
    <t xml:space="preserve">St.Michael Eppan</t>
  </si>
  <si>
    <t xml:space="preserve">Blauburgunder St. Valentin</t>
  </si>
  <si>
    <t xml:space="preserve">Masseria Li Veli</t>
  </si>
  <si>
    <t xml:space="preserve">Geschenk Törggelen Ulli, Margit, Simon</t>
  </si>
  <si>
    <t xml:space="preserve">Riesling Montiggl</t>
  </si>
  <si>
    <t xml:space="preserve">Südtirolurlaub 2016</t>
  </si>
  <si>
    <t xml:space="preserve">St. Valentin Chardonnay</t>
  </si>
  <si>
    <t xml:space="preserve">St. Valentin Sauvignon</t>
  </si>
  <si>
    <t xml:space="preserve">Kreuth</t>
  </si>
  <si>
    <t xml:space="preserve">Terlaner</t>
  </si>
  <si>
    <t xml:space="preserve">Gries</t>
  </si>
  <si>
    <t xml:space="preserve">Enovit Bozen</t>
  </si>
  <si>
    <t xml:space="preserve">super! Idealer Zeitpunkt für den Lagrein!</t>
  </si>
  <si>
    <t xml:space="preserve">CT85</t>
  </si>
  <si>
    <t xml:space="preserve">Sand</t>
  </si>
  <si>
    <t xml:space="preserve">Masi</t>
  </si>
  <si>
    <t xml:space="preserve">Campofiorin</t>
  </si>
  <si>
    <t xml:space="preserve">M-Preis</t>
  </si>
  <si>
    <t xml:space="preserve">Geschenk Helli</t>
  </si>
  <si>
    <t xml:space="preserve">Morillon Obegg</t>
  </si>
  <si>
    <t xml:space="preserve">Der Steirer</t>
  </si>
  <si>
    <t xml:space="preserve">Kurztrip Graz</t>
  </si>
  <si>
    <t xml:space="preserve">Kranachberg</t>
  </si>
  <si>
    <t xml:space="preserve">Sabathi</t>
  </si>
  <si>
    <t xml:space="preserve">Pössnitzberg</t>
  </si>
  <si>
    <t xml:space="preserve">Brut M</t>
  </si>
  <si>
    <t xml:space="preserve">Harkamp</t>
  </si>
  <si>
    <t xml:space="preserve">Brut Reserve</t>
  </si>
  <si>
    <t xml:space="preserve">Extra Brut</t>
  </si>
  <si>
    <t xml:space="preserve">Perivancu</t>
  </si>
  <si>
    <t xml:space="preserve">Sizilien 2016</t>
  </si>
  <si>
    <t xml:space="preserve">Tenuta delle Terre Nerre</t>
  </si>
  <si>
    <t xml:space="preserve">Etna Rosso Prephyloxera</t>
  </si>
  <si>
    <t xml:space="preserve">CT95,5</t>
  </si>
  <si>
    <t xml:space="preserve">Etna Rosso Guardiola</t>
  </si>
  <si>
    <t xml:space="preserve">Etna Bianca Calderara Sottana</t>
  </si>
  <si>
    <t xml:space="preserve">Ciro Biondi</t>
  </si>
  <si>
    <t xml:space="preserve">Etna Bianca Chianta</t>
  </si>
  <si>
    <t xml:space="preserve">VI88</t>
  </si>
  <si>
    <t xml:space="preserve">Etna Rosso San Nicolo</t>
  </si>
  <si>
    <t xml:space="preserve">89+?</t>
  </si>
  <si>
    <t xml:space="preserve">VI89+</t>
  </si>
  <si>
    <t xml:space="preserve">Etna Rosso Cisterna Fuori</t>
  </si>
  <si>
    <t xml:space="preserve">VI94</t>
  </si>
  <si>
    <t xml:space="preserve">Mahâris</t>
  </si>
  <si>
    <t xml:space="preserve">CT87,3</t>
  </si>
  <si>
    <t xml:space="preserve">Sultana</t>
  </si>
  <si>
    <t xml:space="preserve">87+</t>
  </si>
  <si>
    <t xml:space="preserve">Benanti</t>
  </si>
  <si>
    <t xml:space="preserve">Enta Rosso Serra della Contessa</t>
  </si>
  <si>
    <t xml:space="preserve">Lipari Feinkost</t>
  </si>
  <si>
    <t xml:space="preserve">VI92</t>
  </si>
  <si>
    <t xml:space="preserve">Malvasia/Corinto Nero</t>
  </si>
  <si>
    <t xml:space="preserve">CT90,1</t>
  </si>
  <si>
    <t xml:space="preserve">Hochgrassnitzberg GSTK</t>
  </si>
  <si>
    <t xml:space="preserve">Urlaub Laschitz</t>
  </si>
  <si>
    <t xml:space="preserve">Zieregg GSTK</t>
  </si>
  <si>
    <t xml:space="preserve">Verona 2016</t>
  </si>
  <si>
    <t xml:space="preserve">GR3</t>
  </si>
  <si>
    <t xml:space="preserve">Monte dei Ragni</t>
  </si>
  <si>
    <t xml:space="preserve">Valpolicella Ripasso</t>
  </si>
  <si>
    <t xml:space="preserve">Cavalchina</t>
  </si>
  <si>
    <t xml:space="preserve">Amedeo Custoza Superiore</t>
  </si>
  <si>
    <t xml:space="preserve">GR3, CT88,7</t>
  </si>
  <si>
    <t xml:space="preserve">Passito Bianco</t>
  </si>
  <si>
    <t xml:space="preserve">Vigneto du Lot</t>
  </si>
  <si>
    <t xml:space="preserve">Vulcaia Fumé</t>
  </si>
  <si>
    <t xml:space="preserve">Oratoria di San Lorenzo</t>
  </si>
  <si>
    <t xml:space="preserve">Oratorio di San Lorenzo</t>
  </si>
  <si>
    <t xml:space="preserve">Begali</t>
  </si>
  <si>
    <t xml:space="preserve">Amarone Classico</t>
  </si>
  <si>
    <t xml:space="preserve">Monte Ca'Bianca (Amarone)</t>
  </si>
  <si>
    <t xml:space="preserve">Recioto</t>
  </si>
  <si>
    <t xml:space="preserve">L'Arco</t>
  </si>
  <si>
    <t xml:space="preserve">Rubeo</t>
  </si>
  <si>
    <t xml:space="preserve">CT92,5</t>
  </si>
  <si>
    <t xml:space="preserve">Pietrus</t>
  </si>
  <si>
    <t xml:space="preserve">Coffele</t>
  </si>
  <si>
    <t xml:space="preserve">Le Sponde</t>
  </si>
  <si>
    <t xml:space="preserve">Alzari</t>
  </si>
  <si>
    <t xml:space="preserve">Pieropan</t>
  </si>
  <si>
    <t xml:space="preserve">La Rocca</t>
  </si>
  <si>
    <t xml:space="preserve">CT90,9</t>
  </si>
  <si>
    <t xml:space="preserve">Franz Pichler</t>
  </si>
  <si>
    <t xml:space="preserve">Federspiel Bachgarten</t>
  </si>
  <si>
    <t xml:space="preserve">Vinothek Fohringer</t>
  </si>
  <si>
    <t xml:space="preserve">ARZ-Ausflug Wachau 2016</t>
  </si>
  <si>
    <t xml:space="preserve">Federspiel Terrassen</t>
  </si>
  <si>
    <t xml:space="preserve">Hirtzberger</t>
  </si>
  <si>
    <t xml:space="preserve">TBA Singerriedel</t>
  </si>
  <si>
    <t xml:space="preserve">FS94-96, CT94,8</t>
  </si>
  <si>
    <t xml:space="preserve">BA</t>
  </si>
  <si>
    <t xml:space="preserve">FS93-95, CT92,4</t>
  </si>
  <si>
    <t xml:space="preserve">Smaragd Hochrain</t>
  </si>
  <si>
    <t xml:space="preserve">FS93-95, CT92,2</t>
  </si>
  <si>
    <t xml:space="preserve">Fohringer</t>
  </si>
  <si>
    <t xml:space="preserve">Cuvee</t>
  </si>
  <si>
    <t xml:space="preserve">Schmelz</t>
  </si>
  <si>
    <t xml:space="preserve">Best of Riesling</t>
  </si>
  <si>
    <t xml:space="preserve">90+?</t>
  </si>
  <si>
    <t xml:space="preserve">Pichl Point</t>
  </si>
  <si>
    <t xml:space="preserve">CT91,5</t>
  </si>
  <si>
    <t xml:space="preserve">Steinriegl</t>
  </si>
  <si>
    <t xml:space="preserve">Loibenberg</t>
  </si>
  <si>
    <t xml:space="preserve">Best of Grüner Veltliner</t>
  </si>
  <si>
    <t xml:space="preserve">Holzapfel</t>
  </si>
  <si>
    <t xml:space="preserve">Hippolyt</t>
  </si>
  <si>
    <t xml:space="preserve">FS91</t>
  </si>
  <si>
    <t xml:space="preserve">Jülg</t>
  </si>
  <si>
    <t xml:space="preserve">Vinocentral</t>
  </si>
  <si>
    <t xml:space="preserve">DSAG Frühlingsmeeting 2016</t>
  </si>
  <si>
    <t xml:space="preserve">Clemens Busch</t>
  </si>
  <si>
    <t xml:space="preserve">Marienburg Fahrlay</t>
  </si>
  <si>
    <t xml:space="preserve">89+ (GG)</t>
  </si>
  <si>
    <t xml:space="preserve">CT94,5</t>
  </si>
  <si>
    <t xml:space="preserve">Geil</t>
  </si>
  <si>
    <t xml:space="preserve">Brut Rosé</t>
  </si>
  <si>
    <t xml:space="preserve">Frauenberg</t>
  </si>
  <si>
    <t xml:space="preserve">Ausflug Bozen</t>
  </si>
  <si>
    <t xml:space="preserve">Südtirolurlaub 2015</t>
  </si>
  <si>
    <t xml:space="preserve">Pepi</t>
  </si>
  <si>
    <t xml:space="preserve">Maglen</t>
  </si>
  <si>
    <t xml:space="preserve">1x Kork, 24.5.2018</t>
  </si>
  <si>
    <t xml:space="preserve">Terminum</t>
  </si>
  <si>
    <t xml:space="preserve">Roen</t>
  </si>
  <si>
    <t xml:space="preserve">Carned – Kerner</t>
  </si>
  <si>
    <t xml:space="preserve">Serenade Passito</t>
  </si>
  <si>
    <t xml:space="preserve">Pfarrhof Cabernet</t>
  </si>
  <si>
    <t xml:space="preserve">Enosi</t>
  </si>
  <si>
    <t xml:space="preserve">Hofstätter</t>
  </si>
  <si>
    <t xml:space="preserve">Yngram</t>
  </si>
  <si>
    <t xml:space="preserve">Barthenau</t>
  </si>
  <si>
    <t xml:space="preserve">Gewürztraminer Spätlese</t>
  </si>
  <si>
    <t xml:space="preserve">Cashmere Passito</t>
  </si>
  <si>
    <t xml:space="preserve">Lagrein Castel Ringberg</t>
  </si>
  <si>
    <t xml:space="preserve">Kermesse</t>
  </si>
  <si>
    <t xml:space="preserve">Gewürztraminer Kastelaz</t>
  </si>
  <si>
    <t xml:space="preserve">CT94</t>
  </si>
  <si>
    <t xml:space="preserve">Abruzzen</t>
  </si>
  <si>
    <t xml:space="preserve">Barbi</t>
  </si>
  <si>
    <t xml:space="preserve">I Vasari</t>
  </si>
  <si>
    <t xml:space="preserve">Montepulciano</t>
  </si>
  <si>
    <t xml:space="preserve">Urlaub 2015</t>
  </si>
  <si>
    <t xml:space="preserve">Trebbiano Barbi</t>
  </si>
  <si>
    <t xml:space="preserve">Trebbiano</t>
  </si>
  <si>
    <t xml:space="preserve">Oasi Degli Angeli</t>
  </si>
  <si>
    <t xml:space="preserve">Kurni</t>
  </si>
  <si>
    <t xml:space="preserve">Enoteca Spello</t>
  </si>
  <si>
    <t xml:space="preserve">Pipparello</t>
  </si>
  <si>
    <t xml:space="preserve">Sagrantino Passito</t>
  </si>
  <si>
    <t xml:space="preserve">Molise</t>
  </si>
  <si>
    <t xml:space="preserve">Di Majo Norante</t>
  </si>
  <si>
    <t xml:space="preserve">Don Luigi</t>
  </si>
  <si>
    <t xml:space="preserve">Ramitello</t>
  </si>
  <si>
    <t xml:space="preserve">Aglianico Bio</t>
  </si>
  <si>
    <t xml:space="preserve">Tintilia</t>
  </si>
  <si>
    <t xml:space="preserve">Brut Falanghina</t>
  </si>
  <si>
    <t xml:space="preserve">Falanghina</t>
  </si>
  <si>
    <t xml:space="preserve">Apianae</t>
  </si>
  <si>
    <t xml:space="preserve">Moscato Reale</t>
  </si>
  <si>
    <t xml:space="preserve">D'Alfonso Del Sordo</t>
  </si>
  <si>
    <t xml:space="preserve">Guado San Leo</t>
  </si>
  <si>
    <t xml:space="preserve">Uva di Troia</t>
  </si>
  <si>
    <t xml:space="preserve">Enoteca L'Angolo Divino Peschici</t>
  </si>
  <si>
    <t xml:space="preserve">D'Arapri</t>
  </si>
  <si>
    <t xml:space="preserve">Riserva Nobile</t>
  </si>
  <si>
    <t xml:space="preserve">Bombino Bianco</t>
  </si>
  <si>
    <t xml:space="preserve">Gran Cuvée XXI Secolo</t>
  </si>
  <si>
    <t xml:space="preserve">25 Anni</t>
  </si>
  <si>
    <t xml:space="preserve">Sagrantino Collepiano</t>
  </si>
  <si>
    <t xml:space="preserve">Montefalco Rosso Riserva</t>
  </si>
  <si>
    <t xml:space="preserve">Franz Keller</t>
  </si>
  <si>
    <t xml:space="preserve">Sect brut</t>
  </si>
  <si>
    <t xml:space="preserve">Kurzurlaub Europapark</t>
  </si>
  <si>
    <t xml:space="preserve">Im Leh</t>
  </si>
  <si>
    <t xml:space="preserve">Franz Anton</t>
  </si>
  <si>
    <t xml:space="preserve">Oberberger Bassgeige</t>
  </si>
  <si>
    <t xml:space="preserve">Andreas Laible</t>
  </si>
  <si>
    <t xml:space="preserve">Pinot Rosé Brut</t>
  </si>
  <si>
    <t xml:space="preserve">Riesling Brut</t>
  </si>
  <si>
    <t xml:space="preserve">Am Bühl - Riesling Auslese</t>
  </si>
  <si>
    <t xml:space="preserve">Achat</t>
  </si>
  <si>
    <t xml:space="preserve">Klingelberger</t>
  </si>
  <si>
    <t xml:space="preserve">Elsass</t>
  </si>
  <si>
    <t xml:space="preserve">René Muré</t>
  </si>
  <si>
    <t xml:space="preserve">Clos St. Landelin</t>
  </si>
  <si>
    <t xml:space="preserve">Enotec René Muré, Colmar</t>
  </si>
  <si>
    <t xml:space="preserve">Cantina Rotaliana</t>
  </si>
  <si>
    <t xml:space="preserve">Clesurae</t>
  </si>
  <si>
    <t xml:space="preserve">Enotec 12 Gradi</t>
  </si>
  <si>
    <t xml:space="preserve">Kurzurlaub Trient</t>
  </si>
  <si>
    <t xml:space="preserve">Hochzeitstag Kalterer See</t>
  </si>
  <si>
    <t xml:space="preserve">CT90,5</t>
  </si>
  <si>
    <t xml:space="preserve">Erste+Neue</t>
  </si>
  <si>
    <t xml:space="preserve">Anthos</t>
  </si>
  <si>
    <t xml:space="preserve">Haderburg</t>
  </si>
  <si>
    <t xml:space="preserve">Pas Dosé</t>
  </si>
  <si>
    <t xml:space="preserve">Sauvignon - „di Lieben Aich?“</t>
  </si>
  <si>
    <t xml:space="preserve">Reserve della Contessa</t>
  </si>
  <si>
    <t xml:space="preserve">Moscato Gialla</t>
  </si>
  <si>
    <t xml:space="preserve">Herz Jesu Feuer</t>
  </si>
  <si>
    <t xml:space="preserve">Silberberg</t>
  </si>
  <si>
    <t xml:space="preserve">Meletin</t>
  </si>
  <si>
    <t xml:space="preserve">Vinothek bei der Oper</t>
  </si>
  <si>
    <t xml:space="preserve">Kurzurlaub Graz</t>
  </si>
  <si>
    <t xml:space="preserve">Zieregg</t>
  </si>
  <si>
    <t xml:space="preserve">Frankowitsch</t>
  </si>
  <si>
    <t xml:space="preserve">FS95-97</t>
  </si>
  <si>
    <t xml:space="preserve">E</t>
  </si>
  <si>
    <t xml:space="preserve">Marques de Caceres</t>
  </si>
  <si>
    <t xml:space="preserve">Rioja Blanco</t>
  </si>
  <si>
    <t xml:space="preserve">Weinverkostung „Agapenwein 2015“</t>
  </si>
  <si>
    <t xml:space="preserve">Cantina di Soave</t>
  </si>
  <si>
    <t xml:space="preserve">Soave Rocca Sveva</t>
  </si>
  <si>
    <t xml:space="preserve">Belisario</t>
  </si>
  <si>
    <t xml:space="preserve">Del Cerro</t>
  </si>
  <si>
    <t xml:space="preserve">Verdicchio di Matelica</t>
  </si>
  <si>
    <t xml:space="preserve">Cantina di Custoza</t>
  </si>
  <si>
    <t xml:space="preserve">Sauvignon Blanc Klassic</t>
  </si>
  <si>
    <t xml:space="preserve">Taferner</t>
  </si>
  <si>
    <t xml:space="preserve">Julius Klein</t>
  </si>
  <si>
    <t xml:space="preserve">Wiege</t>
  </si>
  <si>
    <t xml:space="preserve">Morillon Muschelkalk</t>
  </si>
  <si>
    <t xml:space="preserve">FS90</t>
  </si>
  <si>
    <t xml:space="preserve">Domaine de L'Arjolle</t>
  </si>
  <si>
    <t xml:space="preserve">Cuvée Monsieur Fourcade</t>
  </si>
  <si>
    <t xml:space="preserve">Geschenk Weihnachten 2014</t>
  </si>
  <si>
    <t xml:space="preserve">Sekt Rosé</t>
  </si>
  <si>
    <t xml:space="preserve">Reif</t>
  </si>
  <si>
    <t xml:space="preserve">Palazzone</t>
  </si>
  <si>
    <t xml:space="preserve">Orvieto Classico Superiore Campo del Guardiano</t>
  </si>
  <si>
    <t xml:space="preserve">Alimentari in Orvieto</t>
  </si>
  <si>
    <t xml:space="preserve">Urlaub Korsika/Umbrien 2014</t>
  </si>
  <si>
    <t xml:space="preserve">Decugnano dei Barbi</t>
  </si>
  <si>
    <t xml:space="preserve">Orvieto Classico Superiore Il Bianco</t>
  </si>
  <si>
    <t xml:space="preserve">Castello della Sala</t>
  </si>
  <si>
    <t xml:space="preserve">Cervaro della Sala</t>
  </si>
  <si>
    <t xml:space="preserve">Poliziano</t>
  </si>
  <si>
    <t xml:space="preserve">Mandrone di Lhosa</t>
  </si>
  <si>
    <t xml:space="preserve">Le Stanze</t>
  </si>
  <si>
    <t xml:space="preserve">Asinone</t>
  </si>
  <si>
    <t xml:space="preserve">Domaine de Vaccelli</t>
  </si>
  <si>
    <t xml:space="preserve">Granit</t>
  </si>
  <si>
    <t xml:space="preserve">Cuvée Jean Claude Pietri</t>
  </si>
  <si>
    <t xml:space="preserve">Domaine de Pratavone</t>
  </si>
  <si>
    <t xml:space="preserve">Guillaume de Pratavone</t>
  </si>
  <si>
    <t xml:space="preserve">Manus Ritterhof</t>
  </si>
  <si>
    <t xml:space="preserve">MairMair Sterzing</t>
  </si>
  <si>
    <t xml:space="preserve">Abendessen Sterzing</t>
  </si>
  <si>
    <t xml:space="preserve">Chardonnay Linticlarus</t>
  </si>
  <si>
    <t xml:space="preserve">Niedermayr</t>
  </si>
  <si>
    <t xml:space="preserve">Lagrein Gries Riserva</t>
  </si>
  <si>
    <t xml:space="preserve">Rosis</t>
  </si>
  <si>
    <t xml:space="preserve">Ausflug Bozen 2</t>
  </si>
  <si>
    <t xml:space="preserve">Merlot Riserva Siebeneich</t>
  </si>
  <si>
    <t xml:space="preserve">Sauvignon Mock</t>
  </si>
  <si>
    <t xml:space="preserve">Blauburgunder Riserva</t>
  </si>
  <si>
    <t xml:space="preserve">Klosterkellerei Muri-Gries</t>
  </si>
  <si>
    <t xml:space="preserve">Lorenz Martini</t>
  </si>
  <si>
    <t xml:space="preserve">Comtissa Brut Reserve</t>
  </si>
  <si>
    <t xml:space="preserve">Cabernet Sauvignon Laurenz</t>
  </si>
  <si>
    <t xml:space="preserve">Ausflug Bozen 1</t>
  </si>
  <si>
    <t xml:space="preserve">Grubthal – Sauvignon Blanc</t>
  </si>
  <si>
    <t xml:space="preserve">Vorbereitung Agape Paul</t>
  </si>
  <si>
    <t xml:space="preserve">Gmeiner</t>
  </si>
  <si>
    <t xml:space="preserve">Leithaberg – Muschelkalk</t>
  </si>
  <si>
    <t xml:space="preserve">Custoza – I Classici</t>
  </si>
  <si>
    <t xml:space="preserve">Mezzacorona</t>
  </si>
  <si>
    <t xml:space="preserve">Müller</t>
  </si>
  <si>
    <t xml:space="preserve">Göttweiger Berg – Martin</t>
  </si>
  <si>
    <t xml:space="preserve">Junker</t>
  </si>
  <si>
    <t xml:space="preserve">Fred Loimer</t>
  </si>
  <si>
    <t xml:space="preserve">Lois</t>
  </si>
  <si>
    <t xml:space="preserve">Metro</t>
  </si>
  <si>
    <t xml:space="preserve">Netzl</t>
  </si>
  <si>
    <t xml:space="preserve">Barone Montalto</t>
  </si>
  <si>
    <t xml:space="preserve">Pinot Grigio</t>
  </si>
  <si>
    <t xml:space="preserve">Südtirolurlaub 2013</t>
  </si>
  <si>
    <t xml:space="preserve">Le Petit</t>
  </si>
  <si>
    <t xml:space="preserve">8.9.2016: sensationell</t>
  </si>
  <si>
    <t xml:space="preserve">Sauvignon St.Valentin</t>
  </si>
  <si>
    <t xml:space="preserve">Kellerei St. Michael/Eppan</t>
  </si>
  <si>
    <t xml:space="preserve">Chardonnay St. Valentin</t>
  </si>
  <si>
    <t xml:space="preserve">Merlot St. Valentin</t>
  </si>
  <si>
    <t xml:space="preserve">Comtess St. Valentin</t>
  </si>
  <si>
    <t xml:space="preserve">Pasithea Oro</t>
  </si>
  <si>
    <t xml:space="preserve">Pasithea Rosa</t>
  </si>
  <si>
    <t xml:space="preserve">Riserva Bianca</t>
  </si>
  <si>
    <t xml:space="preserve">Riserva Rossa Cabernet/Merlot</t>
  </si>
  <si>
    <t xml:space="preserve">Chardonnay Flora</t>
  </si>
  <si>
    <t xml:space="preserve">Piaggia</t>
  </si>
  <si>
    <t xml:space="preserve">Il Sasso – Carmignano</t>
  </si>
  <si>
    <t xml:space="preserve">Wanderung Plose</t>
  </si>
  <si>
    <t xml:space="preserve">Haderburg Brut</t>
  </si>
  <si>
    <t xml:space="preserve">Arunda Brut Metodo Classico</t>
  </si>
  <si>
    <t xml:space="preserve">Passito – Kerner</t>
  </si>
  <si>
    <t xml:space="preserve">Dominius – Weiß</t>
  </si>
  <si>
    <t xml:space="preserve">Sabiona – Kerner</t>
  </si>
  <si>
    <t xml:space="preserve">Sabiona – Sylvaner</t>
  </si>
  <si>
    <t xml:space="preserve">Aristos – Kerner</t>
  </si>
  <si>
    <t xml:space="preserve">Pietra Nera</t>
  </si>
  <si>
    <t xml:space="preserve">Valtellina Superiore Inferno Riserva</t>
  </si>
  <si>
    <t xml:space="preserve">Nebbiolo</t>
  </si>
  <si>
    <t xml:space="preserve">Einkauf Hofer Sterzing</t>
  </si>
  <si>
    <t xml:space="preserve">Aristos – Sylvaner</t>
  </si>
  <si>
    <t xml:space="preserve">Aristos – Grüner Verliner</t>
  </si>
  <si>
    <t xml:space="preserve">Tenuta di Ghizzano</t>
  </si>
  <si>
    <t xml:space="preserve">Urlaub Korsika/Toskana 2013</t>
  </si>
  <si>
    <t xml:space="preserve">San Germano – Vin Santo</t>
  </si>
  <si>
    <t xml:space="preserve">Veneroso</t>
  </si>
  <si>
    <t xml:space="preserve">Nambrot</t>
  </si>
  <si>
    <t xml:space="preserve">94+/91+</t>
  </si>
  <si>
    <t xml:space="preserve">Signano</t>
  </si>
  <si>
    <t xml:space="preserve">Chianti Colli Senesi</t>
  </si>
  <si>
    <t xml:space="preserve">Enothek in Volterra</t>
  </si>
  <si>
    <t xml:space="preserve">Villa Saletta</t>
  </si>
  <si>
    <t xml:space="preserve">Ser Lapo </t>
  </si>
  <si>
    <t xml:space="preserve">Clos Canarelli</t>
  </si>
  <si>
    <t xml:space="preserve">Bianco Gentile</t>
  </si>
  <si>
    <t xml:space="preserve">A Cantina L'Orriu</t>
  </si>
  <si>
    <t xml:space="preserve">Corse Figari</t>
  </si>
  <si>
    <t xml:space="preserve">Amphora</t>
  </si>
  <si>
    <t xml:space="preserve">Domaine de Tanella</t>
  </si>
  <si>
    <t xml:space="preserve">Cuvée Alexandra</t>
  </si>
  <si>
    <t xml:space="preserve">Cave Sartenaise</t>
  </si>
  <si>
    <t xml:space="preserve">Clos Culombu</t>
  </si>
  <si>
    <t xml:space="preserve">Ribbe Rosse</t>
  </si>
  <si>
    <t xml:space="preserve">Domaine Saparale</t>
  </si>
  <si>
    <t xml:space="preserve">Cuvée Casteddu</t>
  </si>
  <si>
    <t xml:space="preserve">Domaine Fiumicicoli</t>
  </si>
  <si>
    <t xml:space="preserve">Cuvée Varsilia</t>
  </si>
  <si>
    <t xml:space="preserve">Domaine de Torraccia</t>
  </si>
  <si>
    <t xml:space="preserve">Oriu Rouge</t>
  </si>
  <si>
    <t xml:space="preserve">Domaine de Terraccia</t>
  </si>
  <si>
    <t xml:space="preserve">Nielucciu</t>
  </si>
  <si>
    <t xml:space="preserve">Oriu Rosé</t>
  </si>
  <si>
    <t xml:space="preserve">Oriu Blanc</t>
  </si>
  <si>
    <t xml:space="preserve">Domaine Casanova</t>
  </si>
  <si>
    <t xml:space="preserve">Lune é Sole</t>
  </si>
  <si>
    <t xml:space="preserve">Vignerons d'Aghione (?)</t>
  </si>
  <si>
    <t xml:space="preserve">Cuvée Alexandra Grande Reserve</t>
  </si>
  <si>
    <t xml:space="preserve">Kindergartenwochenende</t>
  </si>
  <si>
    <t xml:space="preserve">Casale del Giglio</t>
  </si>
  <si>
    <t xml:space="preserve">Ostergeschenk Eltern</t>
  </si>
  <si>
    <t xml:space="preserve">Rosso di Montalcino</t>
  </si>
  <si>
    <t xml:space="preserve">Heinrich Hartl III</t>
  </si>
  <si>
    <t xml:space="preserve">St. Laurent Reserve</t>
  </si>
  <si>
    <t xml:space="preserve">Gemeinsam mit Andreas Friedl</t>
  </si>
  <si>
    <t xml:space="preserve">Cuvee Classic</t>
  </si>
  <si>
    <t xml:space="preserve">Besuch Bozen mit den Kleins/Baumgartners</t>
  </si>
  <si>
    <t xml:space="preserve">Quartz</t>
  </si>
  <si>
    <t xml:space="preserve">Winkl</t>
  </si>
  <si>
    <t xml:space="preserve">Gattinger</t>
  </si>
  <si>
    <t xml:space="preserve">Smaragd – Vorder Seiber</t>
  </si>
  <si>
    <t xml:space="preserve">Moni Apotherzeitungstreffen Krems</t>
  </si>
  <si>
    <t xml:space="preserve">Urlaub Südtirol 2012</t>
  </si>
  <si>
    <t xml:space="preserve">Mason di Mason</t>
  </si>
  <si>
    <t xml:space="preserve">CT93,7</t>
  </si>
  <si>
    <t xml:space="preserve">Reserve Del Conte</t>
  </si>
  <si>
    <t xml:space="preserve">Weingut Niedrist</t>
  </si>
  <si>
    <t xml:space="preserve">Weingut Nidrist</t>
  </si>
  <si>
    <t xml:space="preserve">CS Riserva</t>
  </si>
  <si>
    <t xml:space="preserve">CT90,8</t>
  </si>
  <si>
    <t xml:space="preserve">GR3, CT88</t>
  </si>
  <si>
    <t xml:space="preserve">Moscato Rosa „Rosatum“</t>
  </si>
  <si>
    <t xml:space="preserve">Andrius</t>
  </si>
  <si>
    <t xml:space="preserve">Lunare</t>
  </si>
  <si>
    <t xml:space="preserve">Azienda Mura</t>
  </si>
  <si>
    <t xml:space="preserve">Prisma</t>
  </si>
  <si>
    <t xml:space="preserve">Urlaub Sardinien 2012</t>
  </si>
  <si>
    <t xml:space="preserve">Sienda</t>
  </si>
  <si>
    <t xml:space="preserve">Sienda dicesimo</t>
  </si>
  <si>
    <t xml:space="preserve">Sella &amp; Mosca</t>
  </si>
  <si>
    <t xml:space="preserve">Marchese di Villamarina</t>
  </si>
  <si>
    <t xml:space="preserve">Auchan Olbia</t>
  </si>
  <si>
    <t xml:space="preserve">CT88,4</t>
  </si>
  <si>
    <t xml:space="preserve">Capichera</t>
  </si>
  <si>
    <t xml:space="preserve">Vign'angena</t>
  </si>
  <si>
    <t xml:space="preserve">Cantina Sociale Santadi</t>
  </si>
  <si>
    <t xml:space="preserve">Terre Brune</t>
  </si>
  <si>
    <t xml:space="preserve">Carignano</t>
  </si>
  <si>
    <t xml:space="preserve">Cantina Sociale Dorgali</t>
  </si>
  <si>
    <t xml:space="preserve">Hortos</t>
  </si>
  <si>
    <t xml:space="preserve">Fuili</t>
  </si>
  <si>
    <t xml:space="preserve">Cannonau Riserva Viniola</t>
  </si>
  <si>
    <t xml:space="preserve">Cannonau V.di Isalle</t>
  </si>
  <si>
    <t xml:space="preserve">Lupi</t>
  </si>
  <si>
    <t xml:space="preserve">Vignamare</t>
  </si>
  <si>
    <t xml:space="preserve">Pigato</t>
  </si>
  <si>
    <t xml:space="preserve">Seghezzo/Santa Margherita Ligure</t>
  </si>
  <si>
    <t xml:space="preserve">Urlaub Cinque Terre</t>
  </si>
  <si>
    <t xml:space="preserve">Cantina 5 Terre</t>
  </si>
  <si>
    <t xml:space="preserve">Ligurien</t>
  </si>
  <si>
    <t xml:space="preserve">Sciacchetra</t>
  </si>
  <si>
    <t xml:space="preserve">Cheo</t>
  </si>
  <si>
    <t xml:space="preserve">Percio</t>
  </si>
  <si>
    <t xml:space="preserve">Enotec Vernazza</t>
  </si>
  <si>
    <t xml:space="preserve">Provenca</t>
  </si>
  <si>
    <t xml:space="preserve">Garda Classico Rosso Fabio Contaldo</t>
  </si>
  <si>
    <t xml:space="preserve">Urlaub Garda 2012</t>
  </si>
  <si>
    <t xml:space="preserve">GR2</t>
  </si>
  <si>
    <t xml:space="preserve">Lugana Fabio Contaldo</t>
  </si>
  <si>
    <t xml:space="preserve">Lugana Molin</t>
  </si>
  <si>
    <t xml:space="preserve">Amedeo</t>
  </si>
  <si>
    <t xml:space="preserve">Custoza</t>
  </si>
  <si>
    <t xml:space="preserve">Monte del Frá</t>
  </si>
  <si>
    <t xml:space="preserve">Ca' del Magro</t>
  </si>
  <si>
    <t xml:space="preserve">Garganega Vigneto Colombara</t>
  </si>
  <si>
    <t xml:space="preserve">Cantina di Franciacorta</t>
  </si>
  <si>
    <t xml:space="preserve">Ferghettina</t>
  </si>
  <si>
    <t xml:space="preserve">Satén</t>
  </si>
  <si>
    <t xml:space="preserve">Gatti</t>
  </si>
  <si>
    <t xml:space="preserve">Nature</t>
  </si>
  <si>
    <t xml:space="preserve">Pinot Nero „Fuchsleiten“</t>
  </si>
  <si>
    <t xml:space="preserve">Urlaub Südtirol 2011</t>
  </si>
  <si>
    <t xml:space="preserve">Chardonnay „Fuchs“</t>
  </si>
  <si>
    <t xml:space="preserve">Rocca di Frassinello</t>
  </si>
  <si>
    <t xml:space="preserve">Urlaub Toscana 2011</t>
  </si>
  <si>
    <t xml:space="preserve">Le Sughere di Frassinello</t>
  </si>
  <si>
    <t xml:space="preserve">Morisfarms</t>
  </si>
  <si>
    <t xml:space="preserve">Morrelino di Scansano</t>
  </si>
  <si>
    <t xml:space="preserve">Morrisfarms</t>
  </si>
  <si>
    <t xml:space="preserve">Morrelino di Scansano Riserva</t>
  </si>
  <si>
    <t xml:space="preserve">Avvoltore</t>
  </si>
  <si>
    <t xml:space="preserve">Castello Fonterutoli (Chianti Classico)</t>
  </si>
  <si>
    <t xml:space="preserve">GR3, CT90</t>
  </si>
  <si>
    <t xml:space="preserve">Vigneto Altura</t>
  </si>
  <si>
    <t xml:space="preserve">Ansonaco Carfagna</t>
  </si>
  <si>
    <t xml:space="preserve">Delikatesseladen in Giglio Porto</t>
  </si>
  <si>
    <t xml:space="preserve">Petra</t>
  </si>
  <si>
    <t xml:space="preserve">Quercegobbe</t>
  </si>
  <si>
    <t xml:space="preserve">Vino e Olio gegenüber Weingut</t>
  </si>
  <si>
    <t xml:space="preserve">Ottella</t>
  </si>
  <si>
    <t xml:space="preserve">Lugana Classico</t>
  </si>
  <si>
    <t xml:space="preserve">Urlaub Garda 2011</t>
  </si>
  <si>
    <t xml:space="preserve">Molceo</t>
  </si>
  <si>
    <t xml:space="preserve">Fabio Contaldo</t>
  </si>
  <si>
    <t xml:space="preserve">Lugana Classico „Limne“</t>
  </si>
  <si>
    <t xml:space="preserve">Vigne di Catullo</t>
  </si>
  <si>
    <t xml:space="preserve">Filo di Arianna</t>
  </si>
  <si>
    <t xml:space="preserve">Soave Classico</t>
  </si>
  <si>
    <t xml:space="preserve">Urlaub Venedig 2011</t>
  </si>
  <si>
    <t xml:space="preserve">Calvarino</t>
  </si>
  <si>
    <t xml:space="preserve">CT88,1</t>
  </si>
  <si>
    <t xml:space="preserve">CT90,6</t>
  </si>
  <si>
    <t xml:space="preserve">Guerrieri Rizzardi</t>
  </si>
  <si>
    <t xml:space="preserve">Munus</t>
  </si>
  <si>
    <t xml:space="preserve">Osterurlaub Grado</t>
  </si>
  <si>
    <t xml:space="preserve">Beyond the Clouds</t>
  </si>
  <si>
    <t xml:space="preserve">Urlaub Tramin 2010</t>
  </si>
  <si>
    <t xml:space="preserve">CT89,9</t>
  </si>
  <si>
    <t xml:space="preserve">de Vite</t>
  </si>
  <si>
    <t xml:space="preserve">Strologo Silvano</t>
  </si>
  <si>
    <t xml:space="preserve">Julius</t>
  </si>
  <si>
    <t xml:space="preserve">Urlaub 2010</t>
  </si>
  <si>
    <t xml:space="preserve">Trajano</t>
  </si>
  <si>
    <t xml:space="preserve">Decebalo</t>
  </si>
  <si>
    <t xml:space="preserve">unbenannt</t>
  </si>
  <si>
    <t xml:space="preserve">Garofoli</t>
  </si>
  <si>
    <t xml:space="preserve">Serra Fiorese</t>
  </si>
  <si>
    <t xml:space="preserve">Podium</t>
  </si>
  <si>
    <t xml:space="preserve">Umani Ronchi</t>
  </si>
  <si>
    <t xml:space="preserve">Cumaro</t>
  </si>
  <si>
    <t xml:space="preserve">Pelago</t>
  </si>
  <si>
    <t xml:space="preserve">Costamorro</t>
  </si>
  <si>
    <t xml:space="preserve">Vecchie Vigne</t>
  </si>
  <si>
    <t xml:space="preserve">Plenio</t>
  </si>
  <si>
    <t xml:space="preserve">Le Terazze</t>
  </si>
  <si>
    <t xml:space="preserve">Visions of J</t>
  </si>
  <si>
    <t xml:space="preserve">Chaos</t>
  </si>
  <si>
    <t xml:space="preserve">Sassi Neri</t>
  </si>
  <si>
    <t xml:space="preserve">Loam</t>
  </si>
  <si>
    <t xml:space="preserve">Ausflug Eltern</t>
  </si>
  <si>
    <t xml:space="preserve">Gewürztraminer „Nussbaumer“</t>
  </si>
  <si>
    <t xml:space="preserve">2019: tadellos, immer noch intensiv nach Eibischteig</t>
  </si>
  <si>
    <t xml:space="preserve">Enoteca Valpolicella</t>
  </si>
  <si>
    <t xml:space="preserve">Valpolicella Classico Superiore</t>
  </si>
  <si>
    <t xml:space="preserve">I Frati</t>
  </si>
  <si>
    <t xml:space="preserve">Ca die Frati</t>
  </si>
  <si>
    <t xml:space="preserve">Tacchetto</t>
  </si>
  <si>
    <t xml:space="preserve">Sportoletti</t>
  </si>
  <si>
    <t xml:space="preserve">Villa Fidelia Rosso</t>
  </si>
  <si>
    <t xml:space="preserve">Urlaub Umbrien 2009</t>
  </si>
  <si>
    <t xml:space="preserve">Villa Fidelia Bianco</t>
  </si>
  <si>
    <t xml:space="preserve">Urlaub Sardinien 2009</t>
  </si>
  <si>
    <t xml:space="preserve">Rocca Rubia</t>
  </si>
  <si>
    <t xml:space="preserve">Antichi Poderi Jerzu</t>
  </si>
  <si>
    <t xml:space="preserve">Radames</t>
  </si>
  <si>
    <t xml:space="preserve">Cannonau Riserva Antichi Poderi</t>
  </si>
  <si>
    <t xml:space="preserve">Cannonau Riserva Chuerra</t>
  </si>
  <si>
    <t xml:space="preserve">Cantina del Giogantinu</t>
  </si>
  <si>
    <t xml:space="preserve">Vermentino d.Gallura Sup. Aldia</t>
  </si>
  <si>
    <t xml:space="preserve">Vendemmia Tardiva Lughente</t>
  </si>
  <si>
    <t xml:space="preserve">Vermentino d.Gallura Sup. Karenzia</t>
  </si>
  <si>
    <t xml:space="preserve">Cantina Sociale Gallura</t>
  </si>
  <si>
    <t xml:space="preserve">Vermentino d.Gallura Sup. Piras</t>
  </si>
  <si>
    <t xml:space="preserve">Vermentino d.Gallura Sup. Genesi</t>
  </si>
  <si>
    <t xml:space="preserve">Az.Agr. Cascina La Pertica</t>
  </si>
  <si>
    <t xml:space="preserve">Osterurlaub Salo</t>
  </si>
  <si>
    <t xml:space="preserve">Classico Rosso</t>
  </si>
  <si>
    <t xml:space="preserve">Le Zalte</t>
  </si>
  <si>
    <t xml:space="preserve">Capichera 07</t>
  </si>
  <si>
    <t xml:space="preserve">Supermarkt Puntaldia</t>
  </si>
  <si>
    <t xml:space="preserve">Cabernet Sauvignon St.Valentin</t>
  </si>
  <si>
    <t xml:space="preserve">Herbsturlaub Meran 2008</t>
  </si>
  <si>
    <t xml:space="preserve">Unterortl</t>
  </si>
  <si>
    <t xml:space="preserve">Riesling (Magnum)</t>
  </si>
  <si>
    <t xml:space="preserve">Weingut Unterortl</t>
  </si>
  <si>
    <t xml:space="preserve">Alessandro Moroder</t>
  </si>
  <si>
    <t xml:space="preserve">Ankon</t>
  </si>
  <si>
    <t xml:space="preserve">Moroder</t>
  </si>
  <si>
    <t xml:space="preserve">Urlaub 2008</t>
  </si>
  <si>
    <t xml:space="preserve">noch nicht im GR</t>
  </si>
  <si>
    <t xml:space="preserve">Dorico</t>
  </si>
  <si>
    <t xml:space="preserve">Planet Waves</t>
  </si>
  <si>
    <t xml:space="preserve">Agontano</t>
  </si>
  <si>
    <t xml:space="preserve">Piancarda</t>
  </si>
  <si>
    <t xml:space="preserve">Dorato</t>
  </si>
  <si>
    <t xml:space="preserve">Brut Charmat</t>
  </si>
  <si>
    <t xml:space="preserve">Santa Barbara</t>
  </si>
  <si>
    <t xml:space="preserve">Stefano Antonucci</t>
  </si>
  <si>
    <t xml:space="preserve">Enotec Jesi</t>
  </si>
  <si>
    <t xml:space="preserve">Nidastore</t>
  </si>
  <si>
    <t xml:space="preserve">Colpetrone</t>
  </si>
  <si>
    <t xml:space="preserve">GR3, WS91, CT91</t>
  </si>
  <si>
    <t xml:space="preserve">Josef Jamek</t>
  </si>
  <si>
    <t xml:space="preserve">Federspiel - Stein am Rain </t>
  </si>
  <si>
    <t xml:space="preserve">Jamek</t>
  </si>
  <si>
    <t xml:space="preserve">Kurzurlaub Wachau</t>
  </si>
  <si>
    <t xml:space="preserve">Sekt brut</t>
  </si>
  <si>
    <t xml:space="preserve">Federspiel - Ried Klaus</t>
  </si>
  <si>
    <t xml:space="preserve">Freie Weingärten Wachau</t>
  </si>
  <si>
    <t xml:space="preserve">Federspiel - Loibenberg</t>
  </si>
  <si>
    <t xml:space="preserve">Smaragd - Loibenberg</t>
  </si>
  <si>
    <t xml:space="preserve">Loibnerhof</t>
  </si>
  <si>
    <t xml:space="preserve">Loibner Riesling – Smaragd</t>
  </si>
  <si>
    <t xml:space="preserve">Restaurant Loibnerhof</t>
  </si>
  <si>
    <t xml:space="preserve">(90-91)+</t>
  </si>
  <si>
    <t xml:space="preserve">Maculan</t>
  </si>
  <si>
    <t xml:space="preserve">Ferrata</t>
  </si>
  <si>
    <t xml:space="preserve">Kurzurlaub Vicenza</t>
  </si>
  <si>
    <t xml:space="preserve">Bidibi</t>
  </si>
  <si>
    <t xml:space="preserve">Acininobili</t>
  </si>
  <si>
    <t xml:space="preserve">Palazotto</t>
  </si>
  <si>
    <t xml:space="preserve">Enoteca von Morrisfarms</t>
  </si>
  <si>
    <t xml:space="preserve">Urlaub Toscana</t>
  </si>
  <si>
    <t xml:space="preserve">GR1</t>
  </si>
  <si>
    <t xml:space="preserve">Enoteca von Poliziano</t>
  </si>
  <si>
    <t xml:space="preserve">Mantellassi</t>
  </si>
  <si>
    <t xml:space="preserve">Morrelino di Scansano Riserva Le Sentinelle</t>
  </si>
  <si>
    <t xml:space="preserve">Enoteca von Mantelassi</t>
  </si>
  <si>
    <t xml:space="preserve">Tenuta Roccaccia</t>
  </si>
  <si>
    <t xml:space="preserve">Oraluna</t>
  </si>
  <si>
    <t xml:space="preserve">Enoteca in Pitigliano</t>
  </si>
  <si>
    <t xml:space="preserve">Terruzi&amp;Puthod</t>
  </si>
  <si>
    <t xml:space="preserve">Terre di Tufi</t>
  </si>
  <si>
    <t xml:space="preserve">Enoteca in San Giminano</t>
  </si>
  <si>
    <t xml:space="preserve">Le Pupille</t>
  </si>
  <si>
    <t xml:space="preserve">Saffredi</t>
  </si>
  <si>
    <t xml:space="preserve">Serafini &amp; Vidotto</t>
  </si>
  <si>
    <t xml:space="preserve">Il Rosso dell'Abazia</t>
  </si>
  <si>
    <t xml:space="preserve">Enoteca in Treviso</t>
  </si>
  <si>
    <t xml:space="preserve">Kurzurlaub VittorioVeneto</t>
  </si>
  <si>
    <t xml:space="preserve">Phigaia after the Red</t>
  </si>
  <si>
    <t xml:space="preserve">Friaul</t>
  </si>
  <si>
    <t xml:space="preserve">Livio Felluga</t>
  </si>
  <si>
    <t xml:space="preserve">Sossó</t>
  </si>
  <si>
    <t xml:space="preserve">Terre&amp;Vini</t>
  </si>
  <si>
    <t xml:space="preserve">Urlaub Grado</t>
  </si>
  <si>
    <t xml:space="preserve">Terre Alte</t>
  </si>
  <si>
    <t xml:space="preserve">Shàrjs</t>
  </si>
  <si>
    <t xml:space="preserve">Cardonnay, Ribolla Gialla</t>
  </si>
  <si>
    <t xml:space="preserve">Shàrjs (Magnum)</t>
  </si>
  <si>
    <t xml:space="preserve">Aitá</t>
  </si>
  <si>
    <t xml:space="preserve">Lacrima</t>
  </si>
  <si>
    <t xml:space="preserve">Tocai Friulano</t>
  </si>
  <si>
    <t xml:space="preserve">La Boatina</t>
  </si>
  <si>
    <t xml:space="preserve">Perle</t>
  </si>
  <si>
    <t xml:space="preserve">Verduzzo</t>
  </si>
  <si>
    <t xml:space="preserve">Enoteca</t>
  </si>
  <si>
    <t xml:space="preserve">Refosco</t>
  </si>
  <si>
    <t xml:space="preserve">Malvasia Istriana</t>
  </si>
  <si>
    <t xml:space="preserve">Geschenk Stefania/Richard</t>
  </si>
  <si>
    <t xml:space="preserve">Ribolla Gialla</t>
  </si>
  <si>
    <t xml:space="preserve">Verduzzo?</t>
  </si>
  <si>
    <t xml:space="preserve">Col D'Orcia</t>
  </si>
  <si>
    <t xml:space="preserve">Ghiaie Bianche</t>
  </si>
  <si>
    <t xml:space="preserve">Urlaub Umbrien </t>
  </si>
  <si>
    <t xml:space="preserve">Enoteca in Orvieto</t>
  </si>
  <si>
    <t xml:space="preserve">Forti Terre di Sicilia</t>
  </si>
  <si>
    <t xml:space="preserve">Cantina Sociale</t>
  </si>
  <si>
    <t xml:space="preserve">Urlaub Sizilien</t>
  </si>
  <si>
    <t xml:space="preserve">Firriato</t>
  </si>
  <si>
    <t xml:space="preserve">Santagostino</t>
  </si>
  <si>
    <t xml:space="preserve">Nero D'Avola/Syrah</t>
  </si>
  <si>
    <t xml:space="preserve">Savigliano Mario Azienda Vitivinicola</t>
  </si>
  <si>
    <t xml:space="preserve">Barolo</t>
  </si>
  <si>
    <t xml:space="preserve">(89-90)</t>
  </si>
  <si>
    <t xml:space="preserve">Castello di Ama</t>
  </si>
  <si>
    <t xml:space="preserve">Il Chiuso</t>
  </si>
  <si>
    <t xml:space="preserve">Osteria beim Weingut</t>
  </si>
  <si>
    <t xml:space="preserve">Hochzeitsreise</t>
  </si>
  <si>
    <t xml:space="preserve">GR3/RP94</t>
  </si>
  <si>
    <t xml:space="preserve">Olmaia</t>
  </si>
  <si>
    <t xml:space="preserve">Pancena</t>
  </si>
  <si>
    <t xml:space="preserve">RP 91/100</t>
  </si>
  <si>
    <t xml:space="preserve">La Tenute di Luce</t>
  </si>
  <si>
    <t xml:space="preserve">Luce</t>
  </si>
  <si>
    <t xml:space="preserve">FS 92/100</t>
  </si>
  <si>
    <t xml:space="preserve">Kracher</t>
  </si>
  <si>
    <t xml:space="preserve">Zwischen den Seen</t>
  </si>
  <si>
    <t xml:space="preserve">Ried Hallebühl</t>
  </si>
  <si>
    <t xml:space="preserve">Hochzeitsgeschenk</t>
  </si>
  <si>
    <t xml:space="preserve">St. Laurent vom Stein</t>
  </si>
  <si>
    <t xml:space="preserve">La Chappelle</t>
  </si>
  <si>
    <t xml:space="preserve">A. Gottardi</t>
  </si>
  <si>
    <t xml:space="preserve">ARZ-Sammelbestellung</t>
  </si>
  <si>
    <t xml:space="preserve">Chateau (Vieux) Larmande</t>
  </si>
  <si>
    <t xml:space="preserve">Grand Cru St. Emillion</t>
  </si>
  <si>
    <t xml:space="preserve">"Auftragskauf" Gerhard</t>
  </si>
  <si>
    <t xml:space="preserve">Chateau Peyroux</t>
  </si>
  <si>
    <t xml:space="preserve">Cotes de Castillon</t>
  </si>
  <si>
    <t xml:space="preserve">Chateau Potensac</t>
  </si>
  <si>
    <t xml:space="preserve">Delon?</t>
  </si>
  <si>
    <t xml:space="preserve">87-89</t>
  </si>
  <si>
    <t xml:space="preserve">RP 89/100</t>
  </si>
  <si>
    <t xml:space="preserve">Rocca delle Macie</t>
  </si>
  <si>
    <t xml:space="preserve">Chianti Classico (5l Magnum)</t>
  </si>
  <si>
    <t xml:space="preserve">Grassnitzberg</t>
  </si>
  <si>
    <t xml:space="preserve">Assigal</t>
  </si>
  <si>
    <t xml:space="preserve">Burgunder Cuvee</t>
  </si>
  <si>
    <t xml:space="preserve">Steiermark 2005</t>
  </si>
  <si>
    <t xml:space="preserve">Sabathi (der andere)</t>
  </si>
  <si>
    <t xml:space="preserve">Morillon</t>
  </si>
  <si>
    <t xml:space="preserve">Sernauberg</t>
  </si>
  <si>
    <t xml:space="preserve">Chateau Grand Lacaze</t>
  </si>
  <si>
    <t xml:space="preserve">Weihnachtsgeschenk 2007 (?)</t>
  </si>
  <si>
    <t xml:space="preserve">Gianpiero Marrone</t>
  </si>
  <si>
    <t xml:space="preserve">Langhe „Sancarlo“</t>
  </si>
  <si>
    <t xml:space="preserve">Geschenk Heidi und Otto</t>
  </si>
  <si>
    <t xml:space="preserve">CSM</t>
  </si>
  <si>
    <t xml:space="preserve">Gemeinschaftsbestellung ARZ</t>
  </si>
  <si>
    <t xml:space="preserve">rund, voll, sehr gut</t>
  </si>
  <si>
    <t xml:space="preserve">Chateau Sociando Mallet</t>
  </si>
  <si>
    <t xml:space="preserve">Geschenk?</t>
  </si>
  <si>
    <t xml:space="preserve">89-92</t>
  </si>
  <si>
    <t xml:space="preserve">Piemont</t>
  </si>
  <si>
    <t xml:space="preserve">Aurelio Settimo</t>
  </si>
  <si>
    <t xml:space="preserve">Barolo Rocche</t>
  </si>
  <si>
    <t xml:space="preserve">Réserve Privée</t>
  </si>
  <si>
    <t xml:space="preserve">Scheiblhofer</t>
  </si>
  <si>
    <t xml:space="preserve">Big John</t>
  </si>
  <si>
    <t xml:space="preserve">CT89,6</t>
  </si>
  <si>
    <t xml:space="preserve">Bodega Los Aljibes</t>
  </si>
  <si>
    <t xml:space="preserve">Selectus</t>
  </si>
  <si>
    <t xml:space="preserve">Mpreis</t>
  </si>
  <si>
    <t xml:space="preserve">Rosenberg</t>
  </si>
  <si>
    <t xml:space="preserve">ARZ</t>
  </si>
  <si>
    <t xml:space="preserve">Mazzolada</t>
  </si>
  <si>
    <t xml:space="preserve">Umberto</t>
  </si>
  <si>
    <t xml:space="preserve">Geschenk Miri&amp;Georg</t>
  </si>
  <si>
    <t xml:space="preserve">SK Späburgunder</t>
  </si>
  <si>
    <t xml:space="preserve">Tauss</t>
  </si>
  <si>
    <t xml:space="preserve">Opok Chardonnay</t>
  </si>
  <si>
    <t xml:space="preserve">Mitbringsel Helmut</t>
  </si>
  <si>
    <t xml:space="preserve">Villa Sandi</t>
  </si>
  <si>
    <t xml:space="preserve">Raboso Passito</t>
  </si>
  <si>
    <t xml:space="preserve">Raboso</t>
  </si>
  <si>
    <t xml:space="preserve">Achs-Tremmel</t>
  </si>
  <si>
    <t xml:space="preserve">Blauburgunder Beerenauslese</t>
  </si>
  <si>
    <t xml:space="preserve">Toffoli</t>
  </si>
  <si>
    <t xml:space="preserve">Passito di Refrontolo</t>
  </si>
  <si>
    <t xml:space="preserve">Marzemino</t>
  </si>
  <si>
    <t xml:space="preserve">Longitude/Längengrad</t>
  </si>
  <si>
    <t xml:space="preserve">Latitude/Breitengrad</t>
  </si>
  <si>
    <t xml:space="preserve">Stadt</t>
  </si>
  <si>
    <t xml:space="preserve">Berlin</t>
  </si>
  <si>
    <t xml:space="preserve">Florenz</t>
  </si>
  <si>
    <t xml:space="preserve">Madrid</t>
  </si>
  <si>
    <t xml:space="preserve">Paris</t>
  </si>
  <si>
    <t xml:space="preserve">Verona</t>
  </si>
  <si>
    <t xml:space="preserve">Rom</t>
  </si>
  <si>
    <t xml:space="preserve">San Francisco</t>
  </si>
  <si>
    <t xml:space="preserve">Auckland</t>
  </si>
  <si>
    <t xml:space="preserve">Zürich</t>
  </si>
  <si>
    <t xml:space="preserve">https://www.gpskoordinaten.de/</t>
  </si>
  <si>
    <t xml:space="preserve">Montpellier</t>
  </si>
  <si>
    <t xml:space="preserve">Kampanien</t>
  </si>
  <si>
    <t xml:space="preserve">heute</t>
  </si>
  <si>
    <t xml:space="preserve">jahr</t>
  </si>
  <si>
    <t xml:space="preserve"># Flaschen im Keller</t>
  </si>
  <si>
    <t xml:space="preserve">- multiple -</t>
  </si>
  <si>
    <t xml:space="preserve">Data</t>
  </si>
  <si>
    <t xml:space="preserve">Summe von # Flaschen im Keller</t>
  </si>
  <si>
    <t xml:space="preserve">Summe von € im Keller</t>
  </si>
  <si>
    <t xml:space="preserve">Total Result</t>
  </si>
  <si>
    <t xml:space="preserve">Filter</t>
  </si>
  <si>
    <t xml:space="preserve">Jahr-
gang</t>
  </si>
  <si>
    <t xml:space="preserve"># Flaschen</t>
  </si>
  <si>
    <t xml:space="preserve">€</t>
  </si>
  <si>
    <t xml:space="preserve">RM # Flaschen</t>
  </si>
  <si>
    <t xml:space="preserve">RM €</t>
  </si>
  <si>
    <t xml:space="preserve">W # Flaschen</t>
  </si>
  <si>
    <t xml:space="preserve">W €</t>
  </si>
  <si>
    <t xml:space="preserve">S # Flaschen</t>
  </si>
  <si>
    <t xml:space="preserve">S €</t>
  </si>
  <si>
    <t xml:space="preserve">Ü # Flaschen</t>
  </si>
  <si>
    <t xml:space="preserve">Ü €</t>
  </si>
  <si>
    <t xml:space="preserve">Aglianico # Flaschen</t>
  </si>
  <si>
    <t xml:space="preserve">Aglianico €</t>
  </si>
  <si>
    <t xml:space="preserve">Blaufränkisch # Flaschen</t>
  </si>
  <si>
    <t xml:space="preserve">Blaufränkisch €</t>
  </si>
  <si>
    <t xml:space="preserve">(empty)</t>
  </si>
  <si>
    <t xml:space="preserve">Cabernet Franc # Flaschen</t>
  </si>
  <si>
    <t xml:space="preserve">Cabernet Franc €</t>
  </si>
  <si>
    <t xml:space="preserve">Cabernet Sauvignon # Flaschen</t>
  </si>
  <si>
    <t xml:space="preserve">Cabernet Sauvignon €</t>
  </si>
  <si>
    <t xml:space="preserve">Cannonau # Flaschen</t>
  </si>
  <si>
    <t xml:space="preserve">Cannonau €</t>
  </si>
  <si>
    <t xml:space="preserve">Carignano # Flaschen</t>
  </si>
  <si>
    <t xml:space="preserve">Carignano €</t>
  </si>
  <si>
    <t xml:space="preserve">Carmenere # Flaschen</t>
  </si>
  <si>
    <t xml:space="preserve">Carmenere €</t>
  </si>
  <si>
    <t xml:space="preserve">Corinto # Flaschen</t>
  </si>
  <si>
    <t xml:space="preserve">Corinto €</t>
  </si>
  <si>
    <t xml:space="preserve">Corinto Nero/Nero d'Avola # Flaschen</t>
  </si>
  <si>
    <t xml:space="preserve">Corinto Nero/Nero d'Avola €</t>
  </si>
  <si>
    <t xml:space="preserve">Cuvee # Flaschen</t>
  </si>
  <si>
    <t xml:space="preserve">Cuvee €</t>
  </si>
  <si>
    <t xml:space="preserve">Cuvee Rot # Flaschen</t>
  </si>
  <si>
    <t xml:space="preserve">Cuvee Rot €</t>
  </si>
  <si>
    <t xml:space="preserve">Cuvee Weiß # Flaschen</t>
  </si>
  <si>
    <t xml:space="preserve">Cuvee Weiß €</t>
  </si>
  <si>
    <t xml:space="preserve">Frappato # Flaschen</t>
  </si>
  <si>
    <t xml:space="preserve">Frappato €</t>
  </si>
  <si>
    <t xml:space="preserve">Lagrein # Flaschen</t>
  </si>
  <si>
    <t xml:space="preserve">Lagrein €</t>
  </si>
  <si>
    <t xml:space="preserve">Merlot # Flaschen</t>
  </si>
  <si>
    <t xml:space="preserve">Merlot €</t>
  </si>
  <si>
    <t xml:space="preserve">Montepulciano # Flaschen</t>
  </si>
  <si>
    <t xml:space="preserve">Montepulciano €</t>
  </si>
  <si>
    <t xml:space="preserve">Nebbiolo # Flaschen</t>
  </si>
  <si>
    <t xml:space="preserve">Nebbiolo €</t>
  </si>
  <si>
    <t xml:space="preserve">Negroamaro # Flaschen</t>
  </si>
  <si>
    <t xml:space="preserve">Negroamaro €</t>
  </si>
  <si>
    <t xml:space="preserve">Nerello Mascalese # Flaschen</t>
  </si>
  <si>
    <t xml:space="preserve">Nerello Mascalese €</t>
  </si>
  <si>
    <t xml:space="preserve">Nero d'Avola # Flaschen</t>
  </si>
  <si>
    <t xml:space="preserve">Nero d'Avola €</t>
  </si>
  <si>
    <t xml:space="preserve">Nero D'Avola/Syrah # Flaschen</t>
  </si>
  <si>
    <t xml:space="preserve">Nero D'Avola/Syrah €</t>
  </si>
  <si>
    <t xml:space="preserve">Nero di Troia # Flaschen</t>
  </si>
  <si>
    <t xml:space="preserve">Nero di Troia €</t>
  </si>
  <si>
    <t xml:space="preserve">Nielucciu # Flaschen</t>
  </si>
  <si>
    <t xml:space="preserve">Nielucciu €</t>
  </si>
  <si>
    <t xml:space="preserve">Pinot Noir # Flaschen</t>
  </si>
  <si>
    <t xml:space="preserve">Pinot Noir €</t>
  </si>
  <si>
    <t xml:space="preserve">Primitivo # Flaschen</t>
  </si>
  <si>
    <t xml:space="preserve">Primitivo €</t>
  </si>
  <si>
    <t xml:space="preserve">Refosco # Flaschen</t>
  </si>
  <si>
    <t xml:space="preserve">Refosco €</t>
  </si>
  <si>
    <t xml:space="preserve">Sagrantino # Flaschen</t>
  </si>
  <si>
    <t xml:space="preserve">Sagrantino €</t>
  </si>
  <si>
    <t xml:space="preserve">Sangiovese # Flaschen</t>
  </si>
  <si>
    <t xml:space="preserve">Sangiovese €</t>
  </si>
  <si>
    <t xml:space="preserve">Schwarzriesling # Flaschen</t>
  </si>
  <si>
    <t xml:space="preserve">Schwarzriesling €</t>
  </si>
  <si>
    <t xml:space="preserve">St. Laurent # Flaschen</t>
  </si>
  <si>
    <t xml:space="preserve">St. Laurent €</t>
  </si>
  <si>
    <t xml:space="preserve">Susumaniello # Flaschen</t>
  </si>
  <si>
    <t xml:space="preserve">Susumaniello €</t>
  </si>
  <si>
    <t xml:space="preserve">Syrah # Flaschen</t>
  </si>
  <si>
    <t xml:space="preserve">Syrah €</t>
  </si>
  <si>
    <t xml:space="preserve">Teroldego # Flaschen</t>
  </si>
  <si>
    <t xml:space="preserve">Teroldego €</t>
  </si>
  <si>
    <t xml:space="preserve">Tintilia # Flaschen</t>
  </si>
  <si>
    <t xml:space="preserve">Tintilia €</t>
  </si>
  <si>
    <t xml:space="preserve">Uva di Troia # Flaschen</t>
  </si>
  <si>
    <t xml:space="preserve">Uva di Troia €</t>
  </si>
  <si>
    <t xml:space="preserve">Weissburgunder # Flaschen</t>
  </si>
  <si>
    <t xml:space="preserve">Weissburgunder €</t>
  </si>
  <si>
    <t xml:space="preserve">Zinfandel # Flaschen</t>
  </si>
  <si>
    <t xml:space="preserve">Zinfandel €</t>
  </si>
  <si>
    <t xml:space="preserve">Zweigelt # Flaschen</t>
  </si>
  <si>
    <t xml:space="preserve">Zweigelt €</t>
  </si>
  <si>
    <t xml:space="preserve">(empty) # Flaschen</t>
  </si>
  <si>
    <t xml:space="preserve">(empty) €</t>
  </si>
  <si>
    <t xml:space="preserve">R # Flaschen</t>
  </si>
  <si>
    <t xml:space="preserve">R €</t>
  </si>
  <si>
    <t xml:space="preserve">WM # Flaschen</t>
  </si>
  <si>
    <t xml:space="preserve">WM €</t>
  </si>
  <si>
    <t xml:space="preserve">O # Flaschen</t>
  </si>
  <si>
    <t xml:space="preserve">O €</t>
  </si>
  <si>
    <t xml:space="preserve">R3 # Flaschen</t>
  </si>
  <si>
    <t xml:space="preserve">R3 €</t>
  </si>
  <si>
    <t xml:space="preserve">RK # Flaschen</t>
  </si>
  <si>
    <t xml:space="preserve">RK €</t>
  </si>
  <si>
    <t xml:space="preserve">Total # Flaschen</t>
  </si>
  <si>
    <t xml:space="preserve">Total €</t>
  </si>
  <si>
    <t xml:space="preserve">Summe von € Einkauf</t>
  </si>
  <si>
    <t xml:space="preserve">Summe von # Flaschen gekauft</t>
  </si>
  <si>
    <t xml:space="preserve">Preispro Flasche Keller</t>
  </si>
  <si>
    <t xml:space="preserve">Preis pro Flasche Einkauf</t>
  </si>
  <si>
    <t xml:space="preserve">Spalten</t>
  </si>
  <si>
    <t xml:space="preserve">Magnums</t>
  </si>
  <si>
    <t xml:space="preserve">1-7</t>
  </si>
  <si>
    <t xml:space="preserve">Weißwein</t>
  </si>
  <si>
    <t xml:space="preserve">8-9</t>
  </si>
  <si>
    <t xml:space="preserve">Rotwein</t>
  </si>
  <si>
    <t xml:space="preserve">10-15</t>
  </si>
  <si>
    <t xml:space="preserve">16</t>
  </si>
  <si>
    <t xml:space="preserve">Süßwein</t>
  </si>
  <si>
    <t xml:space="preserve">Ge-
Kauft</t>
  </si>
  <si>
    <t xml:space="preserve">Summe - # Flaschen im Keller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</si>
</sst>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&quot; € &quot;#,##0.00\ ;&quot;-€ &quot;#,##0.00\ ;&quot; € -&quot;#\ ;@\ "/>
    <numFmt numFmtId="166" formatCode="0"/>
    <numFmt numFmtId="167" formatCode="[$€-C07]\ #,##0.00;[RED]\-[$€-C07]\ #,##0.00"/>
    <numFmt numFmtId="168" formatCode="dd/mm/yyyy"/>
    <numFmt numFmtId="169" formatCode="#,##0"/>
    <numFmt numFmtId="170" formatCode="[$-C07]dddd&quot;, &quot;dd/\ mmmm\ yyyy;@"/>
    <numFmt numFmtId="171" formatCode="_-* #,##0.00&quot; €&quot;_-;\-* #,##0.00&quot; €&quot;_-;_-* \-??&quot; €&quot;_-;_-@_-"/>
    <numFmt numFmtId="172" formatCode="dd/mmm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sz val="8"/>
      <color rgb="FF0000FF"/>
      <name val="Arial"/>
      <family val="2"/>
      <charset val="1"/>
    </font>
    <font>
      <u val="single"/>
      <sz val="8"/>
      <color rgb="FF0000FF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sz val="8"/>
      <color rgb="FF000000"/>
      <name val="Tahoma"/>
      <family val="2"/>
      <charset val="1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4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medium"/>
      <bottom style="thin"/>
      <diagonal/>
    </border>
  </borders>
  <cellStyleXfs count="4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27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7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0" xfId="27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4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4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4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4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4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4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4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4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4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0" xfId="4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4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2" xfId="4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3" xfId="4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4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7" xfId="4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4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5" xfId="4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6" xfId="4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4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4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4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4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4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2" xfId="4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4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3" xfId="4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0" fillId="0" borderId="23" xfId="4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4" xfId="4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9" xfId="4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4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6" xfId="4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0" fillId="0" borderId="26" xfId="4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7" xfId="4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7" fontId="0" fillId="0" borderId="21" xfId="4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8" xfId="4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9" xfId="4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4" fillId="0" borderId="29" xfId="4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30" xfId="4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31" xfId="4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2" xfId="4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33" xfId="4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0" fillId="0" borderId="0" xfId="43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43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34" xfId="4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35" xfId="4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0" fillId="0" borderId="32" xfId="4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36" xfId="4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0" fillId="0" borderId="33" xfId="4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7" fontId="4" fillId="0" borderId="31" xfId="4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1" xfId="4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6" xfId="4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37" xfId="4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38" xfId="4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4" fillId="0" borderId="38" xfId="4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39" xfId="4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2" xfId="4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0" xfId="4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9" xfId="4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3" xfId="4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4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4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2" xfId="4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4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4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4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4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4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6" xfId="4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6" xfId="4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4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4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5" xfId="4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8" xfId="4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8" xfId="4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4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4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3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npilot Ecke" xfId="21"/>
    <cellStyle name="Datenpilot Ergebnis" xfId="22"/>
    <cellStyle name="Datenpilot Feld" xfId="23"/>
    <cellStyle name="Datenpilot Kategorie" xfId="24"/>
    <cellStyle name="Datenpilot Titel" xfId="25"/>
    <cellStyle name="Datenpilot Wert" xfId="26"/>
    <cellStyle name="Euro" xfId="27"/>
    <cellStyle name="Pivot Tabelle Ecke" xfId="28"/>
    <cellStyle name="Pivot Tabelle Ergebnis" xfId="29"/>
    <cellStyle name="Pivot Tabelle Feld" xfId="30"/>
    <cellStyle name="Pivot Tabelle Kategorie" xfId="31"/>
    <cellStyle name="Pivot Tabelle Titel" xfId="32"/>
    <cellStyle name="Pivot Tabelle Wert" xfId="33"/>
    <cellStyle name="Pivot-Tabelle Ecke" xfId="34"/>
    <cellStyle name="Pivot-Tabelle Ergebnis" xfId="35"/>
    <cellStyle name="Pivot-Tabelle Feld" xfId="36"/>
    <cellStyle name="Pivot-Tabelle Kategorie" xfId="37"/>
    <cellStyle name="Pivot-Tabelle Titel" xfId="38"/>
    <cellStyle name="Pivot-Tabelle Wert" xfId="39"/>
    <cellStyle name="Pivot Table Field" xfId="40"/>
    <cellStyle name="Pivot Table Corner" xfId="41"/>
    <cellStyle name="Pivot Table Value" xfId="42"/>
    <cellStyle name="Pivot Table Category" xfId="43"/>
    <cellStyle name="Pivot Table Title" xfId="44"/>
    <cellStyle name="Pivot Table Result" xfId="4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Relationship Id="rId14" Type="http://schemas.openxmlformats.org/officeDocument/2006/relationships/pivotCacheDefinition" Target="pivotCache/pivotCacheDefinition1.xml"/><Relationship Id="rId15" Type="http://schemas.openxmlformats.org/officeDocument/2006/relationships/pivotCacheDefinition" Target="pivotCache/pivotCacheDefinition2.xml"/><Relationship Id="rId16" Type="http://schemas.openxmlformats.org/officeDocument/2006/relationships/pivotCacheDefinition" Target="pivotCache/pivotCacheDefinition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_rels/pivotCacheDefinition2.xml.rels><?xml version="1.0" encoding="UTF-8"?>
<Relationships xmlns="http://schemas.openxmlformats.org/package/2006/relationships"><Relationship Id="rId1" Type="http://schemas.openxmlformats.org/officeDocument/2006/relationships/pivotCacheRecords" Target="pivotCacheRecords2.xml"/>
</Relationships>
</file>

<file path=xl/pivotCache/_rels/pivotCacheDefinition3.xml.rels><?xml version="1.0" encoding="UTF-8"?>
<Relationships xmlns="http://schemas.openxmlformats.org/package/2006/relationships"><Relationship Id="rId1" Type="http://schemas.openxmlformats.org/officeDocument/2006/relationships/pivotCacheRecords" Target="pivotCacheRecords3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1033" createdVersion="3">
  <cacheSource type="worksheet">
    <worksheetSource ref="B1:V2175" sheet="Keller"/>
  </cacheSource>
  <cacheFields count="21">
    <cacheField name="Art" numFmtId="0">
      <sharedItems containsBlank="1" count="10">
        <s v="O"/>
        <s v="R"/>
        <s v="R3"/>
        <s v="RK"/>
        <s v="RM"/>
        <s v="S"/>
        <s v="Ü"/>
        <s v="W"/>
        <s v="WM"/>
        <m/>
      </sharedItems>
    </cacheField>
    <cacheField name="Jahr-&#10;gang" numFmtId="0">
      <sharedItems containsBlank="1" containsMixedTypes="1" containsNumber="1" containsInteger="1" minValue="1994" maxValue="9999" count="31"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9999"/>
        <s v="-"/>
        <s v="NV"/>
        <m/>
      </sharedItems>
    </cacheField>
    <cacheField name="Land" numFmtId="0">
      <sharedItems containsBlank="1" count="11">
        <s v="A"/>
        <s v="CH"/>
        <s v="D"/>
        <s v="E"/>
        <s v="F"/>
        <s v="I"/>
        <s v="NZ"/>
        <s v="P"/>
        <s v="SLO"/>
        <s v="USA"/>
        <m/>
      </sharedItems>
    </cacheField>
    <cacheField name="Region" numFmtId="0">
      <sharedItems containsBlank="1" count="38">
        <s v="Abruzzen"/>
        <s v="Apulien"/>
        <s v="Baden-Württemberg"/>
        <s v="Basilikata"/>
        <s v="Bordeaux"/>
        <s v="Burgenland"/>
        <s v="Burgund"/>
        <s v="Californien"/>
        <s v="Elsass"/>
        <s v="Friaul"/>
        <s v="Graubünden"/>
        <s v="Hérault"/>
        <s v="Hessen"/>
        <s v="Korsika"/>
        <s v="Languedoc"/>
        <s v="Latium"/>
        <s v="Ligurien"/>
        <s v="Lombardei"/>
        <s v="Marken"/>
        <s v="Marlborough"/>
        <s v="Molise"/>
        <s v="NÖ"/>
        <s v="NZ"/>
        <s v="Piemont"/>
        <s v="Porto"/>
        <s v="Provence"/>
        <s v="Rheinland-Pfalz"/>
        <s v="Sardinien"/>
        <s v="Sizilien"/>
        <s v="Slowenien"/>
        <s v="Steiermark"/>
        <s v="Südtirol"/>
        <s v="Toscana"/>
        <s v="Trient"/>
        <s v="Umbrien"/>
        <s v="Veneto"/>
        <s v="Wien"/>
        <m/>
      </sharedItems>
    </cacheField>
    <cacheField name="# Flaschen gekauft" numFmtId="0">
      <sharedItems containsString="0" containsBlank="1" containsNumber="1" containsInteger="1" minValue="0" maxValue="36" count="14">
        <n v="0"/>
        <n v="1"/>
        <n v="2"/>
        <n v="3"/>
        <n v="4"/>
        <n v="5"/>
        <n v="6"/>
        <n v="9"/>
        <n v="10"/>
        <n v="12"/>
        <n v="15"/>
        <n v="24"/>
        <n v="36"/>
        <m/>
      </sharedItems>
    </cacheField>
    <cacheField name="# Flaschen im Keller" numFmtId="0">
      <sharedItems containsString="0" containsBlank="1" containsNumber="1" containsInteger="1" minValue="0" maxValue="9" count="10">
        <n v="0"/>
        <n v="1"/>
        <n v="2"/>
        <n v="3"/>
        <n v="4"/>
        <n v="5"/>
        <n v="6"/>
        <n v="8"/>
        <n v="9"/>
        <m/>
      </sharedItems>
    </cacheField>
    <cacheField name="Erzeuger" numFmtId="0">
      <sharedItems containsBlank="1" count="355">
        <s v="A&amp;H Nittnaus"/>
        <s v="Abtei Neustift"/>
        <s v="Achs-Tremmel"/>
        <s v="Aichinger"/>
        <s v="Aitá"/>
        <s v="Alessandro Moroder"/>
        <s v="Allacher"/>
        <s v="Allegrini"/>
        <s v="Andreas Gsellmann"/>
        <s v="Andreas Laible"/>
        <s v="Ansitz Pfitscher"/>
        <s v="Ansitz Waldgries"/>
        <s v="Antichi Poderi Jerzu"/>
        <s v="Antinori"/>
        <s v="Argiano"/>
        <s v="Arunda"/>
        <s v="Assigal"/>
        <s v="Aurelio Settimo"/>
        <s v="Az.Agr. Cascina La Pertica"/>
        <s v="Azienda Mura"/>
        <s v="Badia a Coltibuono"/>
        <s v="Barbi"/>
        <s v="Baron Di Pauli"/>
        <s v="Barone di Villagrande"/>
        <s v="Barone Montalto"/>
        <s v="Bayer"/>
        <s v="Bedrock"/>
        <s v="Begali"/>
        <s v="Belisario"/>
        <s v="Benanti"/>
        <s v="Bertagna"/>
        <s v="Bodega Los Aljibes"/>
        <s v="Bottega Fragolino"/>
        <s v="Braci"/>
        <s v="Braida"/>
        <s v="Brigaldara"/>
        <s v="Bründlmayer"/>
        <s v="Ca dei Frati"/>
        <s v="Ca Rugate"/>
        <s v="Cafaggio"/>
        <s v="Cagnulari"/>
        <s v="Cantarelle"/>
        <s v="Cantina 5 Terre"/>
        <s v="Cantina del Giogantinu"/>
        <s v="Cantina di Custoza"/>
        <s v="Cantina di Soave"/>
        <s v="Cantina Dorigati"/>
        <s v="Cantina Rotaliana"/>
        <s v="Cantina Sociale di Dolianova"/>
        <s v="Cantina Sociale Dorgali"/>
        <s v="Cantina Sociale Gallura"/>
        <s v="Cantina Sociale Santadi"/>
        <s v="Cantrina"/>
        <s v="Capichera"/>
        <s v="Caprai"/>
        <s v="Casale del Giglio"/>
        <s v="Casanova di Neri"/>
        <s v="Cason Brusa"/>
        <s v="Castellare in Castellina"/>
        <s v="Castello dei Rampolla"/>
        <s v="Castello della Sala"/>
        <s v="Castello di Ama"/>
        <s v="Castello di Volpaia"/>
        <s v="Castello Romitorio"/>
        <s v="Cavalchina"/>
        <s v="Chateau (Vieux) Larmande"/>
        <s v="Chateau d'Aydie"/>
        <s v="Chateau d‘Estoublon"/>
        <s v="Chateau Grand Lacaze"/>
        <s v="Chateau La Nerthe"/>
        <s v="Chateau Larruau"/>
        <s v="Chateau Peyroux"/>
        <s v="Chateau Potensac"/>
        <s v="Chateau Sociando Mallet"/>
        <s v="Cheo"/>
        <s v="Ciro Biondi"/>
        <s v="Claus Preisinger"/>
        <s v="Clemens Busch"/>
        <s v="Clos Canarelli"/>
        <s v="Clos Culombu"/>
        <s v="Clos de L‘oratoire des Papes"/>
        <s v="Clos Teddi"/>
        <s v="Cloudy Bay"/>
        <s v="Codex"/>
        <s v="Coffele"/>
        <s v="Col D'Orcia"/>
        <s v="Collectiv de Barrique"/>
        <s v="Colpetrone"/>
        <s v="Comincioli"/>
        <s v="Conte Vistarino"/>
        <s v="D'Alfonso Del Sordo"/>
        <s v="D'Arapri"/>
        <s v="Daino"/>
        <s v="Davaz"/>
        <s v="Decugnano dei Barbi"/>
        <s v="Di Majo Norante"/>
        <s v="Domaine Brusset"/>
        <s v="Domaine Casanova"/>
        <s v="Domaine de L'Arjolle"/>
        <s v="Domaine de Pratavone"/>
        <s v="Domaine de Tanella"/>
        <s v="Domaine de Torraccia"/>
        <s v="Domaine de Vaccelli"/>
        <s v="Domaine des Bosquets"/>
        <s v="Domaine Fiumicicoli"/>
        <s v="Domaine Forey Père &amp; Fils"/>
        <s v="Domaine Olivier Hillaire"/>
        <s v="Domaine Saparale"/>
        <s v="Domäne Wachau"/>
        <s v="Donatella Cinelli Colombini"/>
        <s v="Donnafugata"/>
        <s v="Dürnberg"/>
        <s v="Ebner-Ebenauer"/>
        <s v="Egger Ramer"/>
        <s v="Eisacktaler Kellerei"/>
        <s v="Elena Walch"/>
        <s v="Erbhof Unterganzner – Josephus Mayr"/>
        <s v="Ernst Triebaumer"/>
        <s v="Erste+Neue"/>
        <s v="Famille Perrin"/>
        <s v="Fattoria di Felsina"/>
        <s v="Fattoria die Barbi"/>
        <s v="Fattoria Poggerino"/>
        <s v="Ferghettina"/>
        <s v="Feudi di Guagnago"/>
        <s v="Feudo Maccari"/>
        <s v="Firriato"/>
        <s v="Fohringer"/>
        <s v="Fonterutoli"/>
        <s v="Fontodi"/>
        <s v="Forti Terre di Sicilia"/>
        <s v="Franz Haas"/>
        <s v="Franz Keller"/>
        <s v="Franz Pichler"/>
        <s v="Fred Loimer"/>
        <s v="Freie Weingärten Wachau"/>
        <s v="Fuchs"/>
        <s v="Garlider"/>
        <s v="Garofoli"/>
        <s v="Gatti"/>
        <s v="Gattinger"/>
        <s v="Gehring"/>
        <s v="Geil"/>
        <s v="Gerhard Pittnauer"/>
        <s v="Gernot Heinrich"/>
        <s v="Gernot Leitner"/>
        <s v="Gianfranco Fino"/>
        <s v="Gianpiero Marrone"/>
        <s v="Giuseppe Sedilesu"/>
        <s v="Gmeiner"/>
        <s v="Gorgo"/>
        <s v="Grießbauerhof"/>
        <s v="Guerrieri Rizzardi"/>
        <s v="Gulfi"/>
        <s v="Haderburg"/>
        <s v="Hannes Reeh"/>
        <s v="Happacherhof"/>
        <s v="Harkamp"/>
        <s v="Hauner"/>
        <s v="Heiderer Mayer"/>
        <s v="Heinrich Hartl III"/>
        <s v="Hirtzberger"/>
        <s v="Hofstätter"/>
        <s v="Höllmüller"/>
        <s v="Holzapfel"/>
        <s v="I Custodi delle vigne dell'Etna"/>
        <s v="I Pastini"/>
        <s v="I Vigneri"/>
        <s v="Iby"/>
        <s v="Igler"/>
        <s v="Il Poggione"/>
        <s v="Il Sasso"/>
        <s v="Ilatium"/>
        <s v="Inama"/>
        <s v="Irgendwo bei San Gimignano"/>
        <s v="Jeff Cohn"/>
        <s v="Johann Topf"/>
        <s v="Josef Dockner"/>
        <s v="Josef Jamek"/>
        <s v="Judith Beck"/>
        <s v="Jülg"/>
        <s v="Julius Klein"/>
        <s v="Kellerei Bozen"/>
        <s v="Kellerei Girlan"/>
        <s v="Kellerei Kaltern"/>
        <s v="Kellerei Kurtatsch"/>
        <s v="Kellerei Schreckbichl"/>
        <s v="Kellerei St. Pauls"/>
        <s v="Kellerei Terlan"/>
        <s v="Kellerei Tramin"/>
        <s v="Keringer"/>
        <s v="Kettmeir"/>
        <s v="Kirchknopf"/>
        <s v="Klumpp"/>
        <s v="Kobler"/>
        <s v="Köfererhof"/>
        <s v="Kornellhof"/>
        <s v="Kracher"/>
        <s v="Kremser"/>
        <s v="Krispel"/>
        <s v="Kuenhof"/>
        <s v="L'Arco"/>
        <s v="La Boatina"/>
        <s v="La Jasse"/>
        <s v="La Tenute di Luce"/>
        <s v="Lageder"/>
        <s v="Lan."/>
        <s v="Lantieri"/>
        <s v="Larcherhof"/>
        <s v="Lauffener Weingärtner"/>
        <s v="Le Casematte"/>
        <s v="Le Fonti"/>
        <s v="Le Pupille"/>
        <s v="Le Terazze"/>
        <s v="Les Bosquet des Papes"/>
        <s v="Les Vignes des Deux Soleils"/>
        <s v="Li Veli"/>
        <s v="Linticlarus"/>
        <s v="Livio Felluga"/>
        <s v="Loibnerhof"/>
        <s v="Lorenz Martini"/>
        <s v="Lupi"/>
        <s v="Maculan"/>
        <s v="Maier am Pfarrplatz"/>
        <s v="Maison Ogier"/>
        <s v="Maison Ventenac"/>
        <s v="Manincor"/>
        <s v="Mantellassi"/>
        <s v="Manus Ritterhof"/>
        <s v="Markowitsch"/>
        <s v="Marques de Caceres"/>
        <s v="Mas de la Dame"/>
        <s v="Masi"/>
        <s v="Masseria L'Astore"/>
        <s v="Masseria Li Veli"/>
        <s v="Mastrobernardino"/>
        <s v="Mazzei"/>
        <s v="Mazzolada"/>
        <s v="Menhir Salento"/>
        <s v="Mesa"/>
        <s v="Mezzacorona"/>
        <s v="Moncaro"/>
        <s v="Monte dei Ragni"/>
        <s v="Monte del Frá"/>
        <s v="Montlobre"/>
        <s v="Morella"/>
        <s v="Morisfarms"/>
        <s v="Müller"/>
        <s v="Murgo"/>
        <s v="Muri-Gries"/>
        <s v="Muster"/>
        <s v="Netzl"/>
        <s v="Neumeister"/>
        <s v="Niedermayr"/>
        <s v="Nier"/>
        <s v="Nittnaus"/>
        <s v="Nusserhof"/>
        <s v="Oasi Degli Angeli"/>
        <s v="Occhipinti"/>
        <s v="Ottella"/>
        <s v="Pacherhof"/>
        <s v="Palazzone"/>
        <s v="Paolo Bea"/>
        <s v="Paul Achs"/>
        <s v="Peter Schneider"/>
        <s v="Petra"/>
        <s v="Pezzalunga"/>
        <s v="Piaggia"/>
        <s v="Pieropan"/>
        <s v="Pietra Nera"/>
        <s v="Planeta"/>
        <s v="Podere Morellino"/>
        <s v="Poggio al Tesoro"/>
        <s v="Poliziano"/>
        <s v="Polz"/>
        <s v="Prager"/>
        <s v="Prieler"/>
        <s v="Produttori di Manduria"/>
        <s v="Provenca"/>
        <s v="Puklavec Family"/>
        <s v="Pulcino"/>
        <s v="Quinta do Noval"/>
        <s v="Reinhold Fuchs"/>
        <s v="René Muré"/>
        <s v="Rennersistas"/>
        <s v="Renzo Marinai"/>
        <s v="Ridge Vineyards"/>
        <s v="Rivera"/>
        <s v="Robert Mondavi"/>
        <s v="Rocca delle Macie"/>
        <s v="Rocca di Frassinello"/>
        <s v="Roccolo Grassi"/>
        <s v="Rossetta Vini"/>
        <s v="Rottensteiner"/>
        <s v="Roveglia"/>
        <s v="Sabathi"/>
        <s v="Sabathi (der andere)"/>
        <s v="Sacchetto"/>
        <s v="Saint Cosme"/>
        <s v="San Giovenale"/>
        <s v="San Leonardo"/>
        <s v="San Marzano"/>
        <s v="Santa Barbara"/>
        <s v="Sattlerhof"/>
        <s v="Savigliano Mario Azienda Vitivinicola"/>
        <s v="Scheiblhofer"/>
        <s v="Schloss Vollrads"/>
        <s v="Schmelz"/>
        <s v="Schmid"/>
        <s v="Schwarz"/>
        <s v="Sella &amp; Mosca"/>
        <s v="Serafini &amp; Vidotto"/>
        <s v="Signano"/>
        <s v="Silberberg"/>
        <s v="Sorrentberg"/>
        <s v="Sportoletti"/>
        <s v="St.Michael Eppan"/>
        <s v="Strasserhof"/>
        <s v="Strologo Silvano"/>
        <s v="T.FX.T"/>
        <s v="Taferner"/>
        <s v="Tasca d'Almerita/Capofaro"/>
        <s v="Tauss"/>
        <s v="Tedeschi"/>
        <s v="Tement"/>
        <s v="Tenuta Belguardo"/>
        <s v="Tenuta delle Terre Nerre"/>
        <s v="Tenuta di Castellaro"/>
        <s v="Tenuta di Ghizzano"/>
        <s v="Tenuta Roccaccia"/>
        <s v="Tenuta Vicchiomaggio"/>
        <s v="Terra Galos"/>
        <s v="Terrabianca"/>
        <s v="Terruzi&amp;Puthod"/>
        <s v="Thunhof"/>
        <s v="Tiefenbrunner"/>
        <s v="Toffoli"/>
        <s v="Tschida"/>
        <s v="Umani Ronchi"/>
        <s v="Umathum"/>
        <s v="Unterortl"/>
        <s v="Vigne del Vulture"/>
        <s v="Vigne Monache"/>
        <s v="Vigneto Altura"/>
        <s v="Villa Saletta"/>
        <s v="Villa Sandi"/>
        <s v="Waldthaler"/>
        <s v="Walking Bird"/>
        <s v="Warre"/>
        <s v="Wassererhof"/>
        <s v="Weingut Kornell"/>
        <s v="Weingut Niedrist"/>
        <s v="Wohlmuth"/>
        <s v="xxx"/>
        <m/>
      </sharedItems>
    </cacheField>
    <cacheField name="Name" numFmtId="0">
      <sharedItems containsBlank="1" containsMixedTypes="1" containsNumber="1" containsInteger="1" minValue="414" maxValue="414" count="705">
        <n v="414"/>
        <s v="[W]"/>
        <s v="1920 Primitivo Dolce Naturale"/>
        <s v="20sixteen"/>
        <s v="25 anni"/>
        <s v="A la gloire du mon grand pere"/>
        <s v="a'Kira"/>
        <s v="Achat"/>
        <s v="Acininobili"/>
        <s v="Aglianico Bio"/>
        <s v="Agontano"/>
        <s v="Aichberg"/>
        <s v="Alberelli"/>
        <s v="Allemanda"/>
        <s v="Alte Reben"/>
        <s v="Alzari"/>
        <s v="Am Bühl - Riesling Auslese"/>
        <s v="Amarone"/>
        <s v="Amarone Case Vecie"/>
        <s v="Amarone Classico"/>
        <s v="Amedeo"/>
        <s v="Amedeo Custoza Superiore"/>
        <s v="Amphora"/>
        <s v="Andrius"/>
        <s v="Ankon"/>
        <s v="Ansonaco Carfagna"/>
        <s v="Anthos"/>
        <s v="Antico"/>
        <s v="Apianae"/>
        <s v="Aristos"/>
        <s v="Aristos – Grüner Verliner"/>
        <s v="Aristos – Kerner"/>
        <s v="Aristos – Sylvaner"/>
        <s v="Arunda Brut Metodo Classico"/>
        <s v="Arzio"/>
        <s v="Asinone"/>
        <s v="Askos"/>
        <s v="Athesis Brut Sekt"/>
        <s v="Athesis Rose Sekt"/>
        <s v="Aurora"/>
        <s v="Aurum"/>
        <s v="Avvoltore"/>
        <s v="BA"/>
        <s v="Balificio"/>
        <s v="Barolo"/>
        <s v="Barolo Rocche"/>
        <s v="Barthenau"/>
        <s v="Basilica del Pruneto"/>
        <s v="Basilica di Cortaccio"/>
        <s v="Basilica di San Martino"/>
        <s v="Bedrock Vineyard Heritage"/>
        <s v="Belguardo"/>
        <s v="Ben Rye"/>
        <s v="Berg"/>
        <s v="Best of Grüner Veltliner"/>
        <s v="Best of Riesling"/>
        <s v="Beyond the Clouds"/>
        <s v="Bianco di Custoza"/>
        <s v="Bianco Gentile"/>
        <s v="Bidibi"/>
        <s v="Big John"/>
        <s v="Black Edition"/>
        <s v="Blauburgunder Beerenauslese"/>
        <s v="Blauburgunder Riserva"/>
        <s v="Blauburgunder St. Valentin"/>
        <s v="Blaufränkisch Himmelreich"/>
        <s v="Blaufränkisch Hochäcker Reserve"/>
        <s v="Blaufränkisch L Reserve"/>
        <s v="Bois de Rose"/>
        <s v="Braci"/>
        <s v="Brenntal"/>
        <s v="Brolettino"/>
        <s v="Brunello di Montalcino"/>
        <s v="Brut"/>
        <s v="Brut Charmat"/>
        <s v="Brut Falanghina"/>
        <s v="Brut M"/>
        <s v="Brut Nature"/>
        <s v="Brut Reserve"/>
        <s v="Brut Rosé"/>
        <s v="Bugialla"/>
        <s v="Bugialla Riserva"/>
        <s v="Burdese"/>
        <s v="Burgunder Cuvee"/>
        <s v="Ca' del Magro"/>
        <s v="Cabenet Franc Umplugged"/>
        <s v="Cabernet Doss"/>
        <s v="Cabernet Franc"/>
        <s v="Cabernet Riserva"/>
        <s v="Cabernet Sauvignon"/>
        <s v="Cabernet Sauvignon Lafoa"/>
        <s v="Cabernet Sauvignon Laurenz"/>
        <s v="Cabernet Sauvignon Riserva (in Summe 97,80)"/>
        <s v="Cabernet Sauvignon St.Valentin"/>
        <s v="Cabernet Sauvignon Turmhof"/>
        <s v="Cairanne L’esprit des Papes"/>
        <s v="Cairanne Les Travers"/>
        <s v="Calvarino"/>
        <s v="Campofiorin"/>
        <s v="Cannonau di Sardegna Primo Scuro"/>
        <s v="Cannonau Riserva Antichi Poderi"/>
        <s v="Cannonau Riserva Chuerra"/>
        <s v="Cannonau Riserva Viniola"/>
        <s v="Cannonau V.di Isalle"/>
        <s v="Canthus Passito"/>
        <s v="Capichera 07"/>
        <s v="Carano"/>
        <s v="Carjcanti"/>
        <s v="Carmenere"/>
        <s v="Carmignano"/>
        <s v="Carned – Kerner"/>
        <s v="Carnol"/>
        <s v="Case Via"/>
        <s v="Cashmere Passito"/>
        <s v="Cassata Vineyard Zinfandel"/>
        <s v="Cassiano"/>
        <s v="Castel Campan"/>
        <s v="Castello Fonterutoli (Chianti Classico)"/>
        <s v="Castello Gran Selezione"/>
        <s v="Cervaro della Sala"/>
        <s v="Chaos"/>
        <s v="Chardonnay"/>
        <s v="Chardonnay „Fuchs“"/>
        <s v="Chardonnay Castel Ringberg"/>
        <s v="Chardonnay Flora"/>
        <s v="Chardonnay Grassnitzberg"/>
        <s v="Chardonnay Lafoa"/>
        <s v="Chardonnay Linticlarus"/>
        <s v="Chardonnay Ried Hasel"/>
        <s v="Chardonnay St. Valentin"/>
        <s v="Chateau d‘Estoublon"/>
        <s v="Chateau Grand Lacaze"/>
        <s v="Chateau La Nerthe"/>
        <s v="Chateau La Nerthe blanc"/>
        <s v="Chateau Larruau"/>
        <s v="Chateau Sociando Mallet"/>
        <s v="Chateauneuf du Pape"/>
        <s v="Chateauneuf du Pape Safres"/>
        <s v="Chianti"/>
        <s v="Chianti Classico"/>
        <s v="Chianti Classico (5l Magnum)"/>
        <s v="Chianti Classico Gran Selezione"/>
        <s v="Chianti Classico il Poggiale"/>
        <s v="Chianti Classico La Prima"/>
        <s v="Chianti Classico Pagliarese"/>
        <s v="Chianti Classico Riserva"/>
        <s v="Chianti Classico Riserva Rancia"/>
        <s v="Chianti Colli Senesi"/>
        <s v="Chianti Gran Selezione"/>
        <s v="Chuy Chardonnay"/>
        <s v="Classico Rosso"/>
        <s v="Clesurae"/>
        <s v="Clos de Beauvenir"/>
        <s v="Clos St. Landelin"/>
        <s v="Coin Cache"/>
        <s v="Collectif de Barique"/>
        <s v="Collepiano"/>
        <s v="Coltassala"/>
        <s v="Comtess St. Valentin"/>
        <s v="Comtissa Brut Reserve"/>
        <s v="Coniale"/>
        <s v="Corinto"/>
        <s v="Cornelius"/>
        <s v="Corse Figari"/>
        <s v="Cortazo"/>
        <s v="Costamorro"/>
        <s v="Cotes de Castillon"/>
        <s v="Côtes de Gascogne"/>
        <s v="CS Riserva"/>
        <s v="CSM"/>
        <s v="Cultus Boni"/>
        <s v="Cumaro"/>
        <s v="Curtis"/>
        <s v="Custoza"/>
        <s v="Custoza – I Classici"/>
        <s v="Cuvee"/>
        <s v="Cuvée Alexandra"/>
        <s v="Cuvée Alexandra Grande Reserve"/>
        <s v="Cuvée Casteddu"/>
        <s v="Cuvee Classic"/>
        <s v="Cuvee des Cadettes"/>
        <s v="Cuvée Jean Claude Pietri"/>
        <s v="Cuvée Monsieur Fourcade"/>
        <s v="Cuvee Philipp"/>
        <s v="Cuvée Varsilia"/>
        <s v="D'Alceo"/>
        <s v="D'Alesio"/>
        <s v="D‘Alceo"/>
        <s v="de Vite"/>
        <s v="Decebalo"/>
        <s v="Del Cerro"/>
        <s v="Delon?"/>
        <s v="Domaine d‘Estoublon blanc"/>
        <s v="Domaine des Chirat Rockpile Vineyard Syrah"/>
        <s v="Dominius – Weiß"/>
        <s v="Don Luigi"/>
        <s v="Dorato"/>
        <s v="Dorico"/>
        <s v="Dynamis Riesling"/>
        <s v="Eichhorn"/>
        <s v="Eiswein"/>
        <s v="Elegia"/>
        <s v="Enosi"/>
        <s v="Enta Rosso Serra della Contessa"/>
        <s v="Eruption Weiß"/>
        <s v="Es"/>
        <s v="Es piu Sole"/>
        <s v="Es Riserva"/>
        <s v="Estate Chardonnay"/>
        <s v="Etna Bianca Calderara Sottana"/>
        <s v="Etna Bianca Chianta"/>
        <s v="Etna Bianco Contrada Viagrande"/>
        <s v="Etna Rosso Cisterna Fuori"/>
        <s v="Etna Rosso Guardiola"/>
        <s v="Etna Rosso Prephyloxera"/>
        <s v="Etna Rosso San Nicolo"/>
        <s v="Exil"/>
        <s v="Exilissi Sell"/>
        <s v="Extra Brut"/>
        <s v="Fabio Contaldo"/>
        <s v="Falco"/>
        <s v="Faro"/>
        <s v="Federspiel - Loibenberg"/>
        <s v="Federspiel - Ried Klaus"/>
        <s v="Federspiel - Stein am Rain "/>
        <s v="Federspiel Bachgarten"/>
        <s v="Federspiel Terrassen"/>
        <s v="Ferrata"/>
        <s v="Fiano Salento Talo"/>
        <s v="Filo di Arianna"/>
        <s v="Flaccianello"/>
        <s v="Flora"/>
        <s v="Fontalloro"/>
        <s v="Fonterutoli (Chianti Classico)"/>
        <s v="Fontissimo"/>
        <s v="Fontissimo (Moni's)"/>
        <s v="Formigar"/>
        <s v="Fragolino Rosso"/>
        <s v="Franz Anton"/>
        <s v="Frauenberg"/>
        <s v="Frauenrigl"/>
        <s v="Freienfeld"/>
        <s v="Fuili"/>
        <s v="Garda Classico Rosso Fabio Contaldo"/>
        <s v="Garganega Vigneto Colombara"/>
        <s v="Gelber Muskateller"/>
        <s v="Gewürztraminer"/>
        <s v="Gewürztraminer „Nussbaumer“"/>
        <s v="Gewürztraminer Kastelaz"/>
        <s v="Gewürztraminer Spätlese"/>
        <s v="Geyserville"/>
        <s v="Ghiaie Bianche"/>
        <s v="Gigondas"/>
        <s v="Gigondas Clos des Tourelles"/>
        <s v="Gigondas Colline"/>
        <s v="Gigondas les hauts de Montmirail "/>
        <s v="Gigondas les secrets de Montmirail "/>
        <s v="Gigondas Lieu Dit"/>
        <s v="Gigondas Tradition le grand Montmirail"/>
        <s v="Golser Merlot"/>
        <s v="Göttweiger Berg – Martin"/>
        <s v="Gran Cuvée XXI Secolo"/>
        <s v="Grand Cru St. Emillion"/>
        <s v="Grande Cuvee"/>
        <s v="Grande Cuvee Rose"/>
        <s v="Granit"/>
        <s v="Grassnitzberg"/>
        <s v="Greco di Tufo"/>
        <s v="Gries"/>
        <s v="Gropel"/>
        <s v="Grubthal – Sauvignon Blanc"/>
        <s v="Grüner Veltliner"/>
        <s v="Guado San Leo"/>
        <s v="Guillaume de Pratavone"/>
        <s v="Habemus (white label)"/>
        <s v="Haderburg Brut"/>
        <s v="Haideboden"/>
        <s v="Heideboden"/>
        <s v="Hermanschachern"/>
        <s v="Hippolyt"/>
        <s v="Hochgrassnitzberg GSTK"/>
        <s v="Hortos"/>
        <s v="I Frati"/>
        <s v="I Sistri"/>
        <s v="I Sodi di San Niccolo"/>
        <s v="I Sodi di San Nicolo"/>
        <s v="I Vasari"/>
        <s v="I Vigneri"/>
        <s v="Il Baciale Monferrato Rosso"/>
        <s v="Il Chiuso"/>
        <s v="Il Frappato"/>
        <s v="Il Rosso dell'Abazia"/>
        <s v="Il Sasso – Carmignano"/>
        <s v="Im Leh"/>
        <s v="Isarcus"/>
        <s v="Istante"/>
        <s v="Jo"/>
        <s v="Joe Grüner Veltliner Reserve"/>
        <s v="Josua"/>
        <s v="Julius"/>
        <s v="Junker"/>
        <s v="Justina"/>
        <s v="Justinus"/>
        <s v="Kadar"/>
        <s v="Kaiton"/>
        <s v="Kastelt"/>
        <s v="Kermesse"/>
        <s v="Kerner"/>
        <s v="Kitzeck-Sausal"/>
        <s v="Klingelberger"/>
        <s v="Kranachberg"/>
        <s v="Kranachberg Sauvignon"/>
        <s v="Krax'n"/>
        <s v="Kreuth"/>
        <s v="Kunststück"/>
        <s v="Kurni"/>
        <s v="La Chappelle"/>
        <s v="La Grola"/>
        <s v="La Rocca"/>
        <s v="La Signora"/>
        <s v="Lacrima"/>
        <s v="Lafoa"/>
        <s v="Lagrein"/>
        <s v="Lagrein Castel Ringberg"/>
        <s v="Lagrein Gries"/>
        <s v="Lagrein Gries Riserva"/>
        <s v="Lagrein Lindenburg"/>
        <s v="Lagrein Prestige"/>
        <s v="Lagrein Riserva"/>
        <s v="Lagrein-Merlot"/>
        <s v="Langhe „Sancarlo“"/>
        <s v="Lauffener Katzenbeißer"/>
        <s v="Laurin Lagrein-Merlot"/>
        <s v="Le Petit"/>
        <s v="Le Roque"/>
        <s v="Le Sponde"/>
        <s v="Le Stanze"/>
        <s v="Le Sughere di Frassinello"/>
        <s v="Le Vallon des Amants"/>
        <s v="Le Vele"/>
        <s v="Le Zalte"/>
        <s v="Leithaberg"/>
        <s v="Leithaberg – Muschelkalk"/>
        <s v="Lepus"/>
        <s v="Les Romains"/>
        <s v="Linticlarus"/>
        <s v="Liu"/>
        <s v="Loam"/>
        <s v="Loibenberg"/>
        <s v="Loibner Riesling – Smaragd"/>
        <s v="Lois"/>
        <s v="Löwengang Cabernet"/>
        <s v="Luce"/>
        <s v="Lugana"/>
        <s v="Lugana Classico"/>
        <s v="Lugana Classico „Limne“"/>
        <s v="Lugana Fabio Contaldo"/>
        <s v="Lugana Limne"/>
        <s v="Lugana Molin"/>
        <s v="Luigi"/>
        <s v="Lunare"/>
        <s v="Lune é Sole"/>
        <s v="Maestro"/>
        <s v="Maestro Raro"/>
        <s v="Maglen"/>
        <s v="Mahâris"/>
        <s v="Malvasia"/>
        <s v="Malvasia Passito"/>
        <s v="Mamertino"/>
        <s v="Mamuthone"/>
        <s v="Mandrone di Lhosa"/>
        <s v="Manna"/>
        <s v="Marchese di Villamarina"/>
        <s v="Marie"/>
        <s v="Marienburg Fahrlay"/>
        <s v="Mason di Mason"/>
        <s v="Mauritius"/>
        <s v="MCM Merlot"/>
        <s v="Meletin"/>
        <s v="Meriggio"/>
        <s v="Merlot"/>
        <s v="Merlot Cornell"/>
        <s v="Merlot Kastellaz"/>
        <s v="Merlot Riserva"/>
        <s v="Merlot Riserva Siebeneich"/>
        <s v="Merlot St. Valentin"/>
        <s v="Merlot Tulledro"/>
        <s v="Metodo Classico Rose"/>
        <s v="Mille Bolle Spumante Millesimato"/>
        <s v="Mirell"/>
        <s v="Molceo"/>
        <s v="Mono Cépage Grenache"/>
        <s v="Mono Cépage Syrah"/>
        <s v="Monte Ca'Bianca (Amarone)"/>
        <s v="Montebello"/>
        <s v="Montefalco Rosso Riserva"/>
        <s v="Montlobre"/>
        <s v="Morey-Saint-Denise"/>
        <s v="Morillon Muschelkalk"/>
        <s v="Morillon Obegg"/>
        <s v="Morillon Zieregg"/>
        <s v="Morrelino di Scansano"/>
        <s v="Morrelino di Scansano Riserva"/>
        <s v="Morrelino di Scansano Riserva Le Sentinelle"/>
        <s v="Moscato di Sardegna"/>
        <s v="Moscato Gialla"/>
        <s v="Moscato Rosa"/>
        <s v="Moscato Rosa „Rosatum“"/>
        <s v="Müller Thurgau"/>
        <s v="Mumbolt"/>
        <s v="Mumelter"/>
        <s v="Munus"/>
        <s v="Muscat"/>
        <s v="Nambrot"/>
        <s v="Nature"/>
        <s v="Nepomuceno"/>
        <s v="Nero di Velluto"/>
        <s v="Nero Ossidiana"/>
        <s v="Nerobaronj"/>
        <s v="Nerobuffalefj"/>
        <s v="Neromacarj"/>
        <s v="Neromaccarj"/>
        <s v="NeroSanlore"/>
        <s v="Nidastore"/>
        <s v="Nielucciu"/>
        <s v="Niersteiner Pettenthal"/>
        <s v="Nova Domus"/>
        <s v="Oberberger Bassgeige"/>
        <s v="Occhio di Perenice"/>
        <s v="ODÉ AYDIE BLANC SEC"/>
        <s v="Old Vines"/>
        <s v="Olmaia"/>
        <s v="Opok Chardonnay"/>
        <s v="Oraluna"/>
        <s v="Oratoria di San Lorenzo"/>
        <s v="Oratorio di San Lorenzo"/>
        <s v="Oriu Blanc"/>
        <s v="Oriu Rosé"/>
        <s v="Oriu Rouge"/>
        <s v="Orvieto Classico Superiore Campo del Guardiano"/>
        <s v="Orvieto Classico Superiore Il Bianco"/>
        <s v="Ossidiano"/>
        <s v="Pagliaro"/>
        <s v="Palazotto"/>
        <s v="Palazzo"/>
        <s v="Pancena"/>
        <s v="Pannobile"/>
        <s v="Pas Dosé"/>
        <s v="Pasithea Oro"/>
        <s v="Pasithea Rosa"/>
        <s v="Passito"/>
        <s v="Passito – Kerner"/>
        <s v="Passito Bianco"/>
        <s v="Passito di Noto"/>
        <s v="Passito di Refrontolo"/>
        <s v="Pelago"/>
        <s v="Pepi"/>
        <s v="Percio"/>
        <s v="Perle"/>
        <s v="Perli"/>
        <s v="Pfarrhof Cabernet"/>
        <s v="Pfarrweingarten"/>
        <s v="Pfarrweingarten Morillon"/>
        <s v="Phigaia after the Red"/>
        <s v="Piancarda"/>
        <s v="Piano del Cerro"/>
        <s v="Piano del Cipresso"/>
        <s v="Pichl Point"/>
        <s v="Pietrus"/>
        <s v="Pino"/>
        <s v="Pino Nero Spumante"/>
        <s v="Pinot Grigio"/>
        <s v="Pinot Nero „Fuchsleiten“"/>
        <s v="Pinot Noir"/>
        <s v="Pinot Rosé Brut"/>
        <s v="Pipparello"/>
        <s v="Pistus"/>
        <s v="Planet Waves"/>
        <s v="Plenio"/>
        <s v="Podium"/>
        <s v="Poggio ai Merli"/>
        <s v="Pomice"/>
        <s v="Pommerner Sonnenuhr"/>
        <s v="Porphyr"/>
        <s v="Pössnitzberg"/>
        <s v="Praepositus Riesling"/>
        <s v="Primamatera"/>
        <s v="Primamateria"/>
        <s v="Prisma"/>
        <s v="Puer Apuliae"/>
        <s v="Quartz"/>
        <s v="Quarz"/>
        <s v="Quercegobbe"/>
        <s v="Quintessenz"/>
        <s v="Raboso Passito"/>
        <s v="Radames"/>
        <s v="Ramitello"/>
        <s v="Rampone"/>
        <s v="Raut"/>
        <s v="Recioto"/>
        <s v="Recioto Valpolicella"/>
        <s v="Reif"/>
        <s v="Reseca"/>
        <s v="Reserve Del Conte"/>
        <s v="Reserve della Contessa"/>
        <s v="Réserve Privée"/>
        <s v="Ribbe Rosse"/>
        <s v="Ried Achleiten Stockkultur Smaragd"/>
        <s v="Ried Altenberg"/>
        <s v="Ried Hallebühl"/>
        <s v="Ried Klaus Riesling Smaragd"/>
        <s v="Riesling"/>
        <s v="Riesling (Magnum)"/>
        <s v="Riesling Brut"/>
        <s v="Riesling Heiligenstein"/>
        <s v="Riesling Himmelreich"/>
        <s v="Riesling Montiggl"/>
        <s v="Riesling Smaragd Pichl Point"/>
        <s v="Riesling Strassertal"/>
        <s v="Riesling Wechselberg Spiegel M"/>
        <s v="Riné"/>
        <s v="Rioja Blanco"/>
        <s v="Ripa delle More"/>
        <s v="Riserva Bianca"/>
        <s v="Riserva Nobile"/>
        <s v="Riserva Rossa Cabernet/Merlot"/>
        <s v="Riviera"/>
        <s v="Rocca di Frassinello"/>
        <s v="Rocca Rubia"/>
        <s v="Roen"/>
        <s v="Rosatum"/>
        <s v="Rose"/>
        <s v="Rosé"/>
        <s v="Rosenberg"/>
        <s v="Rosis"/>
        <s v="Rosso di Montalcino"/>
        <s v="Rosso Outsider"/>
        <s v="Rosso Santiago"/>
        <s v="Roter Veltliner"/>
        <s v="Roter Veltliner Steinberg"/>
        <s v="Rotschiefer Reiler Sorrentberg"/>
        <s v="Rubatsch"/>
        <s v="Rubeo"/>
        <s v="Rubin Carnuntum"/>
        <s v="Rungg"/>
        <s v="Sabiona"/>
        <s v="Sabiona – Kerner"/>
        <s v="Sabiona – Sylvaner"/>
        <s v="Saffredi"/>
        <s v="Sagrantino"/>
        <s v="Sagrantino Collepiano"/>
        <s v="Sagrantino Passito"/>
        <s v="Saia"/>
        <s v="Sammarco"/>
        <s v="San Germano – Vin Santo"/>
        <s v="San Leonardo"/>
        <s v="Sand"/>
        <s v="Santa Cecilia"/>
        <s v="Santagostino"/>
        <s v="Sass Antico"/>
        <s v="Sassi Neri"/>
        <s v="Satén"/>
        <s v="Sauvignon"/>
        <s v="Sauvignon - „di Lieben Aich?“"/>
        <s v="Sauvignon Blanc"/>
        <s v="Sauvignon Blanc Czamilla"/>
        <s v="Sauvignon Blanc Hasel"/>
        <s v="Sauvignon Blanc Klassic"/>
        <s v="Sauvignon Blanc Marlborough"/>
        <s v="Sauvignon Blanc Zieregg"/>
        <s v="Sauvignon Lafoa"/>
        <s v="Sauvignon Mock"/>
        <s v="Sauvignon St.Valentin"/>
        <s v="Saziani Grauburgunder "/>
        <s v="Schlossberg"/>
        <s v="Schweizer"/>
        <s v="Sciacchetra"/>
        <s v="Sciaria"/>
        <s v="Se"/>
        <s v="Sect brut"/>
        <s v="Sekt brut"/>
        <s v="Sekt Rosé"/>
        <s v="Select Lagrein"/>
        <s v="Selectus"/>
        <s v="Ser Lapo "/>
        <s v="Serenade Passito"/>
        <s v="Sernauberg"/>
        <s v="Sernauberg Sauvignon Blanc"/>
        <s v="Serra Fiorese"/>
        <s v="Seven Numbers Eiswein"/>
        <s v="Shàrjs"/>
        <s v="Shàrjs (Magnum)"/>
        <s v="Siebeneich"/>
        <s v="Sienda"/>
        <s v="Sienda dicesimo"/>
        <s v="Sigis Mundus"/>
        <s v="Simona Natale"/>
        <s v="SK Späburgunder"/>
        <s v="Smaragd - Loibenberg"/>
        <s v="Smaragd – Vorder Seiber"/>
        <s v="Smaragd Hochrain"/>
        <s v="Soave"/>
        <s v="Soave Brigaldara/La Broia"/>
        <s v="Soave Classico"/>
        <s v="Soave Rocca Sveva"/>
        <s v="Sole di Dario"/>
        <s v="Solosole"/>
        <s v="Soma"/>
        <s v="Sophie"/>
        <s v="Sossó"/>
        <s v="SP68"/>
        <s v="Spumante Brut"/>
        <s v="St. Laurent Reserve"/>
        <s v="St. Laurent Rothenberg"/>
        <s v="St. Laurent vom Stein"/>
        <s v="St. Valentin Chardonnay"/>
        <s v="St. Valentin Sauvignon"/>
        <s v="Stefano Antonucci"/>
        <s v="Steinriegl"/>
        <s v="Suber"/>
        <s v="Suler"/>
        <s v="Sultana"/>
        <s v="Susumaniello"/>
        <s v="Sweetwater Springs Vineyard Zinfandel"/>
        <s v="Sylvaner"/>
        <s v="Syrah - Lytton Estate"/>
        <s v="Taber"/>
        <s v="Tacchetto"/>
        <s v="Tannenberg"/>
        <s v="TBA Singerriedel"/>
        <s v="TBA Wechselberg Spiegel"/>
        <s v="Tenuta Belguardo"/>
        <s v="Terebinto"/>
        <s v="Terlaner"/>
        <s v="Terminum"/>
        <s v="Terre Alte"/>
        <s v="Terre Brune"/>
        <s v="Terre di San Leonardo"/>
        <s v="Terre di Tufi"/>
        <s v="Tete de Cuvee"/>
        <s v="Tignanello"/>
        <s v="Tino Rosso"/>
        <s v="Tintilia"/>
        <s v="Trajano"/>
        <s v="Trattmann"/>
        <s v="Trebbiano Barbi"/>
        <s v="Trockenbeerenauslese"/>
        <s v="Trockenbeerenauslese Muskateller "/>
        <s v="Turmhof Lagrein"/>
        <s v="Umberto"/>
        <s v="unbenannt"/>
        <s v="Urban"/>
        <s v="Valcanzjria"/>
        <s v="Valpolicella Classico Superiore"/>
        <s v="Valpolicella Ripasso"/>
        <s v="Valpolicella Superiore"/>
        <s v="Valpolicella Superiore Campo Prognai"/>
        <s v="Valpolicella Superiore Maternigo"/>
        <s v="Valtellina Superiore Inferno Riserva"/>
        <s v="Vecchie Vigne"/>
        <s v="Vendemmia Tardiva"/>
        <s v="Vendemmia Tardiva Lughente"/>
        <s v="Veneroso"/>
        <s v="Vermentino d.Gallura Sup. Aldia"/>
        <s v="Vermentino d.Gallura Sup. Genesi"/>
        <s v="Vermentino d.Gallura Sup. Karenzia"/>
        <s v="Vermentino d.Gallura Sup. Piras"/>
        <s v="Verso Sud"/>
        <s v="Vign'angena"/>
        <s v="Vigna Au"/>
        <s v="Vigna di Milo"/>
        <s v="Vignamare"/>
        <s v="Vigne del Sorbo"/>
        <s v="Vigne di Catullo"/>
        <s v="Vigneto du Lot"/>
        <s v="Vignudilice"/>
        <s v="Villa Fidelia Bianco"/>
        <s v="Villa Fidelia Rosso"/>
        <s v="Villa Gresti"/>
        <s v="Villa Nigra"/>
        <s v="Vin Santo"/>
        <s v="Vinalia"/>
        <s v="Vino Nobile di Montepulciano"/>
        <s v="Vinsanto"/>
        <s v="Vintage Port"/>
        <s v="Vinupetra"/>
        <s v="Visions of J"/>
        <s v="Vom junge Goldbech"/>
        <s v="Von den Terrassen"/>
        <s v="Vulcaia Fumé"/>
        <s v="Vulcano"/>
        <s v="Weill-A-Way Vineyard Syrah"/>
        <s v="Weißburgunder"/>
        <s v="Wiege"/>
        <s v="Wiesenegg"/>
        <s v="Winkl"/>
        <s v="Yngram"/>
        <s v="Zerdi"/>
        <s v="Zieregg"/>
        <s v="Zieregg GSTK"/>
        <s v="Zöbinger Heiligenstein Alte Reben"/>
        <s v="Zöbinger Terrassen"/>
        <s v="Zweigelt"/>
        <s v="Zwischen den Seen"/>
        <m/>
      </sharedItems>
    </cacheField>
    <cacheField name="Traube" numFmtId="0">
      <sharedItems containsBlank="1" count="91">
        <s v="Aglianico"/>
        <s v="Bianco Gentile"/>
        <s v="Blaufränkisch"/>
        <s v="Bombino Bianco"/>
        <s v="Cabernet"/>
        <s v="Cabernet Franc"/>
        <s v="Cabernet Sauvignon"/>
        <s v="Cannonau"/>
        <s v="Cardonnay, Ribolla Gialla"/>
        <s v="Carignano"/>
        <s v="Carmenere"/>
        <s v="Carricante"/>
        <s v="Chardonnay"/>
        <s v="Corinto"/>
        <s v="Corinto Nero/Nero d'Avola"/>
        <s v="Cuvee"/>
        <s v="Cuvee Rot"/>
        <s v="Cuvee Weiß"/>
        <s v="Falanghina"/>
        <s v="Fiano"/>
        <s v="Fiano Minutolo"/>
        <s v="Frappato"/>
        <s v="Furmint"/>
        <s v="Garganega"/>
        <s v="Gelber Muskateller"/>
        <s v="Gemischter Satz"/>
        <s v="Gewürztraminer"/>
        <s v="Goldmuskateller"/>
        <s v="Grauburgunder"/>
        <s v="Greco di Tufo"/>
        <s v="Grenache blanc"/>
        <s v="Grillo"/>
        <s v="Grüner Veltliner"/>
        <s v="Kerner"/>
        <s v="Lagrein"/>
        <s v="Malvasia"/>
        <s v="Malvasia Istriana"/>
        <s v="Malvasia/Corinto Nero"/>
        <s v="Marzemino"/>
        <s v="Merlot"/>
        <s v="Montepulciano"/>
        <s v="Morillon"/>
        <s v="Moscato"/>
        <s v="Moscato Bianco"/>
        <s v="Moscato Reale"/>
        <s v="Müller Thurgau"/>
        <s v="Muscat"/>
        <s v="Muskateller"/>
        <s v="Nebbiolo"/>
        <s v="Negroamaro"/>
        <s v="Nerello Mascalese"/>
        <s v="Nero d'Avola"/>
        <s v="Nero D'Avola/Syrah"/>
        <s v="Nero di Troia"/>
        <s v="Nielucciu"/>
        <s v="Petit Manseng"/>
        <s v="Pigato"/>
        <s v="Pinot Noir"/>
        <s v="Primitivo"/>
        <s v="Raboso"/>
        <s v="Refosco"/>
        <s v="Ribolla Gialla"/>
        <s v="Riesling"/>
        <s v="Rosenmuskateller"/>
        <s v="Roter Veltliner"/>
        <s v="Sagrantino"/>
        <s v="Sangiovese"/>
        <s v="Sauvignon"/>
        <s v="Sauvignon Blanc"/>
        <s v="Schwarzriesling"/>
        <s v="St. Laurent"/>
        <s v="Susumaniello"/>
        <s v="Sylvaner"/>
        <s v="Syrah"/>
        <s v="Teroldego"/>
        <s v="Tintilia"/>
        <s v="Tocai Friulano"/>
        <s v="Trebbiano"/>
        <s v="Turbiana"/>
        <s v="Uva di Troia"/>
        <s v="Verdeca"/>
        <s v="Verdicchio"/>
        <s v="Verdicchio di Matelica"/>
        <s v="Verduzzo"/>
        <s v="Verduzzo?"/>
        <s v="Vermentino"/>
        <s v="Weissburgunder"/>
        <s v="Zibibbo"/>
        <s v="Zinfandel"/>
        <s v="Zweigelt"/>
        <m/>
      </sharedItems>
    </cacheField>
    <cacheField name="Haltbar von (WA/WS/VI/CT/Winzer)" numFmtId="0">
      <sharedItems containsBlank="1" count="212">
        <s v="-/-/-/-/-"/>
        <s v="-/-/-/-/2012"/>
        <s v="-/-/-/-/2019"/>
        <s v="-/-/-/-/2020"/>
        <s v="-/-/-/2008/-"/>
        <s v="-/-/-/2009/-"/>
        <s v="-/-/-/2010/-"/>
        <s v="-/-/-/2011/-"/>
        <s v="-/-/-/2013/-"/>
        <s v="-/-/-/2014/-"/>
        <s v="-/-/-/2015/-"/>
        <s v="-/-/-/2016/-"/>
        <s v="-/-/-/2017/-"/>
        <s v="-/-/-/2018/-"/>
        <s v="-/-/-/2019/-"/>
        <s v="-/-/-/2020/-"/>
        <s v="-/-/-/2020/2016"/>
        <s v="-/-/-/2021/-"/>
        <s v="-/-/-/2022/-"/>
        <s v="-/-/2013/-/-"/>
        <s v="-/-/2015/-/-"/>
        <s v="-/-/2015/2013/-"/>
        <s v="-/-/2016/-/-"/>
        <s v="-/-/2016/2016/-"/>
        <s v="-/-/2017/-/-"/>
        <s v="-/-/2017/2018/-"/>
        <s v="-/-/2018/-/-"/>
        <s v="-/-/2020/-/-"/>
        <s v="-/2008/-/-/-"/>
        <s v="-/2009/-/-/-"/>
        <s v="-/2011/-/-/-"/>
        <s v="-/2011/-/2009/-"/>
        <s v="-/2012/-/-/-"/>
        <s v="-/2013/-/-/-"/>
        <s v="-/2013/-/2012/-"/>
        <s v="-/2013/2013/-/-"/>
        <s v="-/2013/2013/2013/-"/>
        <s v="-/2014/-/-/-"/>
        <s v="-/2015/-/-/-"/>
        <s v="-/2015/2015/-/-"/>
        <s v="-/2015/2016/-/-"/>
        <s v="-/2016/-/-/-"/>
        <s v="-/2016/2016/-/-"/>
        <s v="-/2017/-/-/-"/>
        <s v="-/2017/-/2018/-"/>
        <s v="-/2017/2017/-/-"/>
        <s v="-/2017/2020/-/-"/>
        <s v="-/2018/-/-/-"/>
        <s v="-/2018/-/-/2020"/>
        <s v="-/2019/-/-/-"/>
        <s v="-/2019/-/2022/-"/>
        <s v="-/2020/-/2020/-"/>
        <s v="-/2021/-/-/-"/>
        <s v="-/2022/-/2022/-"/>
        <s v="-/2023/-/-/-"/>
        <s v="-/2023/-/2024/-"/>
        <s v="1999/-/-/-/-"/>
        <s v="2001/-/-/-/-"/>
        <s v="2002/-/-/-/-"/>
        <s v="2003/-/-/-/-"/>
        <s v="2004/-/-/-/-"/>
        <s v="2005/-/-/-/-"/>
        <s v="2007/-/2013/-/-"/>
        <s v="2007/2008/2013/-/-"/>
        <s v="2009/-/-/-/-"/>
        <s v="2009/-/2013/-/-"/>
        <s v="2010/-/-/-/-"/>
        <s v="2010/-/2013/-/-"/>
        <s v="2010/2007/-/-/-"/>
        <s v="2010/2010/2013/-/-"/>
        <s v="2010/2011/2013/-/-"/>
        <s v="2011/-/2013/-/-"/>
        <s v="2011/2009/-/-/-"/>
        <s v="2011/2011/-/-/-"/>
        <s v="2011/2011/2013/-/-"/>
        <s v="2011/2012/2013/-/-"/>
        <s v="2011/2013/-/-/-"/>
        <s v="2012/-/2013/-/-"/>
        <s v="2012/2010/-/-/-"/>
        <s v="2012/2010/2013/-/-"/>
        <s v="2012/2010/2015/-/-"/>
        <s v="2012/2011/2013/-/-"/>
        <s v="2012/2013/2013/-/-"/>
        <s v="2012/2014/2013/-/-"/>
        <s v="2013/-/-/-/-"/>
        <s v="2013/-/2013/-/-"/>
        <s v="2013/-/2015/-/-"/>
        <s v="2013/2013/2013/-/-"/>
        <s v="2014/-/-/-/-"/>
        <s v="2014/-/2014/-/-"/>
        <s v="2014/2014/-/-/-"/>
        <s v="2014/2014/-/2015/-"/>
        <s v="2014/2016/-/-/-"/>
        <s v="2015/-/-/-/-"/>
        <s v="2015/-/2015/-/-"/>
        <s v="2015/2014/-/-/-"/>
        <s v="2015/2015/2014/-/-"/>
        <s v="2015/2017/-/-/-"/>
        <s v="2015/2017/2013/-/-"/>
        <s v="2015/2017/2019/-/-"/>
        <s v="2016/-/-/-/-"/>
        <s v="2016/-/2015/-/-"/>
        <s v="2016/-/2016/-/-"/>
        <s v="2016/-/2016/2017/-"/>
        <s v="2016/-/2016/2018/-"/>
        <s v="2016/-/2017/-/-"/>
        <s v="2016/-/2020/-/-"/>
        <s v="2016/2014/-/-/-"/>
        <s v="2016/2016/-/-/-"/>
        <s v="2016/2016/2016/-/-"/>
        <s v="2016/2017/-/-/-"/>
        <s v="2016/2017/2016/-/-"/>
        <s v="2016/2018/-/-/-"/>
        <s v="2016/2018/2017/-/-"/>
        <s v="2017/-/-/-/-"/>
        <s v="2017/-/-/-/2016"/>
        <s v="2017/-/-/2017/-"/>
        <s v="2017/-/-/2019/-"/>
        <s v="2017/-/2016/-/-"/>
        <s v="2017/-/2017/-/-"/>
        <s v="2017/-/2018/-/-"/>
        <s v="2017/-/2018/2018/-"/>
        <s v="2017/-/2019/-/-"/>
        <s v="2017/-/2020/-/-"/>
        <s v="2017/-/2020/2020/-"/>
        <s v="2017/2014/-/-/-"/>
        <s v="2017/2017/-/-/-"/>
        <s v="2017/2017/-/2019/-"/>
        <s v="2017/2017/2020/-/-"/>
        <s v="2017/2018/-/-/-"/>
        <s v="2017/2018/-/2020/-"/>
        <s v="2017/2018/2018/-/-"/>
        <s v="2017/2018/2024/-/-"/>
        <s v="2017/2019/-/-/-"/>
        <s v="2017/2019/-/2019/-"/>
        <s v="2018/-/-/-/-"/>
        <s v="2018/-/-/2018/-"/>
        <s v="2018/-/-/2019/-"/>
        <s v="2018/-/-/2020/-"/>
        <s v="2018/-/2018/-/-"/>
        <s v="2018/2016/-/-/-"/>
        <s v="2018/2016/2018/-/-"/>
        <s v="2018/2018/-/-/-"/>
        <s v="2018/2018/-/2018/-"/>
        <s v="2018/2018/2018/-/-"/>
        <s v="2018/2018/2022/-/-"/>
        <s v="2018/2019/-/-/-"/>
        <s v="2018/2019/2022/-/-"/>
        <s v="2018/2020/-/-/-"/>
        <s v="2018/2020/-/2018/-"/>
        <s v="2018/2020/-/2020/-"/>
        <s v="2018/2020/-/2021/-"/>
        <s v="2018/2020/2020/-/-"/>
        <s v="2018/2020/2022/-/-"/>
        <s v="2018/2020/2023/-/-"/>
        <s v="2018/2022/-/-/-"/>
        <s v="2018/2022/-/2021/-"/>
        <s v="2018/2023/-/2021/-"/>
        <s v="2019/-/-/-/-"/>
        <s v="2019/-/-/2019/-"/>
        <s v="2019/-/-/2020/-"/>
        <s v="2019/-/2018/-/-"/>
        <s v="2019/2016/-/2017/-"/>
        <s v="2019/2019/-/-/-"/>
        <s v="2019/2020/-/-/-"/>
        <s v="2019/2021/-/-/-"/>
        <s v="2019/2021/-/2019/-"/>
        <s v="2019/2021/-/2020/-"/>
        <s v="2019/2022/-/2022/-"/>
        <s v="2020/-/-/-/-"/>
        <s v="2020/-/-/2020/-"/>
        <s v="2020/-/-/2021/-"/>
        <s v="2020/-/-/2022/-"/>
        <s v="2020/2015/-/2019/-"/>
        <s v="2020/2018/2018/2019/-"/>
        <s v="2020/2019/-/-/-"/>
        <s v="2020/2020/-/2019/-"/>
        <s v="2020/2020/-/2023/-"/>
        <s v="2020/2020/2022/-/-"/>
        <s v="2020/2020/2023/-/-"/>
        <s v="2020/2021/-/-/-"/>
        <s v="2020/2021/-/2023/-"/>
        <s v="2020/2021/-/2024/-"/>
        <s v="2020/2022/-/-/-"/>
        <s v="2020/2022/-/2021/-"/>
        <s v="2020/2023/-/2022/-"/>
        <s v="2020/2035/-/-/-"/>
        <s v="2021/-/-/-/-"/>
        <s v="2021/-/-/2022/-"/>
        <s v="2021/-/-/2023/-"/>
        <s v="2021/2021/-/2023/-"/>
        <s v="2021/2022/-/-/-"/>
        <s v="2021/2022/-/2021/-"/>
        <s v="2021/2022/-/2023/-"/>
        <s v="2021/2023/-/-/-"/>
        <s v="2021/2023/-/2021/-"/>
        <s v="2021/2023/-/2022/-"/>
        <s v="2021/2023/-/2024/-"/>
        <s v="2021/2023/-/2025/-"/>
        <s v="2022/-/-/-/-"/>
        <s v="2022/2018/-/-/-"/>
        <s v="2022/2021/-/2022/-"/>
        <s v="2022/2023/-/-/-"/>
        <s v="2022/2024/-/-/-"/>
        <s v="2023/-/-/-/-"/>
        <s v="2024/-/-/-/-"/>
        <s v="2024/-/2015/-/-"/>
        <s v="2025/-/-/-/-"/>
        <s v="2025/2018/-/-/-"/>
        <s v="2025/2035/-/-/-"/>
        <s v="2026/2035/-/-/-"/>
        <m/>
      </sharedItems>
    </cacheField>
    <cacheField name="Haltbar bis (WA/WS/VI/CT/Winzer)" numFmtId="0">
      <sharedItems containsBlank="1" count="275">
        <s v="-/-/-/-/-"/>
        <s v="-/-/-/-/2022"/>
        <s v="-/-/-/-/2027"/>
        <s v="-/-/-/-/2030"/>
        <s v="-/-/-/-/2031"/>
        <s v="-/-/-/2016/-"/>
        <s v="-/-/-/2017/-"/>
        <s v="-/-/-/2018/-"/>
        <s v="-/-/-/2019/-"/>
        <s v="-/-/-/2020/-"/>
        <s v="-/-/-/2021/-"/>
        <s v="-/-/-/2022/-"/>
        <s v="-/-/-/2023/-"/>
        <s v="-/-/-/2024/-"/>
        <s v="-/-/-/2025/-"/>
        <s v="-/-/-/2025/2028"/>
        <s v="-/-/-/2026/-"/>
        <s v="-/-/-/2028/-"/>
        <s v="-/-/-/2029/-"/>
        <s v="-/-/-/2030/-"/>
        <s v="-/-/-/2031/-"/>
        <s v="-/-/-/2032/-"/>
        <s v="-/-/-/2034/-"/>
        <s v="-/-/-/2037/-"/>
        <s v="-/-/-/2039/-"/>
        <s v="-/-/-/2040/2020"/>
        <s v="-/-/2016/-/-"/>
        <s v="-/-/2017/-/-"/>
        <s v="-/-/2018/-/-"/>
        <s v="-/-/2019/-/-"/>
        <s v="-/-/2020/-/-"/>
        <s v="-/-/2021/-/-"/>
        <s v="-/-/2021/2015/-"/>
        <s v="-/-/2021/2021/-"/>
        <s v="-/-/2022/-/-"/>
        <s v="-/-/2023/-/-"/>
        <s v="-/-/2024/-/-"/>
        <s v="-/-/2024/2026/-"/>
        <s v="-/-/2024/2030/-"/>
        <s v="-/-/2025/-/-"/>
        <s v="-/-/2025/2022/-"/>
        <s v="-/-/2026/-/-"/>
        <s v="-/2008/-/-/-"/>
        <s v="-/2009/-/-/-"/>
        <s v="-/2013/-/-/-"/>
        <s v="-/2014/-/-/-"/>
        <s v="-/2015/-/-/-"/>
        <s v="-/2016/-/-/-"/>
        <s v="-/2016/-/2018/-"/>
        <s v="-/2016/2019/-/-"/>
        <s v="-/2017/-/-/-"/>
        <s v="-/2017/2015/2020/-"/>
        <s v="-/2018/-/-/-"/>
        <s v="-/2018/-/2015/2026"/>
        <s v="-/2019/-/-/-"/>
        <s v="-/2019/2018/-/-"/>
        <s v="-/2020/-/-/-"/>
        <s v="-/2021/-/-/-"/>
        <s v="-/2022/-/-/-"/>
        <s v="-/2023/2020/-/-"/>
        <s v="-/2024/-/-/-"/>
        <s v="-/2024/-/-/2025"/>
        <s v="-/2024/2021/-/-"/>
        <s v="-/2025/-/-/-"/>
        <s v="-/2025/-/2022/-"/>
        <s v="-/2025/2025/-/-"/>
        <s v="-/2026/-/-/2030"/>
        <s v="-/2027/-/-/-"/>
        <s v="-/2027/-/2027/-"/>
        <s v="-/2028/-/-/-"/>
        <s v="-/2028/2023/-/-"/>
        <s v="-/2029/-/-/-"/>
        <s v="-/2030/-/-/-"/>
        <s v="-/2030/2032/-/-"/>
        <s v="-/2033/-/2027/-"/>
        <s v="-/2035/-/2035/-"/>
        <s v="-/2040/-/-/-"/>
        <s v="-/2048/-/2041/-"/>
        <s v="2008/-/-/-/-"/>
        <s v="2010/-/-/-/-"/>
        <s v="2011/-/2013/-/-"/>
        <s v="2012/-/-/-/-"/>
        <s v="2013/-/2013/-/-"/>
        <s v="2014/-/-/-/-"/>
        <s v="2014/-/2013/-/-"/>
        <s v="2014/-/2014/-/-"/>
        <s v="2014/2018/2014/-/-"/>
        <s v="2014/2024/-/-/-"/>
        <s v="2015/-/-/-/-"/>
        <s v="2015/-/2015/-/-"/>
        <s v="2015/-/2017/-/-"/>
        <s v="2015/-/2023/-/-"/>
        <s v="2015/2018/-/-/-"/>
        <s v="2016/-/-/-/-"/>
        <s v="2016/-/2016/-/-"/>
        <s v="2016/-/2025/-/-"/>
        <s v="2016/2013/2016/-/-"/>
        <s v="2016/2014/-/-/-"/>
        <s v="2017/-/-/-/-"/>
        <s v="2017/-/2016/-/-"/>
        <s v="2017/-/2017/-/-"/>
        <s v="2017/2017/2017/-/-"/>
        <s v="2017/2020/2016/-/-"/>
        <s v="2017/2020/2017/-/-"/>
        <s v="2018/-/-/-/-"/>
        <s v="2018/-/-/-/2026"/>
        <s v="2018/-/2018/-/-"/>
        <s v="2018/2013/-/-/-"/>
        <s v="2018/2013/2018/-/-"/>
        <s v="2018/2015/2018/-/-"/>
        <s v="2019/-/-/-/-"/>
        <s v="2019/-/2019/-/-"/>
        <s v="2019/-/2019/2022/-"/>
        <s v="2019/-/2020/-/-"/>
        <s v="2019/-/2024/-/-"/>
        <s v="2019/2015/2019/-/-"/>
        <s v="2019/2017/-/-/-"/>
        <s v="2019/2018/2021/-/-"/>
        <s v="2019/2022/-/-/-"/>
        <s v="2020/-/-/-/-"/>
        <s v="2020/-/2017/-/-"/>
        <s v="2020/-/2020/-/-"/>
        <s v="2020/2016/2020/-/-"/>
        <s v="2020/2017/-/-/-"/>
        <s v="2020/2020/-/-/-"/>
        <s v="2020/2023/-/-/-"/>
        <s v="2021/-/-/-/-"/>
        <s v="2021/-/2016/-/-"/>
        <s v="2021/-/2021/-/-"/>
        <s v="2021/2020/-/2022/-"/>
        <s v="2021/2020/2021/-/-"/>
        <s v="2022/-/-/-/-"/>
        <s v="2022/-/-/2021/-"/>
        <s v="2022/-/2017/-/-"/>
        <s v="2022/-/2018/2023/-"/>
        <s v="2022/-/2019/-/-"/>
        <s v="2022/-/2021/-/-"/>
        <s v="2022/-/2022/-/-"/>
        <s v="2022/-/2024/-/-"/>
        <s v="2022/2007/-/-/-"/>
        <s v="2022/2015/2027/-/-"/>
        <s v="2022/2020/-/-/-"/>
        <s v="2022/2020/2028/-/-"/>
        <s v="2022/2022/2016/-/-"/>
        <s v="2022/2027/-/-/-"/>
        <s v="2022/2033/-/-/-"/>
        <s v="2023/-/-/-/-"/>
        <s v="2023/-/2020/-/-"/>
        <s v="2023/2019/-/-/-"/>
        <s v="2023/2019/2018/-/-"/>
        <s v="2023/2025/-/-/-"/>
        <s v="2023/2030/2019/-/-"/>
        <s v="2024/-/-/-/-"/>
        <s v="2024/-/-/2023/-"/>
        <s v="2024/-/2020/-/-"/>
        <s v="2024/-/2020/2025/-"/>
        <s v="2024/-/2021/-/-"/>
        <s v="2024/-/2024/-/-"/>
        <s v="2024/-/2026/-/-"/>
        <s v="2024/-/2027/-/-"/>
        <s v="2024/2021/2020/-/-"/>
        <s v="2024/2022/-/-/-"/>
        <s v="2024/2024/-/2023/-"/>
        <s v="2024/2024/2017/-/-"/>
        <s v="2024/2025/-/-/-"/>
        <s v="2024/2026/-/-/-"/>
        <s v="2024/2033/-/2024/-"/>
        <s v="2024/2038/-/-/-"/>
        <s v="2025/-/-/-/-"/>
        <s v="2025/-/2020/-/-"/>
        <s v="2025/-/2021/-/-"/>
        <s v="2025/-/2023/-/-"/>
        <s v="2025/-/2025/-/-"/>
        <s v="2025/2018/2027/-/-"/>
        <s v="2025/2019/-/-/-"/>
        <s v="2025/2023/2026/-/-"/>
        <s v="2025/2024/-/-/-"/>
        <s v="2025/2024/2021/-/-"/>
        <s v="2025/2026/2022/-/-"/>
        <s v="2025/2028/2030/-/-"/>
        <s v="2025/2029/-/2025/-"/>
        <s v="2025/2029/2028/-/-"/>
        <s v="2025/2030/-/-/-"/>
        <s v="2026/-/-/-/-"/>
        <s v="2026/-/-/2025/-"/>
        <s v="2026/-/-/2029/-"/>
        <s v="2026/-/-/2030/-"/>
        <s v="2026/-/2022/-/-"/>
        <s v="2026/2013/2026/-/-"/>
        <s v="2026/2023/2025/-/-"/>
        <s v="2026/2025/-/2034/-"/>
        <s v="2026/2028/-/-/-"/>
        <s v="2027/-/-/-/-"/>
        <s v="2027/-/-/2028/-"/>
        <s v="2027/2010/-/-/-"/>
        <s v="2027/2014/-/-/-"/>
        <s v="2027/2024/-/-/-"/>
        <s v="2027/2028/-/-/-"/>
        <s v="2027/2030/-/-/-"/>
        <s v="2027/2032/-/-/-"/>
        <s v="2028/-/-/-/-"/>
        <s v="2028/-/-/2023/-"/>
        <s v="2028/-/-/2024/-"/>
        <s v="2028/-/-/2026/-"/>
        <s v="2028/-/-/2029/-"/>
        <s v="2028/-/2028/2030/-"/>
        <s v="2028/2020/-/2019/-"/>
        <s v="2028/2023/-/-/-"/>
        <s v="2028/2026/2025/-/-"/>
        <s v="2028/2027/-/2022/-"/>
        <s v="2028/2029/-/-/-"/>
        <s v="2028/2029/-/2035/-"/>
        <s v="2028/2032/-/2028/-"/>
        <s v="2028/2036/2030/-/-"/>
        <s v="2028/2036/2031/-/-"/>
        <s v="2028/2040/-/2034/-"/>
        <s v="2029/2028/-/2027/-"/>
        <s v="2030/-/-/-/-"/>
        <s v="2030/-/-/2023/-"/>
        <s v="2030/-/-/2024/-"/>
        <s v="2030/-/-/2030/-"/>
        <s v="2030/-/2021/-/-"/>
        <s v="2030/-/2022/-/-"/>
        <s v="2030/-/2040/-/-"/>
        <s v="2030/2026/-/2025/-"/>
        <s v="2030/2027/-/2036/-"/>
        <s v="2030/2028/-/-/-"/>
        <s v="2030/2028/-/2026/-"/>
        <s v="2030/2030/2026/-/-"/>
        <s v="2030/2030/2029/-/-"/>
        <s v="2030/2033/-/-/-"/>
        <s v="2030/2036/-/-/-"/>
        <s v="2030/2036/-/2036/-"/>
        <s v="2031/-/-/-/-"/>
        <s v="2033/2033/-/2037/-"/>
        <s v="2033/2037/-/2028/-"/>
        <s v="2035/-/-/2027/-"/>
        <s v="2035/-/-/2028/-"/>
        <s v="2035/2024/-/-/-"/>
        <s v="2035/2028/-/2033/-"/>
        <s v="2035/2028/2025/2031/-"/>
        <s v="2035/2030/-/-/-"/>
        <s v="2035/2033/-/-/-"/>
        <s v="2035/2035/2027/-/-"/>
        <s v="2035/2035/2029/-/-"/>
        <s v="2035/2036/-/-/-"/>
        <s v="2035/2036/-/2035/-"/>
        <s v="2035/2040/-/2032/-"/>
        <s v="2035/2042/-/2039/-"/>
        <s v="2038/-/-/-/-"/>
        <s v="2038/2027/-/2039/-"/>
        <s v="2038/2035/-/-/-"/>
        <s v="2038/2040/-/2033/-"/>
        <s v="2038/2045/-/2034/-"/>
        <s v="2040/-/-/-/-"/>
        <s v="2040/-/-/2029/-"/>
        <s v="2040/-/-/2037/-"/>
        <s v="2040/-/2022/-/-"/>
        <s v="2040/2035/-/-/-"/>
        <s v="2040/2036/-/2034/-"/>
        <s v="2040/2042/-/-/-"/>
        <s v="2040/2043/-/-/-"/>
        <s v="2045/-/-/2037/-"/>
        <s v="2045/2022/-/-/-"/>
        <s v="2045/2040/-/-/-"/>
        <s v="2045/2040/-/2039/-"/>
        <s v="2045/2042/-/2039/-"/>
        <s v="2050/2035/-/2041/-"/>
        <s v="2050/2038/-/2043/-"/>
        <s v="2050/2040/-/2043/-"/>
        <s v="2056/2055/-/-/-"/>
        <s v="2060/-/-/2060/-"/>
        <s v="2067/2055/-/-/-"/>
        <s v="2075/2055/-/-/-"/>
        <m/>
      </sharedItems>
    </cacheField>
    <cacheField name="Preis" numFmtId="0">
      <sharedItems containsString="0" containsBlank="1" count="1">
        <m/>
      </sharedItems>
    </cacheField>
    <cacheField name="Ge-&#10;Kauft" numFmtId="0">
      <sharedItems containsString="0" containsBlank="1" containsNumber="1" containsInteger="1" minValue="2001" maxValue="2021" count="21">
        <n v="2001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m/>
      </sharedItems>
    </cacheField>
    <cacheField name="Bewertung (WA/WS/VI/CT)" numFmtId="0">
      <sharedItems containsBlank="1" count="326">
        <s v="-/-/-/-"/>
        <s v="-/-/-/85"/>
        <s v="-/-/-/88"/>
        <s v="-/-/-/89"/>
        <s v="-/-/-/90"/>
        <s v="-/-/-/90,3"/>
        <s v="-/-/-/90,4"/>
        <s v="-/-/-/90,5"/>
        <s v="-/-/-/90,8"/>
        <s v="-/-/-/91"/>
        <s v="-/-/-/91,3"/>
        <s v="-/-/-/92"/>
        <s v="-/-/-/92,5"/>
        <s v="-/-/-/95"/>
        <s v="-/-/-/CT"/>
        <s v="-/-/-/CT85"/>
        <s v="-/-/-/CT88"/>
        <s v="-/-/-/CT88,8"/>
        <s v="-/-/-/CT89"/>
        <s v="-/-/-/CT89,5"/>
        <s v="-/-/-/CT89,6"/>
        <s v="-/-/-/CT90"/>
        <s v="-/-/-/CT90,7"/>
        <s v="-/-/-/CT91"/>
        <s v="-/-/-/CT91,5"/>
        <s v="-/-/-/CT91,7"/>
        <s v="-/-/-/CT92"/>
        <s v="-/-/-/CT92,5"/>
        <s v="-/-/-/CT93,7"/>
        <s v="-/-/-/CT95"/>
        <s v="-/-/-/DE84"/>
        <s v="-/-/-/DE85"/>
        <s v="-/-/-/FS 92/100"/>
        <s v="-/-/-/FS(92-94)"/>
        <s v="-/-/-/FS89-91,CT87"/>
        <s v="-/-/-/FS90"/>
        <s v="-/-/-/FS91"/>
        <s v="-/-/-/FS91-93"/>
        <s v="-/-/-/FS91,CT86"/>
        <s v="-/-/-/FS92"/>
        <s v="-/-/-/FS93"/>
        <s v="-/-/-/FS93-95"/>
        <s v="-/-/-/FS93-95, CT92,4"/>
        <s v="-/-/-/FS93,CT87"/>
        <s v="-/-/-/FS95"/>
        <s v="-/-/-/GR1"/>
        <s v="-/-/-/GR2"/>
        <s v="-/-/-/GR3"/>
        <s v="-/-/-/GR3, CT88,7"/>
        <s v="-/-/-/GR3/RP94"/>
        <s v="-/-/-/noch nicht im GR"/>
        <s v="-/-/(87-89)/-"/>
        <s v="-/-/88/-"/>
        <s v="-/-/89/-"/>
        <s v="-/-/89/CT89,5"/>
        <s v="-/-/90/-"/>
        <s v="-/-/90/92"/>
        <s v="-/-/90/CT88"/>
        <s v="-/-/90/CT88,5"/>
        <s v="-/-/90/CT92"/>
        <s v="-/-/90/VI90"/>
        <s v="-/-/90+?/-"/>
        <s v="-/-/91/-"/>
        <s v="-/-/91/90,5"/>
        <s v="-/-/91/93,1"/>
        <s v="-/-/91/GR1"/>
        <s v="-/-/91/GR3"/>
        <s v="-/-/92/90"/>
        <s v="-/-/92/CT89"/>
        <s v="-/-/92/CT89,7"/>
        <s v="-/-/92/CT90,5"/>
        <s v="-/-/92/noch nicht im GR"/>
        <s v="-/-/92/VI92"/>
        <s v="-/-/92+/VI92+"/>
        <s v="-/-/93/-"/>
        <s v="-/-/96+/CT95,5"/>
        <s v="-/83/-/-"/>
        <s v="-/85/-/-"/>
        <s v="-/86/-/-"/>
        <s v="-/87/-/-"/>
        <s v="-/88/-/-"/>
        <s v="-/88/-/89"/>
        <s v="-/88/85/-"/>
        <s v="-/88/92/-"/>
        <s v="-/89/-/-"/>
        <s v="-/89/-/CT90,3"/>
        <s v="-/89/91/CT90,8"/>
        <s v="-/89/91/GR3, CT88"/>
        <s v="-/89/93/-"/>
        <s v="-/90/-/-"/>
        <s v="-/90/-/88,5"/>
        <s v="-/90/-/89,6"/>
        <s v="-/90/-/CT89,9"/>
        <s v="-/90/92/-"/>
        <s v="-/91/-/-"/>
        <s v="-/91/-/87,3"/>
        <s v="-/91/-/FS95"/>
        <s v="-/91/94/-"/>
        <s v="-/92/-/-"/>
        <s v="-/92/88/-"/>
        <s v="-/92/91/-"/>
        <s v="-/93/-/-"/>
        <s v="-/93/93/-"/>
        <s v="-/94/-/-"/>
        <s v="-/94/-/90"/>
        <s v="-/95/92/-"/>
        <s v="-/96/-/-"/>
        <s v="-/96/-/94,5"/>
        <s v="?/96/-/91"/>
        <s v="(87-89)/91/-/-"/>
        <s v="(88-90)/-/-/CT90"/>
        <s v="(89-90)/-/-/GR2"/>
        <s v="(90-91)+/-/-/-"/>
        <s v="(90-91)+/-/-/CT95"/>
        <s v="(92-94)/93/(90-92)/-"/>
        <s v="(93-95)/91/-/-"/>
        <s v="(94-96)/-/-/-"/>
        <s v="(94-96)/97/-/-"/>
        <s v="(95-97)/95/(91-93)/-"/>
        <s v="100/97/-/94,9"/>
        <s v="86?/-/90/CT88"/>
        <s v="86/-/-/-"/>
        <s v="86/-/88/VI88"/>
        <s v="86/89/-/-"/>
        <s v="86/91/86/-"/>
        <s v="87?/-/-/-"/>
        <s v="87?/-/94+/CT94,VI94+"/>
        <s v="87/-/-/-"/>
        <s v="87/-/89/-"/>
        <s v="87/89/-/-"/>
        <s v="87/92/-/94,5"/>
        <s v="87/94/-/-"/>
        <s v="88/-/-/-"/>
        <s v="88/-/-/CT89"/>
        <s v="88/-/87/-"/>
        <s v="88/-/88/-"/>
        <s v="88/-/93/-"/>
        <s v="88/86/-/-"/>
        <s v="88/89/-/-"/>
        <s v="88/91/-/-"/>
        <s v="88/93/-/-"/>
        <s v="88/93/-/90,5"/>
        <s v="88+/-/-/-"/>
        <s v="89/-/-/-"/>
        <s v="89/-/-/CT88"/>
        <s v="89/-/-/CT89,7"/>
        <s v="89/-/87/-"/>
        <s v="89/-/87/CT90"/>
        <s v="89/-/88+/-"/>
        <s v="89/-/89/-"/>
        <s v="89/-/89+?/VI89+"/>
        <s v="89/-/94/VI94"/>
        <s v="89/87/89/-"/>
        <s v="89/88/-/-"/>
        <s v="89/93/-/88,2"/>
        <s v="89+/-/86/CT88"/>
        <s v="89+/-/90/-"/>
        <s v="89+/91/91/-"/>
        <s v="89+/92/-/-"/>
        <s v="90/-/-/-"/>
        <s v="90/-/-/89,2"/>
        <s v="90/-/-/FS92-94"/>
        <s v="90/-/-/GR3"/>
        <s v="90/-/87-89/RP 89/100"/>
        <s v="90/-/87/-"/>
        <s v="90/-/90/-"/>
        <s v="90/-/90/GR3"/>
        <s v="90/-/93/GR3"/>
        <s v="90/87/87/CT89,2"/>
        <s v="90/88/-/-"/>
        <s v="90/89/-/-"/>
        <s v="90/90/-/-"/>
        <s v="90/90/89-92/-"/>
        <s v="90/90/90/-"/>
        <s v="90/90/90/GR3"/>
        <s v="90/91/90/-"/>
        <s v="90/92/92/-"/>
        <s v="90/95/(90-92)/-"/>
        <s v="90+/-/-/-"/>
        <s v="90+/-/-/91"/>
        <s v="90+/90/90/-"/>
        <s v="90+/92/93/-"/>
        <s v="91/-/-/-"/>
        <s v="91/-/-/90,1"/>
        <s v="91/-/-/91"/>
        <s v="91/-/-/91,4"/>
        <s v="91/-/89/-"/>
        <s v="91/-/90/CT94"/>
        <s v="91/-/91/-"/>
        <s v="91/-/91/GR2"/>
        <s v="91/-/92/GR3"/>
        <s v="91/-/93/CT92"/>
        <s v="91/-/94/-"/>
        <s v="91/84/-/CT88,3"/>
        <s v="91/89/89/RP 91/100"/>
        <s v="91/90/-/89"/>
        <s v="91/90/90/-"/>
        <s v="91/90/91/GR2"/>
        <s v="91/90/91/GR3"/>
        <s v="91/91/-/-"/>
        <s v="91/91/90/-"/>
        <s v="91/91/91/-"/>
        <s v="91/92/-/90"/>
        <s v="91/93/(90-92)/90,8"/>
        <s v="91/93/91/CT90,7"/>
        <s v="91/97/-/93,3"/>
        <s v="91/98/-/-"/>
        <s v="91+/-/-/CT88"/>
        <s v="91+/-/91/FS93"/>
        <s v="91+/-/93+/-"/>
        <s v="92/-/-/-"/>
        <s v="92/-/-/92"/>
        <s v="92/-/88/CT92,8"/>
        <s v="92/-/91/-"/>
        <s v="92/-/91/CT90,9"/>
        <s v="92/-/92/-"/>
        <s v="92/-/92/GR2"/>
        <s v="92/-/92/GR3"/>
        <s v="92/88/92/-"/>
        <s v="92/90/-/-"/>
        <s v="92/90/-/89,3"/>
        <s v="92/90/92/CT88,1"/>
        <s v="92/90/92+/-"/>
        <s v="92/90/93/-"/>
        <s v="92/91/-/-"/>
        <s v="92/91/92/-"/>
        <s v="92/91/92+/CT90,6"/>
        <s v="92/92/-/-"/>
        <s v="92/92/89/GR3, CT90"/>
        <s v="92/92/92/CT88"/>
        <s v="92/93/-/-"/>
        <s v="92/93/-/90,3"/>
        <s v="92/96/-/91,1"/>
        <s v="92+/-/-/-"/>
        <s v="92+/-/-/CT90,1"/>
        <s v="92+/-/89/-"/>
        <s v="92+/-/89+ (GG)/CT94,5"/>
        <s v="92+/-/91/-"/>
        <s v="92+/-/93/CT93"/>
        <s v="92+/-/94/91,5"/>
        <s v="92+/90/-/-"/>
        <s v="93 (Cuvee tradition)/92/93/-"/>
        <s v="93/-/-/-"/>
        <s v="93/-/-/89"/>
        <s v="93/-/-/91,5"/>
        <s v="93/-/88/91,4"/>
        <s v="93/-/88/CT91,6"/>
        <s v="93/-/90/-"/>
        <s v="93/-/90+/VI90+"/>
        <s v="93/88/90+/CT90,4"/>
        <s v="93/88/93/-"/>
        <s v="93/89/92/FS93-95, CT92,2"/>
        <s v="93/90/-/-"/>
        <s v="93/90/87+/-"/>
        <s v="93/91/-/-"/>
        <s v="93/92/91/92,8"/>
        <s v="93/96/95/-"/>
        <s v="93+/-/-/CT87,3"/>
        <s v="93+/-/-/FS96"/>
        <s v="93+/-/90/VI90"/>
        <s v="93+/93/-/-"/>
        <s v="94/-/-/-"/>
        <s v="94/-/-/84"/>
        <s v="94/-/-/90,7"/>
        <s v="94/-/-/92,1"/>
        <s v="94/-/-/92,5"/>
        <s v="94/-/-/93"/>
        <s v="94/-/-/95"/>
        <s v="94/-/-/CT90"/>
        <s v="94/-/-/CT92"/>
        <s v="94/-/94/-"/>
        <s v="94/-/94/GR3, WS91, CT91"/>
        <s v="94/89/94/-"/>
        <s v="94/90/-/-"/>
        <s v="94/90/-/86,2"/>
        <s v="94/90/-/FS95"/>
        <s v="94/90/95+/-"/>
        <s v="94/91/-/CT92,VI92"/>
        <s v="94/91/91/-"/>
        <s v="94/92/-/92"/>
        <s v="94/92/-/FS90;CT92"/>
        <s v="94/92/-/FS95;CT96"/>
        <s v="94/92/91/-"/>
        <s v="94/93/-/-"/>
        <s v="94/93/(92-94)/-"/>
        <s v="94/93/94+/93"/>
        <s v="94/94/-/-"/>
        <s v="94/94/(93-95)/-"/>
        <s v="94/95/93/-"/>
        <s v="94+/-/-/-"/>
        <s v="94+/-/-/88,3"/>
        <s v="94+/-/93/FS95-97"/>
        <s v="94+/-/94+/91+/CT91,6"/>
        <s v="94+/88/94+/CT88,4"/>
        <s v="94+/93/-/93,3"/>
        <s v="94+/95/88/CT92"/>
        <s v="95/-/-/-"/>
        <s v="95/-/-/FS94-96, CT94,8"/>
        <s v="95/91/94/-"/>
        <s v="95/93/-/93,2"/>
        <s v="95/93/-/FS93;CT93"/>
        <s v="95/95/-/-"/>
        <s v="95/95/-/92,66"/>
        <s v="95/96/88+/CT93"/>
        <s v="95/97/98/92,8"/>
        <s v="95+/93/-/FS92;CT93,5"/>
        <s v="96/-/-/-"/>
        <s v="96/-/96/-"/>
        <s v="96/94/(93-95)/-"/>
        <s v="96/95/-/-"/>
        <s v="96/97/-/-"/>
        <s v="96/98/97/93,1"/>
        <s v="96+/92/-/95,7"/>
        <s v="96+/95/-/93"/>
        <s v="96+/95/-/93,1"/>
        <s v="97/-/-/91,9"/>
        <s v="97/95/-/FS94;CT90,7"/>
        <s v="97/97/96/93,1"/>
        <s v="97/98/-/-"/>
        <s v="97+/94/-/91"/>
        <s v="98/-/-/91,5"/>
        <s v="98/94/-/92,8"/>
        <s v="98/96/-/93,8"/>
        <s v="98+/-/-/92,3"/>
        <s v="98+/94/95/93,7"/>
        <m/>
      </sharedItems>
    </cacheField>
    <cacheField name="Wo&#10;gekauft" numFmtId="0">
      <sharedItems containsBlank="1" count="257">
        <s v="-"/>
        <s v="&quot;Auftragskauf&quot; Gerhard"/>
        <s v="A Cantina L'Orriu"/>
        <s v="A. Gottardi"/>
        <s v="Abendessen Spazeks 03/2021"/>
        <s v="Aitá"/>
        <s v="Alimentari in Orvieto"/>
        <s v="Allegrini"/>
        <s v="Andreas Laible"/>
        <s v="Ansitz Pfitscher"/>
        <s v="Ansitz Waldgries"/>
        <s v="Antichi Poderi Jerzu"/>
        <s v="Antinori"/>
        <s v="Arnaldo Caprai"/>
        <s v="ARZ"/>
        <s v="Auchan Olbia"/>
        <s v="Az.Agr. Cascina La Pertica"/>
        <s v="Azienda Mura"/>
        <s v="Badia a Coltibuono"/>
        <s v="Barbi"/>
        <s v="Barone di Villagrande"/>
        <s v="Bedrock"/>
        <s v="Begali"/>
        <s v="Bei Inventur gefunden"/>
        <s v="Benanti"/>
        <s v="Bestellung Vinorama 02_2021"/>
        <s v="Bestellung Vinorama 05_2021"/>
        <s v="Bozen"/>
        <s v="Bründlmayer"/>
        <s v="Ca die Frati"/>
        <s v="Cafaggio"/>
        <s v="Cantina del Giogantinu"/>
        <s v="Cantina di Franciacorta"/>
        <s v="Cantina Girlan"/>
        <s v="Cantina Menhir"/>
        <s v="Cantina Sociale"/>
        <s v="Cantina Sociale Dorgali"/>
        <s v="Cantina Sociale Gallura"/>
        <s v="Cantrina"/>
        <s v="Caprai"/>
        <s v="Castellare di Castellina"/>
        <s v="Castellare in Castellina"/>
        <s v="Castello dei Rampolla"/>
        <s v="Castello di Volpaia"/>
        <s v="Cavalchina"/>
        <s v="Cave Sartenaise"/>
        <s v="Chateau d‘Estoublon"/>
        <s v="Chateau La Nerthe"/>
        <s v="Ciro Biondi"/>
        <s v="Coffele"/>
        <s v="Col D'Orcia"/>
        <s v="Colpetrone"/>
        <s v="Comincioli"/>
        <s v="Delikatesseladen in Giglio Porto"/>
        <s v="Der Steirer"/>
        <s v="Di Majo Norante"/>
        <s v="DiVino/"/>
        <s v="Domaine Brusset"/>
        <s v="Domaine de Pratavone"/>
        <s v="Domaine de Tanella"/>
        <s v="Domaine de Terraccia"/>
        <s v="Domaine de Vaccelli"/>
        <s v="Domaine des Bosquets"/>
        <s v="Domaine Olivier Hillare"/>
        <s v="Einkauf Gottardi"/>
        <s v="Einkauf Rainer Wein"/>
        <s v="Eisacktaler Kellerei"/>
        <s v="Elena Walch"/>
        <s v="Enotec 12 Gradi"/>
        <s v="Enotec Jesi"/>
        <s v="Enotec René Muré, Colmar"/>
        <s v="Enotec Vernazza"/>
        <s v="Enoteca"/>
        <s v="Enoteca di Fonterutoli"/>
        <s v="Enoteca Divino (Maglie)"/>
        <s v="Enoteca in Orvieto"/>
        <s v="Enoteca in Pitigliano"/>
        <s v="Enoteca in San Giminano"/>
        <s v="Enoteca in Treviso"/>
        <s v="Enoteca L'Angolo Divino Peschici"/>
        <s v="Enoteca Mieravigliosa (Maglie)"/>
        <s v="Enoteca Properzio"/>
        <s v="Enoteca Spello"/>
        <s v="Enoteca Valpolicella"/>
        <s v="Enoteca Verona"/>
        <s v="Enoteca von Mantelassi"/>
        <s v="Enoteca von Morrisfarms"/>
        <s v="Enoteca von Poliziano"/>
        <s v="Enothek in Volterra"/>
        <s v="Enovit Bozen"/>
        <s v="Erste+Neue"/>
        <s v="Fattoria di Felsina"/>
        <s v="Fattoria Poggerino"/>
        <s v="Feudo Maccari"/>
        <s v="Flughafen Frau"/>
        <s v="Fontodi"/>
        <s v="Frankowitsch"/>
        <s v="Franz Haas"/>
        <s v="Franz Keller"/>
        <s v="Freie Weingärten Wachau"/>
        <s v="Garlider"/>
        <s v="Garofoli"/>
        <s v="Geburtstagsgeschenk für Stefan"/>
        <s v="Geburtstagsgeschenk Stefan, Helli, Christian"/>
        <s v="Gemeinsam mit Andreas Friedl"/>
        <s v="Gemeinschaftsbestellung ARZ"/>
        <s v="Geschenk"/>
        <s v="Geschenk Apotheke"/>
        <s v="Geschenk Bernhard"/>
        <s v="Geschenk Eltern"/>
        <s v="Geschenk Gerhard"/>
        <s v="Geschenk Hannahs"/>
        <s v="Geschenk Heidi"/>
        <s v="Geschenk Heidi und Otto"/>
        <s v="Geschenk Kirchers"/>
        <s v="Geschenk Laschitz"/>
        <s v="Geschenk Miri/Georg"/>
        <s v="Geschenk Miri&amp;Georg"/>
        <s v="Geschenk Moni"/>
        <s v="Geschenk Moni/Apotheke"/>
        <s v="Geschenk Raichs"/>
        <s v="Geschenk Stefania/Richard"/>
        <s v="Geschenk?"/>
        <s v="Gianfranco Fino"/>
        <s v="Gottardi"/>
        <s v="Grießbauerhof"/>
        <s v="Guerrieri Rizzardi"/>
        <s v="Gulfi"/>
        <s v="Hochzeitsgeschenk"/>
        <s v="Hofer Sterzing"/>
        <s v="Hofstätter"/>
        <s v="Holzapfel"/>
        <s v="Hostaria 2020"/>
        <s v="I Pastini"/>
        <s v="I Vigneri"/>
        <s v="Il Buongustaio/Randazzo"/>
        <s v="Ilatium"/>
        <s v="Inama"/>
        <s v="InVinum"/>
        <s v="Jamek"/>
        <s v="Jeff Cohn"/>
        <s v="Kellerei Bozen"/>
        <s v="Kellerei Girlan"/>
        <s v="Kellerei Kaltern"/>
        <s v="Kellerei Kurtatsch"/>
        <s v="Kellerei Schreckbichl"/>
        <s v="Kellerei St. Michael/Eppan"/>
        <s v="Kellerei Terlan"/>
        <s v="Kellerei Tramin"/>
        <s v="Kellerei Unterganzner"/>
        <s v="Kettmeir"/>
        <s v="Klosterkellerei Muri-Gries"/>
        <s v="Köfererhof"/>
        <s v="Krispel"/>
        <s v="L'Arco"/>
        <s v="Lageder"/>
        <s v="Laise/Lipari"/>
        <s v="Le Fonti"/>
        <s v="Le Pupille"/>
        <s v="Le Terazze"/>
        <s v="Les Bosquet des Papes"/>
        <s v="Lipari Feinkost"/>
        <s v="M-Preis"/>
        <s v="Maculan"/>
        <s v="Mailversand Tenuta di Castellaro"/>
        <s v="MairMair Sterzing"/>
        <s v="Maison du Gigondas"/>
        <s v="Maison Ogier"/>
        <s v="Manincor"/>
        <s v="Mas de la Dame"/>
        <s v="Mazzei"/>
        <s v="Metro"/>
        <s v="Mitbringsel Apotheke"/>
        <s v="Mitbringsel Eltern"/>
        <s v="Mitbringsel Eric/Angela"/>
        <s v="Mitbringsel Eva/Martin"/>
        <s v="Mitbringsel Georg Vallendar"/>
        <s v="Mitbringsel Guni"/>
        <s v="Mitbringsel Heidi"/>
        <s v="Mitbringsel Helmut"/>
        <s v="Mitbringsel Hr Mauk"/>
        <s v="Mitbringsel Ians"/>
        <s v="Mitbringsel Miri/Georg"/>
        <s v="Mitbringsel Ralf/Claudia"/>
        <s v="Mitbringsel Ursula/Poldi"/>
        <s v="Monte del Frá"/>
        <s v="Moroder"/>
        <s v="Morrisfarms"/>
        <s v="Mpreis"/>
        <s v="Murgo"/>
        <s v="Neumeister"/>
        <s v="Nez! Bar a Vin"/>
        <s v="Ostergeschenk Eltern"/>
        <s v="Osteria beim Weingut"/>
        <s v="Ottella"/>
        <s v="Paolo Bea"/>
        <s v="Perivancu"/>
        <s v="Pezzalunga"/>
        <s v="Pieropan"/>
        <s v="Planeta/Buonivini"/>
        <s v="Poggerino"/>
        <s v="Poliziano"/>
        <s v="Polz"/>
        <s v="Provenca"/>
        <s v="Renzo Marinai"/>
        <s v="Restaurant Loibnerhof"/>
        <s v="Ridge Vineyards - Lytton Springs"/>
        <s v="Robert Mondavi"/>
        <s v="Rocca di Frassinello"/>
        <s v="Roveglia"/>
        <s v="San Leonardo"/>
        <s v="Sattlerhof"/>
        <s v="Schlosskellerei Turmhof"/>
        <s v="Schmelz"/>
        <s v="Schreckbichl"/>
        <s v="Seghezzo/Santa Margherita Ligure"/>
        <s v="Signorvino"/>
        <s v="Sportoletti"/>
        <s v="St.Michael Eppan"/>
        <s v="Strasserhof"/>
        <s v="Strologo Silvano"/>
        <s v="Supermarkt Puntaldia"/>
        <s v="Tement"/>
        <s v="Tenuta Castellaro"/>
        <s v="Tenuta delle Terre Nerre"/>
        <s v="Tenuta di Castellaro"/>
        <s v="Tenuta di Ghizzano"/>
        <s v="Tenuta Vicchiomaggio"/>
        <s v="Terre&amp;Vini"/>
        <s v="Thunhof"/>
        <s v="Umani Ronchi"/>
        <s v="Vicampo"/>
        <s v="Vignerons d'Aghione (?)"/>
        <s v="Vino e Olio gegenüber Weingut"/>
        <s v="Vinocentral"/>
        <s v="Vinorama"/>
        <s v="Vinothek bei der Oper"/>
        <s v="Vinothek Fohringer"/>
        <s v="Wedl"/>
        <s v="Wedl 02/2021"/>
        <s v="Wedl 05/2021"/>
        <s v="Wedl 06/2020"/>
        <s v="Weihnachtsgeschenk 2007 (?)"/>
        <s v="Weihnachtsgeschenk Lillifamilierom"/>
        <s v="Wein&amp;Co Wien"/>
        <s v="Weingut Klumpp"/>
        <s v="Weingut Kornell"/>
        <s v="Weingut Nidrist"/>
        <s v="Weingut Rottensteiner"/>
        <s v="Weingut Topf"/>
        <s v="Weingut Unterortl"/>
        <s v="Weinladen Rom &quot;Il Vinaio&quot;, Viglioglia Silvio"/>
        <s v="Weinmarkt Poysdorf"/>
        <s v="Weinverkostung Laschitz"/>
        <s v="Winestore Bozen"/>
        <s v="Winestore Bozen 2020"/>
        <m/>
      </sharedItems>
    </cacheField>
    <cacheField name="Anlass" numFmtId="0">
      <sharedItems containsBlank="1" count="167">
        <s v="?"/>
        <s v="Abendessen 11.4.21"/>
        <s v="Abendessen 2.5.2020"/>
        <s v="Abendessen 20.2.2021"/>
        <s v="Abendessen 22.2.2021"/>
        <s v="Abendessen 23.4.21"/>
        <s v="Abendessen Eric/Angela"/>
        <s v="Abendessen Spazeks 03/2021"/>
        <s v="Abendessen Sterzing"/>
        <s v="Apothekenausflug Karlsruhe"/>
        <s v="Apulien 2021"/>
        <s v="ARZ"/>
        <s v="ARZ-Ausflug Wachau 2016"/>
        <s v="ARZ-Sammelbestellung"/>
        <s v="Ausflug Bozen"/>
        <s v="Ausflug Bozen 1"/>
        <s v="Ausflug Bozen 2"/>
        <s v="Ausflug Eltern"/>
        <s v="Bei Inventur gefunden"/>
        <s v="Bestellung Vinorama 02_2021"/>
        <s v="Bestellung Vinorama 05_2021"/>
        <s v="Besuch Bozen mit den Kleins/Baumgartners"/>
        <s v="Bonus Weinkauf"/>
        <s v="Bozen Mädelsshopping"/>
        <s v="Bozenausflug"/>
        <s v="Bozenausflug 22.5.2ß21"/>
        <s v="Bozenbesuch 19./20.6.2020"/>
        <s v="Brisket 2021"/>
        <s v="Brunello 2015 Internetshopping"/>
        <s v="DSAG Frühlingsmeeting 2016"/>
        <s v="DSAG Herbstmeeting"/>
        <s v="Einkauf Gottardi"/>
        <s v="Einkauf Hofer Sterzing"/>
        <s v="Einkauf Rainer Wein"/>
        <s v="Einkauf Rainer Wein 22.4."/>
        <s v="Einkauf Wedl 03/2020"/>
        <s v="Einladung Miri/Georg"/>
        <s v="Familienaperitiv"/>
        <s v="Flügge Mädels"/>
        <s v="Fortbildung Moni 2018"/>
        <s v="Gardasee mit Moni 2018"/>
        <s v="Geburtstag Heidi"/>
        <s v="Geburtstag Lilli"/>
        <s v="Geburtstag Moni"/>
        <s v="Geburtstagsessen Martin"/>
        <s v="Geburtstagsgeschenk Heidi"/>
        <s v="Geburtstagsgeschenk Johannes"/>
        <s v="Geburtstagsgeschenk Stefan, Helli, Christian"/>
        <s v="Gemeinsam mit Andreas Friedl"/>
        <s v="Gemeinschaftsbestellung ARZ"/>
        <s v="Geschenk Apotheke"/>
        <s v="Geschenk Bernhard"/>
        <s v="Geschenk Eltern"/>
        <s v="Geschenk Hannahs"/>
        <s v="Geschenk Hannas"/>
        <s v="Geschenk Heidi"/>
        <s v="Geschenk Heidi und Otto"/>
        <s v="Geschenk Helli"/>
        <s v="Geschenk Kirchers"/>
        <s v="Geschenk Miri/Georg"/>
        <s v="Geschenk Miri&amp;Georg"/>
        <s v="Geschenk Moni"/>
        <s v="Geschenk Moni/Apotheke"/>
        <s v="Geschenk Raichs"/>
        <s v="Geschenk Törggelen Ulli, Margit, Simon"/>
        <s v="Geschenk Weihnachten 2014"/>
        <s v="Geschenk?"/>
        <s v="Grillage mit Altvorderen"/>
        <s v="Herbsturlaub Meran 2008"/>
        <s v="Herbsturlaub Südtirol 2018"/>
        <s v="Herz Jesu Feuer"/>
        <s v="Hochzeitsreise"/>
        <s v="Hochzeitstag Kalterer See"/>
        <s v="Hostaria 2020"/>
        <s v="Hostaria Verona 2017"/>
        <s v="Hostaria Verona 2019"/>
        <s v="keine Magnum vor Ort"/>
        <s v="Kindergartenwochenende"/>
        <s v="Kurztrip Graz"/>
        <s v="Kurzurlaub Europapark"/>
        <s v="Kurzurlaub Gardasee 2017"/>
        <s v="Kurzurlaub Gardasee 2017/II"/>
        <s v="Kurzurlaub Graz"/>
        <s v="Kurzurlaub Trient"/>
        <s v="Kurzurlaub Vicenza"/>
        <s v="Kurzurlaub VittorioVeneto"/>
        <s v="Kurzurlaub Wachau"/>
        <s v="Lilli Rom"/>
        <s v="Lillimaturafeier Familie"/>
        <s v="Mailbestellung 2021"/>
        <s v="Mitbringsel Apotheke"/>
        <s v="Mitbringsel Eltern"/>
        <s v="Mitbringsel Eva/Martin"/>
        <s v="Mitbringsel Georg Vallendar"/>
        <s v="Mitbringsel Gerhard"/>
        <s v="Mitbringsel Guni"/>
        <s v="Mitbringsel Heidi"/>
        <s v="Mitbringsel Helmut"/>
        <s v="Mitbringsel Hr Mauk"/>
        <s v="Mitbringsel Miri/Georg"/>
        <s v="Mitbringsel Ralf/Claudia"/>
        <s v="Mitbringsel Ursula/Poldi"/>
        <s v="Moni Apotherzeitungstreffen Krems"/>
        <s v="Mpreis"/>
        <s v="Ostergeschenk Eltern"/>
        <s v="Osterurlaub Grado"/>
        <s v="Osterurlaub Salo"/>
        <s v="Pfingstausflug Südsteiermark "/>
        <s v="Rombesuch Lilli 06/2021"/>
        <s v="Samstageinkauf 25.4.2020"/>
        <s v="Sizilien 2016"/>
        <s v="Steiermark 2005"/>
        <s v="Südtirolkurzurlaub 2020"/>
        <s v="Südtirolurlaub 2013"/>
        <s v="Südtirolurlaub 2015"/>
        <s v="Südtirolurlaub 2015 (?)"/>
        <s v="Südtirolurlaub 2016"/>
        <s v="Südtirolurlaub 2017"/>
        <s v="Südtirolurlaub 2019"/>
        <s v="Toskanaurlaub 2018"/>
        <s v="Toskanaurlaub 2019"/>
        <s v="Toskanaurlaub 2020"/>
        <s v="Toskanaurlaub 2021"/>
        <s v="Umtrunk 12/20"/>
        <s v="Urlaub 2008"/>
        <s v="Urlaub 2010"/>
        <s v="Urlaub 2015"/>
        <s v="Urlaub 2017"/>
        <s v="Urlaub Cinque Terre"/>
        <s v="Urlaub Garda 2011"/>
        <s v="Urlaub Garda 2012"/>
        <s v="Urlaub Grado"/>
        <s v="Urlaub Korsika/Toskana 2013"/>
        <s v="Urlaub Korsika/Umbrien 2014"/>
        <s v="Urlaub Laschitz"/>
        <s v="Urlaub Laschitz Poysdorf"/>
        <s v="Urlaub Provence 2018"/>
        <s v="Urlaub Sardinien 2009"/>
        <s v="Urlaub Sardinien 2012"/>
        <s v="Urlaub Sizilien"/>
        <s v="Urlaub Sizilien 2020"/>
        <s v="Urlaub Südtirol 2011"/>
        <s v="Urlaub Südtirol 2012"/>
        <s v="Urlaub Toscana"/>
        <s v="Urlaub Toscana 2011"/>
        <s v="Urlaub Tramin 2010"/>
        <s v="Urlaub Umbrien "/>
        <s v="Urlaub Umbrien 2009"/>
        <s v="Urlaub Venedig 2011"/>
        <s v="USA-Reise 2019"/>
        <s v="Verona 2016"/>
        <s v="Verona mit Großfamilie"/>
        <s v="Vorbereitung Agape Paul"/>
        <s v="Wanderung Plose"/>
        <s v="Wedl 02/2021"/>
        <s v="Wedl 05/2021"/>
        <s v="Wedl 06/2020"/>
        <s v="Weihnachten 2020"/>
        <s v="Weihnachtsfondü 2020"/>
        <s v="Weihnachtsgeschenk 2007 (?)"/>
        <s v="Weinausflug Burschen"/>
        <s v="Weinausflug Südtirol nord Martin"/>
        <s v="Weinkauf Winter 2020"/>
        <s v="Weinverkostung „Agapenwein 2015“"/>
        <s v="Weinverkostung Laschitz"/>
        <s v="XmasMoni"/>
        <m/>
      </sharedItems>
    </cacheField>
    <cacheField name="Getrunken" numFmtId="0">
      <sharedItems containsDate="1" containsBlank="1" containsMixedTypes="1" minDate="2020-10-22T00:00:00" maxDate="2020-10-24T00:00:00" count="4">
        <d v="2020-10-22T00:00:00"/>
        <d v="2020-10-24T00:00:00"/>
        <s v="22.10.2020: leicher Kork, Preiselbeeren, a bissl Marzipan im Abgang"/>
        <m/>
      </sharedItems>
    </cacheField>
    <cacheField name="Kommentar" numFmtId="0">
      <sharedItems containsBlank="1" count="7">
        <s v="1x Kork, 24.5.2018"/>
        <s v="2019: tadellos, immer noch intensiv nach Eibischteig"/>
        <s v="8.9.2016: sensationell"/>
        <s v="rund, voll, sehr gut"/>
        <s v="super! Idealer Zeitpunkt für den Lagrein!"/>
        <s v="Überraschend gut - durchaus eine €10 Option!"/>
        <m/>
      </sharedItems>
    </cacheField>
    <cacheField name="€ Einkauf" numFmtId="0">
      <sharedItems containsString="0" containsBlank="1" containsNumber="1" containsInteger="1" minValue="0" maxValue="0" count="2">
        <n v="0"/>
        <m/>
      </sharedItems>
    </cacheField>
    <cacheField name="€ im Keller" numFmtId="0">
      <sharedItems containsString="0" containsBlank="1" containsNumber="1" containsInteger="1" minValue="0" maxValue="0" count="2">
        <n v="0"/>
        <m/>
      </sharedItems>
    </cacheField>
    <cacheField name="Punkte WA" numFmtId="0">
      <sharedItems containsBlank="1" containsMixedTypes="1" containsNumber="1" containsInteger="1" minValue="86" maxValue="100" count="39">
        <n v="86"/>
        <n v="87"/>
        <n v="88"/>
        <n v="89"/>
        <n v="90"/>
        <n v="91"/>
        <n v="92"/>
        <n v="93"/>
        <n v="94"/>
        <n v="95"/>
        <n v="96"/>
        <n v="97"/>
        <n v="98"/>
        <n v="100"/>
        <s v="-"/>
        <s v="?"/>
        <s v="(87-89)"/>
        <s v="(88-90)"/>
        <s v="(89-90)"/>
        <s v="(90-91)+"/>
        <s v="(92-94)"/>
        <s v="(93-95)"/>
        <s v="(94-96)"/>
        <s v="(95-97)"/>
        <s v="86?"/>
        <s v="87?"/>
        <s v="88+"/>
        <s v="89+"/>
        <s v="90+"/>
        <s v="91+"/>
        <s v="92+"/>
        <s v="93 (Cuvee tradition)"/>
        <s v="93+"/>
        <s v="94+"/>
        <s v="95+"/>
        <s v="96+"/>
        <s v="97+"/>
        <s v="98+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cordCount="1033" createdVersion="3">
  <cacheSource type="worksheet">
    <worksheetSource ref="B:AR" sheet="Keller"/>
  </cacheSource>
  <cacheFields count="43">
    <cacheField name="Art" numFmtId="0">
      <sharedItems containsBlank="1" count="10">
        <s v="O"/>
        <s v="R"/>
        <s v="R3"/>
        <s v="RK"/>
        <s v="RM"/>
        <s v="S"/>
        <s v="Ü"/>
        <s v="W"/>
        <s v="WM"/>
        <m/>
      </sharedItems>
    </cacheField>
    <cacheField name="Jahr-&#10;gang" numFmtId="0">
      <sharedItems containsBlank="1" containsMixedTypes="1" containsNumber="1" containsInteger="1" minValue="1994" maxValue="9999" count="31"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9999"/>
        <s v="-"/>
        <s v="NV"/>
        <m/>
      </sharedItems>
    </cacheField>
    <cacheField name="Land" numFmtId="0">
      <sharedItems containsBlank="1" count="11">
        <s v="A"/>
        <s v="CH"/>
        <s v="D"/>
        <s v="E"/>
        <s v="F"/>
        <s v="I"/>
        <s v="NZ"/>
        <s v="P"/>
        <s v="SLO"/>
        <s v="USA"/>
        <m/>
      </sharedItems>
    </cacheField>
    <cacheField name="Region" numFmtId="0">
      <sharedItems containsBlank="1" count="38">
        <s v="Abruzzen"/>
        <s v="Apulien"/>
        <s v="Baden-Württemberg"/>
        <s v="Basilikata"/>
        <s v="Bordeaux"/>
        <s v="Burgenland"/>
        <s v="Burgund"/>
        <s v="Californien"/>
        <s v="Elsass"/>
        <s v="Friaul"/>
        <s v="Graubünden"/>
        <s v="Hérault"/>
        <s v="Hessen"/>
        <s v="Korsika"/>
        <s v="Languedoc"/>
        <s v="Latium"/>
        <s v="Ligurien"/>
        <s v="Lombardei"/>
        <s v="Marken"/>
        <s v="Marlborough"/>
        <s v="Molise"/>
        <s v="NÖ"/>
        <s v="NZ"/>
        <s v="Piemont"/>
        <s v="Porto"/>
        <s v="Provence"/>
        <s v="Rheinland-Pfalz"/>
        <s v="Sardinien"/>
        <s v="Sizilien"/>
        <s v="Slowenien"/>
        <s v="Steiermark"/>
        <s v="Südtirol"/>
        <s v="Toscana"/>
        <s v="Trient"/>
        <s v="Umbrien"/>
        <s v="Veneto"/>
        <s v="Wien"/>
        <m/>
      </sharedItems>
    </cacheField>
    <cacheField name="# Flaschen gekauft" numFmtId="0">
      <sharedItems containsString="0" containsBlank="1" containsNumber="1" containsInteger="1" minValue="0" maxValue="36" count="14">
        <n v="0"/>
        <n v="1"/>
        <n v="2"/>
        <n v="3"/>
        <n v="4"/>
        <n v="5"/>
        <n v="6"/>
        <n v="9"/>
        <n v="10"/>
        <n v="12"/>
        <n v="15"/>
        <n v="24"/>
        <n v="36"/>
        <m/>
      </sharedItems>
    </cacheField>
    <cacheField name="# Flaschen im Keller" numFmtId="0">
      <sharedItems containsString="0" containsBlank="1" containsNumber="1" containsInteger="1" minValue="0" maxValue="9" count="10">
        <n v="0"/>
        <n v="1"/>
        <n v="2"/>
        <n v="3"/>
        <n v="4"/>
        <n v="5"/>
        <n v="6"/>
        <n v="8"/>
        <n v="9"/>
        <m/>
      </sharedItems>
    </cacheField>
    <cacheField name="Erzeuger" numFmtId="0">
      <sharedItems containsBlank="1" count="355">
        <s v="A&amp;H Nittnaus"/>
        <s v="Abtei Neustift"/>
        <s v="Achs-Tremmel"/>
        <s v="Aichinger"/>
        <s v="Aitá"/>
        <s v="Alessandro Moroder"/>
        <s v="Allacher"/>
        <s v="Allegrini"/>
        <s v="Andreas Gsellmann"/>
        <s v="Andreas Laible"/>
        <s v="Ansitz Pfitscher"/>
        <s v="Ansitz Waldgries"/>
        <s v="Antichi Poderi Jerzu"/>
        <s v="Antinori"/>
        <s v="Argiano"/>
        <s v="Arunda"/>
        <s v="Assigal"/>
        <s v="Aurelio Settimo"/>
        <s v="Az.Agr. Cascina La Pertica"/>
        <s v="Azienda Mura"/>
        <s v="Badia a Coltibuono"/>
        <s v="Barbi"/>
        <s v="Baron Di Pauli"/>
        <s v="Barone di Villagrande"/>
        <s v="Barone Montalto"/>
        <s v="Bayer"/>
        <s v="Bedrock"/>
        <s v="Begali"/>
        <s v="Belisario"/>
        <s v="Benanti"/>
        <s v="Bertagna"/>
        <s v="Bodega Los Aljibes"/>
        <s v="Bottega Fragolino"/>
        <s v="Braci"/>
        <s v="Braida"/>
        <s v="Brigaldara"/>
        <s v="Bründlmayer"/>
        <s v="Ca dei Frati"/>
        <s v="Ca Rugate"/>
        <s v="Cafaggio"/>
        <s v="Cagnulari"/>
        <s v="Cantarelle"/>
        <s v="Cantina 5 Terre"/>
        <s v="Cantina del Giogantinu"/>
        <s v="Cantina di Custoza"/>
        <s v="Cantina di Soave"/>
        <s v="Cantina Dorigati"/>
        <s v="Cantina Rotaliana"/>
        <s v="Cantina Sociale di Dolianova"/>
        <s v="Cantina Sociale Dorgali"/>
        <s v="Cantina Sociale Gallura"/>
        <s v="Cantina Sociale Santadi"/>
        <s v="Cantrina"/>
        <s v="Capichera"/>
        <s v="Caprai"/>
        <s v="Casale del Giglio"/>
        <s v="Casanova di Neri"/>
        <s v="Cason Brusa"/>
        <s v="Castellare in Castellina"/>
        <s v="Castello dei Rampolla"/>
        <s v="Castello della Sala"/>
        <s v="Castello di Ama"/>
        <s v="Castello di Volpaia"/>
        <s v="Castello Romitorio"/>
        <s v="Cavalchina"/>
        <s v="Chateau (Vieux) Larmande"/>
        <s v="Chateau d'Aydie"/>
        <s v="Chateau d‘Estoublon"/>
        <s v="Chateau Grand Lacaze"/>
        <s v="Chateau La Nerthe"/>
        <s v="Chateau Larruau"/>
        <s v="Chateau Peyroux"/>
        <s v="Chateau Potensac"/>
        <s v="Chateau Sociando Mallet"/>
        <s v="Cheo"/>
        <s v="Ciro Biondi"/>
        <s v="Claus Preisinger"/>
        <s v="Clemens Busch"/>
        <s v="Clos Canarelli"/>
        <s v="Clos Culombu"/>
        <s v="Clos de L‘oratoire des Papes"/>
        <s v="Clos Teddi"/>
        <s v="Cloudy Bay"/>
        <s v="Codex"/>
        <s v="Coffele"/>
        <s v="Col D'Orcia"/>
        <s v="Collectiv de Barrique"/>
        <s v="Colpetrone"/>
        <s v="Comincioli"/>
        <s v="Conte Vistarino"/>
        <s v="D'Alfonso Del Sordo"/>
        <s v="D'Arapri"/>
        <s v="Daino"/>
        <s v="Davaz"/>
        <s v="Decugnano dei Barbi"/>
        <s v="Di Majo Norante"/>
        <s v="Domaine Brusset"/>
        <s v="Domaine Casanova"/>
        <s v="Domaine de L'Arjolle"/>
        <s v="Domaine de Pratavone"/>
        <s v="Domaine de Tanella"/>
        <s v="Domaine de Torraccia"/>
        <s v="Domaine de Vaccelli"/>
        <s v="Domaine des Bosquets"/>
        <s v="Domaine Fiumicicoli"/>
        <s v="Domaine Forey Père &amp; Fils"/>
        <s v="Domaine Olivier Hillaire"/>
        <s v="Domaine Saparale"/>
        <s v="Domäne Wachau"/>
        <s v="Donatella Cinelli Colombini"/>
        <s v="Donnafugata"/>
        <s v="Dürnberg"/>
        <s v="Ebner-Ebenauer"/>
        <s v="Egger Ramer"/>
        <s v="Eisacktaler Kellerei"/>
        <s v="Elena Walch"/>
        <s v="Erbhof Unterganzner – Josephus Mayr"/>
        <s v="Ernst Triebaumer"/>
        <s v="Erste+Neue"/>
        <s v="Famille Perrin"/>
        <s v="Fattoria di Felsina"/>
        <s v="Fattoria die Barbi"/>
        <s v="Fattoria Poggerino"/>
        <s v="Ferghettina"/>
        <s v="Feudi di Guagnago"/>
        <s v="Feudo Maccari"/>
        <s v="Firriato"/>
        <s v="Fohringer"/>
        <s v="Fonterutoli"/>
        <s v="Fontodi"/>
        <s v="Forti Terre di Sicilia"/>
        <s v="Franz Haas"/>
        <s v="Franz Keller"/>
        <s v="Franz Pichler"/>
        <s v="Fred Loimer"/>
        <s v="Freie Weingärten Wachau"/>
        <s v="Fuchs"/>
        <s v="Garlider"/>
        <s v="Garofoli"/>
        <s v="Gatti"/>
        <s v="Gattinger"/>
        <s v="Gehring"/>
        <s v="Geil"/>
        <s v="Gerhard Pittnauer"/>
        <s v="Gernot Heinrich"/>
        <s v="Gernot Leitner"/>
        <s v="Gianfranco Fino"/>
        <s v="Gianpiero Marrone"/>
        <s v="Giuseppe Sedilesu"/>
        <s v="Gmeiner"/>
        <s v="Gorgo"/>
        <s v="Grießbauerhof"/>
        <s v="Guerrieri Rizzardi"/>
        <s v="Gulfi"/>
        <s v="Haderburg"/>
        <s v="Hannes Reeh"/>
        <s v="Happacherhof"/>
        <s v="Harkamp"/>
        <s v="Hauner"/>
        <s v="Heiderer Mayer"/>
        <s v="Heinrich Hartl III"/>
        <s v="Hirtzberger"/>
        <s v="Hofstätter"/>
        <s v="Höllmüller"/>
        <s v="Holzapfel"/>
        <s v="I Custodi delle vigne dell'Etna"/>
        <s v="I Pastini"/>
        <s v="I Vigneri"/>
        <s v="Iby"/>
        <s v="Igler"/>
        <s v="Il Poggione"/>
        <s v="Il Sasso"/>
        <s v="Ilatium"/>
        <s v="Inama"/>
        <s v="Irgendwo bei San Gimignano"/>
        <s v="Jeff Cohn"/>
        <s v="Johann Topf"/>
        <s v="Josef Dockner"/>
        <s v="Josef Jamek"/>
        <s v="Judith Beck"/>
        <s v="Jülg"/>
        <s v="Julius Klein"/>
        <s v="Kellerei Bozen"/>
        <s v="Kellerei Girlan"/>
        <s v="Kellerei Kaltern"/>
        <s v="Kellerei Kurtatsch"/>
        <s v="Kellerei Schreckbichl"/>
        <s v="Kellerei St. Pauls"/>
        <s v="Kellerei Terlan"/>
        <s v="Kellerei Tramin"/>
        <s v="Keringer"/>
        <s v="Kettmeir"/>
        <s v="Kirchknopf"/>
        <s v="Klumpp"/>
        <s v="Kobler"/>
        <s v="Köfererhof"/>
        <s v="Kornellhof"/>
        <s v="Kracher"/>
        <s v="Kremser"/>
        <s v="Krispel"/>
        <s v="Kuenhof"/>
        <s v="L'Arco"/>
        <s v="La Boatina"/>
        <s v="La Jasse"/>
        <s v="La Tenute di Luce"/>
        <s v="Lageder"/>
        <s v="Lan."/>
        <s v="Lantieri"/>
        <s v="Larcherhof"/>
        <s v="Lauffener Weingärtner"/>
        <s v="Le Casematte"/>
        <s v="Le Fonti"/>
        <s v="Le Pupille"/>
        <s v="Le Terazze"/>
        <s v="Les Bosquet des Papes"/>
        <s v="Les Vignes des Deux Soleils"/>
        <s v="Li Veli"/>
        <s v="Linticlarus"/>
        <s v="Livio Felluga"/>
        <s v="Loibnerhof"/>
        <s v="Lorenz Martini"/>
        <s v="Lupi"/>
        <s v="Maculan"/>
        <s v="Maier am Pfarrplatz"/>
        <s v="Maison Ogier"/>
        <s v="Maison Ventenac"/>
        <s v="Manincor"/>
        <s v="Mantellassi"/>
        <s v="Manus Ritterhof"/>
        <s v="Markowitsch"/>
        <s v="Marques de Caceres"/>
        <s v="Mas de la Dame"/>
        <s v="Masi"/>
        <s v="Masseria L'Astore"/>
        <s v="Masseria Li Veli"/>
        <s v="Mastrobernardino"/>
        <s v="Mazzei"/>
        <s v="Mazzolada"/>
        <s v="Menhir Salento"/>
        <s v="Mesa"/>
        <s v="Mezzacorona"/>
        <s v="Moncaro"/>
        <s v="Monte dei Ragni"/>
        <s v="Monte del Frá"/>
        <s v="Montlobre"/>
        <s v="Morella"/>
        <s v="Morisfarms"/>
        <s v="Müller"/>
        <s v="Murgo"/>
        <s v="Muri-Gries"/>
        <s v="Muster"/>
        <s v="Netzl"/>
        <s v="Neumeister"/>
        <s v="Niedermayr"/>
        <s v="Nier"/>
        <s v="Nittnaus"/>
        <s v="Nusserhof"/>
        <s v="Oasi Degli Angeli"/>
        <s v="Occhipinti"/>
        <s v="Ottella"/>
        <s v="Pacherhof"/>
        <s v="Palazzone"/>
        <s v="Paolo Bea"/>
        <s v="Paul Achs"/>
        <s v="Peter Schneider"/>
        <s v="Petra"/>
        <s v="Pezzalunga"/>
        <s v="Piaggia"/>
        <s v="Pieropan"/>
        <s v="Pietra Nera"/>
        <s v="Planeta"/>
        <s v="Podere Morellino"/>
        <s v="Poggio al Tesoro"/>
        <s v="Poliziano"/>
        <s v="Polz"/>
        <s v="Prager"/>
        <s v="Prieler"/>
        <s v="Produttori di Manduria"/>
        <s v="Provenca"/>
        <s v="Puklavec Family"/>
        <s v="Pulcino"/>
        <s v="Quinta do Noval"/>
        <s v="Reinhold Fuchs"/>
        <s v="René Muré"/>
        <s v="Rennersistas"/>
        <s v="Renzo Marinai"/>
        <s v="Ridge Vineyards"/>
        <s v="Rivera"/>
        <s v="Robert Mondavi"/>
        <s v="Rocca delle Macie"/>
        <s v="Rocca di Frassinello"/>
        <s v="Roccolo Grassi"/>
        <s v="Rossetta Vini"/>
        <s v="Rottensteiner"/>
        <s v="Roveglia"/>
        <s v="Sabathi"/>
        <s v="Sabathi (der andere)"/>
        <s v="Sacchetto"/>
        <s v="Saint Cosme"/>
        <s v="San Giovenale"/>
        <s v="San Leonardo"/>
        <s v="San Marzano"/>
        <s v="Santa Barbara"/>
        <s v="Sattlerhof"/>
        <s v="Savigliano Mario Azienda Vitivinicola"/>
        <s v="Scheiblhofer"/>
        <s v="Schloss Vollrads"/>
        <s v="Schmelz"/>
        <s v="Schmid"/>
        <s v="Schwarz"/>
        <s v="Sella &amp; Mosca"/>
        <s v="Serafini &amp; Vidotto"/>
        <s v="Signano"/>
        <s v="Silberberg"/>
        <s v="Sorrentberg"/>
        <s v="Sportoletti"/>
        <s v="St.Michael Eppan"/>
        <s v="Strasserhof"/>
        <s v="Strologo Silvano"/>
        <s v="T.FX.T"/>
        <s v="Taferner"/>
        <s v="Tasca d'Almerita/Capofaro"/>
        <s v="Tauss"/>
        <s v="Tedeschi"/>
        <s v="Tement"/>
        <s v="Tenuta Belguardo"/>
        <s v="Tenuta delle Terre Nerre"/>
        <s v="Tenuta di Castellaro"/>
        <s v="Tenuta di Ghizzano"/>
        <s v="Tenuta Roccaccia"/>
        <s v="Tenuta Vicchiomaggio"/>
        <s v="Terra Galos"/>
        <s v="Terrabianca"/>
        <s v="Terruzi&amp;Puthod"/>
        <s v="Thunhof"/>
        <s v="Tiefenbrunner"/>
        <s v="Toffoli"/>
        <s v="Tschida"/>
        <s v="Umani Ronchi"/>
        <s v="Umathum"/>
        <s v="Unterortl"/>
        <s v="Vigne del Vulture"/>
        <s v="Vigne Monache"/>
        <s v="Vigneto Altura"/>
        <s v="Villa Saletta"/>
        <s v="Villa Sandi"/>
        <s v="Waldthaler"/>
        <s v="Walking Bird"/>
        <s v="Warre"/>
        <s v="Wassererhof"/>
        <s v="Weingut Kornell"/>
        <s v="Weingut Niedrist"/>
        <s v="Wohlmuth"/>
        <s v="xxx"/>
        <m/>
      </sharedItems>
    </cacheField>
    <cacheField name="Name" numFmtId="0">
      <sharedItems containsBlank="1" containsMixedTypes="1" containsNumber="1" containsInteger="1" minValue="414" maxValue="414" count="705">
        <n v="414"/>
        <s v="[W]"/>
        <s v="1920 Primitivo Dolce Naturale"/>
        <s v="20sixteen"/>
        <s v="25 Anni"/>
        <s v="A la gloire du mon grand pere"/>
        <s v="a'Kira"/>
        <s v="Achat"/>
        <s v="Acininobili"/>
        <s v="Aglianico Bio"/>
        <s v="Agontano"/>
        <s v="Aichberg"/>
        <s v="Alberelli"/>
        <s v="Allemanda"/>
        <s v="Alte Reben"/>
        <s v="Alzari"/>
        <s v="Am Bühl - Riesling Auslese"/>
        <s v="Amarone"/>
        <s v="Amarone Case Vecie"/>
        <s v="Amarone Classico"/>
        <s v="Amedeo"/>
        <s v="Amedeo Custoza Superiore"/>
        <s v="Amphora"/>
        <s v="Andrius"/>
        <s v="Ankon"/>
        <s v="Ansonaco Carfagna"/>
        <s v="Anthos"/>
        <s v="Antico"/>
        <s v="Apianae"/>
        <s v="Aristos"/>
        <s v="Aristos – Grüner Verliner"/>
        <s v="Aristos – Kerner"/>
        <s v="Aristos – Sylvaner"/>
        <s v="Arunda Brut Metodo Classico"/>
        <s v="Arzio"/>
        <s v="Asinone"/>
        <s v="Askos"/>
        <s v="Athesis Brut Sekt"/>
        <s v="Athesis Rose Sekt"/>
        <s v="Aurora"/>
        <s v="Aurum"/>
        <s v="Avvoltore"/>
        <s v="BA"/>
        <s v="Balificio"/>
        <s v="Barolo"/>
        <s v="Barolo Rocche"/>
        <s v="Barthenau"/>
        <s v="Basilica del Pruneto"/>
        <s v="Basilica di Cortaccio"/>
        <s v="Basilica di San Martino"/>
        <s v="Bedrock Vineyard Heritage"/>
        <s v="Belguardo"/>
        <s v="Ben Rye"/>
        <s v="Berg"/>
        <s v="Best of Grüner Veltliner"/>
        <s v="Best of Riesling"/>
        <s v="Beyond the Clouds"/>
        <s v="Bianco di Custoza"/>
        <s v="Bianco Gentile"/>
        <s v="Bidibi"/>
        <s v="Big John"/>
        <s v="Black Edition"/>
        <s v="Blauburgunder Beerenauslese"/>
        <s v="Blauburgunder Riserva"/>
        <s v="Blauburgunder St. Valentin"/>
        <s v="Blaufränkisch Himmelreich"/>
        <s v="Blaufränkisch Hochäcker Reserve"/>
        <s v="Blaufränkisch L Reserve"/>
        <s v="Bois de Rose"/>
        <s v="Braci"/>
        <s v="Brenntal"/>
        <s v="Brolettino"/>
        <s v="Brunello di Montalcino"/>
        <s v="Brut"/>
        <s v="Brut Charmat"/>
        <s v="Brut Falanghina"/>
        <s v="Brut M"/>
        <s v="Brut Nature"/>
        <s v="Brut Reserve"/>
        <s v="Brut Rosé"/>
        <s v="Bugialla"/>
        <s v="Bugialla Riserva"/>
        <s v="Burdese"/>
        <s v="Burgunder Cuvee"/>
        <s v="Ca' del Magro"/>
        <s v="Cabenet Franc Umplugged"/>
        <s v="Cabernet Doss"/>
        <s v="Cabernet Franc"/>
        <s v="Cabernet Riserva"/>
        <s v="Cabernet Sauvignon"/>
        <s v="Cabernet Sauvignon Lafoa"/>
        <s v="Cabernet Sauvignon Laurenz"/>
        <s v="Cabernet Sauvignon Riserva (in Summe 97,80)"/>
        <s v="Cabernet Sauvignon St.Valentin"/>
        <s v="Cabernet Sauvignon Turmhof"/>
        <s v="Cairanne L’esprit des Papes"/>
        <s v="Cairanne Les Travers"/>
        <s v="Calvarino"/>
        <s v="Campofiorin"/>
        <s v="Cannonau di Sardegna Primo Scuro"/>
        <s v="Cannonau Riserva Antichi Poderi"/>
        <s v="Cannonau Riserva Chuerra"/>
        <s v="Cannonau Riserva Viniola"/>
        <s v="Cannonau V.di Isalle"/>
        <s v="Canthus Passito"/>
        <s v="Capichera 07"/>
        <s v="Carano"/>
        <s v="Carjcanti"/>
        <s v="Carmenere"/>
        <s v="Carmignano"/>
        <s v="Carned – Kerner"/>
        <s v="Carnol"/>
        <s v="Case Via"/>
        <s v="Cashmere Passito"/>
        <s v="Cassata Vineyard Zinfandel"/>
        <s v="Cassiano"/>
        <s v="Castel Campan"/>
        <s v="Castello Fonterutoli (Chianti Classico)"/>
        <s v="Castello Gran Selezione"/>
        <s v="Cervaro della Sala"/>
        <s v="Chaos"/>
        <s v="Chardonnay"/>
        <s v="Chardonnay „Fuchs“"/>
        <s v="Chardonnay Castel Ringberg"/>
        <s v="Chardonnay Flora"/>
        <s v="Chardonnay Grassnitzberg"/>
        <s v="Chardonnay Lafoa"/>
        <s v="Chardonnay Linticlarus"/>
        <s v="Chardonnay Ried Hasel"/>
        <s v="Chardonnay St. Valentin"/>
        <s v="Chateau d‘Estoublon"/>
        <s v="Chateau Grand Lacaze"/>
        <s v="Chateau La Nerthe"/>
        <s v="Chateau La Nerthe blanc"/>
        <s v="Chateau Larruau"/>
        <s v="Chateau Sociando Mallet"/>
        <s v="Chateauneuf du Pape"/>
        <s v="Chateauneuf du Pape Safres"/>
        <s v="Chianti"/>
        <s v="Chianti Classico"/>
        <s v="Chianti Classico (5l Magnum)"/>
        <s v="Chianti Classico Gran Selezione"/>
        <s v="Chianti Classico il Poggiale"/>
        <s v="Chianti Classico La Prima"/>
        <s v="Chianti Classico Pagliarese"/>
        <s v="Chianti Classico Riserva"/>
        <s v="Chianti Classico Riserva Rancia"/>
        <s v="Chianti Colli Senesi"/>
        <s v="Chianti Gran Selezione"/>
        <s v="Chuy Chardonnay"/>
        <s v="Classico Rosso"/>
        <s v="Clesurae"/>
        <s v="Clos de Beauvenir"/>
        <s v="Clos St. Landelin"/>
        <s v="Coin Cache"/>
        <s v="Collectif de Barique"/>
        <s v="Collepiano"/>
        <s v="Coltassala"/>
        <s v="Comtess St. Valentin"/>
        <s v="Comtissa Brut Reserve"/>
        <s v="Coniale"/>
        <s v="Corinto"/>
        <s v="Cornelius"/>
        <s v="Corse Figari"/>
        <s v="Cortazo"/>
        <s v="Costamorro"/>
        <s v="Cotes de Castillon"/>
        <s v="Côtes de Gascogne"/>
        <s v="CS Riserva"/>
        <s v="CSM"/>
        <s v="Cultus Boni"/>
        <s v="Cumaro"/>
        <s v="Curtis"/>
        <s v="Custoza"/>
        <s v="Custoza – I Classici"/>
        <s v="Cuvee"/>
        <s v="Cuvée Alexandra"/>
        <s v="Cuvée Alexandra Grande Reserve"/>
        <s v="Cuvée Casteddu"/>
        <s v="Cuvee Classic"/>
        <s v="Cuvee des Cadettes"/>
        <s v="Cuvée Jean Claude Pietri"/>
        <s v="Cuvée Monsieur Fourcade"/>
        <s v="Cuvee Philipp"/>
        <s v="Cuvée Varsilia"/>
        <s v="D'Alceo"/>
        <s v="D'Alesio"/>
        <s v="D‘Alceo"/>
        <s v="de Vite"/>
        <s v="Decebalo"/>
        <s v="Del Cerro"/>
        <s v="Delon?"/>
        <s v="Domaine d‘Estoublon blanc"/>
        <s v="Domaine des Chirat Rockpile Vineyard Syrah"/>
        <s v="Dominius – Weiß"/>
        <s v="Don Luigi"/>
        <s v="Dorato"/>
        <s v="Dorico"/>
        <s v="Dynamis Riesling"/>
        <s v="Eichhorn"/>
        <s v="Eiswein"/>
        <s v="Elegia"/>
        <s v="Enosi"/>
        <s v="Enta Rosso Serra della Contessa"/>
        <s v="Eruption Weiß"/>
        <s v="Es"/>
        <s v="Es piu Sole"/>
        <s v="Es Riserva"/>
        <s v="Estate Chardonnay"/>
        <s v="Etna Bianca Calderara Sottana"/>
        <s v="Etna Bianca Chianta"/>
        <s v="Etna Bianco Contrada Viagrande"/>
        <s v="Etna Rosso Cisterna Fuori"/>
        <s v="Etna Rosso Guardiola"/>
        <s v="Etna Rosso Prephyloxera"/>
        <s v="Etna Rosso San Nicolo"/>
        <s v="Exil"/>
        <s v="Exilissi Sell"/>
        <s v="Extra Brut"/>
        <s v="Fabio Contaldo"/>
        <s v="Falco"/>
        <s v="Faro"/>
        <s v="Federspiel - Loibenberg"/>
        <s v="Federspiel - Ried Klaus"/>
        <s v="Federspiel - Stein am Rain "/>
        <s v="Federspiel Bachgarten"/>
        <s v="Federspiel Terrassen"/>
        <s v="Ferrata"/>
        <s v="Fiano Salento Talo"/>
        <s v="Filo di Arianna"/>
        <s v="Flaccianello"/>
        <s v="Flora"/>
        <s v="Fontalloro"/>
        <s v="Fonterutoli (Chianti Classico)"/>
        <s v="Fontissimo"/>
        <s v="Fontissimo (Moni's)"/>
        <s v="Formigar"/>
        <s v="Fragolino Rosso"/>
        <s v="Franz Anton"/>
        <s v="Frauenberg"/>
        <s v="Frauenrigl"/>
        <s v="Freienfeld"/>
        <s v="Fuili"/>
        <s v="Garda Classico Rosso Fabio Contaldo"/>
        <s v="Garganega Vigneto Colombara"/>
        <s v="Gelber Muskateller"/>
        <s v="Gewürztraminer"/>
        <s v="Gewürztraminer „Nussbaumer“"/>
        <s v="Gewürztraminer Kastelaz"/>
        <s v="Gewürztraminer Spätlese"/>
        <s v="Geyserville"/>
        <s v="Ghiaie Bianche"/>
        <s v="Gigondas"/>
        <s v="Gigondas Clos des Tourelles"/>
        <s v="Gigondas Colline"/>
        <s v="Gigondas les hauts de Montmirail "/>
        <s v="Gigondas les secrets de Montmirail "/>
        <s v="Gigondas Lieu Dit"/>
        <s v="Gigondas Tradition le grand Montmirail"/>
        <s v="Golser Merlot"/>
        <s v="Göttweiger Berg – Martin"/>
        <s v="Gran Cuvée XXI Secolo"/>
        <s v="Grand Cru St. Emillion"/>
        <s v="Grande Cuvee"/>
        <s v="Grande Cuvee Rose"/>
        <s v="Granit"/>
        <s v="Grassnitzberg"/>
        <s v="Greco di Tufo"/>
        <s v="Gries"/>
        <s v="Gropel"/>
        <s v="Grubthal – Sauvignon Blanc"/>
        <s v="Grüner Veltliner"/>
        <s v="Guado San Leo"/>
        <s v="Guillaume de Pratavone"/>
        <s v="Habemus (white label)"/>
        <s v="Haderburg Brut"/>
        <s v="Haideboden"/>
        <s v="Heideboden"/>
        <s v="Hermanschachern"/>
        <s v="Hippolyt"/>
        <s v="Hochgrassnitzberg GSTK"/>
        <s v="Hortos"/>
        <s v="I Frati"/>
        <s v="I Sistri"/>
        <s v="I Sodi di San Niccolo"/>
        <s v="I Sodi di San Nicolo"/>
        <s v="I Vasari"/>
        <s v="I Vigneri"/>
        <s v="Il Baciale Monferrato Rosso"/>
        <s v="Il Chiuso"/>
        <s v="Il Frappato"/>
        <s v="Il Rosso dell'Abazia"/>
        <s v="Il Sasso – Carmignano"/>
        <s v="Im Leh"/>
        <s v="Isarcus"/>
        <s v="Istante"/>
        <s v="Jo"/>
        <s v="Joe Grüner Veltliner Reserve"/>
        <s v="Josua"/>
        <s v="Julius"/>
        <s v="Junker"/>
        <s v="Justina"/>
        <s v="Justinus"/>
        <s v="Kadar"/>
        <s v="Kaiton"/>
        <s v="Kastelt"/>
        <s v="Kermesse"/>
        <s v="Kerner"/>
        <s v="Kitzeck-Sausal"/>
        <s v="Klingelberger"/>
        <s v="Kranachberg"/>
        <s v="Kranachberg Sauvignon"/>
        <s v="Krax'n"/>
        <s v="Kreuth"/>
        <s v="Kunststück"/>
        <s v="Kurni"/>
        <s v="La Chappelle"/>
        <s v="La Grola"/>
        <s v="La Rocca"/>
        <s v="La Signora"/>
        <s v="Lacrima"/>
        <s v="Lafoa"/>
        <s v="Lagrein"/>
        <s v="Lagrein Castel Ringberg"/>
        <s v="Lagrein Gries"/>
        <s v="Lagrein Gries Riserva"/>
        <s v="Lagrein Lindenburg"/>
        <s v="Lagrein Prestige"/>
        <s v="Lagrein Riserva"/>
        <s v="Lagrein-Merlot"/>
        <s v="Langhe „Sancarlo“"/>
        <s v="Lauffener Katzenbeißer"/>
        <s v="Laurin Lagrein-Merlot"/>
        <s v="Le Petit"/>
        <s v="Le Roque"/>
        <s v="Le Sponde"/>
        <s v="Le Stanze"/>
        <s v="Le Sughere di Frassinello"/>
        <s v="Le Vallon des Amants"/>
        <s v="Le Vele"/>
        <s v="Le Zalte"/>
        <s v="Leithaberg"/>
        <s v="Leithaberg – Muschelkalk"/>
        <s v="Lepus"/>
        <s v="Les Romains"/>
        <s v="Linticlarus"/>
        <s v="Liu"/>
        <s v="Loam"/>
        <s v="Loibenberg"/>
        <s v="Loibner Riesling – Smaragd"/>
        <s v="Lois"/>
        <s v="Löwengang Cabernet"/>
        <s v="Luce"/>
        <s v="Lugana"/>
        <s v="Lugana Classico"/>
        <s v="Lugana Classico „Limne“"/>
        <s v="Lugana Fabio Contaldo"/>
        <s v="Lugana Limne"/>
        <s v="Lugana Molin"/>
        <s v="Luigi"/>
        <s v="Lunare"/>
        <s v="Lune é Sole"/>
        <s v="Maestro"/>
        <s v="Maestro Raro"/>
        <s v="Maglen"/>
        <s v="Mahâris"/>
        <s v="Malvasia"/>
        <s v="Malvasia Passito"/>
        <s v="Mamertino"/>
        <s v="Mamuthone"/>
        <s v="Mandrone di Lhosa"/>
        <s v="Manna"/>
        <s v="Marchese di Villamarina"/>
        <s v="Marie"/>
        <s v="Marienburg Fahrlay"/>
        <s v="Mason di Mason"/>
        <s v="Mauritius"/>
        <s v="MCM Merlot"/>
        <s v="Meletin"/>
        <s v="Meriggio"/>
        <s v="Merlot"/>
        <s v="Merlot Cornell"/>
        <s v="Merlot Kastellaz"/>
        <s v="Merlot Riserva"/>
        <s v="Merlot Riserva Siebeneich"/>
        <s v="Merlot St. Valentin"/>
        <s v="Merlot Tulledro"/>
        <s v="Metodo Classico Rose"/>
        <s v="Mille Bolle Spumante Millesimato"/>
        <s v="Mirell"/>
        <s v="Molceo"/>
        <s v="Mono Cépage Grenache"/>
        <s v="Mono Cépage Syrah"/>
        <s v="Monte Ca'Bianca (Amarone)"/>
        <s v="Montebello"/>
        <s v="Montefalco Rosso Riserva"/>
        <s v="Montlobre"/>
        <s v="Morey-Saint-Denise"/>
        <s v="Morillon Muschelkalk"/>
        <s v="Morillon Obegg"/>
        <s v="Morillon Zieregg"/>
        <s v="Morrelino di Scansano"/>
        <s v="Morrelino di Scansano Riserva"/>
        <s v="Morrelino di Scansano Riserva Le Sentinelle"/>
        <s v="Moscato di Sardegna"/>
        <s v="Moscato Gialla"/>
        <s v="Moscato Rosa"/>
        <s v="Moscato Rosa „Rosatum“"/>
        <s v="Müller Thurgau"/>
        <s v="Mumbolt"/>
        <s v="Mumelter"/>
        <s v="Munus"/>
        <s v="Muscat"/>
        <s v="Nambrot"/>
        <s v="Nature"/>
        <s v="Nepomuceno"/>
        <s v="Nero di Velluto"/>
        <s v="Nero Ossidiana"/>
        <s v="Nerobaronj"/>
        <s v="Nerobuffalefj"/>
        <s v="Neromacarj"/>
        <s v="Neromaccarj"/>
        <s v="Nerosanlore"/>
        <s v="Nidastore"/>
        <s v="Nielucciu"/>
        <s v="Niersteiner Pettenthal"/>
        <s v="Nova Domus"/>
        <s v="Oberberger Bassgeige"/>
        <s v="Occhio di Perenice"/>
        <s v="ODÉ AYDIE BLANC SEC"/>
        <s v="Old Vines"/>
        <s v="Olmaia"/>
        <s v="Opok Chardonnay"/>
        <s v="Oraluna"/>
        <s v="Oratoria di San Lorenzo"/>
        <s v="Oratorio di San Lorenzo"/>
        <s v="Oriu Blanc"/>
        <s v="Oriu Rosé"/>
        <s v="Oriu Rouge"/>
        <s v="Orvieto Classico Superiore Campo del Guardiano"/>
        <s v="Orvieto Classico Superiore Il Bianco"/>
        <s v="Ossidiano"/>
        <s v="Pagliaro"/>
        <s v="Palazotto"/>
        <s v="Palazzo"/>
        <s v="Pancena"/>
        <s v="Pannobile"/>
        <s v="Pas Dosé"/>
        <s v="Pasithea Oro"/>
        <s v="Pasithea Rosa"/>
        <s v="Passito"/>
        <s v="Passito – Kerner"/>
        <s v="Passito Bianco"/>
        <s v="Passito di Noto"/>
        <s v="Passito di Refrontolo"/>
        <s v="Pelago"/>
        <s v="Pepi"/>
        <s v="Percio"/>
        <s v="Perle"/>
        <s v="Perli"/>
        <s v="Pfarrhof Cabernet"/>
        <s v="Pfarrweingarten"/>
        <s v="Pfarrweingarten Morillon"/>
        <s v="Phigaia after the Red"/>
        <s v="Piancarda"/>
        <s v="Piano del Cerro"/>
        <s v="Piano del Cipresso"/>
        <s v="Pichl Point"/>
        <s v="Pietrus"/>
        <s v="Pino"/>
        <s v="Pino Nero Spumante"/>
        <s v="Pinot Grigio"/>
        <s v="Pinot Nero „Fuchsleiten“"/>
        <s v="Pinot Noir"/>
        <s v="Pinot Rosé Brut"/>
        <s v="Pipparello"/>
        <s v="Pistus"/>
        <s v="Planet Waves"/>
        <s v="Plenio"/>
        <s v="Podium"/>
        <s v="Poggio ai Merli"/>
        <s v="Pomice"/>
        <s v="Pommerner Sonnenuhr"/>
        <s v="Porphyr"/>
        <s v="Pössnitzberg"/>
        <s v="Praepositus Riesling"/>
        <s v="Primamatera"/>
        <s v="Primamateria"/>
        <s v="Prisma"/>
        <s v="Puer Apuliae"/>
        <s v="Quartz"/>
        <s v="Quarz"/>
        <s v="Quercegobbe"/>
        <s v="Quintessenz"/>
        <s v="Raboso Passito"/>
        <s v="Radames"/>
        <s v="Ramitello"/>
        <s v="Rampone"/>
        <s v="Raut"/>
        <s v="Recioto"/>
        <s v="Recioto Valpolicella"/>
        <s v="Reif"/>
        <s v="Reseca"/>
        <s v="Reserve Del Conte"/>
        <s v="Reserve della Contessa"/>
        <s v="Réserve Privée"/>
        <s v="Ribbe Rosse"/>
        <s v="Ried Achleiten Stockkultur Smaragd"/>
        <s v="Ried Altenberg"/>
        <s v="Ried Hallebühl"/>
        <s v="Ried Klaus Riesling Smaragd"/>
        <s v="Riesling"/>
        <s v="Riesling (Magnum)"/>
        <s v="Riesling Brut"/>
        <s v="Riesling Heiligenstein"/>
        <s v="Riesling Himmelreich"/>
        <s v="Riesling Montiggl"/>
        <s v="Riesling Smaragd Pichl Point"/>
        <s v="Riesling Strassertal"/>
        <s v="Riesling Wechselberg Spiegel M"/>
        <s v="Riné"/>
        <s v="Rioja Blanco"/>
        <s v="Ripa delle More"/>
        <s v="Riserva Bianca"/>
        <s v="Riserva Nobile"/>
        <s v="Riserva Rossa Cabernet/Merlot"/>
        <s v="Riviera"/>
        <s v="Rocca di Frassinello"/>
        <s v="Rocca Rubia"/>
        <s v="Roen"/>
        <s v="Rosatum"/>
        <s v="Rose"/>
        <s v="Rosé"/>
        <s v="Rosenberg"/>
        <s v="Rosis"/>
        <s v="Rosso di Montalcino"/>
        <s v="Rosso Outsider"/>
        <s v="Rosso Santiago"/>
        <s v="Roter Veltliner"/>
        <s v="Roter Veltliner Steinberg"/>
        <s v="Rotschiefer Reiler Sorrentberg"/>
        <s v="Rubatsch"/>
        <s v="Rubeo"/>
        <s v="Rubin Carnuntum"/>
        <s v="Rungg"/>
        <s v="Sabiona"/>
        <s v="Sabiona – Kerner"/>
        <s v="Sabiona – Sylvaner"/>
        <s v="Saffredi"/>
        <s v="Sagrantino"/>
        <s v="Sagrantino Collepiano"/>
        <s v="Sagrantino Passito"/>
        <s v="Saia"/>
        <s v="Sammarco"/>
        <s v="San Germano – Vin Santo"/>
        <s v="San Leonardo"/>
        <s v="Sand"/>
        <s v="Santa Cecilia"/>
        <s v="Santagostino"/>
        <s v="Sass Antico"/>
        <s v="Sassi Neri"/>
        <s v="Satén"/>
        <s v="Sauvignon"/>
        <s v="Sauvignon - „di Lieben Aich?“"/>
        <s v="Sauvignon Blanc"/>
        <s v="Sauvignon Blanc Czamilla"/>
        <s v="Sauvignon Blanc Hasel"/>
        <s v="Sauvignon Blanc Klassic"/>
        <s v="Sauvignon Blanc Marlborough"/>
        <s v="Sauvignon Blanc Zieregg"/>
        <s v="Sauvignon Lafoa"/>
        <s v="Sauvignon Mock"/>
        <s v="Sauvignon St.Valentin"/>
        <s v="Saziani Grauburgunder "/>
        <s v="Schlossberg"/>
        <s v="Schweizer"/>
        <s v="Sciacchetra"/>
        <s v="Sciaria"/>
        <s v="Se"/>
        <s v="Sect brut"/>
        <s v="Sekt brut"/>
        <s v="Sekt Rosé"/>
        <s v="Select Lagrein"/>
        <s v="Selectus"/>
        <s v="Ser Lapo "/>
        <s v="Serenade Passito"/>
        <s v="Sernauberg"/>
        <s v="Sernauberg Sauvignon Blanc"/>
        <s v="Serra Fiorese"/>
        <s v="Seven Numbers Eiswein"/>
        <s v="Shàrjs"/>
        <s v="Shàrjs (Magnum)"/>
        <s v="Siebeneich"/>
        <s v="Sienda"/>
        <s v="Sienda dicesimo"/>
        <s v="Sigis Mundus"/>
        <s v="Simona Natale"/>
        <s v="SK Späburgunder"/>
        <s v="Smaragd - Loibenberg"/>
        <s v="Smaragd – Vorder Seiber"/>
        <s v="Smaragd Hochrain"/>
        <s v="Soave"/>
        <s v="Soave Brigaldara/La Broia"/>
        <s v="Soave Classico"/>
        <s v="Soave Rocca Sveva"/>
        <s v="Sole di Dario"/>
        <s v="Solosole"/>
        <s v="Soma"/>
        <s v="Sophie"/>
        <s v="Sossó"/>
        <s v="SP68"/>
        <s v="Spumante Brut"/>
        <s v="St. Laurent Reserve"/>
        <s v="St. Laurent Rothenberg"/>
        <s v="St. Laurent vom Stein"/>
        <s v="St. Valentin Chardonnay"/>
        <s v="St. Valentin Sauvignon"/>
        <s v="Stefano Antonucci"/>
        <s v="Steinriegl"/>
        <s v="Suber"/>
        <s v="Suler"/>
        <s v="Sultana"/>
        <s v="Susumaniello"/>
        <s v="Sweetwater Springs Vineyard Zinfandel"/>
        <s v="Sylvaner"/>
        <s v="Syrah - Lytton Estate"/>
        <s v="Taber"/>
        <s v="Tacchetto"/>
        <s v="Tannenberg"/>
        <s v="TBA Singerriedel"/>
        <s v="TBA Wechselberg Spiegel"/>
        <s v="Tenuta Belguardo"/>
        <s v="Terebinto"/>
        <s v="Terlaner"/>
        <s v="Terminum"/>
        <s v="Terre Alte"/>
        <s v="Terre Brune"/>
        <s v="Terre di San Leonardo"/>
        <s v="Terre di Tufi"/>
        <s v="Tete de Cuvee"/>
        <s v="Tignanello"/>
        <s v="Tino Rosso"/>
        <s v="Tintilia"/>
        <s v="Trajano"/>
        <s v="Trattmann"/>
        <s v="Trebbiano Barbi"/>
        <s v="Trockenbeerenauslese"/>
        <s v="Trockenbeerenauslese Muskateller "/>
        <s v="Turmhof Lagrein"/>
        <s v="Umberto"/>
        <s v="unbenannt"/>
        <s v="Urban"/>
        <s v="Valcanzjria"/>
        <s v="Valpolicella Classico Superiore"/>
        <s v="Valpolicella Ripasso"/>
        <s v="Valpolicella Superiore"/>
        <s v="Valpolicella Superiore Campo Prognai"/>
        <s v="Valpolicella Superiore Maternigo"/>
        <s v="Valtellina Superiore Inferno Riserva"/>
        <s v="Vecchie Vigne"/>
        <s v="Vendemmia Tardiva"/>
        <s v="Vendemmia Tardiva Lughente"/>
        <s v="Veneroso"/>
        <s v="Vermentino d.Gallura Sup. Aldia"/>
        <s v="Vermentino d.Gallura Sup. Genesi"/>
        <s v="Vermentino d.Gallura Sup. Karenzia"/>
        <s v="Vermentino d.Gallura Sup. Piras"/>
        <s v="Verso Sud"/>
        <s v="Vign'angena"/>
        <s v="Vigna Au"/>
        <s v="Vigna di Milo"/>
        <s v="Vignamare"/>
        <s v="Vigne del Sorbo"/>
        <s v="Vigne di Catullo"/>
        <s v="Vigneto du Lot"/>
        <s v="Vignudilice"/>
        <s v="Villa Fidelia Bianco"/>
        <s v="Villa Fidelia Rosso"/>
        <s v="Villa Gresti"/>
        <s v="Villa Nigra"/>
        <s v="Vin Santo"/>
        <s v="Vinalia"/>
        <s v="Vino Nobile di Montepulciano"/>
        <s v="Vinsanto"/>
        <s v="Vintage Port"/>
        <s v="Vinupetra"/>
        <s v="Visions of J"/>
        <s v="Vom junge Goldbech"/>
        <s v="Von den Terrassen"/>
        <s v="Vulcaia Fumé"/>
        <s v="Vulcano"/>
        <s v="Weill-A-Way Vineyard Syrah"/>
        <s v="Weißburgunder"/>
        <s v="Wiege"/>
        <s v="Wiesenegg"/>
        <s v="Winkl"/>
        <s v="Yngram"/>
        <s v="Zerdi"/>
        <s v="Zieregg"/>
        <s v="Zieregg GSTK"/>
        <s v="Zöbinger Heiligenstein Alte Reben"/>
        <s v="Zöbinger Terrassen"/>
        <s v="Zweigelt"/>
        <s v="Zwischen den Seen"/>
        <m/>
      </sharedItems>
    </cacheField>
    <cacheField name="Traube" numFmtId="0">
      <sharedItems containsBlank="1" count="91">
        <s v="Aglianico"/>
        <s v="Bianco Gentile"/>
        <s v="Blaufränkisch"/>
        <s v="Bombino Bianco"/>
        <s v="Cabernet"/>
        <s v="Cabernet Franc"/>
        <s v="Cabernet Sauvignon"/>
        <s v="Cannonau"/>
        <s v="Cardonnay, Ribolla Gialla"/>
        <s v="Carignano"/>
        <s v="Carmenere"/>
        <s v="Carricante"/>
        <s v="Chardonnay"/>
        <s v="Corinto"/>
        <s v="Corinto Nero/Nero d'Avola"/>
        <s v="Cuvee"/>
        <s v="Cuvee Rot"/>
        <s v="Cuvee Weiß"/>
        <s v="Falanghina"/>
        <s v="Fiano"/>
        <s v="Fiano Minutolo"/>
        <s v="Frappato"/>
        <s v="Furmint"/>
        <s v="Garganega"/>
        <s v="Gelber Muskateller"/>
        <s v="Gemischter Satz"/>
        <s v="Gewürztraminer"/>
        <s v="Goldmuskateller"/>
        <s v="Grauburgunder"/>
        <s v="Greco di Tufo"/>
        <s v="Grenache blanc"/>
        <s v="Grillo"/>
        <s v="Grüner Veltliner"/>
        <s v="Kerner"/>
        <s v="Lagrein"/>
        <s v="Malvasia"/>
        <s v="Malvasia Istriana"/>
        <s v="Malvasia/Corinto Nero"/>
        <s v="Marzemino"/>
        <s v="Merlot"/>
        <s v="Montepulciano"/>
        <s v="Morillon"/>
        <s v="Moscato"/>
        <s v="Moscato Bianco"/>
        <s v="Moscato Reale"/>
        <s v="Müller Thurgau"/>
        <s v="Muscat"/>
        <s v="Muskateller"/>
        <s v="Nebbiolo"/>
        <s v="Negroamaro"/>
        <s v="Nerello Mascalese"/>
        <s v="Nero d'Avola"/>
        <s v="Nero D'Avola/Syrah"/>
        <s v="Nero di Troia"/>
        <s v="Nielucciu"/>
        <s v="Petit Manseng"/>
        <s v="Pigato"/>
        <s v="Pinot Noir"/>
        <s v="Primitivo"/>
        <s v="Raboso"/>
        <s v="Refosco"/>
        <s v="Ribolla Gialla"/>
        <s v="Riesling"/>
        <s v="Rosenmuskateller"/>
        <s v="Roter Veltliner"/>
        <s v="Sagrantino"/>
        <s v="Sangiovese"/>
        <s v="Sauvignon"/>
        <s v="Sauvignon Blanc"/>
        <s v="Schwarzriesling"/>
        <s v="St. Laurent"/>
        <s v="Susumaniello"/>
        <s v="Sylvaner"/>
        <s v="Syrah"/>
        <s v="Teroldego"/>
        <s v="Tintilia"/>
        <s v="Tocai Friulano"/>
        <s v="Trebbiano"/>
        <s v="Turbiana"/>
        <s v="Uva di Troia"/>
        <s v="Verdeca"/>
        <s v="Verdicchio"/>
        <s v="Verdicchio di Matelica"/>
        <s v="Verduzzo"/>
        <s v="Verduzzo?"/>
        <s v="Vermentino"/>
        <s v="Weissburgunder"/>
        <s v="Zibibbo"/>
        <s v="Zinfandel"/>
        <s v="Zweigelt"/>
        <m/>
      </sharedItems>
    </cacheField>
    <cacheField name="Haltbar von (WA/WS/VI/CT/Winzer)" numFmtId="0">
      <sharedItems containsBlank="1" count="212">
        <s v="-/-/-/-/-"/>
        <s v="-/-/-/-/2012"/>
        <s v="-/-/-/-/2019"/>
        <s v="-/-/-/-/2020"/>
        <s v="-/-/-/2008/-"/>
        <s v="-/-/-/2009/-"/>
        <s v="-/-/-/2010/-"/>
        <s v="-/-/-/2011/-"/>
        <s v="-/-/-/2013/-"/>
        <s v="-/-/-/2014/-"/>
        <s v="-/-/-/2015/-"/>
        <s v="-/-/-/2016/-"/>
        <s v="-/-/-/2017/-"/>
        <s v="-/-/-/2018/-"/>
        <s v="-/-/-/2019/-"/>
        <s v="-/-/-/2020/-"/>
        <s v="-/-/-/2020/2016"/>
        <s v="-/-/-/2021/-"/>
        <s v="-/-/-/2022/-"/>
        <s v="-/-/2013/-/-"/>
        <s v="-/-/2015/-/-"/>
        <s v="-/-/2015/2013/-"/>
        <s v="-/-/2016/-/-"/>
        <s v="-/-/2016/2016/-"/>
        <s v="-/-/2017/-/-"/>
        <s v="-/-/2017/2018/-"/>
        <s v="-/-/2018/-/-"/>
        <s v="-/-/2020/-/-"/>
        <s v="-/2008/-/-/-"/>
        <s v="-/2009/-/-/-"/>
        <s v="-/2011/-/-/-"/>
        <s v="-/2011/-/2009/-"/>
        <s v="-/2012/-/-/-"/>
        <s v="-/2013/-/-/-"/>
        <s v="-/2013/-/2012/-"/>
        <s v="-/2013/2013/-/-"/>
        <s v="-/2013/2013/2013/-"/>
        <s v="-/2014/-/-/-"/>
        <s v="-/2015/-/-/-"/>
        <s v="-/2015/2015/-/-"/>
        <s v="-/2015/2016/-/-"/>
        <s v="-/2016/-/-/-"/>
        <s v="-/2016/2016/-/-"/>
        <s v="-/2017/-/-/-"/>
        <s v="-/2017/-/2018/-"/>
        <s v="-/2017/2017/-/-"/>
        <s v="-/2017/2020/-/-"/>
        <s v="-/2018/-/-/-"/>
        <s v="-/2018/-/-/2020"/>
        <s v="-/2019/-/-/-"/>
        <s v="-/2019/-/2022/-"/>
        <s v="-/2020/-/2020/-"/>
        <s v="-/2021/-/-/-"/>
        <s v="-/2022/-/2022/-"/>
        <s v="-/2023/-/-/-"/>
        <s v="-/2023/-/2024/-"/>
        <s v="1999/-/-/-/-"/>
        <s v="2001/-/-/-/-"/>
        <s v="2002/-/-/-/-"/>
        <s v="2003/-/-/-/-"/>
        <s v="2004/-/-/-/-"/>
        <s v="2005/-/-/-/-"/>
        <s v="2007/-/2013/-/-"/>
        <s v="2007/2008/2013/-/-"/>
        <s v="2009/-/-/-/-"/>
        <s v="2009/-/2013/-/-"/>
        <s v="2010/-/-/-/-"/>
        <s v="2010/-/2013/-/-"/>
        <s v="2010/2007/-/-/-"/>
        <s v="2010/2010/2013/-/-"/>
        <s v="2010/2011/2013/-/-"/>
        <s v="2011/-/2013/-/-"/>
        <s v="2011/2009/-/-/-"/>
        <s v="2011/2011/-/-/-"/>
        <s v="2011/2011/2013/-/-"/>
        <s v="2011/2012/2013/-/-"/>
        <s v="2011/2013/-/-/-"/>
        <s v="2012/-/2013/-/-"/>
        <s v="2012/2010/-/-/-"/>
        <s v="2012/2010/2013/-/-"/>
        <s v="2012/2010/2015/-/-"/>
        <s v="2012/2011/2013/-/-"/>
        <s v="2012/2013/2013/-/-"/>
        <s v="2012/2014/2013/-/-"/>
        <s v="2013/-/-/-/-"/>
        <s v="2013/-/2013/-/-"/>
        <s v="2013/-/2015/-/-"/>
        <s v="2013/2013/2013/-/-"/>
        <s v="2014/-/-/-/-"/>
        <s v="2014/-/2014/-/-"/>
        <s v="2014/2014/-/-/-"/>
        <s v="2014/2014/-/2015/-"/>
        <s v="2014/2016/-/-/-"/>
        <s v="2015/-/-/-/-"/>
        <s v="2015/-/2015/-/-"/>
        <s v="2015/2014/-/-/-"/>
        <s v="2015/2015/2014/-/-"/>
        <s v="2015/2017/-/-/-"/>
        <s v="2015/2017/2013/-/-"/>
        <s v="2015/2017/2019/-/-"/>
        <s v="2016/-/-/-/-"/>
        <s v="2016/-/2015/-/-"/>
        <s v="2016/-/2016/-/-"/>
        <s v="2016/-/2016/2017/-"/>
        <s v="2016/-/2016/2018/-"/>
        <s v="2016/-/2017/-/-"/>
        <s v="2016/-/2020/-/-"/>
        <s v="2016/2014/-/-/-"/>
        <s v="2016/2016/-/-/-"/>
        <s v="2016/2016/2016/-/-"/>
        <s v="2016/2017/-/-/-"/>
        <s v="2016/2017/2016/-/-"/>
        <s v="2016/2018/-/-/-"/>
        <s v="2016/2018/2017/-/-"/>
        <s v="2017/-/-/-/-"/>
        <s v="2017/-/-/-/2016"/>
        <s v="2017/-/-/2017/-"/>
        <s v="2017/-/-/2019/-"/>
        <s v="2017/-/2016/-/-"/>
        <s v="2017/-/2017/-/-"/>
        <s v="2017/-/2018/-/-"/>
        <s v="2017/-/2018/2018/-"/>
        <s v="2017/-/2019/-/-"/>
        <s v="2017/-/2020/-/-"/>
        <s v="2017/-/2020/2020/-"/>
        <s v="2017/2014/-/-/-"/>
        <s v="2017/2017/-/-/-"/>
        <s v="2017/2017/-/2019/-"/>
        <s v="2017/2017/2020/-/-"/>
        <s v="2017/2018/-/-/-"/>
        <s v="2017/2018/-/2020/-"/>
        <s v="2017/2018/2018/-/-"/>
        <s v="2017/2018/2024/-/-"/>
        <s v="2017/2019/-/-/-"/>
        <s v="2017/2019/-/2019/-"/>
        <s v="2018/-/-/-/-"/>
        <s v="2018/-/-/2018/-"/>
        <s v="2018/-/-/2019/-"/>
        <s v="2018/-/-/2020/-"/>
        <s v="2018/-/2018/-/-"/>
        <s v="2018/2016/-/-/-"/>
        <s v="2018/2016/2018/-/-"/>
        <s v="2018/2018/-/-/-"/>
        <s v="2018/2018/-/2018/-"/>
        <s v="2018/2018/2018/-/-"/>
        <s v="2018/2018/2022/-/-"/>
        <s v="2018/2019/-/-/-"/>
        <s v="2018/2019/2022/-/-"/>
        <s v="2018/2020/-/-/-"/>
        <s v="2018/2020/-/2018/-"/>
        <s v="2018/2020/-/2020/-"/>
        <s v="2018/2020/-/2021/-"/>
        <s v="2018/2020/2020/-/-"/>
        <s v="2018/2020/2022/-/-"/>
        <s v="2018/2020/2023/-/-"/>
        <s v="2018/2022/-/-/-"/>
        <s v="2018/2022/-/2021/-"/>
        <s v="2018/2023/-/2021/-"/>
        <s v="2019/-/-/-/-"/>
        <s v="2019/-/-/2019/-"/>
        <s v="2019/-/-/2020/-"/>
        <s v="2019/-/2018/-/-"/>
        <s v="2019/2016/-/2017/-"/>
        <s v="2019/2019/-/-/-"/>
        <s v="2019/2020/-/-/-"/>
        <s v="2019/2021/-/-/-"/>
        <s v="2019/2021/-/2019/-"/>
        <s v="2019/2021/-/2020/-"/>
        <s v="2019/2022/-/2022/-"/>
        <s v="2020/-/-/-/-"/>
        <s v="2020/-/-/2020/-"/>
        <s v="2020/-/-/2021/-"/>
        <s v="2020/-/-/2022/-"/>
        <s v="2020/2015/-/2019/-"/>
        <s v="2020/2018/2018/2019/-"/>
        <s v="2020/2019/-/-/-"/>
        <s v="2020/2020/-/2019/-"/>
        <s v="2020/2020/-/2023/-"/>
        <s v="2020/2020/2022/-/-"/>
        <s v="2020/2020/2023/-/-"/>
        <s v="2020/2021/-/-/-"/>
        <s v="2020/2021/-/2023/-"/>
        <s v="2020/2021/-/2024/-"/>
        <s v="2020/2022/-/-/-"/>
        <s v="2020/2022/-/2021/-"/>
        <s v="2020/2023/-/2022/-"/>
        <s v="2020/2035/-/-/-"/>
        <s v="2021/-/-/-/-"/>
        <s v="2021/-/-/2022/-"/>
        <s v="2021/-/-/2023/-"/>
        <s v="2021/2021/-/2023/-"/>
        <s v="2021/2022/-/-/-"/>
        <s v="2021/2022/-/2021/-"/>
        <s v="2021/2022/-/2023/-"/>
        <s v="2021/2023/-/-/-"/>
        <s v="2021/2023/-/2021/-"/>
        <s v="2021/2023/-/2022/-"/>
        <s v="2021/2023/-/2024/-"/>
        <s v="2021/2023/-/2025/-"/>
        <s v="2022/-/-/-/-"/>
        <s v="2022/2018/-/-/-"/>
        <s v="2022/2021/-/2022/-"/>
        <s v="2022/2023/-/-/-"/>
        <s v="2022/2024/-/-/-"/>
        <s v="2023/-/-/-/-"/>
        <s v="2024/-/-/-/-"/>
        <s v="2024/-/2015/-/-"/>
        <s v="2025/-/-/-/-"/>
        <s v="2025/2018/-/-/-"/>
        <s v="2025/2035/-/-/-"/>
        <s v="2026/2035/-/-/-"/>
        <m/>
      </sharedItems>
    </cacheField>
    <cacheField name="Haltbar bis (WA/WS/VI/CT/Winzer)" numFmtId="0">
      <sharedItems containsBlank="1" count="275">
        <s v="-/-/-/-/-"/>
        <s v="-/-/-/-/2022"/>
        <s v="-/-/-/-/2027"/>
        <s v="-/-/-/-/2030"/>
        <s v="-/-/-/-/2031"/>
        <s v="-/-/-/2016/-"/>
        <s v="-/-/-/2017/-"/>
        <s v="-/-/-/2018/-"/>
        <s v="-/-/-/2019/-"/>
        <s v="-/-/-/2020/-"/>
        <s v="-/-/-/2021/-"/>
        <s v="-/-/-/2022/-"/>
        <s v="-/-/-/2023/-"/>
        <s v="-/-/-/2024/-"/>
        <s v="-/-/-/2025/-"/>
        <s v="-/-/-/2025/2028"/>
        <s v="-/-/-/2026/-"/>
        <s v="-/-/-/2028/-"/>
        <s v="-/-/-/2029/-"/>
        <s v="-/-/-/2030/-"/>
        <s v="-/-/-/2031/-"/>
        <s v="-/-/-/2032/-"/>
        <s v="-/-/-/2034/-"/>
        <s v="-/-/-/2037/-"/>
        <s v="-/-/-/2039/-"/>
        <s v="-/-/-/2040/2020"/>
        <s v="-/-/2016/-/-"/>
        <s v="-/-/2017/-/-"/>
        <s v="-/-/2018/-/-"/>
        <s v="-/-/2019/-/-"/>
        <s v="-/-/2020/-/-"/>
        <s v="-/-/2021/-/-"/>
        <s v="-/-/2021/2015/-"/>
        <s v="-/-/2021/2021/-"/>
        <s v="-/-/2022/-/-"/>
        <s v="-/-/2023/-/-"/>
        <s v="-/-/2024/-/-"/>
        <s v="-/-/2024/2026/-"/>
        <s v="-/-/2024/2030/-"/>
        <s v="-/-/2025/-/-"/>
        <s v="-/-/2025/2022/-"/>
        <s v="-/-/2026/-/-"/>
        <s v="-/2008/-/-/-"/>
        <s v="-/2009/-/-/-"/>
        <s v="-/2013/-/-/-"/>
        <s v="-/2014/-/-/-"/>
        <s v="-/2015/-/-/-"/>
        <s v="-/2016/-/-/-"/>
        <s v="-/2016/-/2018/-"/>
        <s v="-/2016/2019/-/-"/>
        <s v="-/2017/-/-/-"/>
        <s v="-/2017/2015/2020/-"/>
        <s v="-/2018/-/-/-"/>
        <s v="-/2018/-/2015/2026"/>
        <s v="-/2019/-/-/-"/>
        <s v="-/2019/2018/-/-"/>
        <s v="-/2020/-/-/-"/>
        <s v="-/2021/-/-/-"/>
        <s v="-/2022/-/-/-"/>
        <s v="-/2023/2020/-/-"/>
        <s v="-/2024/-/-/-"/>
        <s v="-/2024/-/-/2025"/>
        <s v="-/2024/2021/-/-"/>
        <s v="-/2025/-/-/-"/>
        <s v="-/2025/-/2022/-"/>
        <s v="-/2025/2025/-/-"/>
        <s v="-/2026/-/-/2030"/>
        <s v="-/2027/-/-/-"/>
        <s v="-/2027/-/2027/-"/>
        <s v="-/2028/-/-/-"/>
        <s v="-/2028/2023/-/-"/>
        <s v="-/2029/-/-/-"/>
        <s v="-/2030/-/-/-"/>
        <s v="-/2030/2032/-/-"/>
        <s v="-/2033/-/2027/-"/>
        <s v="-/2035/-/2035/-"/>
        <s v="-/2040/-/-/-"/>
        <s v="-/2048/-/2041/-"/>
        <s v="2008/-/-/-/-"/>
        <s v="2010/-/-/-/-"/>
        <s v="2011/-/2013/-/-"/>
        <s v="2012/-/-/-/-"/>
        <s v="2013/-/2013/-/-"/>
        <s v="2014/-/-/-/-"/>
        <s v="2014/-/2013/-/-"/>
        <s v="2014/-/2014/-/-"/>
        <s v="2014/2018/2014/-/-"/>
        <s v="2014/2024/-/-/-"/>
        <s v="2015/-/-/-/-"/>
        <s v="2015/-/2015/-/-"/>
        <s v="2015/-/2017/-/-"/>
        <s v="2015/-/2023/-/-"/>
        <s v="2015/2018/-/-/-"/>
        <s v="2016/-/-/-/-"/>
        <s v="2016/-/2016/-/-"/>
        <s v="2016/-/2025/-/-"/>
        <s v="2016/2013/2016/-/-"/>
        <s v="2016/2014/-/-/-"/>
        <s v="2017/-/-/-/-"/>
        <s v="2017/-/2016/-/-"/>
        <s v="2017/-/2017/-/-"/>
        <s v="2017/2017/2017/-/-"/>
        <s v="2017/2020/2016/-/-"/>
        <s v="2017/2020/2017/-/-"/>
        <s v="2018/-/-/-/-"/>
        <s v="2018/-/-/-/2026"/>
        <s v="2018/-/2018/-/-"/>
        <s v="2018/2013/-/-/-"/>
        <s v="2018/2013/2018/-/-"/>
        <s v="2018/2015/2018/-/-"/>
        <s v="2019/-/-/-/-"/>
        <s v="2019/-/2019/-/-"/>
        <s v="2019/-/2019/2022/-"/>
        <s v="2019/-/2020/-/-"/>
        <s v="2019/-/2024/-/-"/>
        <s v="2019/2015/2019/-/-"/>
        <s v="2019/2017/-/-/-"/>
        <s v="2019/2018/2021/-/-"/>
        <s v="2019/2022/-/-/-"/>
        <s v="2020/-/-/-/-"/>
        <s v="2020/-/2017/-/-"/>
        <s v="2020/-/2020/-/-"/>
        <s v="2020/2016/2020/-/-"/>
        <s v="2020/2017/-/-/-"/>
        <s v="2020/2020/-/-/-"/>
        <s v="2020/2023/-/-/-"/>
        <s v="2021/-/-/-/-"/>
        <s v="2021/-/2016/-/-"/>
        <s v="2021/-/2021/-/-"/>
        <s v="2021/2020/-/2022/-"/>
        <s v="2021/2020/2021/-/-"/>
        <s v="2022/-/-/-/-"/>
        <s v="2022/-/-/2021/-"/>
        <s v="2022/-/2017/-/-"/>
        <s v="2022/-/2018/2023/-"/>
        <s v="2022/-/2019/-/-"/>
        <s v="2022/-/2021/-/-"/>
        <s v="2022/-/2022/-/-"/>
        <s v="2022/-/2024/-/-"/>
        <s v="2022/2007/-/-/-"/>
        <s v="2022/2015/2027/-/-"/>
        <s v="2022/2020/-/-/-"/>
        <s v="2022/2020/2028/-/-"/>
        <s v="2022/2022/2016/-/-"/>
        <s v="2022/2027/-/-/-"/>
        <s v="2022/2033/-/-/-"/>
        <s v="2023/-/-/-/-"/>
        <s v="2023/-/2020/-/-"/>
        <s v="2023/2019/-/-/-"/>
        <s v="2023/2019/2018/-/-"/>
        <s v="2023/2025/-/-/-"/>
        <s v="2023/2030/2019/-/-"/>
        <s v="2024/-/-/-/-"/>
        <s v="2024/-/-/2023/-"/>
        <s v="2024/-/2020/-/-"/>
        <s v="2024/-/2020/2025/-"/>
        <s v="2024/-/2021/-/-"/>
        <s v="2024/-/2024/-/-"/>
        <s v="2024/-/2026/-/-"/>
        <s v="2024/-/2027/-/-"/>
        <s v="2024/2021/2020/-/-"/>
        <s v="2024/2022/-/-/-"/>
        <s v="2024/2024/-/2023/-"/>
        <s v="2024/2024/2017/-/-"/>
        <s v="2024/2025/-/-/-"/>
        <s v="2024/2026/-/-/-"/>
        <s v="2024/2033/-/2024/-"/>
        <s v="2024/2038/-/-/-"/>
        <s v="2025/-/-/-/-"/>
        <s v="2025/-/2020/-/-"/>
        <s v="2025/-/2021/-/-"/>
        <s v="2025/-/2023/-/-"/>
        <s v="2025/-/2025/-/-"/>
        <s v="2025/2018/2027/-/-"/>
        <s v="2025/2019/-/-/-"/>
        <s v="2025/2023/2026/-/-"/>
        <s v="2025/2024/-/-/-"/>
        <s v="2025/2024/2021/-/-"/>
        <s v="2025/2026/2022/-/-"/>
        <s v="2025/2028/2030/-/-"/>
        <s v="2025/2029/-/2025/-"/>
        <s v="2025/2029/2028/-/-"/>
        <s v="2025/2030/-/-/-"/>
        <s v="2026/-/-/-/-"/>
        <s v="2026/-/-/2025/-"/>
        <s v="2026/-/-/2029/-"/>
        <s v="2026/-/-/2030/-"/>
        <s v="2026/-/2022/-/-"/>
        <s v="2026/2013/2026/-/-"/>
        <s v="2026/2023/2025/-/-"/>
        <s v="2026/2025/-/2034/-"/>
        <s v="2026/2028/-/-/-"/>
        <s v="2027/-/-/-/-"/>
        <s v="2027/-/-/2028/-"/>
        <s v="2027/2010/-/-/-"/>
        <s v="2027/2014/-/-/-"/>
        <s v="2027/2024/-/-/-"/>
        <s v="2027/2028/-/-/-"/>
        <s v="2027/2030/-/-/-"/>
        <s v="2027/2032/-/-/-"/>
        <s v="2028/-/-/-/-"/>
        <s v="2028/-/-/2023/-"/>
        <s v="2028/-/-/2024/-"/>
        <s v="2028/-/-/2026/-"/>
        <s v="2028/-/-/2029/-"/>
        <s v="2028/-/2028/2030/-"/>
        <s v="2028/2020/-/2019/-"/>
        <s v="2028/2023/-/-/-"/>
        <s v="2028/2026/2025/-/-"/>
        <s v="2028/2027/-/2022/-"/>
        <s v="2028/2029/-/-/-"/>
        <s v="2028/2029/-/2035/-"/>
        <s v="2028/2032/-/2028/-"/>
        <s v="2028/2036/2030/-/-"/>
        <s v="2028/2036/2031/-/-"/>
        <s v="2028/2040/-/2034/-"/>
        <s v="2029/2028/-/2027/-"/>
        <s v="2030/-/-/-/-"/>
        <s v="2030/-/-/2023/-"/>
        <s v="2030/-/-/2024/-"/>
        <s v="2030/-/-/2030/-"/>
        <s v="2030/-/2021/-/-"/>
        <s v="2030/-/2022/-/-"/>
        <s v="2030/-/2040/-/-"/>
        <s v="2030/2026/-/2025/-"/>
        <s v="2030/2027/-/2036/-"/>
        <s v="2030/2028/-/-/-"/>
        <s v="2030/2028/-/2026/-"/>
        <s v="2030/2030/2026/-/-"/>
        <s v="2030/2030/2029/-/-"/>
        <s v="2030/2033/-/-/-"/>
        <s v="2030/2036/-/-/-"/>
        <s v="2030/2036/-/2036/-"/>
        <s v="2031/-/-/-/-"/>
        <s v="2033/2033/-/2037/-"/>
        <s v="2033/2037/-/2028/-"/>
        <s v="2035/-/-/2027/-"/>
        <s v="2035/-/-/2028/-"/>
        <s v="2035/2024/-/-/-"/>
        <s v="2035/2028/-/2033/-"/>
        <s v="2035/2028/2025/2031/-"/>
        <s v="2035/2030/-/-/-"/>
        <s v="2035/2033/-/-/-"/>
        <s v="2035/2035/2027/-/-"/>
        <s v="2035/2035/2029/-/-"/>
        <s v="2035/2036/-/-/-"/>
        <s v="2035/2036/-/2035/-"/>
        <s v="2035/2040/-/2032/-"/>
        <s v="2035/2042/-/2039/-"/>
        <s v="2038/-/-/-/-"/>
        <s v="2038/2027/-/2039/-"/>
        <s v="2038/2035/-/-/-"/>
        <s v="2038/2040/-/2033/-"/>
        <s v="2038/2045/-/2034/-"/>
        <s v="2040/-/-/-/-"/>
        <s v="2040/-/-/2029/-"/>
        <s v="2040/-/-/2037/-"/>
        <s v="2040/-/2022/-/-"/>
        <s v="2040/2035/-/-/-"/>
        <s v="2040/2036/-/2034/-"/>
        <s v="2040/2042/-/-/-"/>
        <s v="2040/2043/-/-/-"/>
        <s v="2045/-/-/2037/-"/>
        <s v="2045/2022/-/-/-"/>
        <s v="2045/2040/-/-/-"/>
        <s v="2045/2040/-/2039/-"/>
        <s v="2045/2042/-/2039/-"/>
        <s v="2050/2035/-/2041/-"/>
        <s v="2050/2038/-/2043/-"/>
        <s v="2050/2040/-/2043/-"/>
        <s v="2056/2055/-/-/-"/>
        <s v="2060/-/-/2060/-"/>
        <s v="2067/2055/-/-/-"/>
        <s v="2075/2055/-/-/-"/>
        <m/>
      </sharedItems>
    </cacheField>
    <cacheField name="Preis" numFmtId="0">
      <sharedItems containsString="0" containsBlank="1" count="1">
        <m/>
      </sharedItems>
    </cacheField>
    <cacheField name="Ge-&#10;Kauft" numFmtId="0">
      <sharedItems containsString="0" containsBlank="1" containsNumber="1" containsInteger="1" minValue="2001" maxValue="2021" count="21">
        <n v="2001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m/>
      </sharedItems>
    </cacheField>
    <cacheField name="Bewertung (WA/WS/VI/CT)" numFmtId="0">
      <sharedItems containsBlank="1" count="326">
        <s v="-/-/-/-"/>
        <s v="-/-/-/85"/>
        <s v="-/-/-/88"/>
        <s v="-/-/-/89"/>
        <s v="-/-/-/90"/>
        <s v="-/-/-/90,3"/>
        <s v="-/-/-/90,4"/>
        <s v="-/-/-/90,5"/>
        <s v="-/-/-/90,8"/>
        <s v="-/-/-/91"/>
        <s v="-/-/-/91,3"/>
        <s v="-/-/-/92"/>
        <s v="-/-/-/92,5"/>
        <s v="-/-/-/95"/>
        <s v="-/-/-/CT"/>
        <s v="-/-/-/CT85"/>
        <s v="-/-/-/CT88"/>
        <s v="-/-/-/CT88,8"/>
        <s v="-/-/-/CT89"/>
        <s v="-/-/-/CT89,5"/>
        <s v="-/-/-/CT89,6"/>
        <s v="-/-/-/CT90"/>
        <s v="-/-/-/CT90,7"/>
        <s v="-/-/-/CT91"/>
        <s v="-/-/-/CT91,5"/>
        <s v="-/-/-/CT91,7"/>
        <s v="-/-/-/CT92"/>
        <s v="-/-/-/CT92,5"/>
        <s v="-/-/-/CT93,7"/>
        <s v="-/-/-/CT95"/>
        <s v="-/-/-/DE84"/>
        <s v="-/-/-/DE85"/>
        <s v="-/-/-/FS 92/100"/>
        <s v="-/-/-/FS(92-94)"/>
        <s v="-/-/-/FS89-91,CT87"/>
        <s v="-/-/-/FS90"/>
        <s v="-/-/-/FS91"/>
        <s v="-/-/-/FS91-93"/>
        <s v="-/-/-/FS91,CT86"/>
        <s v="-/-/-/FS92"/>
        <s v="-/-/-/FS93"/>
        <s v="-/-/-/FS93-95"/>
        <s v="-/-/-/FS93-95, CT92,4"/>
        <s v="-/-/-/FS93,CT87"/>
        <s v="-/-/-/FS95"/>
        <s v="-/-/-/GR1"/>
        <s v="-/-/-/GR2"/>
        <s v="-/-/-/GR3"/>
        <s v="-/-/-/GR3, CT88,7"/>
        <s v="-/-/-/GR3/RP94"/>
        <s v="-/-/-/noch nicht im GR"/>
        <s v="-/-/(87-89)/-"/>
        <s v="-/-/88/-"/>
        <s v="-/-/89/-"/>
        <s v="-/-/89/CT89,5"/>
        <s v="-/-/90/-"/>
        <s v="-/-/90/92"/>
        <s v="-/-/90/CT88"/>
        <s v="-/-/90/CT88,5"/>
        <s v="-/-/90/CT92"/>
        <s v="-/-/90/VI90"/>
        <s v="-/-/90+?/-"/>
        <s v="-/-/91/-"/>
        <s v="-/-/91/90,5"/>
        <s v="-/-/91/93,1"/>
        <s v="-/-/91/GR1"/>
        <s v="-/-/91/GR3"/>
        <s v="-/-/92/90"/>
        <s v="-/-/92/CT89"/>
        <s v="-/-/92/CT89,7"/>
        <s v="-/-/92/CT90,5"/>
        <s v="-/-/92/noch nicht im GR"/>
        <s v="-/-/92/VI92"/>
        <s v="-/-/92+/VI92+"/>
        <s v="-/-/93/-"/>
        <s v="-/-/96+/CT95,5"/>
        <s v="-/83/-/-"/>
        <s v="-/85/-/-"/>
        <s v="-/86/-/-"/>
        <s v="-/87/-/-"/>
        <s v="-/88/-/-"/>
        <s v="-/88/-/89"/>
        <s v="-/88/85/-"/>
        <s v="-/88/92/-"/>
        <s v="-/89/-/-"/>
        <s v="-/89/-/CT90,3"/>
        <s v="-/89/91/CT90,8"/>
        <s v="-/89/91/GR3, CT88"/>
        <s v="-/89/93/-"/>
        <s v="-/90/-/-"/>
        <s v="-/90/-/88,5"/>
        <s v="-/90/-/89,6"/>
        <s v="-/90/-/CT89,9"/>
        <s v="-/90/92/-"/>
        <s v="-/91/-/-"/>
        <s v="-/91/-/87,3"/>
        <s v="-/91/-/FS95"/>
        <s v="-/91/94/-"/>
        <s v="-/92/-/-"/>
        <s v="-/92/88/-"/>
        <s v="-/92/91/-"/>
        <s v="-/93/-/-"/>
        <s v="-/93/93/-"/>
        <s v="-/94/-/-"/>
        <s v="-/94/-/90"/>
        <s v="-/95/92/-"/>
        <s v="-/96/-/-"/>
        <s v="-/96/-/94,5"/>
        <s v="?/96/-/91"/>
        <s v="(87-89)/91/-/-"/>
        <s v="(88-90)/-/-/CT90"/>
        <s v="(89-90)/-/-/GR2"/>
        <s v="(90-91)+/-/-/-"/>
        <s v="(90-91)+/-/-/CT95"/>
        <s v="(92-94)/93/(90-92)/-"/>
        <s v="(93-95)/91/-/-"/>
        <s v="(94-96)/-/-/-"/>
        <s v="(94-96)/97/-/-"/>
        <s v="(95-97)/95/(91-93)/-"/>
        <s v="100/97/-/94,9"/>
        <s v="86?/-/90/CT88"/>
        <s v="86/-/-/-"/>
        <s v="86/-/88/VI88"/>
        <s v="86/89/-/-"/>
        <s v="86/91/86/-"/>
        <s v="87?/-/-/-"/>
        <s v="87?/-/94+/CT94,VI94+"/>
        <s v="87/-/-/-"/>
        <s v="87/-/89/-"/>
        <s v="87/89/-/-"/>
        <s v="87/92/-/94,5"/>
        <s v="87/94/-/-"/>
        <s v="88/-/-/-"/>
        <s v="88/-/-/CT89"/>
        <s v="88/-/87/-"/>
        <s v="88/-/88/-"/>
        <s v="88/-/93/-"/>
        <s v="88/86/-/-"/>
        <s v="88/89/-/-"/>
        <s v="88/91/-/-"/>
        <s v="88/93/-/-"/>
        <s v="88/93/-/90,5"/>
        <s v="88+/-/-/-"/>
        <s v="89/-/-/-"/>
        <s v="89/-/-/CT88"/>
        <s v="89/-/-/CT89,7"/>
        <s v="89/-/87/-"/>
        <s v="89/-/87/CT90"/>
        <s v="89/-/88+/-"/>
        <s v="89/-/89/-"/>
        <s v="89/-/89+?/VI89+"/>
        <s v="89/-/94/VI94"/>
        <s v="89/87/89/-"/>
        <s v="89/88/-/-"/>
        <s v="89/93/-/88,2"/>
        <s v="89+/-/86/CT88"/>
        <s v="89+/-/90/-"/>
        <s v="89+/91/91/-"/>
        <s v="89+/92/-/-"/>
        <s v="90/-/-/-"/>
        <s v="90/-/-/89,2"/>
        <s v="90/-/-/FS92-94"/>
        <s v="90/-/-/GR3"/>
        <s v="90/-/87-89/RP 89/100"/>
        <s v="90/-/87/-"/>
        <s v="90/-/90/-"/>
        <s v="90/-/90/GR3"/>
        <s v="90/-/93/GR3"/>
        <s v="90/87/87/CT89,2"/>
        <s v="90/88/-/-"/>
        <s v="90/89/-/-"/>
        <s v="90/90/-/-"/>
        <s v="90/90/89-92/-"/>
        <s v="90/90/90/-"/>
        <s v="90/90/90/GR3"/>
        <s v="90/91/90/-"/>
        <s v="90/92/92/-"/>
        <s v="90/95/(90-92)/-"/>
        <s v="90+/-/-/-"/>
        <s v="90+/-/-/91"/>
        <s v="90+/90/90/-"/>
        <s v="90+/92/93/-"/>
        <s v="91/-/-/-"/>
        <s v="91/-/-/90,1"/>
        <s v="91/-/-/91"/>
        <s v="91/-/-/91,4"/>
        <s v="91/-/89/-"/>
        <s v="91/-/90/CT94"/>
        <s v="91/-/91/-"/>
        <s v="91/-/91/GR2"/>
        <s v="91/-/92/GR3"/>
        <s v="91/-/93/CT92"/>
        <s v="91/-/94/-"/>
        <s v="91/84/-/CT88,3"/>
        <s v="91/89/89/RP 91/100"/>
        <s v="91/90/-/89"/>
        <s v="91/90/90/-"/>
        <s v="91/90/91/GR2"/>
        <s v="91/90/91/GR3"/>
        <s v="91/91/-/-"/>
        <s v="91/91/90/-"/>
        <s v="91/91/91/-"/>
        <s v="91/92/-/90"/>
        <s v="91/93/(90-92)/90,8"/>
        <s v="91/93/91/CT90,7"/>
        <s v="91/97/-/93,3"/>
        <s v="91/98/-/-"/>
        <s v="91+/-/-/CT88"/>
        <s v="91+/-/91/FS93"/>
        <s v="91+/-/93+/-"/>
        <s v="92/-/-/-"/>
        <s v="92/-/-/92"/>
        <s v="92/-/88/CT92,8"/>
        <s v="92/-/91/-"/>
        <s v="92/-/91/CT90,9"/>
        <s v="92/-/92/-"/>
        <s v="92/-/92/GR2"/>
        <s v="92/-/92/GR3"/>
        <s v="92/88/92/-"/>
        <s v="92/90/-/-"/>
        <s v="92/90/-/89,3"/>
        <s v="92/90/92/CT88,1"/>
        <s v="92/90/92+/-"/>
        <s v="92/90/93/-"/>
        <s v="92/91/-/-"/>
        <s v="92/91/92/-"/>
        <s v="92/91/92+/CT90,6"/>
        <s v="92/92/-/-"/>
        <s v="92/92/89/GR3, CT90"/>
        <s v="92/92/92/CT88"/>
        <s v="92/93/-/-"/>
        <s v="92/93/-/90,3"/>
        <s v="92/96/-/91,1"/>
        <s v="92+/-/-/-"/>
        <s v="92+/-/-/CT90,1"/>
        <s v="92+/-/89/-"/>
        <s v="92+/-/89+ (GG)/CT94,5"/>
        <s v="92+/-/91/-"/>
        <s v="92+/-/93/CT93"/>
        <s v="92+/-/94/91,5"/>
        <s v="92+/90/-/-"/>
        <s v="93 (Cuvee tradition)/92/93/-"/>
        <s v="93/-/-/-"/>
        <s v="93/-/-/89"/>
        <s v="93/-/-/91,5"/>
        <s v="93/-/88/91,4"/>
        <s v="93/-/88/CT91,6"/>
        <s v="93/-/90/-"/>
        <s v="93/-/90+/VI90+"/>
        <s v="93/88/90+/CT90,4"/>
        <s v="93/88/93/-"/>
        <s v="93/89/92/FS93-95, CT92,2"/>
        <s v="93/90/-/-"/>
        <s v="93/90/87+/-"/>
        <s v="93/91/-/-"/>
        <s v="93/92/91/92,8"/>
        <s v="93/96/95/-"/>
        <s v="93+/-/-/CT87,3"/>
        <s v="93+/-/-/FS96"/>
        <s v="93+/-/90/VI90"/>
        <s v="93+/93/-/-"/>
        <s v="94/-/-/-"/>
        <s v="94/-/-/84"/>
        <s v="94/-/-/90,7"/>
        <s v="94/-/-/92,1"/>
        <s v="94/-/-/92,5"/>
        <s v="94/-/-/93"/>
        <s v="94/-/-/95"/>
        <s v="94/-/-/CT90"/>
        <s v="94/-/-/CT92"/>
        <s v="94/-/94/-"/>
        <s v="94/-/94/GR3, WS91, CT91"/>
        <s v="94/89/94/-"/>
        <s v="94/90/-/-"/>
        <s v="94/90/-/86,2"/>
        <s v="94/90/-/FS95"/>
        <s v="94/90/95+/-"/>
        <s v="94/91/-/CT92,VI92"/>
        <s v="94/91/91/-"/>
        <s v="94/92/-/92"/>
        <s v="94/92/-/FS90;CT92"/>
        <s v="94/92/-/FS95;CT96"/>
        <s v="94/92/91/-"/>
        <s v="94/93/-/-"/>
        <s v="94/93/(92-94)/-"/>
        <s v="94/93/94+/93"/>
        <s v="94/94/-/-"/>
        <s v="94/94/(93-95)/-"/>
        <s v="94/95/93/-"/>
        <s v="94+/-/-/-"/>
        <s v="94+/-/-/88,3"/>
        <s v="94+/-/93/FS95-97"/>
        <s v="94+/-/94+/91+/CT91,6"/>
        <s v="94+/88/94+/CT88,4"/>
        <s v="94+/93/-/93,3"/>
        <s v="94+/95/88/CT92"/>
        <s v="95/-/-/-"/>
        <s v="95/-/-/FS94-96, CT94,8"/>
        <s v="95/91/94/-"/>
        <s v="95/93/-/93,2"/>
        <s v="95/93/-/FS93;CT93"/>
        <s v="95/95/-/-"/>
        <s v="95/95/-/92,66"/>
        <s v="95/96/88+/CT93"/>
        <s v="95/97/98/92,8"/>
        <s v="95+/93/-/FS92;CT93,5"/>
        <s v="96/-/-/-"/>
        <s v="96/-/96/-"/>
        <s v="96/94/(93-95)/-"/>
        <s v="96/95/-/-"/>
        <s v="96/97/-/-"/>
        <s v="96/98/97/93,1"/>
        <s v="96+/92/-/95,7"/>
        <s v="96+/95/-/93"/>
        <s v="96+/95/-/93,1"/>
        <s v="97/-/-/91,9"/>
        <s v="97/95/-/FS94;CT90,7"/>
        <s v="97/97/96/93,1"/>
        <s v="97/98/-/-"/>
        <s v="97+/94/-/91"/>
        <s v="98/-/-/91,5"/>
        <s v="98/94/-/92,8"/>
        <s v="98/96/-/93,8"/>
        <s v="98+/-/-/92,3"/>
        <s v="98+/94/95/93,7"/>
        <m/>
      </sharedItems>
    </cacheField>
    <cacheField name="Wo&#10;gekauft" numFmtId="0">
      <sharedItems containsBlank="1" count="257">
        <s v="-"/>
        <s v="&quot;Auftragskauf&quot; Gerhard"/>
        <s v="A Cantina L'Orriu"/>
        <s v="A. Gottardi"/>
        <s v="Abendessen Spazeks 03/2021"/>
        <s v="Aitá"/>
        <s v="Alimentari in Orvieto"/>
        <s v="Allegrini"/>
        <s v="Andreas Laible"/>
        <s v="Ansitz Pfitscher"/>
        <s v="Ansitz Waldgries"/>
        <s v="Antichi Poderi Jerzu"/>
        <s v="Antinori"/>
        <s v="Arnaldo Caprai"/>
        <s v="ARZ"/>
        <s v="Auchan Olbia"/>
        <s v="Az.Agr. Cascina La Pertica"/>
        <s v="Azienda Mura"/>
        <s v="Badia a Coltibuono"/>
        <s v="Barbi"/>
        <s v="Barone di Villagrande"/>
        <s v="Bedrock"/>
        <s v="Begali"/>
        <s v="Bei Inventur gefunden"/>
        <s v="Benanti"/>
        <s v="Bestellung Vinorama 02_2021"/>
        <s v="Bestellung Vinorama 05_2021"/>
        <s v="Bozen"/>
        <s v="Bründlmayer"/>
        <s v="Ca die Frati"/>
        <s v="Cafaggio"/>
        <s v="Cantina del Giogantinu"/>
        <s v="Cantina di Franciacorta"/>
        <s v="Cantina Girlan"/>
        <s v="Cantina Menhir"/>
        <s v="Cantina Sociale"/>
        <s v="Cantina Sociale Dorgali"/>
        <s v="Cantina Sociale Gallura"/>
        <s v="Cantrina"/>
        <s v="Caprai"/>
        <s v="Castellare di Castellina"/>
        <s v="Castellare in Castellina"/>
        <s v="Castello dei Rampolla"/>
        <s v="Castello di Volpaia"/>
        <s v="Cavalchina"/>
        <s v="Cave Sartenaise"/>
        <s v="Chateau d‘Estoublon"/>
        <s v="Chateau La Nerthe"/>
        <s v="Ciro Biondi"/>
        <s v="Coffele"/>
        <s v="Col D'Orcia"/>
        <s v="Colpetrone"/>
        <s v="Comincioli"/>
        <s v="Delikatesseladen in Giglio Porto"/>
        <s v="Der Steirer"/>
        <s v="Di Majo Norante"/>
        <s v="DiVino/"/>
        <s v="Domaine Brusset"/>
        <s v="Domaine de Pratavone"/>
        <s v="Domaine de Tanella"/>
        <s v="Domaine de Terraccia"/>
        <s v="Domaine de Vaccelli"/>
        <s v="Domaine des Bosquets"/>
        <s v="Domaine Olivier Hillare"/>
        <s v="Einkauf Gottardi"/>
        <s v="Einkauf Rainer Wein"/>
        <s v="Eisacktaler Kellerei"/>
        <s v="Elena Walch"/>
        <s v="Enotec 12 Gradi"/>
        <s v="Enotec Jesi"/>
        <s v="Enotec René Muré, Colmar"/>
        <s v="Enotec Vernazza"/>
        <s v="Enoteca"/>
        <s v="Enoteca di Fonterutoli"/>
        <s v="Enoteca Divino (Maglie)"/>
        <s v="Enoteca in Orvieto"/>
        <s v="Enoteca in Pitigliano"/>
        <s v="Enoteca in San Giminano"/>
        <s v="Enoteca in Treviso"/>
        <s v="Enoteca L'Angolo Divino Peschici"/>
        <s v="Enoteca Mieravigliosa (Maglie)"/>
        <s v="Enoteca Properzio"/>
        <s v="Enoteca Spello"/>
        <s v="Enoteca Valpolicella"/>
        <s v="Enoteca Verona"/>
        <s v="Enoteca von Mantelassi"/>
        <s v="Enoteca von Morrisfarms"/>
        <s v="Enoteca von Poliziano"/>
        <s v="Enothek in Volterra"/>
        <s v="Enovit Bozen"/>
        <s v="Erste+Neue"/>
        <s v="Fattoria di Felsina"/>
        <s v="Fattoria Poggerino"/>
        <s v="Feudo Maccari"/>
        <s v="Flughafen Frau"/>
        <s v="Fontodi"/>
        <s v="Frankowitsch"/>
        <s v="Franz Haas"/>
        <s v="Franz Keller"/>
        <s v="Freie Weingärten Wachau"/>
        <s v="Garlider"/>
        <s v="Garofoli"/>
        <s v="Geburtstagsgeschenk für Stefan"/>
        <s v="Geburtstagsgeschenk Stefan, Helli, Christian"/>
        <s v="Gemeinsam mit Andreas Friedl"/>
        <s v="Gemeinschaftsbestellung ARZ"/>
        <s v="Geschenk"/>
        <s v="Geschenk Apotheke"/>
        <s v="Geschenk Bernhard"/>
        <s v="Geschenk Eltern"/>
        <s v="Geschenk Gerhard"/>
        <s v="Geschenk Hannahs"/>
        <s v="Geschenk Heidi"/>
        <s v="Geschenk Heidi und Otto"/>
        <s v="Geschenk Kirchers"/>
        <s v="Geschenk Laschitz"/>
        <s v="Geschenk Miri/Georg"/>
        <s v="Geschenk Miri&amp;Georg"/>
        <s v="Geschenk Moni"/>
        <s v="Geschenk Moni/Apotheke"/>
        <s v="Geschenk Raichs"/>
        <s v="Geschenk Stefania/Richard"/>
        <s v="Geschenk?"/>
        <s v="Gianfranco Fino"/>
        <s v="Gottardi"/>
        <s v="Grießbauerhof"/>
        <s v="Guerrieri Rizzardi"/>
        <s v="Gulfi"/>
        <s v="Hochzeitsgeschenk"/>
        <s v="Hofer Sterzing"/>
        <s v="Hofstätter"/>
        <s v="Holzapfel"/>
        <s v="Hostaria 2020"/>
        <s v="I Pastini"/>
        <s v="I Vigneri"/>
        <s v="Il Buongustaio/Randazzo"/>
        <s v="Ilatium"/>
        <s v="Inama"/>
        <s v="InVinum"/>
        <s v="Jamek"/>
        <s v="Jeff Cohn"/>
        <s v="Kellerei Bozen"/>
        <s v="Kellerei Girlan"/>
        <s v="Kellerei Kaltern"/>
        <s v="Kellerei Kurtatsch"/>
        <s v="Kellerei Schreckbichl"/>
        <s v="Kellerei St. Michael/Eppan"/>
        <s v="Kellerei Terlan"/>
        <s v="Kellerei Tramin"/>
        <s v="Kellerei Unterganzner"/>
        <s v="Kettmeir"/>
        <s v="Klosterkellerei Muri-Gries"/>
        <s v="Köfererhof"/>
        <s v="Krispel"/>
        <s v="L'Arco"/>
        <s v="Lageder"/>
        <s v="Laise/Lipari"/>
        <s v="Le Fonti"/>
        <s v="Le Pupille"/>
        <s v="Le Terazze"/>
        <s v="Les Bosquet des Papes"/>
        <s v="Lipari Feinkost"/>
        <s v="M-Preis"/>
        <s v="Maculan"/>
        <s v="Mailversand Tenuta di Castellaro"/>
        <s v="MairMair Sterzing"/>
        <s v="Maison du Gigondas"/>
        <s v="Maison Ogier"/>
        <s v="Manincor"/>
        <s v="Mas de la Dame"/>
        <s v="Mazzei"/>
        <s v="Metro"/>
        <s v="Mitbringsel Apotheke"/>
        <s v="Mitbringsel Eltern"/>
        <s v="Mitbringsel Eric/Angela"/>
        <s v="Mitbringsel Eva/Martin"/>
        <s v="Mitbringsel Georg Vallendar"/>
        <s v="Mitbringsel Guni"/>
        <s v="Mitbringsel Heidi"/>
        <s v="Mitbringsel Helmut"/>
        <s v="Mitbringsel Hr Mauk"/>
        <s v="Mitbringsel Ians"/>
        <s v="Mitbringsel Miri/Georg"/>
        <s v="Mitbringsel Ralf/Claudia"/>
        <s v="Mitbringsel Ursula/Poldi"/>
        <s v="Monte del Frá"/>
        <s v="Moroder"/>
        <s v="Morrisfarms"/>
        <s v="Mpreis"/>
        <s v="Murgo"/>
        <s v="Neumeister"/>
        <s v="Nez! Bar a Vin"/>
        <s v="Ostergeschenk Eltern"/>
        <s v="Osteria beim Weingut"/>
        <s v="Ottella"/>
        <s v="Paolo Bea"/>
        <s v="Perivancu"/>
        <s v="Pezzalunga"/>
        <s v="Pieropan"/>
        <s v="Planeta/Buonivini"/>
        <s v="Poggerino"/>
        <s v="Poliziano"/>
        <s v="Polz"/>
        <s v="Provenca"/>
        <s v="Renzo Marinai"/>
        <s v="Restaurant Loibnerhof"/>
        <s v="Ridge Vineyards - Lytton Springs"/>
        <s v="Robert Mondavi"/>
        <s v="Rocca di Frassinello"/>
        <s v="Roveglia"/>
        <s v="San Leonardo"/>
        <s v="Sattlerhof"/>
        <s v="Schlosskellerei Turmhof"/>
        <s v="Schmelz"/>
        <s v="Schreckbichl"/>
        <s v="Seghezzo/Santa Margherita Ligure"/>
        <s v="Signorvino"/>
        <s v="Sportoletti"/>
        <s v="St.Michael Eppan"/>
        <s v="Strasserhof"/>
        <s v="Strologo Silvano"/>
        <s v="Supermarkt Puntaldia"/>
        <s v="Tement"/>
        <s v="Tenuta Castellaro"/>
        <s v="Tenuta delle Terre Nerre"/>
        <s v="Tenuta di Castellaro"/>
        <s v="Tenuta di Ghizzano"/>
        <s v="Tenuta Vicchiomaggio"/>
        <s v="Terre&amp;Vini"/>
        <s v="Thunhof"/>
        <s v="Umani Ronchi"/>
        <s v="Vicampo"/>
        <s v="Vignerons d'Aghione (?)"/>
        <s v="Vino e Olio gegenüber Weingut"/>
        <s v="Vinocentral"/>
        <s v="Vinorama"/>
        <s v="Vinothek bei der Oper"/>
        <s v="Vinothek Fohringer"/>
        <s v="Wedl"/>
        <s v="Wedl 02/2021"/>
        <s v="Wedl 05/2021"/>
        <s v="Wedl 06/2020"/>
        <s v="Weihnachtsgeschenk 2007 (?)"/>
        <s v="Weihnachtsgeschenk Lillifamilierom"/>
        <s v="Wein&amp;Co Wien"/>
        <s v="Weingut Klumpp"/>
        <s v="Weingut Kornell"/>
        <s v="Weingut Nidrist"/>
        <s v="Weingut Rottensteiner"/>
        <s v="Weingut Topf"/>
        <s v="Weingut Unterortl"/>
        <s v="Weinladen Rom &quot;Il Vinaio&quot;, Viglioglia Silvio"/>
        <s v="Weinmarkt Poysdorf"/>
        <s v="Weinverkostung Laschitz"/>
        <s v="Winestore Bozen"/>
        <s v="Winestore Bozen 2020"/>
        <m/>
      </sharedItems>
    </cacheField>
    <cacheField name="Anlass" numFmtId="0">
      <sharedItems containsBlank="1" count="167">
        <s v="?"/>
        <s v="Abendessen 11.4.21"/>
        <s v="Abendessen 2.5.2020"/>
        <s v="Abendessen 20.2.2021"/>
        <s v="Abendessen 22.2.2021"/>
        <s v="Abendessen 23.4.21"/>
        <s v="Abendessen Eric/Angela"/>
        <s v="Abendessen Spazeks 03/2021"/>
        <s v="Abendessen Sterzing"/>
        <s v="Apothekenausflug Karlsruhe"/>
        <s v="Apulien 2021"/>
        <s v="ARZ"/>
        <s v="ARZ-Ausflug Wachau 2016"/>
        <s v="ARZ-Sammelbestellung"/>
        <s v="Ausflug Bozen"/>
        <s v="Ausflug Bozen 1"/>
        <s v="Ausflug Bozen 2"/>
        <s v="Ausflug Eltern"/>
        <s v="Bei Inventur gefunden"/>
        <s v="Bestellung Vinorama 02_2021"/>
        <s v="Bestellung Vinorama 05_2021"/>
        <s v="Besuch Bozen mit den Kleins/Baumgartners"/>
        <s v="Bonus Weinkauf"/>
        <s v="Bozen Mädelsshopping"/>
        <s v="Bozenausflug"/>
        <s v="Bozenausflug 22.5.2ß21"/>
        <s v="Bozenbesuch 19./20.6.2020"/>
        <s v="Brisket 2021"/>
        <s v="Brunello 2015 Internetshopping"/>
        <s v="DSAG Frühlingsmeeting 2016"/>
        <s v="DSAG Herbstmeeting"/>
        <s v="Einkauf Gottardi"/>
        <s v="Einkauf Hofer Sterzing"/>
        <s v="Einkauf Rainer Wein"/>
        <s v="Einkauf Rainer Wein 22.4."/>
        <s v="Einkauf Wedl 03/2020"/>
        <s v="Einladung Miri/Georg"/>
        <s v="Familienaperitiv"/>
        <s v="Flügge Mädels"/>
        <s v="Fortbildung Moni 2018"/>
        <s v="Gardasee mit Moni 2018"/>
        <s v="Geburtstag Heidi"/>
        <s v="Geburtstag Lilli"/>
        <s v="Geburtstag Moni"/>
        <s v="Geburtstagsessen Martin"/>
        <s v="Geburtstagsgeschenk Heidi"/>
        <s v="Geburtstagsgeschenk Johannes"/>
        <s v="Geburtstagsgeschenk Stefan, Helli, Christian"/>
        <s v="Gemeinsam mit Andreas Friedl"/>
        <s v="Gemeinschaftsbestellung ARZ"/>
        <s v="Geschenk Apotheke"/>
        <s v="Geschenk Bernhard"/>
        <s v="Geschenk Eltern"/>
        <s v="Geschenk Hannahs"/>
        <s v="Geschenk Hannas"/>
        <s v="Geschenk Heidi"/>
        <s v="Geschenk Heidi und Otto"/>
        <s v="Geschenk Helli"/>
        <s v="Geschenk Kirchers"/>
        <s v="Geschenk Miri/Georg"/>
        <s v="Geschenk Miri&amp;Georg"/>
        <s v="Geschenk Moni"/>
        <s v="Geschenk Moni/Apotheke"/>
        <s v="Geschenk Raichs"/>
        <s v="Geschenk Törggelen Ulli, Margit, Simon"/>
        <s v="Geschenk Weihnachten 2014"/>
        <s v="Geschenk?"/>
        <s v="Grillage mit Altvorderen"/>
        <s v="Herbsturlaub Meran 2008"/>
        <s v="Herbsturlaub Südtirol 2018"/>
        <s v="Herz Jesu Feuer"/>
        <s v="Hochzeitsreise"/>
        <s v="Hochzeitstag Kalterer See"/>
        <s v="Hostaria 2020"/>
        <s v="Hostaria Verona 2017"/>
        <s v="Hostaria Verona 2019"/>
        <s v="keine Magnum vor Ort"/>
        <s v="Kindergartenwochenende"/>
        <s v="Kurztrip Graz"/>
        <s v="Kurzurlaub Europapark"/>
        <s v="Kurzurlaub Gardasee 2017"/>
        <s v="Kurzurlaub Gardasee 2017/II"/>
        <s v="Kurzurlaub Graz"/>
        <s v="Kurzurlaub Trient"/>
        <s v="Kurzurlaub Vicenza"/>
        <s v="Kurzurlaub VittorioVeneto"/>
        <s v="Kurzurlaub Wachau"/>
        <s v="Lilli Rom"/>
        <s v="Lillimaturafeier Familie"/>
        <s v="Mailbestellung 2021"/>
        <s v="Mitbringsel Apotheke"/>
        <s v="Mitbringsel Eltern"/>
        <s v="Mitbringsel Eva/Martin"/>
        <s v="Mitbringsel Georg Vallendar"/>
        <s v="Mitbringsel Gerhard"/>
        <s v="Mitbringsel Guni"/>
        <s v="Mitbringsel Heidi"/>
        <s v="Mitbringsel Helmut"/>
        <s v="Mitbringsel Hr Mauk"/>
        <s v="Mitbringsel Miri/Georg"/>
        <s v="Mitbringsel Ralf/Claudia"/>
        <s v="Mitbringsel Ursula/Poldi"/>
        <s v="Moni Apotherzeitungstreffen Krems"/>
        <s v="Mpreis"/>
        <s v="Ostergeschenk Eltern"/>
        <s v="Osterurlaub Grado"/>
        <s v="Osterurlaub Salo"/>
        <s v="Pfingstausflug Südsteiermark "/>
        <s v="Rombesuch Lilli 06/2021"/>
        <s v="Samstageinkauf 25.4.2020"/>
        <s v="Sizilien 2016"/>
        <s v="Steiermark 2005"/>
        <s v="Südtirolkurzurlaub 2020"/>
        <s v="Südtirolurlaub 2013"/>
        <s v="Südtirolurlaub 2015"/>
        <s v="Südtirolurlaub 2015 (?)"/>
        <s v="Südtirolurlaub 2016"/>
        <s v="Südtirolurlaub 2017"/>
        <s v="Südtirolurlaub 2019"/>
        <s v="Toskanaurlaub 2018"/>
        <s v="Toskanaurlaub 2019"/>
        <s v="Toskanaurlaub 2020"/>
        <s v="Toskanaurlaub 2021"/>
        <s v="Umtrunk 12/20"/>
        <s v="Urlaub 2008"/>
        <s v="Urlaub 2010"/>
        <s v="Urlaub 2015"/>
        <s v="Urlaub 2017"/>
        <s v="Urlaub Cinque Terre"/>
        <s v="Urlaub Garda 2011"/>
        <s v="Urlaub Garda 2012"/>
        <s v="Urlaub Grado"/>
        <s v="Urlaub Korsika/Toskana 2013"/>
        <s v="Urlaub Korsika/Umbrien 2014"/>
        <s v="Urlaub Laschitz"/>
        <s v="Urlaub Laschitz Poysdorf"/>
        <s v="Urlaub Provence 2018"/>
        <s v="Urlaub Sardinien 2009"/>
        <s v="Urlaub Sardinien 2012"/>
        <s v="Urlaub Sizilien"/>
        <s v="Urlaub Sizilien 2020"/>
        <s v="Urlaub Südtirol 2011"/>
        <s v="Urlaub Südtirol 2012"/>
        <s v="Urlaub Toscana"/>
        <s v="Urlaub Toscana 2011"/>
        <s v="Urlaub Tramin 2010"/>
        <s v="Urlaub Umbrien "/>
        <s v="Urlaub Umbrien 2009"/>
        <s v="Urlaub Venedig 2011"/>
        <s v="USA-Reise 2019"/>
        <s v="Verona 2016"/>
        <s v="Verona mit Großfamilie"/>
        <s v="Vorbereitung Agape Paul"/>
        <s v="Wanderung Plose"/>
        <s v="Wedl 02/2021"/>
        <s v="Wedl 05/2021"/>
        <s v="Wedl 06/2020"/>
        <s v="Weihnachten 2020"/>
        <s v="Weihnachtsfondü 2020"/>
        <s v="Weihnachtsgeschenk 2007 (?)"/>
        <s v="Weinausflug Burschen"/>
        <s v="Weinausflug Südtirol nord Martin"/>
        <s v="Weinkauf Winter 2020"/>
        <s v="Weinverkostung „Agapenwein 2015“"/>
        <s v="Weinverkostung Laschitz"/>
        <s v="XmasMoni"/>
        <m/>
      </sharedItems>
    </cacheField>
    <cacheField name="Getrunken" numFmtId="0">
      <sharedItems containsDate="1" containsBlank="1" containsMixedTypes="1" minDate="2020-10-22T00:00:00" maxDate="2020-10-24T00:00:00" count="4">
        <d v="2020-10-22T00:00:00"/>
        <d v="2020-10-24T00:00:00"/>
        <s v="22.10.2020: leicher Kork, Preiselbeeren, a bissl Marzipan im Abgang"/>
        <m/>
      </sharedItems>
    </cacheField>
    <cacheField name="Kommentar" numFmtId="0">
      <sharedItems containsBlank="1" count="7">
        <s v="1x Kork, 24.5.2018"/>
        <s v="2019: tadellos, immer noch intensiv nach Eibischteig"/>
        <s v="8.9.2016: sensationell"/>
        <s v="rund, voll, sehr gut"/>
        <s v="super! Idealer Zeitpunkt für den Lagrein!"/>
        <s v="Überraschend gut - durchaus eine €10 Option!"/>
        <m/>
      </sharedItems>
    </cacheField>
    <cacheField name="€ Einkauf" numFmtId="0">
      <sharedItems containsString="0" containsBlank="1" containsNumber="1" containsInteger="1" minValue="0" maxValue="0" count="2">
        <n v="0"/>
        <m/>
      </sharedItems>
    </cacheField>
    <cacheField name="€ im Keller" numFmtId="0">
      <sharedItems containsString="0" containsBlank="1" containsNumber="1" containsInteger="1" minValue="0" maxValue="0" count="2">
        <n v="0"/>
        <m/>
      </sharedItems>
    </cacheField>
    <cacheField name="Punkte WA" numFmtId="0">
      <sharedItems containsBlank="1" containsMixedTypes="1" containsNumber="1" containsInteger="1" minValue="86" maxValue="100" count="39">
        <n v="86"/>
        <n v="87"/>
        <n v="88"/>
        <n v="89"/>
        <n v="90"/>
        <n v="91"/>
        <n v="92"/>
        <n v="93"/>
        <n v="94"/>
        <n v="95"/>
        <n v="96"/>
        <n v="97"/>
        <n v="98"/>
        <n v="100"/>
        <s v="-"/>
        <s v="?"/>
        <s v="(87-89)"/>
        <s v="(88-90)"/>
        <s v="(89-90)"/>
        <s v="(90-91)+"/>
        <s v="(92-94)"/>
        <s v="(93-95)"/>
        <s v="(94-96)"/>
        <s v="(95-97)"/>
        <s v="86?"/>
        <s v="87?"/>
        <s v="88+"/>
        <s v="89+"/>
        <s v="90+"/>
        <s v="91+"/>
        <s v="92+"/>
        <s v="93 (Cuvee tradition)"/>
        <s v="93+"/>
        <s v="94+"/>
        <s v="95+"/>
        <s v="96+"/>
        <s v="97+"/>
        <s v="98+"/>
        <m/>
      </sharedItems>
    </cacheField>
    <cacheField name="WA haltbar von" numFmtId="0">
      <sharedItems containsString="0" containsBlank="1" containsNumber="1" containsInteger="1" minValue="1999" maxValue="2026" count="26">
        <n v="1999"/>
        <n v="2001"/>
        <n v="2002"/>
        <n v="2003"/>
        <n v="2004"/>
        <n v="2005"/>
        <n v="2007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m/>
      </sharedItems>
    </cacheField>
    <cacheField name="WA haltbar bis" numFmtId="0">
      <sharedItems containsString="0" containsBlank="1" containsNumber="1" containsInteger="1" minValue="2008" maxValue="2075" count="34">
        <n v="2008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3"/>
        <n v="2035"/>
        <n v="2038"/>
        <n v="2040"/>
        <n v="2045"/>
        <n v="2050"/>
        <n v="2056"/>
        <n v="2060"/>
        <n v="2067"/>
        <n v="2075"/>
        <m/>
      </sharedItems>
    </cacheField>
    <cacheField name="WS Punkte" numFmtId="0">
      <sharedItems containsBlank="1" containsMixedTypes="1" containsNumber="1" containsInteger="1" minValue="83" maxValue="98" count="18"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s v="-"/>
        <m/>
      </sharedItems>
    </cacheField>
    <cacheField name="WS haltbar von" numFmtId="0">
      <sharedItems containsBlank="1" containsMixedTypes="1" containsNumber="1" containsInteger="1" minValue="2007" maxValue="2035" count="21"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35"/>
        <s v="-"/>
        <m/>
      </sharedItems>
    </cacheField>
    <cacheField name="WS haltbar bis" numFmtId="0">
      <sharedItems containsBlank="1" containsMixedTypes="1" containsNumber="1" containsInteger="1" minValue="2007" maxValue="2055" count="36">
        <n v="2007"/>
        <n v="2008"/>
        <n v="2009"/>
        <n v="2010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2"/>
        <n v="2033"/>
        <n v="2035"/>
        <n v="2036"/>
        <n v="2037"/>
        <n v="2038"/>
        <n v="2040"/>
        <n v="2042"/>
        <n v="2043"/>
        <n v="2045"/>
        <n v="2048"/>
        <n v="2055"/>
        <s v="-"/>
        <m/>
      </sharedItems>
    </cacheField>
    <cacheField name="VI Punkte" numFmtId="0">
      <sharedItems containsBlank="1" containsMixedTypes="1" containsNumber="1" containsInteger="1" minValue="85" maxValue="98" count="35"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s v="-"/>
        <s v="(87-89)"/>
        <s v="(90-92)"/>
        <s v="(91-93)"/>
        <s v="(92-94)"/>
        <s v="(93-95)"/>
        <s v="87-89"/>
        <s v="87+"/>
        <s v="88+"/>
        <s v="89-92"/>
        <s v="89+ (GG)"/>
        <s v="89+?"/>
        <s v="90+"/>
        <s v="90+?"/>
        <s v="92+"/>
        <s v="93+"/>
        <s v="94+"/>
        <s v="94+/91+"/>
        <s v="95+"/>
        <s v="96+"/>
        <m/>
      </sharedItems>
    </cacheField>
    <cacheField name="VI haltbar von" numFmtId="0">
      <sharedItems containsString="0" containsBlank="1" containsNumber="1" containsInteger="1" minValue="2013" maxValue="2024" count="12">
        <n v="2013"/>
        <n v="2014"/>
        <n v="2015"/>
        <n v="2016"/>
        <n v="2017"/>
        <n v="2018"/>
        <n v="2019"/>
        <n v="2020"/>
        <n v="2022"/>
        <n v="2023"/>
        <n v="2024"/>
        <m/>
      </sharedItems>
    </cacheField>
    <cacheField name="VI haltbar bis" numFmtId="0">
      <sharedItems containsString="0" containsBlank="1" containsNumber="1" containsInteger="1" minValue="2013" maxValue="2040" count="22"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40"/>
        <m/>
      </sharedItems>
    </cacheField>
    <cacheField name="Cellartracker etc" numFmtId="0">
      <sharedItems containsBlank="1" containsMixedTypes="1" containsNumber="1" minValue="84" maxValue="95.7" count="125">
        <n v="84"/>
        <n v="85"/>
        <n v="86.2"/>
        <n v="87.3"/>
        <n v="88"/>
        <n v="88.2"/>
        <n v="88.3"/>
        <n v="88.5"/>
        <n v="89"/>
        <n v="89.2"/>
        <n v="89.3"/>
        <n v="89.6"/>
        <n v="90"/>
        <n v="90.1"/>
        <n v="90.3"/>
        <n v="90.4"/>
        <n v="90.5"/>
        <n v="90.7"/>
        <n v="90.8"/>
        <n v="91"/>
        <n v="91.1"/>
        <n v="91.3"/>
        <n v="91.4"/>
        <n v="91.5"/>
        <n v="91.9"/>
        <n v="92"/>
        <n v="92.1"/>
        <n v="92.3"/>
        <n v="92.5"/>
        <n v="92.66"/>
        <n v="92.8"/>
        <n v="93"/>
        <n v="93.1"/>
        <n v="93.2"/>
        <n v="93.3"/>
        <n v="93.7"/>
        <n v="93.8"/>
        <n v="94.5"/>
        <n v="94.9"/>
        <n v="95"/>
        <n v="95.7"/>
        <s v="-"/>
        <s v="CT"/>
        <s v="CT85"/>
        <s v="CT87,3"/>
        <s v="CT88"/>
        <s v="CT88,1"/>
        <s v="CT88,3"/>
        <s v="CT88,4"/>
        <s v="CT88,5"/>
        <s v="CT88,8"/>
        <s v="CT89"/>
        <s v="CT89,2"/>
        <s v="CT89,5"/>
        <s v="CT89,6"/>
        <s v="CT89,7"/>
        <s v="CT89,9"/>
        <s v="CT90"/>
        <s v="CT90,1"/>
        <s v="CT90,3"/>
        <s v="CT90,4"/>
        <s v="CT90,5"/>
        <s v="CT90,6"/>
        <s v="CT90,7"/>
        <s v="CT90,8"/>
        <s v="CT90,9"/>
        <s v="CT91"/>
        <s v="CT91,5"/>
        <s v="CT91,6"/>
        <s v="CT91,7"/>
        <s v="CT92"/>
        <s v="CT92,5"/>
        <s v="CT92,8"/>
        <s v="CT92,VI92"/>
        <s v="CT93"/>
        <s v="CT93,7"/>
        <s v="CT94"/>
        <s v="CT94,5"/>
        <s v="CT94,VI94+"/>
        <s v="CT95"/>
        <s v="CT95,5"/>
        <s v="DE84"/>
        <s v="DE85"/>
        <s v="FS 92/100"/>
        <s v="FS(92-94)"/>
        <s v="FS89-91,CT87"/>
        <s v="FS90"/>
        <s v="FS90;CT92"/>
        <s v="FS91"/>
        <s v="FS91-93"/>
        <s v="FS91,CT86"/>
        <s v="FS92"/>
        <s v="FS92-94"/>
        <s v="FS92;CT93,5"/>
        <s v="FS93"/>
        <s v="FS93-95"/>
        <s v="FS93-95, CT92,2"/>
        <s v="FS93-95, CT92,4"/>
        <s v="FS93,CT87"/>
        <s v="FS93;CT93"/>
        <s v="FS94-96, CT94,8"/>
        <s v="FS94;CT90,7"/>
        <s v="FS95"/>
        <s v="FS95-97"/>
        <s v="FS95;CT96"/>
        <s v="FS96"/>
        <s v="GR1"/>
        <s v="GR2"/>
        <s v="GR3"/>
        <s v="GR3, CT88"/>
        <s v="GR3, CT88,7"/>
        <s v="GR3, CT90"/>
        <s v="GR3, WS91, CT91"/>
        <s v="GR3/RP94"/>
        <s v="noch nicht im GR"/>
        <s v="RP 89/100"/>
        <s v="RP 91/100"/>
        <s v="VI88"/>
        <s v="VI89+"/>
        <s v="VI90"/>
        <s v="VI90+"/>
        <s v="VI92"/>
        <s v="VI92+"/>
        <s v="VI94"/>
        <m/>
      </sharedItems>
    </cacheField>
    <cacheField name="von" numFmtId="0">
      <sharedItems containsString="0" containsBlank="1" containsNumber="1" containsInteger="1" minValue="2008" maxValue="2025" count="19"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m/>
      </sharedItems>
    </cacheField>
    <cacheField name="bis" numFmtId="0">
      <sharedItems containsString="0" containsBlank="1" containsNumber="1" containsInteger="1" minValue="2015" maxValue="2060" count="29"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9"/>
        <n v="2040"/>
        <n v="2041"/>
        <n v="2043"/>
        <n v="2060"/>
        <m/>
      </sharedItems>
    </cacheField>
    <cacheField name="Hersteller von" numFmtId="0">
      <sharedItems containsBlank="1" containsMixedTypes="1" containsNumber="1" containsInteger="1" minValue="2012" maxValue="2020" count="6">
        <n v="2012"/>
        <n v="2016"/>
        <n v="2019"/>
        <n v="2020"/>
        <s v="-"/>
        <m/>
      </sharedItems>
    </cacheField>
    <cacheField name="Hersteller bis" numFmtId="0">
      <sharedItems containsBlank="1" containsMixedTypes="1" containsNumber="1" containsInteger="1" minValue="2020" maxValue="2031" count="10">
        <n v="2020"/>
        <n v="2022"/>
        <n v="2025"/>
        <n v="2026"/>
        <n v="2027"/>
        <n v="2028"/>
        <n v="2030"/>
        <n v="2031"/>
        <s v="-"/>
        <m/>
      </sharedItems>
    </cacheField>
    <cacheField name="Land Longitude/Längengrad" numFmtId="0">
      <sharedItems containsString="0" containsBlank="1" containsNumber="1" minValue="-122.419" maxValue="174.766" count="11">
        <n v="-122.419"/>
        <n v="-7.8896263"/>
        <n v="-3.7035825"/>
        <n v="2.3514616"/>
        <n v="8.5423328"/>
        <n v="12.4853384"/>
        <n v="13.376935"/>
        <n v="14.4808369"/>
        <n v="16.3725042"/>
        <n v="174.766"/>
        <m/>
      </sharedItems>
    </cacheField>
    <cacheField name="Land Latitude/Breitengrad" numFmtId="0">
      <sharedItems containsString="0" containsBlank="1" containsNumber="1" minValue="-36.8535" maxValue="52.516181" count="11">
        <n v="-36.8535"/>
        <n v="37.7793"/>
        <n v="40.0332629"/>
        <n v="40.4167047"/>
        <n v="41.894802"/>
        <n v="45.8133113"/>
        <n v="47.3723941"/>
        <n v="48.2083537"/>
        <n v="48.8566969"/>
        <n v="52.516181"/>
        <m/>
      </sharedItems>
    </cacheField>
    <cacheField name="Region Longitude/Längengrad" numFmtId="0">
      <sharedItems containsString="0" containsBlank="1" containsNumber="1" minValue="-122.419" maxValue="174.766" count="42">
        <n v="-122.419"/>
        <n v="-8.6107884"/>
        <n v="-3.7035825"/>
        <n v="-0.5800364"/>
        <n v="2.3514616"/>
        <n v="3.3553309"/>
        <n v="3.89687"/>
        <n v="4.2224863"/>
        <n v="5.44553"/>
        <n v="7.40747"/>
        <n v="7.4396553"/>
        <n v="7.923549"/>
        <n v="8.7026296"/>
        <n v="9.0684138"/>
        <n v="9.0977538"/>
        <n v="9.1909725"/>
        <n v="9.1949534"/>
        <n v="9.6027351"/>
        <n v="9.768893"/>
        <n v="10.9924122"/>
        <n v="11.1257601"/>
        <n v="11.2555757"/>
        <n v="11.3547801"/>
        <n v="12.4853384"/>
        <n v="12.490236"/>
        <n v="12.7662312"/>
        <n v="13.055904"/>
        <n v="13.1415872"/>
        <n v="13.376935"/>
        <n v="13.854983"/>
        <n v="14.155048"/>
        <n v="14.4808369"/>
        <n v="14.595614"/>
        <n v="15.1666665"/>
        <n v="16.0816"/>
        <n v="16.1759605407714"/>
        <n v="16.3725042"/>
        <n v="16.4166666"/>
        <n v="16.6210027"/>
        <n v="173.304275512695"/>
        <n v="174.766"/>
        <m/>
      </sharedItems>
    </cacheField>
    <cacheField name="Region Latitude/Breitengrad" numFmtId="0">
      <sharedItems containsString="0" containsBlank="1" containsNumber="1" minValue="-41.5650978088378" maxValue="52.516181" count="42">
        <n v="-41.5650978088378"/>
        <n v="-36.8535"/>
        <n v="37.587794"/>
        <n v="37.7793"/>
        <n v="40.061604"/>
        <n v="40.4167047"/>
        <n v="40.4932327270507"/>
        <n v="40.9842539"/>
        <n v="41.1494512"/>
        <n v="41.684672"/>
        <n v="41.894802"/>
        <n v="41.9808038"/>
        <n v="42.1880897"/>
        <n v="42.227681"/>
        <n v="42.965916"/>
        <n v="43.3458388"/>
        <n v="43.5277"/>
        <n v="43.591422"/>
        <n v="43.5985"/>
        <n v="43.7698712"/>
        <n v="44.4777617"/>
        <n v="44.841225"/>
        <n v="45.060735"/>
        <n v="45.4384958"/>
        <n v="45.6209"/>
        <n v="45.8133113"/>
        <n v="46.0664228"/>
        <n v="46.151042"/>
        <n v="46.4981125"/>
        <n v="46.6960615"/>
        <n v="47.2500001"/>
        <n v="47.2780872"/>
        <n v="47.5000001"/>
        <n v="47.7221"/>
        <n v="48.2083537"/>
        <n v="48.2491765"/>
        <n v="48.6296972"/>
        <n v="48.8566969"/>
        <n v="49.7497346"/>
        <n v="50.6118537"/>
        <n v="52.516181"/>
        <m/>
      </sharedItems>
    </cacheField>
    <cacheField name="Land Lat/Long" numFmtId="0">
      <sharedItems containsBlank="1" count="11">
        <s v="-36,8535;174,766"/>
        <s v="37,7793;-122,419"/>
        <s v="40,0332629;-7,8896263"/>
        <s v="40,4167047;-3,7035825"/>
        <s v="41,894802;12,4853384"/>
        <s v="45,8133113;14,4808369"/>
        <s v="47,3723941;8,5423328"/>
        <s v="48,2083537;16,3725042"/>
        <s v="48,8566969;2,3514616"/>
        <s v="52,516181;13,376935"/>
        <m/>
      </sharedItems>
    </cacheField>
    <cacheField name="Region Lat/Long" numFmtId="0">
      <sharedItems containsBlank="1" count="41">
        <s v="-36,8535;174,766"/>
        <s v="-41,5650978088378;173,304275512695"/>
        <s v="37,587794;14,155048"/>
        <s v="37,7793;-122,419"/>
        <s v="40,061604;9,0977538"/>
        <s v="40,4167047;-3,7035825"/>
        <s v="40,4932327270507;16,1759605407714"/>
        <s v="40,9842539;16,6210027"/>
        <s v="41,1494512;-8,6107884"/>
        <s v="41,684672;14,595614"/>
        <s v="41,894802;12,4853384"/>
        <s v="41,9808038;12,7662312"/>
        <s v="42,1880897;9,0684138"/>
        <s v="42,227681;13,854983"/>
        <s v="42,965916;12,490236"/>
        <s v="43,3458388;13,1415872"/>
        <s v="43,5277;5,44553"/>
        <s v="43,591422;3,3553309"/>
        <s v="43,5985;3,89687"/>
        <s v="43,7698712;11,2555757"/>
        <s v="44,4777617;8,7026296"/>
        <s v="45,060735;7,923549"/>
        <s v="45,4384958;10,9924122"/>
        <s v="45,6209;9,768893"/>
        <s v="45,8133113;14,4808369"/>
        <s v="46,0664228;11,1257601"/>
        <s v="46,151042;13,055904"/>
        <s v="46,4981125;11,3547801"/>
        <s v="46,6960615;9,6027351"/>
        <s v="47,2500001;15,1666665"/>
        <s v="47,2780872;4,2224863"/>
        <s v="47,5000001;16,4166666"/>
        <s v="47,7221;16,0816"/>
        <s v="48,2083537;16,3725042"/>
        <s v="48,2491765;7,40747"/>
        <s v="48,6296972;9,1949534"/>
        <s v="48,8566969;2,3514616"/>
        <s v="49,7497346;7,4396553"/>
        <s v="50,6118537;9,1909725"/>
        <s v="52,516181;13,376935"/>
        <m/>
      </sharedItems>
    </cacheField>
    <cacheField name="Warnung" numFmtId="0">
      <sharedItems containsString="0" containsBlank="1" containsNumber="1" containsInteger="1" minValue="2007" maxValue="9999" count="38"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7"/>
        <n v="2038"/>
        <n v="2039"/>
        <n v="2040"/>
        <n v="2041"/>
        <n v="2055"/>
        <n v="2060"/>
        <n v="9999"/>
        <m/>
      </sharedItems>
    </cacheField>
    <cacheField name="Zuletzt gesehen" numFmtId="0">
      <sharedItems containsNonDate="0" containsDate="1" containsString="0" containsBlank="1" minDate="2020-08-21T00:00:00" maxDate="2021-09-19T00:00:00" count="17">
        <d v="2020-08-21T00:00:00"/>
        <d v="2020-08-22T00:00:00"/>
        <d v="2020-08-23T00:00:00"/>
        <d v="2020-09-25T00:00:00"/>
        <d v="2020-09-29T00:00:00"/>
        <d v="2020-10-03T00:00:00"/>
        <d v="2020-10-14T00:00:00"/>
        <d v="2020-12-31T00:00:00"/>
        <d v="2021-01-09T00:00:00"/>
        <d v="2021-04-16T00:00:00"/>
        <d v="2021-05-22T00:00:00"/>
        <d v="2021-06-07T00:00:00"/>
        <d v="2021-08-04T00:00:00"/>
        <d v="2021-08-31T00:00:00"/>
        <d v="2021-09-04T00:00:00"/>
        <d v="2021-09-19T00:00:00"/>
        <m/>
      </sharedItems>
    </cacheField>
    <cacheField name="Spalte im Keller" numFmtId="0">
      <sharedItems containsBlank="1" containsMixedTypes="1" containsNumber="1" containsInteger="1" minValue="1" maxValue="16" count="2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s v="Holzkiste"/>
        <s v="Kiste"/>
        <s v="Kiste li OV"/>
        <s v="Z0_GaHi"/>
        <s v="Z1_LiVo"/>
        <s v="Z2_LiMiVo"/>
        <s v="Z3_MiLiVo"/>
        <s v="Z4_MiReVo"/>
        <s v="Z5_ReMiVo"/>
        <s v="Z6_ReVo"/>
        <m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cordCount="1033" createdVersion="3">
  <cacheSource type="worksheet">
    <worksheetSource ref="B1:U1034" sheet="Keller"/>
  </cacheSource>
  <cacheFields count="20">
    <cacheField name="Art" numFmtId="0">
      <sharedItems containsBlank="1" count="10">
        <s v="O"/>
        <s v="R"/>
        <s v="R3"/>
        <s v="RK"/>
        <s v="RM"/>
        <s v="S"/>
        <s v="Ü"/>
        <s v="W"/>
        <s v="WM"/>
        <m/>
      </sharedItems>
    </cacheField>
    <cacheField name="Jahr-&#10;gang" numFmtId="0">
      <sharedItems containsBlank="1" containsMixedTypes="1" containsNumber="1" containsInteger="1" minValue="1994" maxValue="9999" count="31"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9999"/>
        <s v="-"/>
        <s v="nv"/>
        <m/>
      </sharedItems>
    </cacheField>
    <cacheField name="Land" numFmtId="0">
      <sharedItems containsBlank="1" count="11">
        <s v="A"/>
        <s v="CH"/>
        <s v="D"/>
        <s v="E"/>
        <s v="F"/>
        <s v="I"/>
        <s v="NZ"/>
        <s v="P"/>
        <s v="SLO"/>
        <s v="USA"/>
        <m/>
      </sharedItems>
    </cacheField>
    <cacheField name="Region" numFmtId="0">
      <sharedItems containsBlank="1" count="38">
        <s v="Abruzzen"/>
        <s v="Apulien"/>
        <s v="Baden-Württemberg"/>
        <s v="Basilikata"/>
        <s v="Bordeaux"/>
        <s v="Burgenland"/>
        <s v="Burgund"/>
        <s v="Californien"/>
        <s v="Elsass"/>
        <s v="Friaul"/>
        <s v="Graubünden"/>
        <s v="Hérault"/>
        <s v="Hessen"/>
        <s v="Korsika"/>
        <s v="Languedoc"/>
        <s v="Latium"/>
        <s v="Ligurien"/>
        <s v="Lombardei"/>
        <s v="Marken"/>
        <s v="Marlborough"/>
        <s v="Molise"/>
        <s v="NÖ"/>
        <s v="NZ"/>
        <s v="Piemont"/>
        <s v="Porto"/>
        <s v="Provence"/>
        <s v="Rheinland-Pfalz"/>
        <s v="Sardinien"/>
        <s v="Sizilien"/>
        <s v="Slowenien"/>
        <s v="Steiermark"/>
        <s v="Südtirol"/>
        <s v="Toscana"/>
        <s v="Trient"/>
        <s v="Umbrien"/>
        <s v="Veneto"/>
        <s v="Wien"/>
        <m/>
      </sharedItems>
    </cacheField>
    <cacheField name="# Flaschen gekauft" numFmtId="0">
      <sharedItems containsString="0" containsBlank="1" containsNumber="1" containsInteger="1" minValue="0" maxValue="36" count="14">
        <n v="0"/>
        <n v="1"/>
        <n v="2"/>
        <n v="3"/>
        <n v="4"/>
        <n v="5"/>
        <n v="6"/>
        <n v="9"/>
        <n v="10"/>
        <n v="12"/>
        <n v="15"/>
        <n v="24"/>
        <n v="36"/>
        <m/>
      </sharedItems>
    </cacheField>
    <cacheField name="# Flaschen im Keller" numFmtId="0">
      <sharedItems containsString="0" containsBlank="1" containsNumber="1" containsInteger="1" minValue="0" maxValue="9" count="10">
        <n v="0"/>
        <n v="1"/>
        <n v="2"/>
        <n v="3"/>
        <n v="4"/>
        <n v="5"/>
        <n v="6"/>
        <n v="8"/>
        <n v="9"/>
        <m/>
      </sharedItems>
    </cacheField>
    <cacheField name="Erzeuger" numFmtId="0">
      <sharedItems containsBlank="1" count="355">
        <s v="A&amp;H Nittnaus"/>
        <s v="Abtei Neustift"/>
        <s v="Achs-Tremmel"/>
        <s v="Aichinger"/>
        <s v="Aitá"/>
        <s v="Alessandro Moroder"/>
        <s v="Allacher"/>
        <s v="Allegrini"/>
        <s v="Andreas Gsellmann"/>
        <s v="Andreas Laible"/>
        <s v="Ansitz Pfitscher"/>
        <s v="Ansitz Waldgries"/>
        <s v="Antichi Poderi Jerzu"/>
        <s v="Antinori"/>
        <s v="Argiano"/>
        <s v="Arunda"/>
        <s v="Assigal"/>
        <s v="Aurelio Settimo"/>
        <s v="Az.Agr. Cascina La Pertica"/>
        <s v="Azienda Mura"/>
        <s v="Badia a Coltibuono"/>
        <s v="Barbi"/>
        <s v="Baron Di Pauli"/>
        <s v="Barone di Villagrande"/>
        <s v="Barone Montalto"/>
        <s v="Bayer"/>
        <s v="Bedrock"/>
        <s v="Begali"/>
        <s v="Belisario"/>
        <s v="Benanti"/>
        <s v="Bertagna"/>
        <s v="Bodega Los Aljibes"/>
        <s v="Bottega Fragolino"/>
        <s v="Braci"/>
        <s v="Braida"/>
        <s v="Brigaldara"/>
        <s v="Bründlmayer"/>
        <s v="Ca dei Frati"/>
        <s v="Ca Rugate"/>
        <s v="Cafaggio"/>
        <s v="Cagnulari"/>
        <s v="Cantarelle"/>
        <s v="Cantina 5 Terre"/>
        <s v="Cantina del Giogantinu"/>
        <s v="Cantina di Custoza"/>
        <s v="Cantina di Soave"/>
        <s v="Cantina Dorigati"/>
        <s v="Cantina Rotaliana"/>
        <s v="Cantina Sociale di Dolianova"/>
        <s v="Cantina Sociale Dorgali"/>
        <s v="Cantina Sociale Gallura"/>
        <s v="Cantina Sociale Santadi"/>
        <s v="Cantrina"/>
        <s v="Capichera"/>
        <s v="Caprai"/>
        <s v="Casale del Giglio"/>
        <s v="Casanova di Neri"/>
        <s v="Cason Brusa"/>
        <s v="Castellare in Castellina"/>
        <s v="Castello dei Rampolla"/>
        <s v="Castello della Sala"/>
        <s v="Castello di Ama"/>
        <s v="Castello di Volpaia"/>
        <s v="Castello Romitorio"/>
        <s v="Cavalchina"/>
        <s v="Chateau (Vieux) Larmande"/>
        <s v="Chateau d'Aydie"/>
        <s v="Chateau d‘Estoublon"/>
        <s v="Chateau Grand Lacaze"/>
        <s v="Chateau La Nerthe"/>
        <s v="Chateau Larruau"/>
        <s v="Chateau Peyroux"/>
        <s v="Chateau Potensac"/>
        <s v="Chateau Sociando Mallet"/>
        <s v="Cheo"/>
        <s v="Ciro Biondi"/>
        <s v="Claus Preisinger"/>
        <s v="Clemens Busch"/>
        <s v="Clos Canarelli"/>
        <s v="Clos Culombu"/>
        <s v="Clos de L‘oratoire des Papes"/>
        <s v="Clos Teddi"/>
        <s v="Cloudy Bay"/>
        <s v="Codex"/>
        <s v="Coffele"/>
        <s v="Col D'Orcia"/>
        <s v="Collectiv de Barrique"/>
        <s v="Colpetrone"/>
        <s v="Comincioli"/>
        <s v="Conte Vistarino"/>
        <s v="D'Alfonso Del Sordo"/>
        <s v="D'Arapri"/>
        <s v="Daino"/>
        <s v="Davaz"/>
        <s v="Decugnano dei Barbi"/>
        <s v="Di Majo Norante"/>
        <s v="Domaine Brusset"/>
        <s v="Domaine Casanova"/>
        <s v="Domaine de L'Arjolle"/>
        <s v="Domaine de Pratavone"/>
        <s v="Domaine de Tanella"/>
        <s v="Domaine de Torraccia"/>
        <s v="Domaine de Vaccelli"/>
        <s v="Domaine des Bosquets"/>
        <s v="Domaine Fiumicicoli"/>
        <s v="Domaine Forey Père &amp; Fils"/>
        <s v="Domaine Olivier Hillaire"/>
        <s v="Domaine Saparale"/>
        <s v="Domäne Wachau"/>
        <s v="Donatella Cinelli Colombini"/>
        <s v="Donnafugata"/>
        <s v="Dürnberg"/>
        <s v="Ebner-Ebenauer"/>
        <s v="Egger Ramer"/>
        <s v="Eisacktaler Kellerei"/>
        <s v="Elena Walch"/>
        <s v="Erbhof Unterganzner – Josephus Mayr"/>
        <s v="Ernst Triebaumer"/>
        <s v="Erste+Neue"/>
        <s v="Famille Perrin"/>
        <s v="Fattoria di Felsina"/>
        <s v="Fattoria die Barbi"/>
        <s v="Fattoria Poggerino"/>
        <s v="Ferghettina"/>
        <s v="Feudi di Guagnago"/>
        <s v="Feudo Maccari"/>
        <s v="Firriato"/>
        <s v="Fohringer"/>
        <s v="Fonterutoli"/>
        <s v="Fontodi"/>
        <s v="Forti Terre di Sicilia"/>
        <s v="Franz Haas"/>
        <s v="Franz Keller"/>
        <s v="Franz Pichler"/>
        <s v="Fred Loimer"/>
        <s v="Freie Weingärten Wachau"/>
        <s v="Fuchs"/>
        <s v="Garlider"/>
        <s v="Garofoli"/>
        <s v="Gatti"/>
        <s v="Gattinger"/>
        <s v="Gehring"/>
        <s v="Geil"/>
        <s v="Gerhard Pittnauer"/>
        <s v="Gernot Heinrich"/>
        <s v="Gernot Leitner"/>
        <s v="Gianfranco Fino"/>
        <s v="Gianpiero Marrone"/>
        <s v="Giuseppe Sedilesu"/>
        <s v="Gmeiner"/>
        <s v="Gorgo"/>
        <s v="Grießbauerhof"/>
        <s v="Guerrieri Rizzardi"/>
        <s v="Gulfi"/>
        <s v="Haderburg"/>
        <s v="Hannes Reeh"/>
        <s v="Happacherhof"/>
        <s v="Harkamp"/>
        <s v="Hauner"/>
        <s v="Heiderer Mayer"/>
        <s v="Heinrich Hartl III"/>
        <s v="Hirtzberger"/>
        <s v="Hofstätter"/>
        <s v="Höllmüller"/>
        <s v="Holzapfel"/>
        <s v="I Custodi delle vigne dell'Etna"/>
        <s v="I Pastini"/>
        <s v="I Vigneri"/>
        <s v="Iby"/>
        <s v="Igler"/>
        <s v="Il Poggione"/>
        <s v="Il Sasso"/>
        <s v="Ilatium"/>
        <s v="Inama"/>
        <s v="Irgendwo bei San Gimignano"/>
        <s v="Jeff Cohn"/>
        <s v="Johann Topf"/>
        <s v="Josef Dockner"/>
        <s v="Josef Jamek"/>
        <s v="Judith Beck"/>
        <s v="Jülg"/>
        <s v="Julius Klein"/>
        <s v="Kellerei Bozen"/>
        <s v="Kellerei Girlan"/>
        <s v="Kellerei Kaltern"/>
        <s v="Kellerei Kurtatsch"/>
        <s v="Kellerei Schreckbichl"/>
        <s v="Kellerei St. Pauls"/>
        <s v="Kellerei Terlan"/>
        <s v="Kellerei Tramin"/>
        <s v="Keringer"/>
        <s v="Kettmeir"/>
        <s v="Kirchknopf"/>
        <s v="Klumpp"/>
        <s v="Kobler"/>
        <s v="Köfererhof"/>
        <s v="Kornellhof"/>
        <s v="Kracher"/>
        <s v="Kremser"/>
        <s v="Krispel"/>
        <s v="Kuenhof"/>
        <s v="L'Arco"/>
        <s v="La Boatina"/>
        <s v="La Jasse"/>
        <s v="La Tenute di Luce"/>
        <s v="Lageder"/>
        <s v="Lan."/>
        <s v="Lantieri"/>
        <s v="Larcherhof"/>
        <s v="Lauffener Weingärtner"/>
        <s v="Le Casematte"/>
        <s v="Le Fonti"/>
        <s v="Le Pupille"/>
        <s v="Le Terazze"/>
        <s v="Les Bosquet des Papes"/>
        <s v="Les Vignes des Deux Soleils"/>
        <s v="Li Veli"/>
        <s v="Linticlarus"/>
        <s v="Livio Felluga"/>
        <s v="Loibnerhof"/>
        <s v="Lorenz Martini"/>
        <s v="Lupi"/>
        <s v="Maculan"/>
        <s v="Maier am Pfarrplatz"/>
        <s v="Maison Ogier"/>
        <s v="Maison Ventenac"/>
        <s v="Manincor"/>
        <s v="Mantellassi"/>
        <s v="Manus Ritterhof"/>
        <s v="Markowitsch"/>
        <s v="Marques de Caceres"/>
        <s v="Mas de la Dame"/>
        <s v="Masi"/>
        <s v="Masseria L'Astore"/>
        <s v="Masseria Li Veli"/>
        <s v="Mastrobernardino"/>
        <s v="Mazzei"/>
        <s v="Mazzolada"/>
        <s v="Menhir Salento"/>
        <s v="Mesa"/>
        <s v="Mezzacorona"/>
        <s v="Moncaro"/>
        <s v="Monte dei Ragni"/>
        <s v="Monte del Frá"/>
        <s v="Montlobre"/>
        <s v="Morella"/>
        <s v="Morisfarms"/>
        <s v="Müller"/>
        <s v="Murgo"/>
        <s v="Muri-Gries"/>
        <s v="Muster"/>
        <s v="Netzl"/>
        <s v="Neumeister"/>
        <s v="Niedermayr"/>
        <s v="Nier"/>
        <s v="Nittnaus"/>
        <s v="Nusserhof"/>
        <s v="Oasi Degli Angeli"/>
        <s v="Occhipinti"/>
        <s v="Ottella"/>
        <s v="Pacherhof"/>
        <s v="Palazzone"/>
        <s v="Paolo Bea"/>
        <s v="Paul Achs"/>
        <s v="Peter Schneider"/>
        <s v="Petra"/>
        <s v="Pezzalunga"/>
        <s v="Piaggia"/>
        <s v="Pieropan"/>
        <s v="Pietra Nera"/>
        <s v="Planeta"/>
        <s v="Podere Morellino"/>
        <s v="Poggio al Tesoro"/>
        <s v="Poliziano"/>
        <s v="Polz"/>
        <s v="Prager"/>
        <s v="Prieler"/>
        <s v="Produttori di Manduria"/>
        <s v="Provenca"/>
        <s v="Puklavec Family"/>
        <s v="Pulcino"/>
        <s v="Quinta do Noval"/>
        <s v="Reinhold Fuchs"/>
        <s v="René Muré"/>
        <s v="Rennersistas"/>
        <s v="Renzo Marinai"/>
        <s v="Ridge Vineyards"/>
        <s v="Rivera"/>
        <s v="Robert Mondavi"/>
        <s v="Rocca delle Macie"/>
        <s v="Rocca di Frassinello"/>
        <s v="Roccolo Grassi"/>
        <s v="Rossetta Vini"/>
        <s v="Rottensteiner"/>
        <s v="Roveglia"/>
        <s v="Sabathi"/>
        <s v="Sabathi (der andere)"/>
        <s v="Sacchetto"/>
        <s v="Saint Cosme"/>
        <s v="San Giovenale"/>
        <s v="San Leonardo"/>
        <s v="San Marzano"/>
        <s v="Santa Barbara"/>
        <s v="Sattlerhof"/>
        <s v="Savigliano Mario Azienda Vitivinicola"/>
        <s v="Scheiblhofer"/>
        <s v="Schloss Vollrads"/>
        <s v="Schmelz"/>
        <s v="Schmid"/>
        <s v="Schwarz"/>
        <s v="Sella &amp; Mosca"/>
        <s v="Serafini &amp; Vidotto"/>
        <s v="Signano"/>
        <s v="Silberberg"/>
        <s v="Sorrentberg"/>
        <s v="Sportoletti"/>
        <s v="St.Michael Eppan"/>
        <s v="Strasserhof"/>
        <s v="Strologo Silvano"/>
        <s v="T.FX.T"/>
        <s v="Taferner"/>
        <s v="Tasca d'Almerita/Capofaro"/>
        <s v="Tauss"/>
        <s v="Tedeschi"/>
        <s v="Tement"/>
        <s v="Tenuta Belguardo"/>
        <s v="Tenuta delle Terre Nerre"/>
        <s v="Tenuta di Castellaro"/>
        <s v="Tenuta di Ghizzano"/>
        <s v="Tenuta Roccaccia"/>
        <s v="Tenuta Vicchiomaggio"/>
        <s v="Terra Galos"/>
        <s v="Terrabianca"/>
        <s v="Terruzi&amp;Puthod"/>
        <s v="Thunhof"/>
        <s v="Tiefenbrunner"/>
        <s v="Toffoli"/>
        <s v="Tschida"/>
        <s v="Umani Ronchi"/>
        <s v="Umathum"/>
        <s v="Unterortl"/>
        <s v="Vigne del Vulture"/>
        <s v="Vigne Monache"/>
        <s v="Vigneto Altura"/>
        <s v="Villa Saletta"/>
        <s v="Villa Sandi"/>
        <s v="Waldthaler"/>
        <s v="Walking Bird"/>
        <s v="Warre"/>
        <s v="Wassererhof"/>
        <s v="Weingut Kornell"/>
        <s v="Weingut Niedrist"/>
        <s v="Wohlmuth"/>
        <s v="xxx"/>
        <m/>
      </sharedItems>
    </cacheField>
    <cacheField name="Name" numFmtId="0">
      <sharedItems containsBlank="1" containsMixedTypes="1" containsNumber="1" containsInteger="1" minValue="414" maxValue="414" count="705">
        <n v="414"/>
        <s v="[W]"/>
        <s v="1920 Primitivo Dolce Naturale"/>
        <s v="20sixteen"/>
        <s v="25 anni"/>
        <s v="A la gloire du mon grand pere"/>
        <s v="a'Kira"/>
        <s v="Achat"/>
        <s v="Acininobili"/>
        <s v="Aglianico Bio"/>
        <s v="Agontano"/>
        <s v="Aichberg"/>
        <s v="Alberelli"/>
        <s v="Allemanda"/>
        <s v="Alte Reben"/>
        <s v="Alzari"/>
        <s v="Am Bühl - Riesling Auslese"/>
        <s v="Amarone"/>
        <s v="Amarone Case Vecie"/>
        <s v="Amarone Classico"/>
        <s v="Amedeo"/>
        <s v="Amedeo Custoza Superiore"/>
        <s v="Amphora"/>
        <s v="Andrius"/>
        <s v="Ankon"/>
        <s v="Ansonaco Carfagna"/>
        <s v="Anthos"/>
        <s v="Antico"/>
        <s v="Apianae"/>
        <s v="Aristos"/>
        <s v="Aristos – Grüner Verliner"/>
        <s v="Aristos – Kerner"/>
        <s v="Aristos – Sylvaner"/>
        <s v="Arunda Brut Metodo Classico"/>
        <s v="Arzio"/>
        <s v="Asinone"/>
        <s v="Askos"/>
        <s v="Athesis Brut Sekt"/>
        <s v="Athesis Rose Sekt"/>
        <s v="Aurora"/>
        <s v="Aurum"/>
        <s v="Avvoltore"/>
        <s v="BA"/>
        <s v="Balificio"/>
        <s v="Barolo"/>
        <s v="Barolo Rocche"/>
        <s v="Barthenau"/>
        <s v="Basilica del Pruneto"/>
        <s v="Basilica di Cortaccio"/>
        <s v="Basilica di San Martino"/>
        <s v="Bedrock Vineyard Heritage"/>
        <s v="Belguardo"/>
        <s v="Ben Rye"/>
        <s v="Berg"/>
        <s v="Best of Grüner Veltliner"/>
        <s v="Best of Riesling"/>
        <s v="Beyond the Clouds"/>
        <s v="Bianco di Custoza"/>
        <s v="Bianco Gentile"/>
        <s v="Bidibi"/>
        <s v="Big John"/>
        <s v="Black Edition"/>
        <s v="Blauburgunder Beerenauslese"/>
        <s v="Blauburgunder Riserva"/>
        <s v="Blauburgunder St. Valentin"/>
        <s v="Blaufränkisch Himmelreich"/>
        <s v="Blaufränkisch Hochäcker Reserve"/>
        <s v="Blaufränkisch L Reserve"/>
        <s v="Bois de Rose"/>
        <s v="Braci"/>
        <s v="Brenntal"/>
        <s v="Brolettino"/>
        <s v="Brunello di Montalcino"/>
        <s v="Brut"/>
        <s v="Brut Charmat"/>
        <s v="Brut Falanghina"/>
        <s v="Brut M"/>
        <s v="Brut Nature"/>
        <s v="Brut Reserve"/>
        <s v="Brut Rosé"/>
        <s v="Bugialla"/>
        <s v="Bugialla Riserva"/>
        <s v="Burdese"/>
        <s v="Burgunder Cuvee"/>
        <s v="Ca' del Magro"/>
        <s v="Cabenet Franc Umplugged"/>
        <s v="Cabernet Doss"/>
        <s v="Cabernet Franc"/>
        <s v="Cabernet Riserva"/>
        <s v="Cabernet Sauvignon"/>
        <s v="Cabernet Sauvignon Lafoa"/>
        <s v="Cabernet Sauvignon Laurenz"/>
        <s v="Cabernet Sauvignon Riserva (in Summe 97,80)"/>
        <s v="Cabernet Sauvignon St.Valentin"/>
        <s v="Cabernet Sauvignon Turmhof"/>
        <s v="Cairanne L’esprit des Papes"/>
        <s v="Cairanne Les Travers"/>
        <s v="Calvarino"/>
        <s v="Campofiorin"/>
        <s v="Cannonau di Sardegna Primo Scuro"/>
        <s v="Cannonau Riserva Antichi Poderi"/>
        <s v="Cannonau Riserva Chuerra"/>
        <s v="Cannonau Riserva Viniola"/>
        <s v="Cannonau V.di Isalle"/>
        <s v="Canthus Passito"/>
        <s v="Capichera 07"/>
        <s v="Carano"/>
        <s v="Carjcanti"/>
        <s v="Carmenere"/>
        <s v="Carmignano"/>
        <s v="Carned – Kerner"/>
        <s v="Carnol"/>
        <s v="Case Via"/>
        <s v="Cashmere Passito"/>
        <s v="Cassata Vineyard Zinfandel"/>
        <s v="Cassiano"/>
        <s v="Castel Campan"/>
        <s v="Castello Fonterutoli (Chianti Classico)"/>
        <s v="Castello Gran Selezione"/>
        <s v="Cervaro della Sala"/>
        <s v="Chaos"/>
        <s v="Chardonnay"/>
        <s v="Chardonnay „Fuchs“"/>
        <s v="Chardonnay Castel Ringberg"/>
        <s v="Chardonnay Flora"/>
        <s v="Chardonnay Grassnitzberg"/>
        <s v="Chardonnay Lafoa"/>
        <s v="Chardonnay Linticlarus"/>
        <s v="Chardonnay Ried Hasel"/>
        <s v="Chardonnay St. Valentin"/>
        <s v="Chateau d‘Estoublon"/>
        <s v="Chateau Grand Lacaze"/>
        <s v="Chateau La Nerthe"/>
        <s v="Chateau La Nerthe blanc"/>
        <s v="Chateau Larruau"/>
        <s v="Chateau Sociando Mallet"/>
        <s v="Chateauneuf du Pape"/>
        <s v="Chateauneuf du Pape Safres"/>
        <s v="Chianti"/>
        <s v="Chianti Classico"/>
        <s v="Chianti Classico (5l Magnum)"/>
        <s v="Chianti Classico Gran Selezione"/>
        <s v="Chianti Classico il Poggiale"/>
        <s v="Chianti Classico La Prima"/>
        <s v="Chianti Classico Pagliarese"/>
        <s v="Chianti Classico Riserva"/>
        <s v="Chianti Classico Riserva Rancia"/>
        <s v="Chianti Colli Senesi"/>
        <s v="Chianti Gran Selezione"/>
        <s v="Chuy Chardonnay"/>
        <s v="Classico Rosso"/>
        <s v="Clesurae"/>
        <s v="Clos de Beauvenir"/>
        <s v="Clos St. Landelin"/>
        <s v="Coin Cache"/>
        <s v="Collectif de Barique"/>
        <s v="Collepiano"/>
        <s v="Coltassala"/>
        <s v="Comtess St. Valentin"/>
        <s v="Comtissa Brut Reserve"/>
        <s v="Coniale"/>
        <s v="Corinto"/>
        <s v="Cornelius"/>
        <s v="Corse Figari"/>
        <s v="Cortazo"/>
        <s v="Costamorro"/>
        <s v="Cotes de Castillon"/>
        <s v="Côtes de Gascogne"/>
        <s v="CS Riserva"/>
        <s v="CSM"/>
        <s v="Cultus Boni"/>
        <s v="Cumaro"/>
        <s v="Curtis"/>
        <s v="Custoza"/>
        <s v="Custoza – I Classici"/>
        <s v="Cuvee"/>
        <s v="Cuvée Alexandra"/>
        <s v="Cuvée Alexandra Grande Reserve"/>
        <s v="Cuvée Casteddu"/>
        <s v="Cuvee Classic"/>
        <s v="Cuvee des Cadettes"/>
        <s v="Cuvée Jean Claude Pietri"/>
        <s v="Cuvée Monsieur Fourcade"/>
        <s v="Cuvee Philipp"/>
        <s v="Cuvée Varsilia"/>
        <s v="D'Alceo"/>
        <s v="D'Alesio"/>
        <s v="D‘Alceo"/>
        <s v="de Vite"/>
        <s v="Decebalo"/>
        <s v="Del Cerro"/>
        <s v="Delon?"/>
        <s v="Domaine d‘Estoublon blanc"/>
        <s v="Domaine des Chirat Rockpile Vineyard Syrah"/>
        <s v="Dominius – Weiß"/>
        <s v="Don Luigi"/>
        <s v="Dorato"/>
        <s v="Dorico"/>
        <s v="Dynamis Riesling"/>
        <s v="Eichhorn"/>
        <s v="Eiswein"/>
        <s v="Elegia"/>
        <s v="Enosi"/>
        <s v="Enta Rosso Serra della Contessa"/>
        <s v="Eruption Weiß"/>
        <s v="Es"/>
        <s v="Es piu Sole"/>
        <s v="Es Riserva"/>
        <s v="Estate Chardonnay"/>
        <s v="Etna Bianca Calderara Sottana"/>
        <s v="Etna Bianca Chianta"/>
        <s v="Etna Bianco Contrada Viagrande"/>
        <s v="Etna Rosso Cisterna Fuori"/>
        <s v="Etna Rosso Guardiola"/>
        <s v="Etna Rosso Prephyloxera"/>
        <s v="Etna Rosso San Nicolo"/>
        <s v="Exil"/>
        <s v="Exilissi Sell"/>
        <s v="Extra Brut"/>
        <s v="Fabio Contaldo"/>
        <s v="Falco"/>
        <s v="Faro"/>
        <s v="Federspiel - Loibenberg"/>
        <s v="Federspiel - Ried Klaus"/>
        <s v="Federspiel - Stein am Rain "/>
        <s v="Federspiel Bachgarten"/>
        <s v="Federspiel Terrassen"/>
        <s v="Ferrata"/>
        <s v="Fiano Salento Talo"/>
        <s v="Filo di Arianna"/>
        <s v="Flaccianello"/>
        <s v="Flora"/>
        <s v="Fontalloro"/>
        <s v="Fonterutoli (Chianti Classico)"/>
        <s v="Fontissimo"/>
        <s v="Fontissimo (Moni's)"/>
        <s v="Formigar"/>
        <s v="Fragolino Rosso"/>
        <s v="Franz Anton"/>
        <s v="Frauenberg"/>
        <s v="Frauenrigl"/>
        <s v="Freienfeld"/>
        <s v="Fuili"/>
        <s v="Garda Classico Rosso Fabio Contaldo"/>
        <s v="Garganega Vigneto Colombara"/>
        <s v="Gelber Muskateller"/>
        <s v="Gewürztraminer"/>
        <s v="Gewürztraminer „Nussbaumer“"/>
        <s v="Gewürztraminer Kastelaz"/>
        <s v="Gewürztraminer Spätlese"/>
        <s v="Geyserville"/>
        <s v="Ghiaie Bianche"/>
        <s v="Gigondas"/>
        <s v="Gigondas Clos des Tourelles"/>
        <s v="Gigondas Colline"/>
        <s v="Gigondas les hauts de Montmirail "/>
        <s v="Gigondas les secrets de Montmirail "/>
        <s v="Gigondas Lieu Dit"/>
        <s v="Gigondas Tradition le grand Montmirail"/>
        <s v="Golser Merlot"/>
        <s v="Göttweiger Berg – Martin"/>
        <s v="Gran Cuvée XXI Secolo"/>
        <s v="Grand Cru St. Emillion"/>
        <s v="Grande Cuvee"/>
        <s v="Grande Cuvee Rose"/>
        <s v="Granit"/>
        <s v="Grassnitzberg"/>
        <s v="Greco di Tufo"/>
        <s v="Gries"/>
        <s v="Gropel"/>
        <s v="Grubthal – Sauvignon Blanc"/>
        <s v="Grüner Veltliner"/>
        <s v="Guado San Leo"/>
        <s v="Guillaume de Pratavone"/>
        <s v="Habemus (white label)"/>
        <s v="Haderburg Brut"/>
        <s v="Haideboden"/>
        <s v="Heideboden"/>
        <s v="Hermanschachern"/>
        <s v="Hippolyt"/>
        <s v="Hochgrassnitzberg GSTK"/>
        <s v="Hortos"/>
        <s v="I Frati"/>
        <s v="I Sistri"/>
        <s v="I Sodi di San Niccolo"/>
        <s v="I Sodi di San Nicolo"/>
        <s v="I Vasari"/>
        <s v="I Vigneri"/>
        <s v="Il Baciale Monferrato Rosso"/>
        <s v="Il Chiuso"/>
        <s v="Il Frappato"/>
        <s v="Il Rosso dell'Abazia"/>
        <s v="Il Sasso – Carmignano"/>
        <s v="Im Leh"/>
        <s v="Isarcus"/>
        <s v="Istante"/>
        <s v="Jo"/>
        <s v="Joe Grüner Veltliner Reserve"/>
        <s v="Josua"/>
        <s v="Julius"/>
        <s v="Junker"/>
        <s v="Justina"/>
        <s v="Justinus"/>
        <s v="Kadar"/>
        <s v="Kaiton"/>
        <s v="Kastelt"/>
        <s v="Kermesse"/>
        <s v="Kerner"/>
        <s v="Kitzeck-Sausal"/>
        <s v="Klingelberger"/>
        <s v="Kranachberg"/>
        <s v="Kranachberg Sauvignon"/>
        <s v="Krax'n"/>
        <s v="Kreuth"/>
        <s v="Kunststück"/>
        <s v="Kurni"/>
        <s v="La Chappelle"/>
        <s v="La Grola"/>
        <s v="La Rocca"/>
        <s v="La Signora"/>
        <s v="Lacrima"/>
        <s v="Lafoa"/>
        <s v="Lagrein"/>
        <s v="Lagrein Castel Ringberg"/>
        <s v="Lagrein Gries"/>
        <s v="Lagrein Gries Riserva"/>
        <s v="Lagrein Lindenburg"/>
        <s v="Lagrein Prestige"/>
        <s v="Lagrein Riserva"/>
        <s v="Lagrein-Merlot"/>
        <s v="Langhe „Sancarlo“"/>
        <s v="Lauffener Katzenbeißer"/>
        <s v="Laurin Lagrein-Merlot"/>
        <s v="Le Petit"/>
        <s v="Le Roque"/>
        <s v="Le Sponde"/>
        <s v="Le Stanze"/>
        <s v="Le Sughere di Frassinello"/>
        <s v="Le Vallon des Amants"/>
        <s v="Le Vele"/>
        <s v="Le Zalte"/>
        <s v="Leithaberg"/>
        <s v="Leithaberg – Muschelkalk"/>
        <s v="Lepus"/>
        <s v="Les Romains"/>
        <s v="Linticlarus"/>
        <s v="Liu"/>
        <s v="Loam"/>
        <s v="Loibenberg"/>
        <s v="Loibner Riesling – Smaragd"/>
        <s v="Lois"/>
        <s v="Löwengang Cabernet"/>
        <s v="Luce"/>
        <s v="Lugana"/>
        <s v="Lugana Classico"/>
        <s v="Lugana Classico „Limne“"/>
        <s v="Lugana Fabio Contaldo"/>
        <s v="Lugana Limne"/>
        <s v="Lugana Molin"/>
        <s v="Luigi"/>
        <s v="Lunare"/>
        <s v="Lune é Sole"/>
        <s v="Maestro"/>
        <s v="Maestro Raro"/>
        <s v="Maglen"/>
        <s v="Mahâris"/>
        <s v="Malvasia"/>
        <s v="Malvasia Passito"/>
        <s v="Mamertino"/>
        <s v="Mamuthone"/>
        <s v="Mandrone di Lhosa"/>
        <s v="Manna"/>
        <s v="Marchese di Villamarina"/>
        <s v="Marie"/>
        <s v="Marienburg Fahrlay"/>
        <s v="Mason di Mason"/>
        <s v="Mauritius"/>
        <s v="MCM Merlot"/>
        <s v="Meletin"/>
        <s v="Meriggio"/>
        <s v="Merlot"/>
        <s v="Merlot Cornell"/>
        <s v="Merlot Kastellaz"/>
        <s v="Merlot Riserva"/>
        <s v="Merlot Riserva Siebeneich"/>
        <s v="Merlot St. Valentin"/>
        <s v="Merlot Tulledro"/>
        <s v="Metodo Classico Rose"/>
        <s v="Mille Bolle Spumante Millesimato"/>
        <s v="Mirell"/>
        <s v="Molceo"/>
        <s v="Mono Cépage Grenache"/>
        <s v="Mono Cépage Syrah"/>
        <s v="Monte Ca'Bianca (Amarone)"/>
        <s v="Montebello"/>
        <s v="Montefalco Rosso Riserva"/>
        <s v="Montlobre"/>
        <s v="Morey-Saint-Denise"/>
        <s v="Morillon Muschelkalk"/>
        <s v="Morillon Obegg"/>
        <s v="Morillon Zieregg"/>
        <s v="Morrelino di Scansano"/>
        <s v="Morrelino di Scansano Riserva"/>
        <s v="Morrelino di Scansano Riserva Le Sentinelle"/>
        <s v="Moscato di Sardegna"/>
        <s v="Moscato Gialla"/>
        <s v="Moscato Rosa"/>
        <s v="Moscato Rosa „Rosatum“"/>
        <s v="Müller Thurgau"/>
        <s v="Mumbolt"/>
        <s v="Mumelter"/>
        <s v="Munus"/>
        <s v="Muscat"/>
        <s v="Nambrot"/>
        <s v="Nature"/>
        <s v="Nepomuceno"/>
        <s v="Nero di Velluto"/>
        <s v="Nero Ossidiana"/>
        <s v="Nerobaronj"/>
        <s v="Nerobuffalefj"/>
        <s v="Neromacarj"/>
        <s v="Neromaccarj"/>
        <s v="Nerosanlore"/>
        <s v="Nidastore"/>
        <s v="Nielucciu"/>
        <s v="Niersteiner Pettenthal"/>
        <s v="Nova Domus"/>
        <s v="Oberberger Bassgeige"/>
        <s v="Occhio di Perenice"/>
        <s v="ODÉ AYDIE BLANC SEC"/>
        <s v="Old Vines"/>
        <s v="Olmaia"/>
        <s v="Opok Chardonnay"/>
        <s v="Oraluna"/>
        <s v="Oratoria di San Lorenzo"/>
        <s v="Oratorio di San Lorenzo"/>
        <s v="Oriu Blanc"/>
        <s v="Oriu Rosé"/>
        <s v="Oriu Rouge"/>
        <s v="Orvieto Classico Superiore Campo del Guardiano"/>
        <s v="Orvieto Classico Superiore Il Bianco"/>
        <s v="Ossidiano"/>
        <s v="Pagliaro"/>
        <s v="Palazotto"/>
        <s v="Palazzo"/>
        <s v="Pancena"/>
        <s v="Pannobile"/>
        <s v="Pas Dosé"/>
        <s v="Pasithea Oro"/>
        <s v="Pasithea Rosa"/>
        <s v="Passito"/>
        <s v="Passito – Kerner"/>
        <s v="Passito Bianco"/>
        <s v="Passito di Noto"/>
        <s v="Passito di Refrontolo"/>
        <s v="Pelago"/>
        <s v="Pepi"/>
        <s v="Percio"/>
        <s v="Perle"/>
        <s v="Perli"/>
        <s v="Pfarrhof Cabernet"/>
        <s v="Pfarrweingarten"/>
        <s v="Pfarrweingarten Morillon"/>
        <s v="Phigaia after the Red"/>
        <s v="Piancarda"/>
        <s v="Piano del Cerro"/>
        <s v="Piano del Cipresso"/>
        <s v="Pichl Point"/>
        <s v="Pietrus"/>
        <s v="Pino"/>
        <s v="Pino Nero Spumante"/>
        <s v="Pinot Grigio"/>
        <s v="Pinot Nero „Fuchsleiten“"/>
        <s v="Pinot Noir"/>
        <s v="Pinot Rosé Brut"/>
        <s v="Pipparello"/>
        <s v="Pistus"/>
        <s v="Planet Waves"/>
        <s v="Plenio"/>
        <s v="Podium"/>
        <s v="Poggio ai Merli"/>
        <s v="Pomice"/>
        <s v="Pommerner Sonnenuhr"/>
        <s v="Porphyr"/>
        <s v="Pössnitzberg"/>
        <s v="Praepositus Riesling"/>
        <s v="Primamatera"/>
        <s v="Primamateria"/>
        <s v="Prisma"/>
        <s v="Puer Apuliae"/>
        <s v="Quartz"/>
        <s v="Quarz"/>
        <s v="Quercegobbe"/>
        <s v="Quintessenz"/>
        <s v="Raboso Passito"/>
        <s v="Radames"/>
        <s v="Ramitello"/>
        <s v="Rampone"/>
        <s v="Raut"/>
        <s v="Recioto"/>
        <s v="Recioto Valpolicella"/>
        <s v="Reif"/>
        <s v="Reseca"/>
        <s v="Reserve Del Conte"/>
        <s v="Reserve della Contessa"/>
        <s v="Réserve Privée"/>
        <s v="Ribbe Rosse"/>
        <s v="Ried Achleiten Stockkultur Smaragd"/>
        <s v="Ried Altenberg"/>
        <s v="Ried Hallebühl"/>
        <s v="Ried Klaus Riesling Smaragd"/>
        <s v="Riesling"/>
        <s v="Riesling (Magnum)"/>
        <s v="Riesling Brut"/>
        <s v="Riesling Heiligenstein"/>
        <s v="Riesling Himmelreich"/>
        <s v="Riesling Montiggl"/>
        <s v="Riesling Smaragd Pichl Point"/>
        <s v="Riesling Strassertal"/>
        <s v="Riesling Wechselberg Spiegel M"/>
        <s v="Riné"/>
        <s v="Rioja Blanco"/>
        <s v="Ripa delle More"/>
        <s v="Riserva Bianca"/>
        <s v="Riserva Nobile"/>
        <s v="Riserva Rossa Cabernet/Merlot"/>
        <s v="Riviera"/>
        <s v="Rocca di Frassinello"/>
        <s v="Rocca Rubia"/>
        <s v="Roen"/>
        <s v="Rosatum"/>
        <s v="Rose"/>
        <s v="Rosé"/>
        <s v="Rosenberg"/>
        <s v="Rosis"/>
        <s v="Rosso di Montalcino"/>
        <s v="Rosso Outsider"/>
        <s v="Rosso Santiago"/>
        <s v="Roter Veltliner"/>
        <s v="Roter Veltliner Steinberg"/>
        <s v="Rotschiefer Reiler Sorrentberg"/>
        <s v="Rubatsch"/>
        <s v="Rubeo"/>
        <s v="Rubin Carnuntum"/>
        <s v="Rungg"/>
        <s v="Sabiona"/>
        <s v="Sabiona – Kerner"/>
        <s v="Sabiona – Sylvaner"/>
        <s v="Saffredi"/>
        <s v="Sagrantino"/>
        <s v="Sagrantino Collepiano"/>
        <s v="Sagrantino Passito"/>
        <s v="Saia"/>
        <s v="Sammarco"/>
        <s v="San Germano – Vin Santo"/>
        <s v="San Leonardo"/>
        <s v="Sand"/>
        <s v="Santa Cecilia"/>
        <s v="Santagostino"/>
        <s v="Sass Antico"/>
        <s v="Sassi Neri"/>
        <s v="Satén"/>
        <s v="Sauvignon"/>
        <s v="Sauvignon - „di Lieben Aich?“"/>
        <s v="Sauvignon Blanc"/>
        <s v="Sauvignon Blanc Czamilla"/>
        <s v="Sauvignon Blanc Hasel"/>
        <s v="Sauvignon Blanc Klassic"/>
        <s v="Sauvignon Blanc Marlborough"/>
        <s v="Sauvignon Blanc Zieregg"/>
        <s v="Sauvignon Lafoa"/>
        <s v="Sauvignon Mock"/>
        <s v="Sauvignon St.Valentin"/>
        <s v="Saziani Grauburgunder "/>
        <s v="Schlossberg"/>
        <s v="Schweizer"/>
        <s v="Sciacchetra"/>
        <s v="Sciaria"/>
        <s v="Se"/>
        <s v="Sect brut"/>
        <s v="Sekt brut"/>
        <s v="Sekt Rosé"/>
        <s v="Select Lagrein"/>
        <s v="Selectus"/>
        <s v="Ser Lapo "/>
        <s v="Serenade Passito"/>
        <s v="Sernauberg"/>
        <s v="Sernauberg Sauvignon Blanc"/>
        <s v="Serra Fiorese"/>
        <s v="Seven Numbers Eiswein"/>
        <s v="Shàrjs"/>
        <s v="Shàrjs (Magnum)"/>
        <s v="Siebeneich"/>
        <s v="Sienda"/>
        <s v="Sienda dicesimo"/>
        <s v="Sigis Mundus"/>
        <s v="Simona Natale"/>
        <s v="SK Späburgunder"/>
        <s v="Smaragd - Loibenberg"/>
        <s v="Smaragd – Vorder Seiber"/>
        <s v="Smaragd Hochrain"/>
        <s v="Soave"/>
        <s v="Soave Brigaldara/La Broia"/>
        <s v="Soave Classico"/>
        <s v="Soave Rocca Sveva"/>
        <s v="Sole di Dario"/>
        <s v="Solosole"/>
        <s v="Soma"/>
        <s v="Sophie"/>
        <s v="Sossó"/>
        <s v="SP68"/>
        <s v="Spumante Brut"/>
        <s v="St. Laurent Reserve"/>
        <s v="St. Laurent Rothenberg"/>
        <s v="St. Laurent vom Stein"/>
        <s v="St. Valentin Chardonnay"/>
        <s v="St. Valentin Sauvignon"/>
        <s v="Stefano Antonucci"/>
        <s v="Steinriegl"/>
        <s v="Suber"/>
        <s v="Suler"/>
        <s v="Sultana"/>
        <s v="Susumaniello"/>
        <s v="Sweetwater Springs Vineyard Zinfandel"/>
        <s v="Sylvaner"/>
        <s v="Syrah - Lytton Estate"/>
        <s v="Taber"/>
        <s v="Tacchetto"/>
        <s v="Tannenberg"/>
        <s v="TBA Singerriedel"/>
        <s v="TBA Wechselberg Spiegel"/>
        <s v="Tenuta Belguardo"/>
        <s v="Terebinto"/>
        <s v="Terlaner"/>
        <s v="Terminum"/>
        <s v="Terre Alte"/>
        <s v="Terre Brune"/>
        <s v="Terre di San Leonardo"/>
        <s v="Terre di Tufi"/>
        <s v="Tete de Cuvee"/>
        <s v="Tignanello"/>
        <s v="Tino Rosso"/>
        <s v="Tintilia"/>
        <s v="Trajano"/>
        <s v="Trattmann"/>
        <s v="Trebbiano Barbi"/>
        <s v="Trockenbeerenauslese"/>
        <s v="Trockenbeerenauslese Muskateller "/>
        <s v="Turmhof Lagrein"/>
        <s v="Umberto"/>
        <s v="unbenannt"/>
        <s v="Urban"/>
        <s v="Valcanzjria"/>
        <s v="Valpolicella Classico Superiore"/>
        <s v="Valpolicella Ripasso"/>
        <s v="Valpolicella Superiore"/>
        <s v="Valpolicella Superiore Campo Prognai"/>
        <s v="Valpolicella Superiore Maternigo"/>
        <s v="Valtellina Superiore Inferno Riserva"/>
        <s v="Vecchie Vigne"/>
        <s v="Vendemmia Tardiva"/>
        <s v="Vendemmia Tardiva Lughente"/>
        <s v="Veneroso"/>
        <s v="Vermentino d.Gallura Sup. Aldia"/>
        <s v="Vermentino d.Gallura Sup. Genesi"/>
        <s v="Vermentino d.Gallura Sup. Karenzia"/>
        <s v="Vermentino d.Gallura Sup. Piras"/>
        <s v="Verso Sud"/>
        <s v="Vign'angena"/>
        <s v="Vigna Au"/>
        <s v="Vigna di Milo"/>
        <s v="Vignamare"/>
        <s v="Vigne del Sorbo"/>
        <s v="Vigne di Catullo"/>
        <s v="Vigneto du Lot"/>
        <s v="Vignudilice"/>
        <s v="Villa Fidelia Bianco"/>
        <s v="Villa Fidelia Rosso"/>
        <s v="Villa Gresti"/>
        <s v="Villa Nigra"/>
        <s v="Vin Santo"/>
        <s v="Vinalia"/>
        <s v="Vino Nobile di Montepulciano"/>
        <s v="Vinsanto"/>
        <s v="Vintage Port"/>
        <s v="Vinupetra"/>
        <s v="Visions of J"/>
        <s v="Vom junge Goldbech"/>
        <s v="Von den Terrassen"/>
        <s v="Vulcaia Fumé"/>
        <s v="Vulcano"/>
        <s v="Weill-A-Way Vineyard Syrah"/>
        <s v="Weissburgunder"/>
        <s v="Wiege"/>
        <s v="Wiesenegg"/>
        <s v="Winkl"/>
        <s v="Yngram"/>
        <s v="Zerdi"/>
        <s v="Zieregg"/>
        <s v="Zieregg GSTK"/>
        <s v="Zöbinger Heiligenstein Alte Reben"/>
        <s v="Zöbinger Terrassen"/>
        <s v="Zweigelt"/>
        <s v="Zwischen den Seen"/>
        <m/>
      </sharedItems>
    </cacheField>
    <cacheField name="Traube" numFmtId="0">
      <sharedItems containsBlank="1" count="91">
        <s v="Aglianico"/>
        <s v="Bianco Gentile"/>
        <s v="Blaufränkisch"/>
        <s v="Bombino Bianco"/>
        <s v="Cabernet"/>
        <s v="Cabernet Franc"/>
        <s v="Cabernet Sauvignon"/>
        <s v="Cannonau"/>
        <s v="Cardonnay, Ribolla Gialla"/>
        <s v="Carignano"/>
        <s v="Carmenere"/>
        <s v="Carricante"/>
        <s v="Chardonnay"/>
        <s v="Corinto"/>
        <s v="Corinto Nero/Nero d'Avola"/>
        <s v="Cuvee"/>
        <s v="Cuvee Rot"/>
        <s v="Cuvee Weiß"/>
        <s v="Falanghina"/>
        <s v="Fiano"/>
        <s v="Fiano Minutolo"/>
        <s v="Frappato"/>
        <s v="Furmint"/>
        <s v="Garganega"/>
        <s v="Gelber Muskateller"/>
        <s v="Gemischter Satz"/>
        <s v="Gewürztraminer"/>
        <s v="Goldmuskateller"/>
        <s v="Grauburgunder"/>
        <s v="Greco di Tufo"/>
        <s v="Grenache blanc"/>
        <s v="Grillo"/>
        <s v="Grüner Veltliner"/>
        <s v="Kerner"/>
        <s v="Lagrein"/>
        <s v="Malvasia"/>
        <s v="Malvasia Istriana"/>
        <s v="Malvasia/Corinto Nero"/>
        <s v="Marzemino"/>
        <s v="Merlot"/>
        <s v="Montepulciano"/>
        <s v="Morillon"/>
        <s v="Moscato"/>
        <s v="Moscato Bianco"/>
        <s v="Moscato Reale"/>
        <s v="Müller Thurgau"/>
        <s v="Muscat"/>
        <s v="Muskateller"/>
        <s v="Nebbiolo"/>
        <s v="Negroamaro"/>
        <s v="Nerello Mascalese"/>
        <s v="Nero d'Avola"/>
        <s v="Nero D'Avola/Syrah"/>
        <s v="Nero di Troia"/>
        <s v="Nielucciu"/>
        <s v="Petit Manseng"/>
        <s v="Pigato"/>
        <s v="Pinot Noir"/>
        <s v="Primitivo"/>
        <s v="Raboso"/>
        <s v="Refosco"/>
        <s v="Ribolla Gialla"/>
        <s v="Riesling"/>
        <s v="Rosenmuskateller"/>
        <s v="Roter Veltliner"/>
        <s v="Sagrantino"/>
        <s v="Sangiovese"/>
        <s v="Sauvignon"/>
        <s v="Sauvignon Blanc"/>
        <s v="Schwarzriesling"/>
        <s v="St. Laurent"/>
        <s v="Susumaniello"/>
        <s v="Sylvaner"/>
        <s v="Syrah"/>
        <s v="Teroldego"/>
        <s v="Tintilia"/>
        <s v="Tocai Friulano"/>
        <s v="Trebbiano"/>
        <s v="Turbiana"/>
        <s v="Uva di Troia"/>
        <s v="Verdeca"/>
        <s v="Verdicchio"/>
        <s v="Verdicchio di Matelica"/>
        <s v="Verduzzo"/>
        <s v="Verduzzo?"/>
        <s v="Vermentino"/>
        <s v="Weißburgunder"/>
        <s v="Zibibbo"/>
        <s v="Zinfandel"/>
        <s v="Zweigelt"/>
        <m/>
      </sharedItems>
    </cacheField>
    <cacheField name="Haltbar von (WA/WS/VI/CT/Winzer)" numFmtId="0">
      <sharedItems containsBlank="1" count="212">
        <s v="-/-/-/-/-"/>
        <s v="-/-/-/-/2012"/>
        <s v="-/-/-/-/2019"/>
        <s v="-/-/-/-/2020"/>
        <s v="-/-/-/2008/-"/>
        <s v="-/-/-/2009/-"/>
        <s v="-/-/-/2010/-"/>
        <s v="-/-/-/2011/-"/>
        <s v="-/-/-/2013/-"/>
        <s v="-/-/-/2014/-"/>
        <s v="-/-/-/2015/-"/>
        <s v="-/-/-/2016/-"/>
        <s v="-/-/-/2017/-"/>
        <s v="-/-/-/2018/-"/>
        <s v="-/-/-/2019/-"/>
        <s v="-/-/-/2020/-"/>
        <s v="-/-/-/2020/2016"/>
        <s v="-/-/-/2021/-"/>
        <s v="-/-/-/2022/-"/>
        <s v="-/-/2013/-/-"/>
        <s v="-/-/2015/-/-"/>
        <s v="-/-/2015/2013/-"/>
        <s v="-/-/2016/-/-"/>
        <s v="-/-/2016/2016/-"/>
        <s v="-/-/2017/-/-"/>
        <s v="-/-/2017/2018/-"/>
        <s v="-/-/2018/-/-"/>
        <s v="-/-/2020/-/-"/>
        <s v="-/2008/-/-/-"/>
        <s v="-/2009/-/-/-"/>
        <s v="-/2011/-/-/-"/>
        <s v="-/2011/-/2009/-"/>
        <s v="-/2012/-/-/-"/>
        <s v="-/2013/-/-/-"/>
        <s v="-/2013/-/2012/-"/>
        <s v="-/2013/2013/-/-"/>
        <s v="-/2013/2013/2013/-"/>
        <s v="-/2014/-/-/-"/>
        <s v="-/2015/-/-/-"/>
        <s v="-/2015/2015/-/-"/>
        <s v="-/2015/2016/-/-"/>
        <s v="-/2016/-/-/-"/>
        <s v="-/2016/2016/-/-"/>
        <s v="-/2017/-/-/-"/>
        <s v="-/2017/-/2018/-"/>
        <s v="-/2017/2017/-/-"/>
        <s v="-/2017/2020/-/-"/>
        <s v="-/2018/-/-/-"/>
        <s v="-/2018/-/-/2020"/>
        <s v="-/2019/-/-/-"/>
        <s v="-/2019/-/2022/-"/>
        <s v="-/2020/-/2020/-"/>
        <s v="-/2021/-/-/-"/>
        <s v="-/2022/-/2022/-"/>
        <s v="-/2023/-/-/-"/>
        <s v="-/2023/-/2024/-"/>
        <s v="1999/-/-/-/-"/>
        <s v="2001/-/-/-/-"/>
        <s v="2002/-/-/-/-"/>
        <s v="2003/-/-/-/-"/>
        <s v="2004/-/-/-/-"/>
        <s v="2005/-/-/-/-"/>
        <s v="2007/-/2013/-/-"/>
        <s v="2007/2008/2013/-/-"/>
        <s v="2009/-/-/-/-"/>
        <s v="2009/-/2013/-/-"/>
        <s v="2010/-/-/-/-"/>
        <s v="2010/-/2013/-/-"/>
        <s v="2010/2007/-/-/-"/>
        <s v="2010/2010/2013/-/-"/>
        <s v="2010/2011/2013/-/-"/>
        <s v="2011/-/2013/-/-"/>
        <s v="2011/2009/-/-/-"/>
        <s v="2011/2011/-/-/-"/>
        <s v="2011/2011/2013/-/-"/>
        <s v="2011/2012/2013/-/-"/>
        <s v="2011/2013/-/-/-"/>
        <s v="2012/-/2013/-/-"/>
        <s v="2012/2010/-/-/-"/>
        <s v="2012/2010/2013/-/-"/>
        <s v="2012/2010/2015/-/-"/>
        <s v="2012/2011/2013/-/-"/>
        <s v="2012/2013/2013/-/-"/>
        <s v="2012/2014/2013/-/-"/>
        <s v="2013/-/-/-/-"/>
        <s v="2013/-/2013/-/-"/>
        <s v="2013/-/2015/-/-"/>
        <s v="2013/2013/2013/-/-"/>
        <s v="2014/-/-/-/-"/>
        <s v="2014/-/2014/-/-"/>
        <s v="2014/2014/-/-/-"/>
        <s v="2014/2014/-/2015/-"/>
        <s v="2014/2016/-/-/-"/>
        <s v="2015/-/-/-/-"/>
        <s v="2015/-/2015/-/-"/>
        <s v="2015/2014/-/-/-"/>
        <s v="2015/2015/2014/-/-"/>
        <s v="2015/2017/-/-/-"/>
        <s v="2015/2017/2013/-/-"/>
        <s v="2015/2017/2019/-/-"/>
        <s v="2016/-/-/-/-"/>
        <s v="2016/-/2015/-/-"/>
        <s v="2016/-/2016/-/-"/>
        <s v="2016/-/2016/2017/-"/>
        <s v="2016/-/2016/2018/-"/>
        <s v="2016/-/2017/-/-"/>
        <s v="2016/-/2020/-/-"/>
        <s v="2016/2014/-/-/-"/>
        <s v="2016/2016/-/-/-"/>
        <s v="2016/2016/2016/-/-"/>
        <s v="2016/2017/-/-/-"/>
        <s v="2016/2017/2016/-/-"/>
        <s v="2016/2018/-/-/-"/>
        <s v="2016/2018/2017/-/-"/>
        <s v="2017/-/-/-/-"/>
        <s v="2017/-/-/-/2016"/>
        <s v="2017/-/-/2017/-"/>
        <s v="2017/-/-/2019/-"/>
        <s v="2017/-/2016/-/-"/>
        <s v="2017/-/2017/-/-"/>
        <s v="2017/-/2018/-/-"/>
        <s v="2017/-/2018/2018/-"/>
        <s v="2017/-/2019/-/-"/>
        <s v="2017/-/2020/-/-"/>
        <s v="2017/-/2020/2020/-"/>
        <s v="2017/2014/-/-/-"/>
        <s v="2017/2017/-/-/-"/>
        <s v="2017/2017/-/2019/-"/>
        <s v="2017/2017/2020/-/-"/>
        <s v="2017/2018/-/-/-"/>
        <s v="2017/2018/-/2020/-"/>
        <s v="2017/2018/2018/-/-"/>
        <s v="2017/2018/2024/-/-"/>
        <s v="2017/2019/-/-/-"/>
        <s v="2017/2019/-/2019/-"/>
        <s v="2018/-/-/-/-"/>
        <s v="2018/-/-/2018/-"/>
        <s v="2018/-/-/2019/-"/>
        <s v="2018/-/-/2020/-"/>
        <s v="2018/-/2018/-/-"/>
        <s v="2018/2016/-/-/-"/>
        <s v="2018/2016/2018/-/-"/>
        <s v="2018/2018/-/-/-"/>
        <s v="2018/2018/-/2018/-"/>
        <s v="2018/2018/2018/-/-"/>
        <s v="2018/2018/2022/-/-"/>
        <s v="2018/2019/-/-/-"/>
        <s v="2018/2019/2022/-/-"/>
        <s v="2018/2020/-/-/-"/>
        <s v="2018/2020/-/2018/-"/>
        <s v="2018/2020/-/2020/-"/>
        <s v="2018/2020/-/2021/-"/>
        <s v="2018/2020/2020/-/-"/>
        <s v="2018/2020/2022/-/-"/>
        <s v="2018/2020/2023/-/-"/>
        <s v="2018/2022/-/-/-"/>
        <s v="2018/2022/-/2021/-"/>
        <s v="2018/2023/-/2021/-"/>
        <s v="2019/-/-/-/-"/>
        <s v="2019/-/-/2019/-"/>
        <s v="2019/-/-/2020/-"/>
        <s v="2019/-/2018/-/-"/>
        <s v="2019/2016/-/2017/-"/>
        <s v="2019/2019/-/-/-"/>
        <s v="2019/2020/-/-/-"/>
        <s v="2019/2021/-/-/-"/>
        <s v="2019/2021/-/2019/-"/>
        <s v="2019/2021/-/2020/-"/>
        <s v="2019/2022/-/2022/-"/>
        <s v="2020/-/-/-/-"/>
        <s v="2020/-/-/2020/-"/>
        <s v="2020/-/-/2021/-"/>
        <s v="2020/-/-/2022/-"/>
        <s v="2020/2015/-/2019/-"/>
        <s v="2020/2018/2018/2019/-"/>
        <s v="2020/2019/-/-/-"/>
        <s v="2020/2020/-/2019/-"/>
        <s v="2020/2020/-/2023/-"/>
        <s v="2020/2020/2022/-/-"/>
        <s v="2020/2020/2023/-/-"/>
        <s v="2020/2021/-/-/-"/>
        <s v="2020/2021/-/2023/-"/>
        <s v="2020/2021/-/2024/-"/>
        <s v="2020/2022/-/-/-"/>
        <s v="2020/2022/-/2021/-"/>
        <s v="2020/2023/-/2022/-"/>
        <s v="2020/2035/-/-/-"/>
        <s v="2021/-/-/-/-"/>
        <s v="2021/-/-/2022/-"/>
        <s v="2021/-/-/2023/-"/>
        <s v="2021/2021/-/2023/-"/>
        <s v="2021/2022/-/-/-"/>
        <s v="2021/2022/-/2021/-"/>
        <s v="2021/2022/-/2023/-"/>
        <s v="2021/2023/-/-/-"/>
        <s v="2021/2023/-/2021/-"/>
        <s v="2021/2023/-/2022/-"/>
        <s v="2021/2023/-/2024/-"/>
        <s v="2021/2023/-/2025/-"/>
        <s v="2022/-/-/-/-"/>
        <s v="2022/2018/-/-/-"/>
        <s v="2022/2021/-/2022/-"/>
        <s v="2022/2023/-/-/-"/>
        <s v="2022/2024/-/-/-"/>
        <s v="2023/-/-/-/-"/>
        <s v="2024/-/-/-/-"/>
        <s v="2024/-/2015/-/-"/>
        <s v="2025/-/-/-/-"/>
        <s v="2025/2018/-/-/-"/>
        <s v="2025/2035/-/-/-"/>
        <s v="2026/2035/-/-/-"/>
        <m/>
      </sharedItems>
    </cacheField>
    <cacheField name="Haltbar bis (WA/WS/VI/CT/Winzer)" numFmtId="0">
      <sharedItems containsBlank="1" count="275">
        <s v="-/-/-/-/-"/>
        <s v="-/-/-/-/2022"/>
        <s v="-/-/-/-/2027"/>
        <s v="-/-/-/-/2030"/>
        <s v="-/-/-/-/2031"/>
        <s v="-/-/-/2016/-"/>
        <s v="-/-/-/2017/-"/>
        <s v="-/-/-/2018/-"/>
        <s v="-/-/-/2019/-"/>
        <s v="-/-/-/2020/-"/>
        <s v="-/-/-/2021/-"/>
        <s v="-/-/-/2022/-"/>
        <s v="-/-/-/2023/-"/>
        <s v="-/-/-/2024/-"/>
        <s v="-/-/-/2025/-"/>
        <s v="-/-/-/2025/2028"/>
        <s v="-/-/-/2026/-"/>
        <s v="-/-/-/2028/-"/>
        <s v="-/-/-/2029/-"/>
        <s v="-/-/-/2030/-"/>
        <s v="-/-/-/2031/-"/>
        <s v="-/-/-/2032/-"/>
        <s v="-/-/-/2034/-"/>
        <s v="-/-/-/2037/-"/>
        <s v="-/-/-/2039/-"/>
        <s v="-/-/-/2040/2020"/>
        <s v="-/-/2016/-/-"/>
        <s v="-/-/2017/-/-"/>
        <s v="-/-/2018/-/-"/>
        <s v="-/-/2019/-/-"/>
        <s v="-/-/2020/-/-"/>
        <s v="-/-/2021/-/-"/>
        <s v="-/-/2021/2015/-"/>
        <s v="-/-/2021/2021/-"/>
        <s v="-/-/2022/-/-"/>
        <s v="-/-/2023/-/-"/>
        <s v="-/-/2024/-/-"/>
        <s v="-/-/2024/2026/-"/>
        <s v="-/-/2024/2030/-"/>
        <s v="-/-/2025/-/-"/>
        <s v="-/-/2025/2022/-"/>
        <s v="-/-/2026/-/-"/>
        <s v="-/2008/-/-/-"/>
        <s v="-/2009/-/-/-"/>
        <s v="-/2013/-/-/-"/>
        <s v="-/2014/-/-/-"/>
        <s v="-/2015/-/-/-"/>
        <s v="-/2016/-/-/-"/>
        <s v="-/2016/-/2018/-"/>
        <s v="-/2016/2019/-/-"/>
        <s v="-/2017/-/-/-"/>
        <s v="-/2017/2015/2020/-"/>
        <s v="-/2018/-/-/-"/>
        <s v="-/2018/-/2015/2026"/>
        <s v="-/2019/-/-/-"/>
        <s v="-/2019/2018/-/-"/>
        <s v="-/2020/-/-/-"/>
        <s v="-/2021/-/-/-"/>
        <s v="-/2022/-/-/-"/>
        <s v="-/2023/2020/-/-"/>
        <s v="-/2024/-/-/-"/>
        <s v="-/2024/-/-/2025"/>
        <s v="-/2024/2021/-/-"/>
        <s v="-/2025/-/-/-"/>
        <s v="-/2025/-/2022/-"/>
        <s v="-/2025/2025/-/-"/>
        <s v="-/2026/-/-/2030"/>
        <s v="-/2027/-/-/-"/>
        <s v="-/2027/-/2027/-"/>
        <s v="-/2028/-/-/-"/>
        <s v="-/2028/2023/-/-"/>
        <s v="-/2029/-/-/-"/>
        <s v="-/2030/-/-/-"/>
        <s v="-/2030/2032/-/-"/>
        <s v="-/2033/-/2027/-"/>
        <s v="-/2035/-/2035/-"/>
        <s v="-/2040/-/-/-"/>
        <s v="-/2048/-/2041/-"/>
        <s v="2008/-/-/-/-"/>
        <s v="2010/-/-/-/-"/>
        <s v="2011/-/2013/-/-"/>
        <s v="2012/-/-/-/-"/>
        <s v="2013/-/2013/-/-"/>
        <s v="2014/-/-/-/-"/>
        <s v="2014/-/2013/-/-"/>
        <s v="2014/-/2014/-/-"/>
        <s v="2014/2018/2014/-/-"/>
        <s v="2014/2024/-/-/-"/>
        <s v="2015/-/-/-/-"/>
        <s v="2015/-/2015/-/-"/>
        <s v="2015/-/2017/-/-"/>
        <s v="2015/-/2023/-/-"/>
        <s v="2015/2018/-/-/-"/>
        <s v="2016/-/-/-/-"/>
        <s v="2016/-/2016/-/-"/>
        <s v="2016/-/2025/-/-"/>
        <s v="2016/2013/2016/-/-"/>
        <s v="2016/2014/-/-/-"/>
        <s v="2017/-/-/-/-"/>
        <s v="2017/-/2016/-/-"/>
        <s v="2017/-/2017/-/-"/>
        <s v="2017/2017/2017/-/-"/>
        <s v="2017/2020/2016/-/-"/>
        <s v="2017/2020/2017/-/-"/>
        <s v="2018/-/-/-/-"/>
        <s v="2018/-/-/-/2026"/>
        <s v="2018/-/2018/-/-"/>
        <s v="2018/2013/-/-/-"/>
        <s v="2018/2013/2018/-/-"/>
        <s v="2018/2015/2018/-/-"/>
        <s v="2019/-/-/-/-"/>
        <s v="2019/-/2019/-/-"/>
        <s v="2019/-/2019/2022/-"/>
        <s v="2019/-/2020/-/-"/>
        <s v="2019/-/2024/-/-"/>
        <s v="2019/2015/2019/-/-"/>
        <s v="2019/2017/-/-/-"/>
        <s v="2019/2018/2021/-/-"/>
        <s v="2019/2022/-/-/-"/>
        <s v="2020/-/-/-/-"/>
        <s v="2020/-/2017/-/-"/>
        <s v="2020/-/2020/-/-"/>
        <s v="2020/2016/2020/-/-"/>
        <s v="2020/2017/-/-/-"/>
        <s v="2020/2020/-/-/-"/>
        <s v="2020/2023/-/-/-"/>
        <s v="2021/-/-/-/-"/>
        <s v="2021/-/2016/-/-"/>
        <s v="2021/-/2021/-/-"/>
        <s v="2021/2020/-/2022/-"/>
        <s v="2021/2020/2021/-/-"/>
        <s v="2022/-/-/-/-"/>
        <s v="2022/-/-/2021/-"/>
        <s v="2022/-/2017/-/-"/>
        <s v="2022/-/2018/2023/-"/>
        <s v="2022/-/2019/-/-"/>
        <s v="2022/-/2021/-/-"/>
        <s v="2022/-/2022/-/-"/>
        <s v="2022/-/2024/-/-"/>
        <s v="2022/2007/-/-/-"/>
        <s v="2022/2015/2027/-/-"/>
        <s v="2022/2020/-/-/-"/>
        <s v="2022/2020/2028/-/-"/>
        <s v="2022/2022/2016/-/-"/>
        <s v="2022/2027/-/-/-"/>
        <s v="2022/2033/-/-/-"/>
        <s v="2023/-/-/-/-"/>
        <s v="2023/-/2020/-/-"/>
        <s v="2023/2019/-/-/-"/>
        <s v="2023/2019/2018/-/-"/>
        <s v="2023/2025/-/-/-"/>
        <s v="2023/2030/2019/-/-"/>
        <s v="2024/-/-/-/-"/>
        <s v="2024/-/-/2023/-"/>
        <s v="2024/-/2020/-/-"/>
        <s v="2024/-/2020/2025/-"/>
        <s v="2024/-/2021/-/-"/>
        <s v="2024/-/2024/-/-"/>
        <s v="2024/-/2026/-/-"/>
        <s v="2024/-/2027/-/-"/>
        <s v="2024/2021/2020/-/-"/>
        <s v="2024/2022/-/-/-"/>
        <s v="2024/2024/-/2023/-"/>
        <s v="2024/2024/2017/-/-"/>
        <s v="2024/2025/-/-/-"/>
        <s v="2024/2026/-/-/-"/>
        <s v="2024/2033/-/2024/-"/>
        <s v="2024/2038/-/-/-"/>
        <s v="2025/-/-/-/-"/>
        <s v="2025/-/2020/-/-"/>
        <s v="2025/-/2021/-/-"/>
        <s v="2025/-/2023/-/-"/>
        <s v="2025/-/2025/-/-"/>
        <s v="2025/2018/2027/-/-"/>
        <s v="2025/2019/-/-/-"/>
        <s v="2025/2023/2026/-/-"/>
        <s v="2025/2024/-/-/-"/>
        <s v="2025/2024/2021/-/-"/>
        <s v="2025/2026/2022/-/-"/>
        <s v="2025/2028/2030/-/-"/>
        <s v="2025/2029/-/2025/-"/>
        <s v="2025/2029/2028/-/-"/>
        <s v="2025/2030/-/-/-"/>
        <s v="2026/-/-/-/-"/>
        <s v="2026/-/-/2025/-"/>
        <s v="2026/-/-/2029/-"/>
        <s v="2026/-/-/2030/-"/>
        <s v="2026/-/2022/-/-"/>
        <s v="2026/2013/2026/-/-"/>
        <s v="2026/2023/2025/-/-"/>
        <s v="2026/2025/-/2034/-"/>
        <s v="2026/2028/-/-/-"/>
        <s v="2027/-/-/-/-"/>
        <s v="2027/-/-/2028/-"/>
        <s v="2027/2010/-/-/-"/>
        <s v="2027/2014/-/-/-"/>
        <s v="2027/2024/-/-/-"/>
        <s v="2027/2028/-/-/-"/>
        <s v="2027/2030/-/-/-"/>
        <s v="2027/2032/-/-/-"/>
        <s v="2028/-/-/-/-"/>
        <s v="2028/-/-/2023/-"/>
        <s v="2028/-/-/2024/-"/>
        <s v="2028/-/-/2026/-"/>
        <s v="2028/-/-/2029/-"/>
        <s v="2028/-/2028/2030/-"/>
        <s v="2028/2020/-/2019/-"/>
        <s v="2028/2023/-/-/-"/>
        <s v="2028/2026/2025/-/-"/>
        <s v="2028/2027/-/2022/-"/>
        <s v="2028/2029/-/-/-"/>
        <s v="2028/2029/-/2035/-"/>
        <s v="2028/2032/-/2028/-"/>
        <s v="2028/2036/2030/-/-"/>
        <s v="2028/2036/2031/-/-"/>
        <s v="2028/2040/-/2034/-"/>
        <s v="2029/2028/-/2027/-"/>
        <s v="2030/-/-/-/-"/>
        <s v="2030/-/-/2023/-"/>
        <s v="2030/-/-/2024/-"/>
        <s v="2030/-/-/2030/-"/>
        <s v="2030/-/2021/-/-"/>
        <s v="2030/-/2022/-/-"/>
        <s v="2030/-/2040/-/-"/>
        <s v="2030/2026/-/2025/-"/>
        <s v="2030/2027/-/2036/-"/>
        <s v="2030/2028/-/-/-"/>
        <s v="2030/2028/-/2026/-"/>
        <s v="2030/2030/2026/-/-"/>
        <s v="2030/2030/2029/-/-"/>
        <s v="2030/2033/-/-/-"/>
        <s v="2030/2036/-/-/-"/>
        <s v="2030/2036/-/2036/-"/>
        <s v="2031/-/-/-/-"/>
        <s v="2033/2033/-/2037/-"/>
        <s v="2033/2037/-/2028/-"/>
        <s v="2035/-/-/2027/-"/>
        <s v="2035/-/-/2028/-"/>
        <s v="2035/2024/-/-/-"/>
        <s v="2035/2028/-/2033/-"/>
        <s v="2035/2028/2025/2031/-"/>
        <s v="2035/2030/-/-/-"/>
        <s v="2035/2033/-/-/-"/>
        <s v="2035/2035/2027/-/-"/>
        <s v="2035/2035/2029/-/-"/>
        <s v="2035/2036/-/-/-"/>
        <s v="2035/2036/-/2035/-"/>
        <s v="2035/2040/-/2032/-"/>
        <s v="2035/2042/-/2039/-"/>
        <s v="2038/-/-/-/-"/>
        <s v="2038/2027/-/2039/-"/>
        <s v="2038/2035/-/-/-"/>
        <s v="2038/2040/-/2033/-"/>
        <s v="2038/2045/-/2034/-"/>
        <s v="2040/-/-/-/-"/>
        <s v="2040/-/-/2029/-"/>
        <s v="2040/-/-/2037/-"/>
        <s v="2040/-/2022/-/-"/>
        <s v="2040/2035/-/-/-"/>
        <s v="2040/2036/-/2034/-"/>
        <s v="2040/2042/-/-/-"/>
        <s v="2040/2043/-/-/-"/>
        <s v="2045/-/-/2037/-"/>
        <s v="2045/2022/-/-/-"/>
        <s v="2045/2040/-/-/-"/>
        <s v="2045/2040/-/2039/-"/>
        <s v="2045/2042/-/2039/-"/>
        <s v="2050/2035/-/2041/-"/>
        <s v="2050/2038/-/2043/-"/>
        <s v="2050/2040/-/2043/-"/>
        <s v="2056/2055/-/-/-"/>
        <s v="2060/-/-/2060/-"/>
        <s v="2067/2055/-/-/-"/>
        <s v="2075/2055/-/-/-"/>
        <m/>
      </sharedItems>
    </cacheField>
    <cacheField name="Preis" numFmtId="0">
      <sharedItems containsString="0" containsBlank="1" count="1">
        <m/>
      </sharedItems>
    </cacheField>
    <cacheField name="Ge-&#10;Kauft" numFmtId="0">
      <sharedItems containsString="0" containsBlank="1" containsNumber="1" containsInteger="1" minValue="2001" maxValue="2021" count="21">
        <n v="2001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m/>
      </sharedItems>
    </cacheField>
    <cacheField name="Bewertung (WA/WS/VI/CT)" numFmtId="0">
      <sharedItems containsBlank="1" count="326">
        <s v="-/-/-/-"/>
        <s v="-/-/-/85"/>
        <s v="-/-/-/88"/>
        <s v="-/-/-/89"/>
        <s v="-/-/-/90"/>
        <s v="-/-/-/90,3"/>
        <s v="-/-/-/90,4"/>
        <s v="-/-/-/90,5"/>
        <s v="-/-/-/90,8"/>
        <s v="-/-/-/91"/>
        <s v="-/-/-/91,3"/>
        <s v="-/-/-/92"/>
        <s v="-/-/-/92,5"/>
        <s v="-/-/-/95"/>
        <s v="-/-/-/CT"/>
        <s v="-/-/-/CT85"/>
        <s v="-/-/-/CT88"/>
        <s v="-/-/-/CT88,8"/>
        <s v="-/-/-/CT89"/>
        <s v="-/-/-/CT89,5"/>
        <s v="-/-/-/CT89,6"/>
        <s v="-/-/-/CT90"/>
        <s v="-/-/-/CT90,7"/>
        <s v="-/-/-/CT91"/>
        <s v="-/-/-/CT91,5"/>
        <s v="-/-/-/CT91,7"/>
        <s v="-/-/-/CT92"/>
        <s v="-/-/-/CT92,5"/>
        <s v="-/-/-/CT93,7"/>
        <s v="-/-/-/CT95"/>
        <s v="-/-/-/DE84"/>
        <s v="-/-/-/DE85"/>
        <s v="-/-/-/FS 92/100"/>
        <s v="-/-/-/FS(92-94)"/>
        <s v="-/-/-/FS89-91,CT87"/>
        <s v="-/-/-/FS90"/>
        <s v="-/-/-/FS91"/>
        <s v="-/-/-/FS91-93"/>
        <s v="-/-/-/FS91,CT86"/>
        <s v="-/-/-/FS92"/>
        <s v="-/-/-/FS93"/>
        <s v="-/-/-/FS93-95"/>
        <s v="-/-/-/FS93-95, CT92,4"/>
        <s v="-/-/-/FS93,CT87"/>
        <s v="-/-/-/FS95"/>
        <s v="-/-/-/GR1"/>
        <s v="-/-/-/GR2"/>
        <s v="-/-/-/GR3"/>
        <s v="-/-/-/GR3, CT88,7"/>
        <s v="-/-/-/GR3/RP94"/>
        <s v="-/-/-/noch nicht im GR"/>
        <s v="-/-/(87-89)/-"/>
        <s v="-/-/88/-"/>
        <s v="-/-/89/-"/>
        <s v="-/-/89/CT89,5"/>
        <s v="-/-/90/-"/>
        <s v="-/-/90/92"/>
        <s v="-/-/90/CT88"/>
        <s v="-/-/90/CT88,5"/>
        <s v="-/-/90/CT92"/>
        <s v="-/-/90/VI90"/>
        <s v="-/-/90+?/-"/>
        <s v="-/-/91/-"/>
        <s v="-/-/91/90,5"/>
        <s v="-/-/91/93,1"/>
        <s v="-/-/91/GR1"/>
        <s v="-/-/91/GR3"/>
        <s v="-/-/92/90"/>
        <s v="-/-/92/CT89"/>
        <s v="-/-/92/CT89,7"/>
        <s v="-/-/92/CT90,5"/>
        <s v="-/-/92/noch nicht im GR"/>
        <s v="-/-/92/VI92"/>
        <s v="-/-/92+/VI92+"/>
        <s v="-/-/93/-"/>
        <s v="-/-/96+/CT95,5"/>
        <s v="-/83/-/-"/>
        <s v="-/85/-/-"/>
        <s v="-/86/-/-"/>
        <s v="-/87/-/-"/>
        <s v="-/88/-/-"/>
        <s v="-/88/-/89"/>
        <s v="-/88/85/-"/>
        <s v="-/88/92/-"/>
        <s v="-/89/-/-"/>
        <s v="-/89/-/CT90,3"/>
        <s v="-/89/91/CT90,8"/>
        <s v="-/89/91/GR3, CT88"/>
        <s v="-/89/93/-"/>
        <s v="-/90/-/-"/>
        <s v="-/90/-/88,5"/>
        <s v="-/90/-/89,6"/>
        <s v="-/90/-/CT89,9"/>
        <s v="-/90/92/-"/>
        <s v="-/91/-/-"/>
        <s v="-/91/-/87,3"/>
        <s v="-/91/-/FS95"/>
        <s v="-/91/94/-"/>
        <s v="-/92/-/-"/>
        <s v="-/92/88/-"/>
        <s v="-/92/91/-"/>
        <s v="-/93/-/-"/>
        <s v="-/93/93/-"/>
        <s v="-/94/-/-"/>
        <s v="-/94/-/90"/>
        <s v="-/95/92/-"/>
        <s v="-/96/-/-"/>
        <s v="-/96/-/94,5"/>
        <s v="?/96/-/91"/>
        <s v="(87-89)/91/-/-"/>
        <s v="(88-90)/-/-/CT90"/>
        <s v="(89-90)/-/-/GR2"/>
        <s v="(90-91)+/-/-/-"/>
        <s v="(90-91)+/-/-/CT95"/>
        <s v="(92-94)/93/(90-92)/-"/>
        <s v="(93-95)/91/-/-"/>
        <s v="(94-96)/-/-/-"/>
        <s v="(94-96)/97/-/-"/>
        <s v="(95-97)/95/(91-93)/-"/>
        <s v="100/97/-/94,9"/>
        <s v="86?/-/90/CT88"/>
        <s v="86/-/-/-"/>
        <s v="86/-/88/VI88"/>
        <s v="86/89/-/-"/>
        <s v="86/91/86/-"/>
        <s v="87?/-/-/-"/>
        <s v="87?/-/94+/CT94,VI94+"/>
        <s v="87/-/-/-"/>
        <s v="87/-/89/-"/>
        <s v="87/89/-/-"/>
        <s v="87/92/-/94,5"/>
        <s v="87/94/-/-"/>
        <s v="88/-/-/-"/>
        <s v="88/-/-/CT89"/>
        <s v="88/-/87/-"/>
        <s v="88/-/88/-"/>
        <s v="88/-/93/-"/>
        <s v="88/86/-/-"/>
        <s v="88/89/-/-"/>
        <s v="88/91/-/-"/>
        <s v="88/93/-/-"/>
        <s v="88/93/-/90,5"/>
        <s v="88+/-/-/-"/>
        <s v="89/-/-/-"/>
        <s v="89/-/-/CT88"/>
        <s v="89/-/-/CT89,7"/>
        <s v="89/-/87/-"/>
        <s v="89/-/87/CT90"/>
        <s v="89/-/88+/-"/>
        <s v="89/-/89/-"/>
        <s v="89/-/89+?/VI89+"/>
        <s v="89/-/94/VI94"/>
        <s v="89/87/89/-"/>
        <s v="89/88/-/-"/>
        <s v="89/93/-/88,2"/>
        <s v="89+/-/86/CT88"/>
        <s v="89+/-/90/-"/>
        <s v="89+/91/91/-"/>
        <s v="89+/92/-/-"/>
        <s v="90/-/-/-"/>
        <s v="90/-/-/89,2"/>
        <s v="90/-/-/FS92-94"/>
        <s v="90/-/-/GR3"/>
        <s v="90/-/87-89/RP 89/100"/>
        <s v="90/-/87/-"/>
        <s v="90/-/90/-"/>
        <s v="90/-/90/GR3"/>
        <s v="90/-/93/GR3"/>
        <s v="90/87/87/CT89,2"/>
        <s v="90/88/-/-"/>
        <s v="90/89/-/-"/>
        <s v="90/90/-/-"/>
        <s v="90/90/89-92/-"/>
        <s v="90/90/90/-"/>
        <s v="90/90/90/GR3"/>
        <s v="90/91/90/-"/>
        <s v="90/92/92/-"/>
        <s v="90/95/(90-92)/-"/>
        <s v="90+/-/-/-"/>
        <s v="90+/-/-/91"/>
        <s v="90+/90/90/-"/>
        <s v="90+/92/93/-"/>
        <s v="91/-/-/-"/>
        <s v="91/-/-/90,1"/>
        <s v="91/-/-/91"/>
        <s v="91/-/-/91,4"/>
        <s v="91/-/89/-"/>
        <s v="91/-/90/CT94"/>
        <s v="91/-/91/-"/>
        <s v="91/-/91/GR2"/>
        <s v="91/-/92/GR3"/>
        <s v="91/-/93/CT92"/>
        <s v="91/-/94/-"/>
        <s v="91/84/-/CT88,3"/>
        <s v="91/89/89/RP 91/100"/>
        <s v="91/90/-/89"/>
        <s v="91/90/90/-"/>
        <s v="91/90/91/GR2"/>
        <s v="91/90/91/GR3"/>
        <s v="91/91/-/-"/>
        <s v="91/91/90/-"/>
        <s v="91/91/91/-"/>
        <s v="91/92/-/90"/>
        <s v="91/93/(90-92)/90,8"/>
        <s v="91/93/91/CT90,7"/>
        <s v="91/97/-/93,3"/>
        <s v="91/98/-/-"/>
        <s v="91+/-/-/CT88"/>
        <s v="91+/-/91/FS93"/>
        <s v="91+/-/93+/-"/>
        <s v="92/-/-/-"/>
        <s v="92/-/-/92"/>
        <s v="92/-/88/CT92,8"/>
        <s v="92/-/91/-"/>
        <s v="92/-/91/CT90,9"/>
        <s v="92/-/92/-"/>
        <s v="92/-/92/GR2"/>
        <s v="92/-/92/GR3"/>
        <s v="92/88/92/-"/>
        <s v="92/90/-/-"/>
        <s v="92/90/-/89,3"/>
        <s v="92/90/92/CT88,1"/>
        <s v="92/90/92+/-"/>
        <s v="92/90/93/-"/>
        <s v="92/91/-/-"/>
        <s v="92/91/92/-"/>
        <s v="92/91/92+/CT90,6"/>
        <s v="92/92/-/-"/>
        <s v="92/92/89/GR3, CT90"/>
        <s v="92/92/92/CT88"/>
        <s v="92/93/-/-"/>
        <s v="92/93/-/90,3"/>
        <s v="92/96/-/91,1"/>
        <s v="92+/-/-/-"/>
        <s v="92+/-/-/CT90,1"/>
        <s v="92+/-/89/-"/>
        <s v="92+/-/89+ (GG)/CT94,5"/>
        <s v="92+/-/91/-"/>
        <s v="92+/-/93/CT93"/>
        <s v="92+/-/94/91,5"/>
        <s v="92+/90/-/-"/>
        <s v="93 (Cuvee tradition)/92/93/-"/>
        <s v="93/-/-/-"/>
        <s v="93/-/-/89"/>
        <s v="93/-/-/91,5"/>
        <s v="93/-/88/91,4"/>
        <s v="93/-/88/CT91,6"/>
        <s v="93/-/90/-"/>
        <s v="93/-/90+/VI90+"/>
        <s v="93/88/90+/CT90,4"/>
        <s v="93/88/93/-"/>
        <s v="93/89/92/FS93-95, CT92,2"/>
        <s v="93/90/-/-"/>
        <s v="93/90/87+/-"/>
        <s v="93/91/-/-"/>
        <s v="93/92/91/92,8"/>
        <s v="93/96/95/-"/>
        <s v="93+/-/-/CT87,3"/>
        <s v="93+/-/-/FS96"/>
        <s v="93+/-/90/VI90"/>
        <s v="93+/93/-/-"/>
        <s v="94/-/-/-"/>
        <s v="94/-/-/84"/>
        <s v="94/-/-/90,7"/>
        <s v="94/-/-/92,1"/>
        <s v="94/-/-/92,5"/>
        <s v="94/-/-/93"/>
        <s v="94/-/-/95"/>
        <s v="94/-/-/CT90"/>
        <s v="94/-/-/CT92"/>
        <s v="94/-/94/-"/>
        <s v="94/-/94/GR3, WS91, CT91"/>
        <s v="94/89/94/-"/>
        <s v="94/90/-/-"/>
        <s v="94/90/-/86,2"/>
        <s v="94/90/-/FS95"/>
        <s v="94/90/95+/-"/>
        <s v="94/91/-/CT92,VI92"/>
        <s v="94/91/91/-"/>
        <s v="94/92/-/92"/>
        <s v="94/92/-/FS90;CT92"/>
        <s v="94/92/-/FS95;CT96"/>
        <s v="94/92/91/-"/>
        <s v="94/93/-/-"/>
        <s v="94/93/(92-94)/-"/>
        <s v="94/93/94+/93"/>
        <s v="94/94/-/-"/>
        <s v="94/94/(93-95)/-"/>
        <s v="94/95/93/-"/>
        <s v="94+/-/-/-"/>
        <s v="94+/-/-/88,3"/>
        <s v="94+/-/93/FS95-97"/>
        <s v="94+/-/94+/91+/CT91,6"/>
        <s v="94+/88/94+/CT88,4"/>
        <s v="94+/93/-/93,3"/>
        <s v="94+/95/88/CT92"/>
        <s v="95/-/-/-"/>
        <s v="95/-/-/FS94-96, CT94,8"/>
        <s v="95/91/94/-"/>
        <s v="95/93/-/93,2"/>
        <s v="95/93/-/FS93;CT93"/>
        <s v="95/95/-/-"/>
        <s v="95/95/-/92,66"/>
        <s v="95/96/88+/CT93"/>
        <s v="95/97/98/92,8"/>
        <s v="95+/93/-/FS92;CT93,5"/>
        <s v="96/-/-/-"/>
        <s v="96/-/96/-"/>
        <s v="96/94/(93-95)/-"/>
        <s v="96/95/-/-"/>
        <s v="96/97/-/-"/>
        <s v="96/98/97/93,1"/>
        <s v="96+/92/-/95,7"/>
        <s v="96+/95/-/93"/>
        <s v="96+/95/-/93,1"/>
        <s v="97/-/-/91,9"/>
        <s v="97/95/-/FS94;CT90,7"/>
        <s v="97/97/96/93,1"/>
        <s v="97/98/-/-"/>
        <s v="97+/94/-/91"/>
        <s v="98/-/-/91,5"/>
        <s v="98/94/-/92,8"/>
        <s v="98/96/-/93,8"/>
        <s v="98+/-/-/92,3"/>
        <s v="98+/94/95/93,7"/>
        <m/>
      </sharedItems>
    </cacheField>
    <cacheField name="Wo&#10;gekauft" numFmtId="0">
      <sharedItems containsBlank="1" count="257">
        <s v="-"/>
        <s v="&quot;Auftragskauf&quot; Gerhard"/>
        <s v="A Cantina L'Orriu"/>
        <s v="A. Gottardi"/>
        <s v="Abendessen Spazeks 03/2021"/>
        <s v="Aitá"/>
        <s v="Alimentari in Orvieto"/>
        <s v="Allegrini"/>
        <s v="Andreas Laible"/>
        <s v="Ansitz Pfitscher"/>
        <s v="Ansitz Waldgries"/>
        <s v="Antichi Poderi Jerzu"/>
        <s v="Antinori"/>
        <s v="Arnaldo Caprai"/>
        <s v="ARZ"/>
        <s v="Auchan Olbia"/>
        <s v="Az.Agr. Cascina La Pertica"/>
        <s v="Azienda Mura"/>
        <s v="Badia a Coltibuono"/>
        <s v="Barbi"/>
        <s v="Barone di Villagrande"/>
        <s v="Bedrock"/>
        <s v="Begali"/>
        <s v="Bei Inventur gefunden"/>
        <s v="Benanti"/>
        <s v="Bestellung Vinorama 02_2021"/>
        <s v="Bestellung Vinorama 05_2021"/>
        <s v="Bozen"/>
        <s v="Bründlmayer"/>
        <s v="Ca die Frati"/>
        <s v="Cafaggio"/>
        <s v="Cantina del Giogantinu"/>
        <s v="Cantina di Franciacorta"/>
        <s v="Cantina Girlan"/>
        <s v="Cantina Menhir"/>
        <s v="Cantina Sociale"/>
        <s v="Cantina Sociale Dorgali"/>
        <s v="Cantina Sociale Gallura"/>
        <s v="Cantrina"/>
        <s v="Caprai"/>
        <s v="Castellare di Castellina"/>
        <s v="Castellare in Castellina"/>
        <s v="Castello dei Rampolla"/>
        <s v="Castello di Volpaia"/>
        <s v="Cavalchina"/>
        <s v="Cave Sartenaise"/>
        <s v="Chateau d‘Estoublon"/>
        <s v="Chateau La Nerthe"/>
        <s v="Ciro Biondi"/>
        <s v="Coffele"/>
        <s v="Col D'Orcia"/>
        <s v="Colpetrone"/>
        <s v="Comincioli"/>
        <s v="Delikatesseladen in Giglio Porto"/>
        <s v="Der Steirer"/>
        <s v="Di Majo Norante"/>
        <s v="DiVino/"/>
        <s v="Domaine Brusset"/>
        <s v="Domaine de Pratavone"/>
        <s v="Domaine de Tanella"/>
        <s v="Domaine de Terraccia"/>
        <s v="Domaine de Vaccelli"/>
        <s v="Domaine des Bosquets"/>
        <s v="Domaine Olivier Hillare"/>
        <s v="Einkauf Gottardi"/>
        <s v="Einkauf Rainer Wein"/>
        <s v="Eisacktaler Kellerei"/>
        <s v="Elena Walch"/>
        <s v="Enotec 12 Gradi"/>
        <s v="Enotec Jesi"/>
        <s v="Enotec René Muré, Colmar"/>
        <s v="Enotec Vernazza"/>
        <s v="Enoteca"/>
        <s v="Enoteca di Fonterutoli"/>
        <s v="Enoteca Divino (Maglie)"/>
        <s v="Enoteca in Orvieto"/>
        <s v="Enoteca in Pitigliano"/>
        <s v="Enoteca in San Giminano"/>
        <s v="Enoteca in Treviso"/>
        <s v="Enoteca L'Angolo Divino Peschici"/>
        <s v="Enoteca Mieravigliosa (Maglie)"/>
        <s v="Enoteca Properzio"/>
        <s v="Enoteca Spello"/>
        <s v="Enoteca Valpolicella"/>
        <s v="Enoteca Verona"/>
        <s v="Enoteca von Mantelassi"/>
        <s v="Enoteca von Morrisfarms"/>
        <s v="Enoteca von Poliziano"/>
        <s v="Enothek in Volterra"/>
        <s v="Enovit Bozen"/>
        <s v="Erste+Neue"/>
        <s v="Fattoria di Felsina"/>
        <s v="Fattoria Poggerino"/>
        <s v="Feudo Maccari"/>
        <s v="Flughafen Frau"/>
        <s v="Fontodi"/>
        <s v="Frankowitsch"/>
        <s v="Franz Haas"/>
        <s v="Franz Keller"/>
        <s v="Freie Weingärten Wachau"/>
        <s v="Garlider"/>
        <s v="Garofoli"/>
        <s v="Geburtstagsgeschenk für Stefan"/>
        <s v="Geburtstagsgeschenk Stefan, Helli, Christian"/>
        <s v="Gemeinsam mit Andreas Friedl"/>
        <s v="Gemeinschaftsbestellung ARZ"/>
        <s v="Geschenk"/>
        <s v="Geschenk Apotheke"/>
        <s v="Geschenk Bernhard"/>
        <s v="Geschenk Eltern"/>
        <s v="Geschenk Gerhard"/>
        <s v="Geschenk Hannahs"/>
        <s v="Geschenk Heidi"/>
        <s v="Geschenk Heidi und Otto"/>
        <s v="Geschenk Kirchers"/>
        <s v="Geschenk Laschitz"/>
        <s v="Geschenk Miri/Georg"/>
        <s v="Geschenk Miri&amp;Georg"/>
        <s v="Geschenk Moni"/>
        <s v="Geschenk Moni/Apotheke"/>
        <s v="Geschenk Raichs"/>
        <s v="Geschenk Stefania/Richard"/>
        <s v="Geschenk?"/>
        <s v="Gianfranco Fino"/>
        <s v="Gottardi"/>
        <s v="Grießbauerhof"/>
        <s v="Guerrieri Rizzardi"/>
        <s v="Gulfi"/>
        <s v="Hochzeitsgeschenk"/>
        <s v="Hofer Sterzing"/>
        <s v="Hofstätter"/>
        <s v="Holzapfel"/>
        <s v="Hostaria 2020"/>
        <s v="I Pastini"/>
        <s v="I Vigneri"/>
        <s v="Il Buongustaio/Randazzo"/>
        <s v="Ilatium"/>
        <s v="Inama"/>
        <s v="InVinum"/>
        <s v="Jamek"/>
        <s v="Jeff Cohn"/>
        <s v="Kellerei Bozen"/>
        <s v="Kellerei Girlan"/>
        <s v="Kellerei Kaltern"/>
        <s v="Kellerei Kurtatsch"/>
        <s v="Kellerei Schreckbichl"/>
        <s v="Kellerei St. Michael/Eppan"/>
        <s v="Kellerei Terlan"/>
        <s v="Kellerei Tramin"/>
        <s v="Kellerei Unterganzner"/>
        <s v="Kettmeir"/>
        <s v="Klosterkellerei Muri-Gries"/>
        <s v="Köfererhof"/>
        <s v="Krispel"/>
        <s v="L'Arco"/>
        <s v="Lageder"/>
        <s v="Laise/Lipari"/>
        <s v="Le Fonti"/>
        <s v="Le Pupille"/>
        <s v="Le Terazze"/>
        <s v="Les Bosquet des Papes"/>
        <s v="Lipari Feinkost"/>
        <s v="M-Preis"/>
        <s v="Maculan"/>
        <s v="Mailversand Tenuta di Castellaro"/>
        <s v="MairMair Sterzing"/>
        <s v="Maison du Gigondas"/>
        <s v="Maison Ogier"/>
        <s v="Manincor"/>
        <s v="Mas de la Dame"/>
        <s v="Mazzei"/>
        <s v="Metro"/>
        <s v="Mitbringsel Apotheke"/>
        <s v="Mitbringsel Eltern"/>
        <s v="Mitbringsel Eric/Angela"/>
        <s v="Mitbringsel Eva/Martin"/>
        <s v="Mitbringsel Georg Vallendar"/>
        <s v="Mitbringsel Guni"/>
        <s v="Mitbringsel Heidi"/>
        <s v="Mitbringsel Helmut"/>
        <s v="Mitbringsel Hr Mauk"/>
        <s v="Mitbringsel Ians"/>
        <s v="Mitbringsel Miri/Georg"/>
        <s v="Mitbringsel Ralf/Claudia"/>
        <s v="Mitbringsel Ursula/Poldi"/>
        <s v="Monte del Frá"/>
        <s v="Moroder"/>
        <s v="Morrisfarms"/>
        <s v="Mpreis"/>
        <s v="Murgo"/>
        <s v="Neumeister"/>
        <s v="Nez! Bar a Vin"/>
        <s v="Ostergeschenk Eltern"/>
        <s v="Osteria beim Weingut"/>
        <s v="Ottella"/>
        <s v="Paolo Bea"/>
        <s v="Perivancu"/>
        <s v="Pezzalunga"/>
        <s v="Pieropan"/>
        <s v="Planeta/Buonivini"/>
        <s v="Poggerino"/>
        <s v="Poliziano"/>
        <s v="Polz"/>
        <s v="Provenca"/>
        <s v="Renzo Marinai"/>
        <s v="Restaurant Loibnerhof"/>
        <s v="Ridge Vineyards - Lytton Springs"/>
        <s v="Robert Mondavi"/>
        <s v="Rocca di Frassinello"/>
        <s v="Roveglia"/>
        <s v="San Leonardo"/>
        <s v="Sattlerhof"/>
        <s v="Schlosskellerei Turmhof"/>
        <s v="Schmelz"/>
        <s v="Schreckbichl"/>
        <s v="Seghezzo/Santa Margherita Ligure"/>
        <s v="Signorvino"/>
        <s v="Sportoletti"/>
        <s v="St.Michael Eppan"/>
        <s v="Strasserhof"/>
        <s v="Strologo Silvano"/>
        <s v="Supermarkt Puntaldia"/>
        <s v="Tement"/>
        <s v="Tenuta Castellaro"/>
        <s v="Tenuta delle Terre Nerre"/>
        <s v="Tenuta di Castellaro"/>
        <s v="Tenuta di Ghizzano"/>
        <s v="Tenuta Vicchiomaggio"/>
        <s v="Terre&amp;Vini"/>
        <s v="Thunhof"/>
        <s v="Umani Ronchi"/>
        <s v="Vicampo"/>
        <s v="Vignerons d'Aghione (?)"/>
        <s v="Vino e Olio gegenüber Weingut"/>
        <s v="Vinocentral"/>
        <s v="Vinorama"/>
        <s v="Vinothek bei der Oper"/>
        <s v="Vinothek Fohringer"/>
        <s v="Wedl"/>
        <s v="Wedl 02/2021"/>
        <s v="Wedl 05/2021"/>
        <s v="Wedl 06/2020"/>
        <s v="Weihnachtsgeschenk 2007 (?)"/>
        <s v="Weihnachtsgeschenk Lillifamilierom"/>
        <s v="Wein&amp;Co Wien"/>
        <s v="Weingut Klumpp"/>
        <s v="Weingut Kornell"/>
        <s v="Weingut Nidrist"/>
        <s v="Weingut Rottensteiner"/>
        <s v="Weingut Topf"/>
        <s v="Weingut Unterortl"/>
        <s v="Weinladen Rom &quot;Il Vinaio&quot;, Viglioglia Silvio"/>
        <s v="Weinmarkt Poysdorf"/>
        <s v="Weinverkostung Laschitz"/>
        <s v="Winestore Bozen"/>
        <s v="Winestore Bozen 2020"/>
        <m/>
      </sharedItems>
    </cacheField>
    <cacheField name="Anlass" numFmtId="0">
      <sharedItems containsBlank="1" count="167">
        <s v="?"/>
        <s v="Abendessen 11.4.21"/>
        <s v="Abendessen 2.5.2020"/>
        <s v="Abendessen 20.2.2021"/>
        <s v="Abendessen 22.2.2021"/>
        <s v="Abendessen 23.4.21"/>
        <s v="Abendessen Eric/Angela"/>
        <s v="Abendessen Spazeks 03/2021"/>
        <s v="Abendessen Sterzing"/>
        <s v="Apothekenausflug Karlsruhe"/>
        <s v="Apulien 2021"/>
        <s v="ARZ"/>
        <s v="ARZ-Ausflug Wachau 2016"/>
        <s v="ARZ-Sammelbestellung"/>
        <s v="Ausflug Bozen"/>
        <s v="Ausflug Bozen 1"/>
        <s v="Ausflug Bozen 2"/>
        <s v="Ausflug Eltern"/>
        <s v="Bei Inventur gefunden"/>
        <s v="Bestellung Vinorama 02_2021"/>
        <s v="Bestellung Vinorama 05_2021"/>
        <s v="Besuch Bozen mit den Kleins/Baumgartners"/>
        <s v="Bonus Weinkauf"/>
        <s v="Bozen Mädelsshopping"/>
        <s v="Bozenausflug"/>
        <s v="Bozenausflug 22.5.2ß21"/>
        <s v="Bozenbesuch 19./20.6.2020"/>
        <s v="Brisket 2021"/>
        <s v="Brunello 2015 Internetshopping"/>
        <s v="DSAG Frühlingsmeeting 2016"/>
        <s v="DSAG Herbstmeeting"/>
        <s v="Einkauf Gottardi"/>
        <s v="Einkauf Hofer Sterzing"/>
        <s v="Einkauf Rainer Wein"/>
        <s v="Einkauf Rainer Wein 22.4."/>
        <s v="Einkauf Wedl 03/2020"/>
        <s v="Einladung Miri/Georg"/>
        <s v="Familienaperitiv"/>
        <s v="Flügge Mädels"/>
        <s v="Fortbildung Moni 2018"/>
        <s v="Gardasee mit Moni 2018"/>
        <s v="Geburtstag Heidi"/>
        <s v="Geburtstag Lilli"/>
        <s v="Geburtstag Moni"/>
        <s v="Geburtstagsessen Martin"/>
        <s v="Geburtstagsgeschenk Heidi"/>
        <s v="Geburtstagsgeschenk Johannes"/>
        <s v="Geburtstagsgeschenk Stefan, Helli, Christian"/>
        <s v="Gemeinsam mit Andreas Friedl"/>
        <s v="Gemeinschaftsbestellung ARZ"/>
        <s v="Geschenk Apotheke"/>
        <s v="Geschenk Bernhard"/>
        <s v="Geschenk Eltern"/>
        <s v="Geschenk Hannahs"/>
        <s v="Geschenk Hannas"/>
        <s v="Geschenk Heidi"/>
        <s v="Geschenk Heidi und Otto"/>
        <s v="Geschenk Helli"/>
        <s v="Geschenk Kirchers"/>
        <s v="Geschenk Miri/Georg"/>
        <s v="Geschenk Miri&amp;Georg"/>
        <s v="Geschenk Moni"/>
        <s v="Geschenk Moni/Apotheke"/>
        <s v="Geschenk Raichs"/>
        <s v="Geschenk Törggelen Ulli, Margit, Simon"/>
        <s v="Geschenk Weihnachten 2014"/>
        <s v="Geschenk?"/>
        <s v="Grillage mit Altvorderen"/>
        <s v="Herbsturlaub Meran 2008"/>
        <s v="Herbsturlaub Südtirol 2018"/>
        <s v="Herz Jesu Feuer"/>
        <s v="Hochzeitsreise"/>
        <s v="Hochzeitstag Kalterer See"/>
        <s v="Hostaria 2020"/>
        <s v="Hostaria Verona 2017"/>
        <s v="Hostaria Verona 2019"/>
        <s v="keine Magnum vor Ort"/>
        <s v="Kindergartenwochenende"/>
        <s v="Kurztrip Graz"/>
        <s v="Kurzurlaub Europapark"/>
        <s v="Kurzurlaub Gardasee 2017"/>
        <s v="Kurzurlaub Gardasee 2017/II"/>
        <s v="Kurzurlaub Graz"/>
        <s v="Kurzurlaub Trient"/>
        <s v="Kurzurlaub Vicenza"/>
        <s v="Kurzurlaub VittorioVeneto"/>
        <s v="Kurzurlaub Wachau"/>
        <s v="Lilli Rom"/>
        <s v="Lillimaturafeier Familie"/>
        <s v="Mailbestellung 2021"/>
        <s v="Mitbringsel Apotheke"/>
        <s v="Mitbringsel Eltern"/>
        <s v="Mitbringsel Eva/Martin"/>
        <s v="Mitbringsel Georg Vallendar"/>
        <s v="Mitbringsel Gerhard"/>
        <s v="Mitbringsel Guni"/>
        <s v="Mitbringsel Heidi"/>
        <s v="Mitbringsel Helmut"/>
        <s v="Mitbringsel Hr Mauk"/>
        <s v="Mitbringsel Miri/Georg"/>
        <s v="Mitbringsel Ralf/Claudia"/>
        <s v="Mitbringsel Ursula/Poldi"/>
        <s v="Moni Apotherzeitungstreffen Krems"/>
        <s v="Mpreis"/>
        <s v="Ostergeschenk Eltern"/>
        <s v="Osterurlaub Grado"/>
        <s v="Osterurlaub Salo"/>
        <s v="Pfingstausflug Südsteiermark "/>
        <s v="Rombesuch Lilli 06/2021"/>
        <s v="Samstageinkauf 25.4.2020"/>
        <s v="Sizilien 2016"/>
        <s v="Steiermark 2005"/>
        <s v="Südtirolkurzurlaub 2020"/>
        <s v="Südtirolurlaub 2013"/>
        <s v="Südtirolurlaub 2015"/>
        <s v="Südtirolurlaub 2015 (?)"/>
        <s v="Südtirolurlaub 2016"/>
        <s v="Südtirolurlaub 2017"/>
        <s v="Südtirolurlaub 2019"/>
        <s v="Toskanaurlaub 2018"/>
        <s v="Toskanaurlaub 2019"/>
        <s v="Toskanaurlaub 2020"/>
        <s v="Toskanaurlaub 2021"/>
        <s v="Umtrunk 12/20"/>
        <s v="Urlaub 2008"/>
        <s v="Urlaub 2010"/>
        <s v="Urlaub 2015"/>
        <s v="Urlaub 2017"/>
        <s v="Urlaub Cinque Terre"/>
        <s v="Urlaub Garda 2011"/>
        <s v="Urlaub Garda 2012"/>
        <s v="Urlaub Grado"/>
        <s v="Urlaub Korsika/Toskana 2013"/>
        <s v="Urlaub Korsika/Umbrien 2014"/>
        <s v="Urlaub Laschitz"/>
        <s v="Urlaub Laschitz Poysdorf"/>
        <s v="Urlaub Provence 2018"/>
        <s v="Urlaub Sardinien 2009"/>
        <s v="Urlaub Sardinien 2012"/>
        <s v="Urlaub Sizilien"/>
        <s v="Urlaub Sizilien 2020"/>
        <s v="Urlaub Südtirol 2011"/>
        <s v="Urlaub Südtirol 2012"/>
        <s v="Urlaub Toscana"/>
        <s v="Urlaub Toscana 2011"/>
        <s v="Urlaub Tramin 2010"/>
        <s v="Urlaub Umbrien "/>
        <s v="Urlaub Umbrien 2009"/>
        <s v="Urlaub Venedig 2011"/>
        <s v="USA-Reise 2019"/>
        <s v="Verona 2016"/>
        <s v="Verona mit Großfamilie"/>
        <s v="Vorbereitung Agape Paul"/>
        <s v="Wanderung Plose"/>
        <s v="Wedl 02/2021"/>
        <s v="Wedl 05/2021"/>
        <s v="Wedl 06/2020"/>
        <s v="Weihnachten 2020"/>
        <s v="Weihnachtsfondü 2020"/>
        <s v="Weihnachtsgeschenk 2007 (?)"/>
        <s v="Weinausflug Burschen"/>
        <s v="Weinausflug Südtirol nord Martin"/>
        <s v="Weinkauf Winter 2020"/>
        <s v="Weinverkostung „Agapenwein 2015“"/>
        <s v="Weinverkostung Laschitz"/>
        <s v="XmasMoni"/>
        <m/>
      </sharedItems>
    </cacheField>
    <cacheField name="Getrunken" numFmtId="0">
      <sharedItems containsDate="1" containsBlank="1" containsMixedTypes="1" minDate="2020-10-22T00:00:00" maxDate="2020-10-24T00:00:00" count="4">
        <d v="2020-10-22T00:00:00"/>
        <d v="2020-10-24T00:00:00"/>
        <s v="22.10.2020: leicher Kork, Preiselbeeren, a bissl Marzipan im Abgang"/>
        <m/>
      </sharedItems>
    </cacheField>
    <cacheField name="Kommentar" numFmtId="0">
      <sharedItems containsBlank="1" count="7">
        <s v="1x Kork, 24.5.2018"/>
        <s v="2019: tadellos, immer noch intensiv nach Eibischteig"/>
        <s v="8.9.2016: sensationell"/>
        <s v="rund, voll, sehr gut"/>
        <s v="super! Idealer Zeitpunkt für den Lagrein!"/>
        <s v="Überraschend gut - durchaus eine €10 Option!"/>
        <m/>
      </sharedItems>
    </cacheField>
    <cacheField name="€ Einkauf" numFmtId="0">
      <sharedItems containsString="0" containsBlank="1" containsNumber="1" containsInteger="1" minValue="0" maxValue="0" count="2">
        <n v="0"/>
        <m/>
      </sharedItems>
    </cacheField>
    <cacheField name="€ im Keller" numFmtId="0">
      <sharedItems containsString="0" containsBlank="1" containsNumber="1" containsInteger="1" minValue="0" maxValue="0" count="2">
        <n v="0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33">
  <r>
    <x v="9"/>
    <x v="30"/>
    <x v="10"/>
    <x v="37"/>
    <x v="13"/>
    <x v="9"/>
    <x v="354"/>
    <x v="704"/>
    <x v="90"/>
    <x v="211"/>
    <x v="274"/>
    <x v="0"/>
    <x v="20"/>
    <x v="325"/>
    <x v="256"/>
    <x v="166"/>
    <x v="3"/>
    <x v="6"/>
    <x v="1"/>
    <x v="1"/>
    <x v="38"/>
  </r>
  <r>
    <x v="1"/>
    <x v="21"/>
    <x v="4"/>
    <x v="4"/>
    <x v="0"/>
    <x v="1"/>
    <x v="70"/>
    <x v="134"/>
    <x v="16"/>
    <x v="0"/>
    <x v="0"/>
    <x v="0"/>
    <x v="19"/>
    <x v="0"/>
    <x v="174"/>
    <x v="6"/>
    <x v="3"/>
    <x v="6"/>
    <x v="0"/>
    <x v="0"/>
    <x v="38"/>
  </r>
  <r>
    <x v="6"/>
    <x v="24"/>
    <x v="0"/>
    <x v="5"/>
    <x v="0"/>
    <x v="1"/>
    <x v="337"/>
    <x v="200"/>
    <x v="24"/>
    <x v="0"/>
    <x v="0"/>
    <x v="0"/>
    <x v="19"/>
    <x v="0"/>
    <x v="178"/>
    <x v="43"/>
    <x v="3"/>
    <x v="6"/>
    <x v="0"/>
    <x v="0"/>
    <x v="38"/>
  </r>
  <r>
    <x v="1"/>
    <x v="22"/>
    <x v="5"/>
    <x v="32"/>
    <x v="2"/>
    <x v="2"/>
    <x v="236"/>
    <x v="631"/>
    <x v="16"/>
    <x v="180"/>
    <x v="231"/>
    <x v="0"/>
    <x v="19"/>
    <x v="283"/>
    <x v="170"/>
    <x v="122"/>
    <x v="3"/>
    <x v="6"/>
    <x v="0"/>
    <x v="0"/>
    <x v="8"/>
  </r>
  <r>
    <x v="1"/>
    <x v="25"/>
    <x v="5"/>
    <x v="32"/>
    <x v="3"/>
    <x v="3"/>
    <x v="236"/>
    <x v="139"/>
    <x v="16"/>
    <x v="0"/>
    <x v="0"/>
    <x v="0"/>
    <x v="19"/>
    <x v="0"/>
    <x v="170"/>
    <x v="122"/>
    <x v="3"/>
    <x v="6"/>
    <x v="0"/>
    <x v="0"/>
    <x v="38"/>
  </r>
  <r>
    <x v="1"/>
    <x v="24"/>
    <x v="5"/>
    <x v="32"/>
    <x v="3"/>
    <x v="3"/>
    <x v="236"/>
    <x v="145"/>
    <x v="16"/>
    <x v="0"/>
    <x v="0"/>
    <x v="0"/>
    <x v="19"/>
    <x v="0"/>
    <x v="170"/>
    <x v="122"/>
    <x v="3"/>
    <x v="6"/>
    <x v="0"/>
    <x v="0"/>
    <x v="38"/>
  </r>
  <r>
    <x v="1"/>
    <x v="22"/>
    <x v="5"/>
    <x v="32"/>
    <x v="7"/>
    <x v="3"/>
    <x v="39"/>
    <x v="47"/>
    <x v="39"/>
    <x v="0"/>
    <x v="0"/>
    <x v="0"/>
    <x v="19"/>
    <x v="0"/>
    <x v="30"/>
    <x v="122"/>
    <x v="3"/>
    <x v="6"/>
    <x v="0"/>
    <x v="0"/>
    <x v="38"/>
  </r>
  <r>
    <x v="1"/>
    <x v="22"/>
    <x v="5"/>
    <x v="32"/>
    <x v="3"/>
    <x v="3"/>
    <x v="39"/>
    <x v="49"/>
    <x v="16"/>
    <x v="0"/>
    <x v="0"/>
    <x v="0"/>
    <x v="19"/>
    <x v="0"/>
    <x v="30"/>
    <x v="122"/>
    <x v="3"/>
    <x v="6"/>
    <x v="0"/>
    <x v="0"/>
    <x v="38"/>
  </r>
  <r>
    <x v="4"/>
    <x v="21"/>
    <x v="5"/>
    <x v="32"/>
    <x v="1"/>
    <x v="1"/>
    <x v="39"/>
    <x v="48"/>
    <x v="6"/>
    <x v="158"/>
    <x v="200"/>
    <x v="0"/>
    <x v="19"/>
    <x v="242"/>
    <x v="30"/>
    <x v="122"/>
    <x v="3"/>
    <x v="6"/>
    <x v="0"/>
    <x v="0"/>
    <x v="7"/>
  </r>
  <r>
    <x v="1"/>
    <x v="24"/>
    <x v="5"/>
    <x v="32"/>
    <x v="6"/>
    <x v="3"/>
    <x v="20"/>
    <x v="139"/>
    <x v="66"/>
    <x v="194"/>
    <x v="167"/>
    <x v="0"/>
    <x v="19"/>
    <x v="140"/>
    <x v="18"/>
    <x v="122"/>
    <x v="3"/>
    <x v="6"/>
    <x v="0"/>
    <x v="0"/>
    <x v="2"/>
  </r>
  <r>
    <x v="1"/>
    <x v="22"/>
    <x v="5"/>
    <x v="32"/>
    <x v="4"/>
    <x v="4"/>
    <x v="20"/>
    <x v="170"/>
    <x v="66"/>
    <x v="187"/>
    <x v="217"/>
    <x v="0"/>
    <x v="19"/>
    <x v="242"/>
    <x v="18"/>
    <x v="122"/>
    <x v="3"/>
    <x v="6"/>
    <x v="0"/>
    <x v="0"/>
    <x v="7"/>
  </r>
  <r>
    <x v="1"/>
    <x v="21"/>
    <x v="5"/>
    <x v="32"/>
    <x v="2"/>
    <x v="2"/>
    <x v="20"/>
    <x v="394"/>
    <x v="66"/>
    <x v="164"/>
    <x v="226"/>
    <x v="0"/>
    <x v="19"/>
    <x v="273"/>
    <x v="18"/>
    <x v="122"/>
    <x v="3"/>
    <x v="6"/>
    <x v="0"/>
    <x v="0"/>
    <x v="8"/>
  </r>
  <r>
    <x v="6"/>
    <x v="18"/>
    <x v="5"/>
    <x v="32"/>
    <x v="2"/>
    <x v="2"/>
    <x v="20"/>
    <x v="680"/>
    <x v="17"/>
    <x v="52"/>
    <x v="72"/>
    <x v="0"/>
    <x v="19"/>
    <x v="101"/>
    <x v="18"/>
    <x v="122"/>
    <x v="3"/>
    <x v="6"/>
    <x v="0"/>
    <x v="0"/>
    <x v="38"/>
  </r>
  <r>
    <x v="6"/>
    <x v="13"/>
    <x v="5"/>
    <x v="32"/>
    <x v="1"/>
    <x v="1"/>
    <x v="20"/>
    <x v="428"/>
    <x v="66"/>
    <x v="187"/>
    <x v="254"/>
    <x v="0"/>
    <x v="19"/>
    <x v="296"/>
    <x v="18"/>
    <x v="122"/>
    <x v="3"/>
    <x v="6"/>
    <x v="0"/>
    <x v="0"/>
    <x v="9"/>
  </r>
  <r>
    <x v="1"/>
    <x v="24"/>
    <x v="5"/>
    <x v="32"/>
    <x v="10"/>
    <x v="8"/>
    <x v="59"/>
    <x v="139"/>
    <x v="16"/>
    <x v="180"/>
    <x v="198"/>
    <x v="0"/>
    <x v="19"/>
    <x v="227"/>
    <x v="42"/>
    <x v="122"/>
    <x v="3"/>
    <x v="6"/>
    <x v="0"/>
    <x v="0"/>
    <x v="6"/>
  </r>
  <r>
    <x v="1"/>
    <x v="23"/>
    <x v="5"/>
    <x v="32"/>
    <x v="6"/>
    <x v="6"/>
    <x v="59"/>
    <x v="553"/>
    <x v="16"/>
    <x v="203"/>
    <x v="261"/>
    <x v="0"/>
    <x v="19"/>
    <x v="301"/>
    <x v="42"/>
    <x v="122"/>
    <x v="3"/>
    <x v="6"/>
    <x v="0"/>
    <x v="0"/>
    <x v="9"/>
  </r>
  <r>
    <x v="1"/>
    <x v="25"/>
    <x v="5"/>
    <x v="32"/>
    <x v="3"/>
    <x v="3"/>
    <x v="59"/>
    <x v="346"/>
    <x v="39"/>
    <x v="0"/>
    <x v="0"/>
    <x v="0"/>
    <x v="19"/>
    <x v="0"/>
    <x v="42"/>
    <x v="122"/>
    <x v="3"/>
    <x v="6"/>
    <x v="0"/>
    <x v="0"/>
    <x v="38"/>
  </r>
  <r>
    <x v="6"/>
    <x v="17"/>
    <x v="5"/>
    <x v="32"/>
    <x v="2"/>
    <x v="2"/>
    <x v="129"/>
    <x v="680"/>
    <x v="66"/>
    <x v="0"/>
    <x v="0"/>
    <x v="0"/>
    <x v="19"/>
    <x v="0"/>
    <x v="95"/>
    <x v="122"/>
    <x v="3"/>
    <x v="6"/>
    <x v="0"/>
    <x v="0"/>
    <x v="38"/>
  </r>
  <r>
    <x v="1"/>
    <x v="24"/>
    <x v="5"/>
    <x v="32"/>
    <x v="9"/>
    <x v="6"/>
    <x v="129"/>
    <x v="139"/>
    <x v="66"/>
    <x v="52"/>
    <x v="72"/>
    <x v="0"/>
    <x v="19"/>
    <x v="98"/>
    <x v="95"/>
    <x v="122"/>
    <x v="3"/>
    <x v="6"/>
    <x v="0"/>
    <x v="0"/>
    <x v="38"/>
  </r>
  <r>
    <x v="1"/>
    <x v="24"/>
    <x v="5"/>
    <x v="32"/>
    <x v="2"/>
    <x v="2"/>
    <x v="129"/>
    <x v="112"/>
    <x v="73"/>
    <x v="54"/>
    <x v="71"/>
    <x v="0"/>
    <x v="19"/>
    <x v="84"/>
    <x v="95"/>
    <x v="122"/>
    <x v="3"/>
    <x v="6"/>
    <x v="0"/>
    <x v="0"/>
    <x v="38"/>
  </r>
  <r>
    <x v="1"/>
    <x v="23"/>
    <x v="5"/>
    <x v="32"/>
    <x v="1"/>
    <x v="1"/>
    <x v="129"/>
    <x v="230"/>
    <x v="66"/>
    <x v="191"/>
    <x v="264"/>
    <x v="0"/>
    <x v="19"/>
    <x v="309"/>
    <x v="95"/>
    <x v="122"/>
    <x v="3"/>
    <x v="6"/>
    <x v="0"/>
    <x v="0"/>
    <x v="10"/>
  </r>
  <r>
    <x v="7"/>
    <x v="26"/>
    <x v="5"/>
    <x v="32"/>
    <x v="3"/>
    <x v="3"/>
    <x v="129"/>
    <x v="379"/>
    <x v="66"/>
    <x v="0"/>
    <x v="0"/>
    <x v="0"/>
    <x v="19"/>
    <x v="0"/>
    <x v="95"/>
    <x v="122"/>
    <x v="3"/>
    <x v="6"/>
    <x v="0"/>
    <x v="0"/>
    <x v="38"/>
  </r>
  <r>
    <x v="1"/>
    <x v="18"/>
    <x v="5"/>
    <x v="34"/>
    <x v="2"/>
    <x v="2"/>
    <x v="54"/>
    <x v="536"/>
    <x v="65"/>
    <x v="0"/>
    <x v="0"/>
    <x v="0"/>
    <x v="19"/>
    <x v="0"/>
    <x v="13"/>
    <x v="10"/>
    <x v="3"/>
    <x v="6"/>
    <x v="0"/>
    <x v="0"/>
    <x v="38"/>
  </r>
  <r>
    <x v="7"/>
    <x v="25"/>
    <x v="5"/>
    <x v="34"/>
    <x v="2"/>
    <x v="1"/>
    <x v="54"/>
    <x v="121"/>
    <x v="65"/>
    <x v="0"/>
    <x v="0"/>
    <x v="0"/>
    <x v="19"/>
    <x v="0"/>
    <x v="13"/>
    <x v="10"/>
    <x v="3"/>
    <x v="6"/>
    <x v="0"/>
    <x v="0"/>
    <x v="38"/>
  </r>
  <r>
    <x v="1"/>
    <x v="22"/>
    <x v="5"/>
    <x v="34"/>
    <x v="6"/>
    <x v="4"/>
    <x v="54"/>
    <x v="156"/>
    <x v="65"/>
    <x v="187"/>
    <x v="249"/>
    <x v="0"/>
    <x v="19"/>
    <x v="261"/>
    <x v="13"/>
    <x v="10"/>
    <x v="3"/>
    <x v="6"/>
    <x v="0"/>
    <x v="0"/>
    <x v="8"/>
  </r>
  <r>
    <x v="2"/>
    <x v="22"/>
    <x v="5"/>
    <x v="34"/>
    <x v="1"/>
    <x v="1"/>
    <x v="54"/>
    <x v="156"/>
    <x v="65"/>
    <x v="187"/>
    <x v="249"/>
    <x v="0"/>
    <x v="19"/>
    <x v="261"/>
    <x v="13"/>
    <x v="10"/>
    <x v="3"/>
    <x v="6"/>
    <x v="0"/>
    <x v="0"/>
    <x v="8"/>
  </r>
  <r>
    <x v="1"/>
    <x v="23"/>
    <x v="5"/>
    <x v="34"/>
    <x v="1"/>
    <x v="1"/>
    <x v="54"/>
    <x v="450"/>
    <x v="65"/>
    <x v="0"/>
    <x v="0"/>
    <x v="0"/>
    <x v="19"/>
    <x v="0"/>
    <x v="13"/>
    <x v="10"/>
    <x v="3"/>
    <x v="6"/>
    <x v="0"/>
    <x v="0"/>
    <x v="38"/>
  </r>
  <r>
    <x v="1"/>
    <x v="21"/>
    <x v="5"/>
    <x v="34"/>
    <x v="1"/>
    <x v="1"/>
    <x v="54"/>
    <x v="4"/>
    <x v="65"/>
    <x v="199"/>
    <x v="254"/>
    <x v="0"/>
    <x v="19"/>
    <x v="306"/>
    <x v="13"/>
    <x v="10"/>
    <x v="3"/>
    <x v="6"/>
    <x v="0"/>
    <x v="0"/>
    <x v="10"/>
  </r>
  <r>
    <x v="1"/>
    <x v="21"/>
    <x v="5"/>
    <x v="34"/>
    <x v="6"/>
    <x v="3"/>
    <x v="54"/>
    <x v="4"/>
    <x v="65"/>
    <x v="199"/>
    <x v="254"/>
    <x v="0"/>
    <x v="19"/>
    <x v="306"/>
    <x v="81"/>
    <x v="10"/>
    <x v="3"/>
    <x v="6"/>
    <x v="0"/>
    <x v="0"/>
    <x v="10"/>
  </r>
  <r>
    <x v="1"/>
    <x v="18"/>
    <x v="5"/>
    <x v="34"/>
    <x v="2"/>
    <x v="1"/>
    <x v="262"/>
    <x v="442"/>
    <x v="65"/>
    <x v="0"/>
    <x v="0"/>
    <x v="0"/>
    <x v="19"/>
    <x v="0"/>
    <x v="81"/>
    <x v="10"/>
    <x v="3"/>
    <x v="6"/>
    <x v="0"/>
    <x v="0"/>
    <x v="38"/>
  </r>
  <r>
    <x v="1"/>
    <x v="20"/>
    <x v="5"/>
    <x v="1"/>
    <x v="1"/>
    <x v="1"/>
    <x v="287"/>
    <x v="489"/>
    <x v="53"/>
    <x v="0"/>
    <x v="0"/>
    <x v="0"/>
    <x v="19"/>
    <x v="0"/>
    <x v="74"/>
    <x v="10"/>
    <x v="3"/>
    <x v="6"/>
    <x v="0"/>
    <x v="0"/>
    <x v="38"/>
  </r>
  <r>
    <x v="1"/>
    <x v="21"/>
    <x v="5"/>
    <x v="1"/>
    <x v="1"/>
    <x v="1"/>
    <x v="245"/>
    <x v="319"/>
    <x v="58"/>
    <x v="0"/>
    <x v="0"/>
    <x v="0"/>
    <x v="19"/>
    <x v="0"/>
    <x v="74"/>
    <x v="10"/>
    <x v="3"/>
    <x v="6"/>
    <x v="0"/>
    <x v="0"/>
    <x v="38"/>
  </r>
  <r>
    <x v="1"/>
    <x v="21"/>
    <x v="5"/>
    <x v="1"/>
    <x v="1"/>
    <x v="1"/>
    <x v="245"/>
    <x v="430"/>
    <x v="58"/>
    <x v="0"/>
    <x v="0"/>
    <x v="0"/>
    <x v="19"/>
    <x v="0"/>
    <x v="74"/>
    <x v="10"/>
    <x v="3"/>
    <x v="6"/>
    <x v="0"/>
    <x v="0"/>
    <x v="38"/>
  </r>
  <r>
    <x v="6"/>
    <x v="21"/>
    <x v="5"/>
    <x v="1"/>
    <x v="1"/>
    <x v="1"/>
    <x v="342"/>
    <x v="2"/>
    <x v="58"/>
    <x v="0"/>
    <x v="0"/>
    <x v="0"/>
    <x v="19"/>
    <x v="0"/>
    <x v="80"/>
    <x v="10"/>
    <x v="3"/>
    <x v="6"/>
    <x v="0"/>
    <x v="0"/>
    <x v="38"/>
  </r>
  <r>
    <x v="1"/>
    <x v="21"/>
    <x v="5"/>
    <x v="1"/>
    <x v="1"/>
    <x v="1"/>
    <x v="233"/>
    <x v="12"/>
    <x v="49"/>
    <x v="0"/>
    <x v="0"/>
    <x v="0"/>
    <x v="19"/>
    <x v="0"/>
    <x v="80"/>
    <x v="10"/>
    <x v="3"/>
    <x v="6"/>
    <x v="0"/>
    <x v="0"/>
    <x v="38"/>
  </r>
  <r>
    <x v="1"/>
    <x v="21"/>
    <x v="5"/>
    <x v="1"/>
    <x v="1"/>
    <x v="1"/>
    <x v="124"/>
    <x v="416"/>
    <x v="49"/>
    <x v="0"/>
    <x v="0"/>
    <x v="0"/>
    <x v="19"/>
    <x v="0"/>
    <x v="80"/>
    <x v="10"/>
    <x v="3"/>
    <x v="6"/>
    <x v="0"/>
    <x v="0"/>
    <x v="38"/>
  </r>
  <r>
    <x v="6"/>
    <x v="24"/>
    <x v="5"/>
    <x v="1"/>
    <x v="2"/>
    <x v="1"/>
    <x v="238"/>
    <x v="186"/>
    <x v="58"/>
    <x v="0"/>
    <x v="0"/>
    <x v="0"/>
    <x v="19"/>
    <x v="0"/>
    <x v="34"/>
    <x v="10"/>
    <x v="3"/>
    <x v="6"/>
    <x v="0"/>
    <x v="0"/>
    <x v="38"/>
  </r>
  <r>
    <x v="1"/>
    <x v="22"/>
    <x v="5"/>
    <x v="1"/>
    <x v="1"/>
    <x v="1"/>
    <x v="146"/>
    <x v="207"/>
    <x v="58"/>
    <x v="0"/>
    <x v="0"/>
    <x v="0"/>
    <x v="19"/>
    <x v="0"/>
    <x v="123"/>
    <x v="10"/>
    <x v="3"/>
    <x v="6"/>
    <x v="0"/>
    <x v="0"/>
    <x v="38"/>
  </r>
  <r>
    <x v="6"/>
    <x v="24"/>
    <x v="5"/>
    <x v="1"/>
    <x v="2"/>
    <x v="1"/>
    <x v="146"/>
    <x v="206"/>
    <x v="58"/>
    <x v="0"/>
    <x v="0"/>
    <x v="0"/>
    <x v="19"/>
    <x v="0"/>
    <x v="123"/>
    <x v="10"/>
    <x v="3"/>
    <x v="6"/>
    <x v="0"/>
    <x v="0"/>
    <x v="38"/>
  </r>
  <r>
    <x v="5"/>
    <x v="24"/>
    <x v="5"/>
    <x v="1"/>
    <x v="2"/>
    <x v="2"/>
    <x v="146"/>
    <x v="596"/>
    <x v="58"/>
    <x v="0"/>
    <x v="0"/>
    <x v="0"/>
    <x v="19"/>
    <x v="0"/>
    <x v="123"/>
    <x v="10"/>
    <x v="3"/>
    <x v="6"/>
    <x v="0"/>
    <x v="0"/>
    <x v="38"/>
  </r>
  <r>
    <x v="4"/>
    <x v="25"/>
    <x v="5"/>
    <x v="1"/>
    <x v="1"/>
    <x v="1"/>
    <x v="146"/>
    <x v="205"/>
    <x v="58"/>
    <x v="0"/>
    <x v="0"/>
    <x v="0"/>
    <x v="19"/>
    <x v="0"/>
    <x v="123"/>
    <x v="10"/>
    <x v="3"/>
    <x v="6"/>
    <x v="0"/>
    <x v="0"/>
    <x v="38"/>
  </r>
  <r>
    <x v="1"/>
    <x v="24"/>
    <x v="5"/>
    <x v="1"/>
    <x v="3"/>
    <x v="3"/>
    <x v="146"/>
    <x v="578"/>
    <x v="58"/>
    <x v="0"/>
    <x v="0"/>
    <x v="0"/>
    <x v="19"/>
    <x v="0"/>
    <x v="123"/>
    <x v="10"/>
    <x v="3"/>
    <x v="6"/>
    <x v="0"/>
    <x v="0"/>
    <x v="38"/>
  </r>
  <r>
    <x v="1"/>
    <x v="24"/>
    <x v="5"/>
    <x v="1"/>
    <x v="3"/>
    <x v="4"/>
    <x v="146"/>
    <x v="296"/>
    <x v="49"/>
    <x v="0"/>
    <x v="0"/>
    <x v="0"/>
    <x v="19"/>
    <x v="0"/>
    <x v="123"/>
    <x v="10"/>
    <x v="3"/>
    <x v="6"/>
    <x v="0"/>
    <x v="0"/>
    <x v="38"/>
  </r>
  <r>
    <x v="1"/>
    <x v="25"/>
    <x v="5"/>
    <x v="1"/>
    <x v="3"/>
    <x v="2"/>
    <x v="146"/>
    <x v="205"/>
    <x v="58"/>
    <x v="0"/>
    <x v="0"/>
    <x v="0"/>
    <x v="19"/>
    <x v="0"/>
    <x v="123"/>
    <x v="10"/>
    <x v="3"/>
    <x v="6"/>
    <x v="0"/>
    <x v="0"/>
    <x v="38"/>
  </r>
  <r>
    <x v="1"/>
    <x v="24"/>
    <x v="5"/>
    <x v="1"/>
    <x v="3"/>
    <x v="1"/>
    <x v="166"/>
    <x v="667"/>
    <x v="71"/>
    <x v="0"/>
    <x v="0"/>
    <x v="0"/>
    <x v="19"/>
    <x v="0"/>
    <x v="133"/>
    <x v="10"/>
    <x v="3"/>
    <x v="6"/>
    <x v="0"/>
    <x v="0"/>
    <x v="38"/>
  </r>
  <r>
    <x v="5"/>
    <x v="29"/>
    <x v="5"/>
    <x v="1"/>
    <x v="3"/>
    <x v="1"/>
    <x v="166"/>
    <x v="611"/>
    <x v="80"/>
    <x v="0"/>
    <x v="0"/>
    <x v="0"/>
    <x v="19"/>
    <x v="0"/>
    <x v="133"/>
    <x v="10"/>
    <x v="3"/>
    <x v="6"/>
    <x v="0"/>
    <x v="0"/>
    <x v="38"/>
  </r>
  <r>
    <x v="7"/>
    <x v="26"/>
    <x v="5"/>
    <x v="1"/>
    <x v="3"/>
    <x v="0"/>
    <x v="166"/>
    <x v="497"/>
    <x v="20"/>
    <x v="0"/>
    <x v="0"/>
    <x v="0"/>
    <x v="19"/>
    <x v="0"/>
    <x v="133"/>
    <x v="10"/>
    <x v="3"/>
    <x v="6"/>
    <x v="0"/>
    <x v="0"/>
    <x v="38"/>
  </r>
  <r>
    <x v="7"/>
    <x v="26"/>
    <x v="5"/>
    <x v="1"/>
    <x v="3"/>
    <x v="1"/>
    <x v="166"/>
    <x v="27"/>
    <x v="17"/>
    <x v="0"/>
    <x v="0"/>
    <x v="0"/>
    <x v="19"/>
    <x v="0"/>
    <x v="133"/>
    <x v="10"/>
    <x v="3"/>
    <x v="6"/>
    <x v="0"/>
    <x v="0"/>
    <x v="38"/>
  </r>
  <r>
    <x v="7"/>
    <x v="25"/>
    <x v="6"/>
    <x v="22"/>
    <x v="0"/>
    <x v="1"/>
    <x v="82"/>
    <x v="564"/>
    <x v="68"/>
    <x v="176"/>
    <x v="129"/>
    <x v="0"/>
    <x v="19"/>
    <x v="141"/>
    <x v="114"/>
    <x v="27"/>
    <x v="3"/>
    <x v="6"/>
    <x v="0"/>
    <x v="0"/>
    <x v="2"/>
  </r>
  <r>
    <x v="7"/>
    <x v="20"/>
    <x v="0"/>
    <x v="21"/>
    <x v="0"/>
    <x v="1"/>
    <x v="275"/>
    <x v="507"/>
    <x v="32"/>
    <x v="173"/>
    <x v="206"/>
    <x v="0"/>
    <x v="19"/>
    <x v="130"/>
    <x v="115"/>
    <x v="27"/>
    <x v="3"/>
    <x v="6"/>
    <x v="0"/>
    <x v="0"/>
    <x v="1"/>
  </r>
  <r>
    <x v="1"/>
    <x v="24"/>
    <x v="5"/>
    <x v="15"/>
    <x v="1"/>
    <x v="1"/>
    <x v="299"/>
    <x v="274"/>
    <x v="16"/>
    <x v="0"/>
    <x v="0"/>
    <x v="0"/>
    <x v="19"/>
    <x v="0"/>
    <x v="251"/>
    <x v="108"/>
    <x v="3"/>
    <x v="6"/>
    <x v="0"/>
    <x v="0"/>
    <x v="38"/>
  </r>
  <r>
    <x v="7"/>
    <x v="25"/>
    <x v="5"/>
    <x v="31"/>
    <x v="3"/>
    <x v="9"/>
    <x v="293"/>
    <x v="564"/>
    <x v="68"/>
    <x v="0"/>
    <x v="0"/>
    <x v="0"/>
    <x v="19"/>
    <x v="0"/>
    <x v="248"/>
    <x v="25"/>
    <x v="3"/>
    <x v="6"/>
    <x v="0"/>
    <x v="0"/>
    <x v="14"/>
  </r>
  <r>
    <x v="1"/>
    <x v="23"/>
    <x v="5"/>
    <x v="31"/>
    <x v="6"/>
    <x v="9"/>
    <x v="293"/>
    <x v="328"/>
    <x v="34"/>
    <x v="0"/>
    <x v="0"/>
    <x v="0"/>
    <x v="19"/>
    <x v="0"/>
    <x v="248"/>
    <x v="25"/>
    <x v="3"/>
    <x v="6"/>
    <x v="0"/>
    <x v="0"/>
    <x v="14"/>
  </r>
  <r>
    <x v="1"/>
    <x v="23"/>
    <x v="5"/>
    <x v="31"/>
    <x v="3"/>
    <x v="1"/>
    <x v="293"/>
    <x v="582"/>
    <x v="34"/>
    <x v="0"/>
    <x v="0"/>
    <x v="0"/>
    <x v="19"/>
    <x v="0"/>
    <x v="248"/>
    <x v="25"/>
    <x v="3"/>
    <x v="6"/>
    <x v="0"/>
    <x v="0"/>
    <x v="14"/>
  </r>
  <r>
    <x v="1"/>
    <x v="25"/>
    <x v="5"/>
    <x v="31"/>
    <x v="6"/>
    <x v="0"/>
    <x v="293"/>
    <x v="111"/>
    <x v="86"/>
    <x v="0"/>
    <x v="0"/>
    <x v="0"/>
    <x v="19"/>
    <x v="0"/>
    <x v="248"/>
    <x v="25"/>
    <x v="3"/>
    <x v="6"/>
    <x v="0"/>
    <x v="0"/>
    <x v="14"/>
  </r>
  <r>
    <x v="4"/>
    <x v="24"/>
    <x v="5"/>
    <x v="31"/>
    <x v="1"/>
    <x v="1"/>
    <x v="11"/>
    <x v="389"/>
    <x v="34"/>
    <x v="0"/>
    <x v="0"/>
    <x v="0"/>
    <x v="19"/>
    <x v="0"/>
    <x v="10"/>
    <x v="25"/>
    <x v="3"/>
    <x v="6"/>
    <x v="0"/>
    <x v="0"/>
    <x v="14"/>
  </r>
  <r>
    <x v="1"/>
    <x v="24"/>
    <x v="5"/>
    <x v="31"/>
    <x v="7"/>
    <x v="6"/>
    <x v="11"/>
    <x v="328"/>
    <x v="34"/>
    <x v="0"/>
    <x v="0"/>
    <x v="0"/>
    <x v="19"/>
    <x v="0"/>
    <x v="10"/>
    <x v="25"/>
    <x v="3"/>
    <x v="6"/>
    <x v="0"/>
    <x v="0"/>
    <x v="14"/>
  </r>
  <r>
    <x v="1"/>
    <x v="24"/>
    <x v="5"/>
    <x v="31"/>
    <x v="3"/>
    <x v="3"/>
    <x v="11"/>
    <x v="389"/>
    <x v="34"/>
    <x v="0"/>
    <x v="0"/>
    <x v="0"/>
    <x v="19"/>
    <x v="0"/>
    <x v="10"/>
    <x v="25"/>
    <x v="3"/>
    <x v="6"/>
    <x v="0"/>
    <x v="0"/>
    <x v="14"/>
  </r>
  <r>
    <x v="7"/>
    <x v="26"/>
    <x v="5"/>
    <x v="31"/>
    <x v="3"/>
    <x v="0"/>
    <x v="116"/>
    <x v="307"/>
    <x v="33"/>
    <x v="0"/>
    <x v="0"/>
    <x v="0"/>
    <x v="19"/>
    <x v="0"/>
    <x v="149"/>
    <x v="25"/>
    <x v="3"/>
    <x v="6"/>
    <x v="0"/>
    <x v="0"/>
    <x v="14"/>
  </r>
  <r>
    <x v="1"/>
    <x v="24"/>
    <x v="5"/>
    <x v="31"/>
    <x v="7"/>
    <x v="6"/>
    <x v="116"/>
    <x v="88"/>
    <x v="6"/>
    <x v="0"/>
    <x v="0"/>
    <x v="0"/>
    <x v="19"/>
    <x v="0"/>
    <x v="149"/>
    <x v="25"/>
    <x v="3"/>
    <x v="6"/>
    <x v="0"/>
    <x v="0"/>
    <x v="14"/>
  </r>
  <r>
    <x v="1"/>
    <x v="24"/>
    <x v="5"/>
    <x v="31"/>
    <x v="3"/>
    <x v="3"/>
    <x v="116"/>
    <x v="328"/>
    <x v="34"/>
    <x v="0"/>
    <x v="0"/>
    <x v="0"/>
    <x v="19"/>
    <x v="0"/>
    <x v="149"/>
    <x v="25"/>
    <x v="3"/>
    <x v="6"/>
    <x v="0"/>
    <x v="0"/>
    <x v="14"/>
  </r>
  <r>
    <x v="7"/>
    <x v="25"/>
    <x v="0"/>
    <x v="30"/>
    <x v="2"/>
    <x v="9"/>
    <x v="352"/>
    <x v="308"/>
    <x v="28"/>
    <x v="0"/>
    <x v="0"/>
    <x v="0"/>
    <x v="19"/>
    <x v="0"/>
    <x v="26"/>
    <x v="20"/>
    <x v="3"/>
    <x v="6"/>
    <x v="0"/>
    <x v="0"/>
    <x v="38"/>
  </r>
  <r>
    <x v="7"/>
    <x v="25"/>
    <x v="5"/>
    <x v="31"/>
    <x v="2"/>
    <x v="9"/>
    <x v="187"/>
    <x v="301"/>
    <x v="26"/>
    <x v="0"/>
    <x v="0"/>
    <x v="0"/>
    <x v="19"/>
    <x v="0"/>
    <x v="26"/>
    <x v="20"/>
    <x v="3"/>
    <x v="6"/>
    <x v="0"/>
    <x v="0"/>
    <x v="38"/>
  </r>
  <r>
    <x v="7"/>
    <x v="25"/>
    <x v="0"/>
    <x v="5"/>
    <x v="2"/>
    <x v="9"/>
    <x v="25"/>
    <x v="341"/>
    <x v="12"/>
    <x v="0"/>
    <x v="0"/>
    <x v="0"/>
    <x v="19"/>
    <x v="0"/>
    <x v="26"/>
    <x v="20"/>
    <x v="3"/>
    <x v="6"/>
    <x v="0"/>
    <x v="0"/>
    <x v="38"/>
  </r>
  <r>
    <x v="1"/>
    <x v="21"/>
    <x v="0"/>
    <x v="5"/>
    <x v="2"/>
    <x v="9"/>
    <x v="284"/>
    <x v="277"/>
    <x v="16"/>
    <x v="0"/>
    <x v="0"/>
    <x v="0"/>
    <x v="19"/>
    <x v="0"/>
    <x v="26"/>
    <x v="20"/>
    <x v="3"/>
    <x v="6"/>
    <x v="0"/>
    <x v="0"/>
    <x v="38"/>
  </r>
  <r>
    <x v="1"/>
    <x v="25"/>
    <x v="0"/>
    <x v="5"/>
    <x v="2"/>
    <x v="9"/>
    <x v="192"/>
    <x v="14"/>
    <x v="39"/>
    <x v="0"/>
    <x v="0"/>
    <x v="0"/>
    <x v="19"/>
    <x v="0"/>
    <x v="26"/>
    <x v="20"/>
    <x v="3"/>
    <x v="6"/>
    <x v="0"/>
    <x v="0"/>
    <x v="38"/>
  </r>
  <r>
    <x v="1"/>
    <x v="25"/>
    <x v="0"/>
    <x v="5"/>
    <x v="2"/>
    <x v="9"/>
    <x v="229"/>
    <x v="543"/>
    <x v="89"/>
    <x v="0"/>
    <x v="0"/>
    <x v="0"/>
    <x v="19"/>
    <x v="0"/>
    <x v="26"/>
    <x v="20"/>
    <x v="3"/>
    <x v="6"/>
    <x v="0"/>
    <x v="0"/>
    <x v="38"/>
  </r>
  <r>
    <x v="1"/>
    <x v="23"/>
    <x v="5"/>
    <x v="17"/>
    <x v="6"/>
    <x v="9"/>
    <x v="34"/>
    <x v="288"/>
    <x v="16"/>
    <x v="0"/>
    <x v="0"/>
    <x v="0"/>
    <x v="19"/>
    <x v="0"/>
    <x v="26"/>
    <x v="20"/>
    <x v="3"/>
    <x v="6"/>
    <x v="0"/>
    <x v="0"/>
    <x v="38"/>
  </r>
  <r>
    <x v="1"/>
    <x v="24"/>
    <x v="0"/>
    <x v="5"/>
    <x v="6"/>
    <x v="4"/>
    <x v="168"/>
    <x v="66"/>
    <x v="2"/>
    <x v="0"/>
    <x v="0"/>
    <x v="0"/>
    <x v="19"/>
    <x v="0"/>
    <x v="26"/>
    <x v="20"/>
    <x v="3"/>
    <x v="6"/>
    <x v="0"/>
    <x v="0"/>
    <x v="38"/>
  </r>
  <r>
    <x v="7"/>
    <x v="24"/>
    <x v="2"/>
    <x v="26"/>
    <x v="9"/>
    <x v="7"/>
    <x v="314"/>
    <x v="540"/>
    <x v="62"/>
    <x v="0"/>
    <x v="0"/>
    <x v="0"/>
    <x v="19"/>
    <x v="0"/>
    <x v="240"/>
    <x v="155"/>
    <x v="3"/>
    <x v="6"/>
    <x v="0"/>
    <x v="0"/>
    <x v="38"/>
  </r>
  <r>
    <x v="1"/>
    <x v="22"/>
    <x v="5"/>
    <x v="31"/>
    <x v="0"/>
    <x v="1"/>
    <x v="187"/>
    <x v="328"/>
    <x v="34"/>
    <x v="0"/>
    <x v="0"/>
    <x v="0"/>
    <x v="19"/>
    <x v="0"/>
    <x v="109"/>
    <x v="5"/>
    <x v="3"/>
    <x v="6"/>
    <x v="0"/>
    <x v="0"/>
    <x v="38"/>
  </r>
  <r>
    <x v="1"/>
    <x v="23"/>
    <x v="5"/>
    <x v="31"/>
    <x v="0"/>
    <x v="1"/>
    <x v="185"/>
    <x v="607"/>
    <x v="16"/>
    <x v="3"/>
    <x v="2"/>
    <x v="0"/>
    <x v="19"/>
    <x v="0"/>
    <x v="114"/>
    <x v="1"/>
    <x v="3"/>
    <x v="6"/>
    <x v="0"/>
    <x v="0"/>
    <x v="14"/>
  </r>
  <r>
    <x v="1"/>
    <x v="12"/>
    <x v="5"/>
    <x v="32"/>
    <x v="1"/>
    <x v="1"/>
    <x v="59"/>
    <x v="185"/>
    <x v="16"/>
    <x v="107"/>
    <x v="233"/>
    <x v="0"/>
    <x v="19"/>
    <x v="311"/>
    <x v="42"/>
    <x v="89"/>
    <x v="3"/>
    <x v="6"/>
    <x v="0"/>
    <x v="0"/>
    <x v="10"/>
  </r>
  <r>
    <x v="1"/>
    <x v="22"/>
    <x v="5"/>
    <x v="32"/>
    <x v="1"/>
    <x v="1"/>
    <x v="59"/>
    <x v="185"/>
    <x v="16"/>
    <x v="199"/>
    <x v="254"/>
    <x v="0"/>
    <x v="19"/>
    <x v="306"/>
    <x v="42"/>
    <x v="89"/>
    <x v="3"/>
    <x v="6"/>
    <x v="0"/>
    <x v="0"/>
    <x v="10"/>
  </r>
  <r>
    <x v="1"/>
    <x v="13"/>
    <x v="5"/>
    <x v="32"/>
    <x v="2"/>
    <x v="2"/>
    <x v="59"/>
    <x v="553"/>
    <x v="16"/>
    <x v="125"/>
    <x v="199"/>
    <x v="0"/>
    <x v="19"/>
    <x v="317"/>
    <x v="42"/>
    <x v="89"/>
    <x v="3"/>
    <x v="6"/>
    <x v="0"/>
    <x v="0"/>
    <x v="11"/>
  </r>
  <r>
    <x v="1"/>
    <x v="14"/>
    <x v="5"/>
    <x v="32"/>
    <x v="1"/>
    <x v="1"/>
    <x v="59"/>
    <x v="553"/>
    <x v="16"/>
    <x v="140"/>
    <x v="251"/>
    <x v="0"/>
    <x v="19"/>
    <x v="324"/>
    <x v="42"/>
    <x v="89"/>
    <x v="3"/>
    <x v="6"/>
    <x v="0"/>
    <x v="0"/>
    <x v="37"/>
  </r>
  <r>
    <x v="1"/>
    <x v="19"/>
    <x v="5"/>
    <x v="32"/>
    <x v="1"/>
    <x v="1"/>
    <x v="59"/>
    <x v="553"/>
    <x v="16"/>
    <x v="148"/>
    <x v="242"/>
    <x v="0"/>
    <x v="19"/>
    <x v="304"/>
    <x v="42"/>
    <x v="89"/>
    <x v="3"/>
    <x v="6"/>
    <x v="0"/>
    <x v="0"/>
    <x v="9"/>
  </r>
  <r>
    <x v="7"/>
    <x v="23"/>
    <x v="5"/>
    <x v="28"/>
    <x v="0"/>
    <x v="1"/>
    <x v="153"/>
    <x v="652"/>
    <x v="12"/>
    <x v="0"/>
    <x v="0"/>
    <x v="0"/>
    <x v="19"/>
    <x v="0"/>
    <x v="175"/>
    <x v="92"/>
    <x v="3"/>
    <x v="6"/>
    <x v="0"/>
    <x v="0"/>
    <x v="38"/>
  </r>
  <r>
    <x v="7"/>
    <x v="24"/>
    <x v="0"/>
    <x v="5"/>
    <x v="0"/>
    <x v="0"/>
    <x v="177"/>
    <x v="297"/>
    <x v="32"/>
    <x v="0"/>
    <x v="0"/>
    <x v="0"/>
    <x v="19"/>
    <x v="0"/>
    <x v="4"/>
    <x v="7"/>
    <x v="3"/>
    <x v="6"/>
    <x v="0"/>
    <x v="0"/>
    <x v="38"/>
  </r>
  <r>
    <x v="1"/>
    <x v="24"/>
    <x v="0"/>
    <x v="5"/>
    <x v="0"/>
    <x v="9"/>
    <x v="190"/>
    <x v="277"/>
    <x v="16"/>
    <x v="0"/>
    <x v="0"/>
    <x v="0"/>
    <x v="19"/>
    <x v="0"/>
    <x v="4"/>
    <x v="7"/>
    <x v="3"/>
    <x v="5"/>
    <x v="0"/>
    <x v="0"/>
    <x v="38"/>
  </r>
  <r>
    <x v="1"/>
    <x v="24"/>
    <x v="0"/>
    <x v="5"/>
    <x v="6"/>
    <x v="9"/>
    <x v="168"/>
    <x v="66"/>
    <x v="2"/>
    <x v="0"/>
    <x v="0"/>
    <x v="0"/>
    <x v="19"/>
    <x v="0"/>
    <x v="25"/>
    <x v="19"/>
    <x v="3"/>
    <x v="6"/>
    <x v="0"/>
    <x v="0"/>
    <x v="38"/>
  </r>
  <r>
    <x v="1"/>
    <x v="24"/>
    <x v="0"/>
    <x v="5"/>
    <x v="6"/>
    <x v="9"/>
    <x v="6"/>
    <x v="259"/>
    <x v="39"/>
    <x v="0"/>
    <x v="0"/>
    <x v="0"/>
    <x v="19"/>
    <x v="0"/>
    <x v="25"/>
    <x v="19"/>
    <x v="3"/>
    <x v="6"/>
    <x v="0"/>
    <x v="0"/>
    <x v="38"/>
  </r>
  <r>
    <x v="1"/>
    <x v="25"/>
    <x v="5"/>
    <x v="35"/>
    <x v="5"/>
    <x v="4"/>
    <x v="297"/>
    <x v="388"/>
    <x v="17"/>
    <x v="0"/>
    <x v="0"/>
    <x v="0"/>
    <x v="19"/>
    <x v="0"/>
    <x v="25"/>
    <x v="19"/>
    <x v="3"/>
    <x v="6"/>
    <x v="0"/>
    <x v="0"/>
    <x v="38"/>
  </r>
  <r>
    <x v="1"/>
    <x v="23"/>
    <x v="5"/>
    <x v="28"/>
    <x v="9"/>
    <x v="5"/>
    <x v="125"/>
    <x v="552"/>
    <x v="51"/>
    <x v="0"/>
    <x v="0"/>
    <x v="0"/>
    <x v="19"/>
    <x v="0"/>
    <x v="25"/>
    <x v="19"/>
    <x v="3"/>
    <x v="6"/>
    <x v="0"/>
    <x v="0"/>
    <x v="38"/>
  </r>
  <r>
    <x v="5"/>
    <x v="27"/>
    <x v="5"/>
    <x v="35"/>
    <x v="1"/>
    <x v="1"/>
    <x v="32"/>
    <x v="237"/>
    <x v="16"/>
    <x v="0"/>
    <x v="0"/>
    <x v="0"/>
    <x v="19"/>
    <x v="0"/>
    <x v="25"/>
    <x v="19"/>
    <x v="3"/>
    <x v="6"/>
    <x v="0"/>
    <x v="0"/>
    <x v="38"/>
  </r>
  <r>
    <x v="1"/>
    <x v="23"/>
    <x v="5"/>
    <x v="17"/>
    <x v="6"/>
    <x v="9"/>
    <x v="34"/>
    <x v="288"/>
    <x v="16"/>
    <x v="0"/>
    <x v="0"/>
    <x v="0"/>
    <x v="19"/>
    <x v="0"/>
    <x v="25"/>
    <x v="19"/>
    <x v="3"/>
    <x v="6"/>
    <x v="0"/>
    <x v="0"/>
    <x v="38"/>
  </r>
  <r>
    <x v="7"/>
    <x v="25"/>
    <x v="5"/>
    <x v="17"/>
    <x v="6"/>
    <x v="0"/>
    <x v="30"/>
    <x v="353"/>
    <x v="78"/>
    <x v="0"/>
    <x v="0"/>
    <x v="0"/>
    <x v="19"/>
    <x v="0"/>
    <x v="239"/>
    <x v="154"/>
    <x v="3"/>
    <x v="6"/>
    <x v="0"/>
    <x v="0"/>
    <x v="38"/>
  </r>
  <r>
    <x v="7"/>
    <x v="24"/>
    <x v="2"/>
    <x v="26"/>
    <x v="6"/>
    <x v="9"/>
    <x v="314"/>
    <x v="540"/>
    <x v="62"/>
    <x v="0"/>
    <x v="0"/>
    <x v="0"/>
    <x v="19"/>
    <x v="0"/>
    <x v="239"/>
    <x v="154"/>
    <x v="3"/>
    <x v="6"/>
    <x v="0"/>
    <x v="0"/>
    <x v="38"/>
  </r>
  <r>
    <x v="7"/>
    <x v="15"/>
    <x v="4"/>
    <x v="14"/>
    <x v="0"/>
    <x v="1"/>
    <x v="86"/>
    <x v="121"/>
    <x v="12"/>
    <x v="0"/>
    <x v="0"/>
    <x v="0"/>
    <x v="19"/>
    <x v="0"/>
    <x v="178"/>
    <x v="4"/>
    <x v="3"/>
    <x v="6"/>
    <x v="0"/>
    <x v="0"/>
    <x v="38"/>
  </r>
  <r>
    <x v="7"/>
    <x v="25"/>
    <x v="5"/>
    <x v="35"/>
    <x v="0"/>
    <x v="1"/>
    <x v="173"/>
    <x v="601"/>
    <x v="23"/>
    <x v="0"/>
    <x v="0"/>
    <x v="0"/>
    <x v="19"/>
    <x v="0"/>
    <x v="175"/>
    <x v="3"/>
    <x v="3"/>
    <x v="6"/>
    <x v="0"/>
    <x v="0"/>
    <x v="14"/>
  </r>
  <r>
    <x v="7"/>
    <x v="22"/>
    <x v="0"/>
    <x v="21"/>
    <x v="0"/>
    <x v="1"/>
    <x v="108"/>
    <x v="3"/>
    <x v="12"/>
    <x v="0"/>
    <x v="0"/>
    <x v="0"/>
    <x v="19"/>
    <x v="0"/>
    <x v="175"/>
    <x v="44"/>
    <x v="3"/>
    <x v="6"/>
    <x v="0"/>
    <x v="0"/>
    <x v="38"/>
  </r>
  <r>
    <x v="1"/>
    <x v="23"/>
    <x v="5"/>
    <x v="28"/>
    <x v="0"/>
    <x v="1"/>
    <x v="165"/>
    <x v="476"/>
    <x v="16"/>
    <x v="160"/>
    <x v="153"/>
    <x v="0"/>
    <x v="18"/>
    <x v="160"/>
    <x v="243"/>
    <x v="157"/>
    <x v="3"/>
    <x v="6"/>
    <x v="0"/>
    <x v="0"/>
    <x v="4"/>
  </r>
  <r>
    <x v="7"/>
    <x v="25"/>
    <x v="0"/>
    <x v="21"/>
    <x v="3"/>
    <x v="9"/>
    <x v="308"/>
    <x v="461"/>
    <x v="32"/>
    <x v="0"/>
    <x v="0"/>
    <x v="0"/>
    <x v="18"/>
    <x v="0"/>
    <x v="124"/>
    <x v="158"/>
    <x v="3"/>
    <x v="6"/>
    <x v="0"/>
    <x v="0"/>
    <x v="38"/>
  </r>
  <r>
    <x v="1"/>
    <x v="19"/>
    <x v="5"/>
    <x v="32"/>
    <x v="0"/>
    <x v="1"/>
    <x v="292"/>
    <x v="641"/>
    <x v="16"/>
    <x v="0"/>
    <x v="0"/>
    <x v="0"/>
    <x v="18"/>
    <x v="0"/>
    <x v="181"/>
    <x v="123"/>
    <x v="3"/>
    <x v="6"/>
    <x v="0"/>
    <x v="0"/>
    <x v="38"/>
  </r>
  <r>
    <x v="6"/>
    <x v="23"/>
    <x v="7"/>
    <x v="24"/>
    <x v="1"/>
    <x v="1"/>
    <x v="348"/>
    <x v="684"/>
    <x v="16"/>
    <x v="209"/>
    <x v="272"/>
    <x v="0"/>
    <x v="18"/>
    <x v="117"/>
    <x v="124"/>
    <x v="46"/>
    <x v="3"/>
    <x v="6"/>
    <x v="0"/>
    <x v="0"/>
    <x v="22"/>
  </r>
  <r>
    <x v="6"/>
    <x v="23"/>
    <x v="7"/>
    <x v="24"/>
    <x v="1"/>
    <x v="1"/>
    <x v="348"/>
    <x v="684"/>
    <x v="16"/>
    <x v="209"/>
    <x v="272"/>
    <x v="0"/>
    <x v="17"/>
    <x v="117"/>
    <x v="124"/>
    <x v="165"/>
    <x v="3"/>
    <x v="6"/>
    <x v="0"/>
    <x v="0"/>
    <x v="22"/>
  </r>
  <r>
    <x v="6"/>
    <x v="22"/>
    <x v="7"/>
    <x v="24"/>
    <x v="1"/>
    <x v="1"/>
    <x v="348"/>
    <x v="684"/>
    <x v="16"/>
    <x v="186"/>
    <x v="270"/>
    <x v="0"/>
    <x v="16"/>
    <x v="206"/>
    <x v="124"/>
    <x v="165"/>
    <x v="3"/>
    <x v="6"/>
    <x v="0"/>
    <x v="0"/>
    <x v="5"/>
  </r>
  <r>
    <x v="6"/>
    <x v="22"/>
    <x v="7"/>
    <x v="24"/>
    <x v="1"/>
    <x v="1"/>
    <x v="281"/>
    <x v="684"/>
    <x v="16"/>
    <x v="210"/>
    <x v="273"/>
    <x v="0"/>
    <x v="15"/>
    <x v="318"/>
    <x v="244"/>
    <x v="165"/>
    <x v="3"/>
    <x v="6"/>
    <x v="0"/>
    <x v="0"/>
    <x v="11"/>
  </r>
  <r>
    <x v="6"/>
    <x v="19"/>
    <x v="5"/>
    <x v="28"/>
    <x v="2"/>
    <x v="2"/>
    <x v="110"/>
    <x v="52"/>
    <x v="87"/>
    <x v="108"/>
    <x v="226"/>
    <x v="0"/>
    <x v="18"/>
    <x v="254"/>
    <x v="124"/>
    <x v="46"/>
    <x v="3"/>
    <x v="6"/>
    <x v="0"/>
    <x v="0"/>
    <x v="7"/>
  </r>
  <r>
    <x v="1"/>
    <x v="22"/>
    <x v="5"/>
    <x v="35"/>
    <x v="1"/>
    <x v="1"/>
    <x v="7"/>
    <x v="17"/>
    <x v="16"/>
    <x v="0"/>
    <x v="0"/>
    <x v="0"/>
    <x v="18"/>
    <x v="0"/>
    <x v="124"/>
    <x v="45"/>
    <x v="3"/>
    <x v="6"/>
    <x v="0"/>
    <x v="0"/>
    <x v="14"/>
  </r>
  <r>
    <x v="6"/>
    <x v="21"/>
    <x v="5"/>
    <x v="31"/>
    <x v="3"/>
    <x v="2"/>
    <x v="186"/>
    <x v="530"/>
    <x v="63"/>
    <x v="0"/>
    <x v="0"/>
    <x v="0"/>
    <x v="18"/>
    <x v="0"/>
    <x v="145"/>
    <x v="112"/>
    <x v="3"/>
    <x v="6"/>
    <x v="0"/>
    <x v="0"/>
    <x v="14"/>
  </r>
  <r>
    <x v="6"/>
    <x v="22"/>
    <x v="5"/>
    <x v="31"/>
    <x v="3"/>
    <x v="1"/>
    <x v="186"/>
    <x v="104"/>
    <x v="27"/>
    <x v="0"/>
    <x v="0"/>
    <x v="0"/>
    <x v="18"/>
    <x v="0"/>
    <x v="145"/>
    <x v="112"/>
    <x v="3"/>
    <x v="6"/>
    <x v="0"/>
    <x v="0"/>
    <x v="14"/>
  </r>
  <r>
    <x v="1"/>
    <x v="22"/>
    <x v="5"/>
    <x v="31"/>
    <x v="2"/>
    <x v="3"/>
    <x v="186"/>
    <x v="679"/>
    <x v="57"/>
    <x v="17"/>
    <x v="17"/>
    <x v="0"/>
    <x v="18"/>
    <x v="0"/>
    <x v="145"/>
    <x v="112"/>
    <x v="3"/>
    <x v="6"/>
    <x v="0"/>
    <x v="0"/>
    <x v="14"/>
  </r>
  <r>
    <x v="1"/>
    <x v="23"/>
    <x v="5"/>
    <x v="31"/>
    <x v="2"/>
    <x v="2"/>
    <x v="186"/>
    <x v="305"/>
    <x v="6"/>
    <x v="0"/>
    <x v="0"/>
    <x v="0"/>
    <x v="18"/>
    <x v="0"/>
    <x v="145"/>
    <x v="112"/>
    <x v="3"/>
    <x v="6"/>
    <x v="0"/>
    <x v="0"/>
    <x v="14"/>
  </r>
  <r>
    <x v="1"/>
    <x v="23"/>
    <x v="5"/>
    <x v="31"/>
    <x v="4"/>
    <x v="3"/>
    <x v="186"/>
    <x v="595"/>
    <x v="34"/>
    <x v="0"/>
    <x v="0"/>
    <x v="0"/>
    <x v="18"/>
    <x v="0"/>
    <x v="145"/>
    <x v="112"/>
    <x v="3"/>
    <x v="6"/>
    <x v="0"/>
    <x v="0"/>
    <x v="14"/>
  </r>
  <r>
    <x v="1"/>
    <x v="23"/>
    <x v="5"/>
    <x v="31"/>
    <x v="3"/>
    <x v="3"/>
    <x v="186"/>
    <x v="162"/>
    <x v="16"/>
    <x v="0"/>
    <x v="0"/>
    <x v="0"/>
    <x v="18"/>
    <x v="0"/>
    <x v="145"/>
    <x v="112"/>
    <x v="3"/>
    <x v="6"/>
    <x v="0"/>
    <x v="0"/>
    <x v="14"/>
  </r>
  <r>
    <x v="1"/>
    <x v="23"/>
    <x v="5"/>
    <x v="31"/>
    <x v="1"/>
    <x v="1"/>
    <x v="186"/>
    <x v="321"/>
    <x v="6"/>
    <x v="0"/>
    <x v="0"/>
    <x v="0"/>
    <x v="18"/>
    <x v="0"/>
    <x v="145"/>
    <x v="112"/>
    <x v="3"/>
    <x v="6"/>
    <x v="0"/>
    <x v="0"/>
    <x v="14"/>
  </r>
  <r>
    <x v="7"/>
    <x v="24"/>
    <x v="5"/>
    <x v="31"/>
    <x v="2"/>
    <x v="2"/>
    <x v="186"/>
    <x v="321"/>
    <x v="26"/>
    <x v="0"/>
    <x v="0"/>
    <x v="0"/>
    <x v="18"/>
    <x v="0"/>
    <x v="145"/>
    <x v="112"/>
    <x v="3"/>
    <x v="6"/>
    <x v="0"/>
    <x v="0"/>
    <x v="14"/>
  </r>
  <r>
    <x v="7"/>
    <x v="24"/>
    <x v="5"/>
    <x v="31"/>
    <x v="3"/>
    <x v="3"/>
    <x v="186"/>
    <x v="321"/>
    <x v="12"/>
    <x v="171"/>
    <x v="203"/>
    <x v="0"/>
    <x v="18"/>
    <x v="265"/>
    <x v="145"/>
    <x v="112"/>
    <x v="3"/>
    <x v="6"/>
    <x v="0"/>
    <x v="0"/>
    <x v="8"/>
  </r>
  <r>
    <x v="8"/>
    <x v="19"/>
    <x v="5"/>
    <x v="31"/>
    <x v="1"/>
    <x v="9"/>
    <x v="186"/>
    <x v="236"/>
    <x v="12"/>
    <x v="11"/>
    <x v="10"/>
    <x v="0"/>
    <x v="18"/>
    <x v="7"/>
    <x v="145"/>
    <x v="112"/>
    <x v="3"/>
    <x v="6"/>
    <x v="0"/>
    <x v="0"/>
    <x v="14"/>
  </r>
  <r>
    <x v="7"/>
    <x v="24"/>
    <x v="5"/>
    <x v="31"/>
    <x v="3"/>
    <x v="3"/>
    <x v="183"/>
    <x v="231"/>
    <x v="68"/>
    <x v="169"/>
    <x v="146"/>
    <x v="0"/>
    <x v="18"/>
    <x v="210"/>
    <x v="142"/>
    <x v="112"/>
    <x v="3"/>
    <x v="6"/>
    <x v="0"/>
    <x v="0"/>
    <x v="6"/>
  </r>
  <r>
    <x v="1"/>
    <x v="23"/>
    <x v="5"/>
    <x v="31"/>
    <x v="1"/>
    <x v="1"/>
    <x v="183"/>
    <x v="644"/>
    <x v="57"/>
    <x v="169"/>
    <x v="183"/>
    <x v="0"/>
    <x v="18"/>
    <x v="242"/>
    <x v="142"/>
    <x v="112"/>
    <x v="3"/>
    <x v="6"/>
    <x v="0"/>
    <x v="0"/>
    <x v="7"/>
  </r>
  <r>
    <x v="1"/>
    <x v="22"/>
    <x v="5"/>
    <x v="31"/>
    <x v="2"/>
    <x v="2"/>
    <x v="183"/>
    <x v="231"/>
    <x v="16"/>
    <x v="0"/>
    <x v="0"/>
    <x v="0"/>
    <x v="18"/>
    <x v="0"/>
    <x v="142"/>
    <x v="112"/>
    <x v="3"/>
    <x v="6"/>
    <x v="0"/>
    <x v="0"/>
    <x v="14"/>
  </r>
  <r>
    <x v="1"/>
    <x v="24"/>
    <x v="5"/>
    <x v="31"/>
    <x v="6"/>
    <x v="1"/>
    <x v="183"/>
    <x v="329"/>
    <x v="16"/>
    <x v="0"/>
    <x v="0"/>
    <x v="0"/>
    <x v="18"/>
    <x v="0"/>
    <x v="142"/>
    <x v="112"/>
    <x v="3"/>
    <x v="6"/>
    <x v="0"/>
    <x v="0"/>
    <x v="14"/>
  </r>
  <r>
    <x v="1"/>
    <x v="23"/>
    <x v="5"/>
    <x v="31"/>
    <x v="0"/>
    <x v="1"/>
    <x v="185"/>
    <x v="607"/>
    <x v="16"/>
    <x v="3"/>
    <x v="2"/>
    <x v="0"/>
    <x v="18"/>
    <x v="0"/>
    <x v="114"/>
    <x v="58"/>
    <x v="3"/>
    <x v="6"/>
    <x v="0"/>
    <x v="0"/>
    <x v="14"/>
  </r>
  <r>
    <x v="1"/>
    <x v="23"/>
    <x v="4"/>
    <x v="14"/>
    <x v="12"/>
    <x v="3"/>
    <x v="215"/>
    <x v="344"/>
    <x v="6"/>
    <x v="0"/>
    <x v="0"/>
    <x v="0"/>
    <x v="18"/>
    <x v="0"/>
    <x v="124"/>
    <x v="162"/>
    <x v="3"/>
    <x v="6"/>
    <x v="0"/>
    <x v="0"/>
    <x v="14"/>
  </r>
  <r>
    <x v="4"/>
    <x v="24"/>
    <x v="4"/>
    <x v="14"/>
    <x v="0"/>
    <x v="1"/>
    <x v="215"/>
    <x v="344"/>
    <x v="6"/>
    <x v="0"/>
    <x v="0"/>
    <x v="0"/>
    <x v="18"/>
    <x v="0"/>
    <x v="124"/>
    <x v="22"/>
    <x v="3"/>
    <x v="6"/>
    <x v="0"/>
    <x v="0"/>
    <x v="14"/>
  </r>
  <r>
    <x v="1"/>
    <x v="20"/>
    <x v="5"/>
    <x v="28"/>
    <x v="2"/>
    <x v="0"/>
    <x v="33"/>
    <x v="69"/>
    <x v="51"/>
    <x v="0"/>
    <x v="0"/>
    <x v="0"/>
    <x v="18"/>
    <x v="0"/>
    <x v="132"/>
    <x v="73"/>
    <x v="3"/>
    <x v="6"/>
    <x v="0"/>
    <x v="0"/>
    <x v="14"/>
  </r>
  <r>
    <x v="4"/>
    <x v="16"/>
    <x v="5"/>
    <x v="32"/>
    <x v="0"/>
    <x v="9"/>
    <x v="332"/>
    <x v="466"/>
    <x v="16"/>
    <x v="12"/>
    <x v="10"/>
    <x v="0"/>
    <x v="18"/>
    <x v="22"/>
    <x v="119"/>
    <x v="62"/>
    <x v="3"/>
    <x v="6"/>
    <x v="0"/>
    <x v="0"/>
    <x v="14"/>
  </r>
  <r>
    <x v="1"/>
    <x v="24"/>
    <x v="5"/>
    <x v="32"/>
    <x v="0"/>
    <x v="0"/>
    <x v="174"/>
    <x v="138"/>
    <x v="16"/>
    <x v="0"/>
    <x v="0"/>
    <x v="0"/>
    <x v="18"/>
    <x v="0"/>
    <x v="177"/>
    <x v="95"/>
    <x v="3"/>
    <x v="6"/>
    <x v="0"/>
    <x v="0"/>
    <x v="38"/>
  </r>
  <r>
    <x v="6"/>
    <x v="4"/>
    <x v="0"/>
    <x v="5"/>
    <x v="0"/>
    <x v="1"/>
    <x v="117"/>
    <x v="200"/>
    <x v="68"/>
    <x v="0"/>
    <x v="0"/>
    <x v="0"/>
    <x v="18"/>
    <x v="0"/>
    <x v="23"/>
    <x v="18"/>
    <x v="3"/>
    <x v="6"/>
    <x v="0"/>
    <x v="0"/>
    <x v="38"/>
  </r>
  <r>
    <x v="6"/>
    <x v="27"/>
    <x v="8"/>
    <x v="29"/>
    <x v="0"/>
    <x v="1"/>
    <x v="279"/>
    <x v="589"/>
    <x v="22"/>
    <x v="0"/>
    <x v="0"/>
    <x v="0"/>
    <x v="18"/>
    <x v="0"/>
    <x v="23"/>
    <x v="18"/>
    <x v="3"/>
    <x v="6"/>
    <x v="0"/>
    <x v="0"/>
    <x v="38"/>
  </r>
  <r>
    <x v="6"/>
    <x v="27"/>
    <x v="4"/>
    <x v="13"/>
    <x v="0"/>
    <x v="2"/>
    <x v="353"/>
    <x v="412"/>
    <x v="46"/>
    <x v="0"/>
    <x v="0"/>
    <x v="0"/>
    <x v="18"/>
    <x v="0"/>
    <x v="23"/>
    <x v="18"/>
    <x v="3"/>
    <x v="6"/>
    <x v="0"/>
    <x v="0"/>
    <x v="38"/>
  </r>
  <r>
    <x v="6"/>
    <x v="21"/>
    <x v="0"/>
    <x v="5"/>
    <x v="0"/>
    <x v="1"/>
    <x v="255"/>
    <x v="646"/>
    <x v="17"/>
    <x v="0"/>
    <x v="0"/>
    <x v="0"/>
    <x v="18"/>
    <x v="0"/>
    <x v="23"/>
    <x v="18"/>
    <x v="3"/>
    <x v="6"/>
    <x v="0"/>
    <x v="0"/>
    <x v="38"/>
  </r>
  <r>
    <x v="6"/>
    <x v="13"/>
    <x v="5"/>
    <x v="31"/>
    <x v="0"/>
    <x v="1"/>
    <x v="156"/>
    <x v="40"/>
    <x v="12"/>
    <x v="0"/>
    <x v="0"/>
    <x v="0"/>
    <x v="18"/>
    <x v="0"/>
    <x v="23"/>
    <x v="18"/>
    <x v="3"/>
    <x v="6"/>
    <x v="0"/>
    <x v="0"/>
    <x v="38"/>
  </r>
  <r>
    <x v="6"/>
    <x v="22"/>
    <x v="5"/>
    <x v="31"/>
    <x v="0"/>
    <x v="1"/>
    <x v="182"/>
    <x v="681"/>
    <x v="27"/>
    <x v="0"/>
    <x v="0"/>
    <x v="0"/>
    <x v="18"/>
    <x v="0"/>
    <x v="23"/>
    <x v="18"/>
    <x v="3"/>
    <x v="6"/>
    <x v="0"/>
    <x v="0"/>
    <x v="38"/>
  </r>
  <r>
    <x v="1"/>
    <x v="21"/>
    <x v="5"/>
    <x v="31"/>
    <x v="0"/>
    <x v="1"/>
    <x v="10"/>
    <x v="164"/>
    <x v="16"/>
    <x v="0"/>
    <x v="0"/>
    <x v="0"/>
    <x v="18"/>
    <x v="0"/>
    <x v="175"/>
    <x v="38"/>
    <x v="3"/>
    <x v="6"/>
    <x v="0"/>
    <x v="0"/>
    <x v="14"/>
  </r>
  <r>
    <x v="1"/>
    <x v="13"/>
    <x v="4"/>
    <x v="6"/>
    <x v="0"/>
    <x v="9"/>
    <x v="105"/>
    <x v="397"/>
    <x v="57"/>
    <x v="9"/>
    <x v="6"/>
    <x v="0"/>
    <x v="18"/>
    <x v="10"/>
    <x v="173"/>
    <x v="87"/>
    <x v="3"/>
    <x v="6"/>
    <x v="0"/>
    <x v="0"/>
    <x v="38"/>
  </r>
  <r>
    <x v="1"/>
    <x v="22"/>
    <x v="5"/>
    <x v="32"/>
    <x v="3"/>
    <x v="3"/>
    <x v="211"/>
    <x v="234"/>
    <x v="16"/>
    <x v="158"/>
    <x v="200"/>
    <x v="0"/>
    <x v="18"/>
    <x v="210"/>
    <x v="157"/>
    <x v="121"/>
    <x v="3"/>
    <x v="6"/>
    <x v="0"/>
    <x v="0"/>
    <x v="6"/>
  </r>
  <r>
    <x v="1"/>
    <x v="22"/>
    <x v="5"/>
    <x v="32"/>
    <x v="3"/>
    <x v="3"/>
    <x v="211"/>
    <x v="141"/>
    <x v="16"/>
    <x v="18"/>
    <x v="24"/>
    <x v="0"/>
    <x v="18"/>
    <x v="0"/>
    <x v="157"/>
    <x v="121"/>
    <x v="3"/>
    <x v="6"/>
    <x v="0"/>
    <x v="0"/>
    <x v="38"/>
  </r>
  <r>
    <x v="1"/>
    <x v="21"/>
    <x v="5"/>
    <x v="32"/>
    <x v="3"/>
    <x v="3"/>
    <x v="211"/>
    <x v="145"/>
    <x v="16"/>
    <x v="159"/>
    <x v="193"/>
    <x v="0"/>
    <x v="18"/>
    <x v="182"/>
    <x v="157"/>
    <x v="121"/>
    <x v="3"/>
    <x v="6"/>
    <x v="0"/>
    <x v="0"/>
    <x v="5"/>
  </r>
  <r>
    <x v="0"/>
    <x v="25"/>
    <x v="5"/>
    <x v="32"/>
    <x v="3"/>
    <x v="3"/>
    <x v="211"/>
    <x v="531"/>
    <x v="16"/>
    <x v="0"/>
    <x v="0"/>
    <x v="0"/>
    <x v="18"/>
    <x v="0"/>
    <x v="157"/>
    <x v="121"/>
    <x v="3"/>
    <x v="6"/>
    <x v="0"/>
    <x v="0"/>
    <x v="38"/>
  </r>
  <r>
    <x v="1"/>
    <x v="22"/>
    <x v="5"/>
    <x v="32"/>
    <x v="1"/>
    <x v="1"/>
    <x v="285"/>
    <x v="303"/>
    <x v="16"/>
    <x v="0"/>
    <x v="0"/>
    <x v="0"/>
    <x v="18"/>
    <x v="0"/>
    <x v="204"/>
    <x v="121"/>
    <x v="3"/>
    <x v="6"/>
    <x v="0"/>
    <x v="0"/>
    <x v="38"/>
  </r>
  <r>
    <x v="1"/>
    <x v="21"/>
    <x v="5"/>
    <x v="32"/>
    <x v="1"/>
    <x v="1"/>
    <x v="285"/>
    <x v="148"/>
    <x v="66"/>
    <x v="138"/>
    <x v="220"/>
    <x v="0"/>
    <x v="18"/>
    <x v="266"/>
    <x v="204"/>
    <x v="121"/>
    <x v="3"/>
    <x v="6"/>
    <x v="0"/>
    <x v="0"/>
    <x v="8"/>
  </r>
  <r>
    <x v="1"/>
    <x v="22"/>
    <x v="5"/>
    <x v="32"/>
    <x v="2"/>
    <x v="2"/>
    <x v="285"/>
    <x v="148"/>
    <x v="66"/>
    <x v="0"/>
    <x v="0"/>
    <x v="0"/>
    <x v="18"/>
    <x v="0"/>
    <x v="204"/>
    <x v="121"/>
    <x v="3"/>
    <x v="6"/>
    <x v="0"/>
    <x v="0"/>
    <x v="38"/>
  </r>
  <r>
    <x v="1"/>
    <x v="22"/>
    <x v="5"/>
    <x v="32"/>
    <x v="10"/>
    <x v="3"/>
    <x v="285"/>
    <x v="145"/>
    <x v="16"/>
    <x v="15"/>
    <x v="21"/>
    <x v="0"/>
    <x v="18"/>
    <x v="9"/>
    <x v="204"/>
    <x v="121"/>
    <x v="3"/>
    <x v="6"/>
    <x v="0"/>
    <x v="0"/>
    <x v="38"/>
  </r>
  <r>
    <x v="1"/>
    <x v="23"/>
    <x v="5"/>
    <x v="32"/>
    <x v="6"/>
    <x v="9"/>
    <x v="285"/>
    <x v="139"/>
    <x v="16"/>
    <x v="0"/>
    <x v="0"/>
    <x v="0"/>
    <x v="18"/>
    <x v="0"/>
    <x v="204"/>
    <x v="121"/>
    <x v="3"/>
    <x v="6"/>
    <x v="0"/>
    <x v="0"/>
    <x v="38"/>
  </r>
  <r>
    <x v="1"/>
    <x v="22"/>
    <x v="5"/>
    <x v="32"/>
    <x v="1"/>
    <x v="1"/>
    <x v="58"/>
    <x v="285"/>
    <x v="16"/>
    <x v="55"/>
    <x v="77"/>
    <x v="0"/>
    <x v="18"/>
    <x v="107"/>
    <x v="41"/>
    <x v="121"/>
    <x v="3"/>
    <x v="6"/>
    <x v="0"/>
    <x v="0"/>
    <x v="38"/>
  </r>
  <r>
    <x v="1"/>
    <x v="23"/>
    <x v="5"/>
    <x v="32"/>
    <x v="2"/>
    <x v="2"/>
    <x v="58"/>
    <x v="142"/>
    <x v="16"/>
    <x v="53"/>
    <x v="74"/>
    <x v="0"/>
    <x v="18"/>
    <x v="90"/>
    <x v="41"/>
    <x v="121"/>
    <x v="3"/>
    <x v="6"/>
    <x v="0"/>
    <x v="0"/>
    <x v="38"/>
  </r>
  <r>
    <x v="1"/>
    <x v="24"/>
    <x v="5"/>
    <x v="32"/>
    <x v="9"/>
    <x v="9"/>
    <x v="58"/>
    <x v="139"/>
    <x v="66"/>
    <x v="51"/>
    <x v="68"/>
    <x v="0"/>
    <x v="18"/>
    <x v="91"/>
    <x v="41"/>
    <x v="121"/>
    <x v="3"/>
    <x v="6"/>
    <x v="0"/>
    <x v="0"/>
    <x v="38"/>
  </r>
  <r>
    <x v="4"/>
    <x v="23"/>
    <x v="5"/>
    <x v="32"/>
    <x v="0"/>
    <x v="1"/>
    <x v="120"/>
    <x v="144"/>
    <x v="66"/>
    <x v="0"/>
    <x v="0"/>
    <x v="0"/>
    <x v="18"/>
    <x v="0"/>
    <x v="91"/>
    <x v="121"/>
    <x v="3"/>
    <x v="6"/>
    <x v="0"/>
    <x v="0"/>
    <x v="38"/>
  </r>
  <r>
    <x v="7"/>
    <x v="24"/>
    <x v="5"/>
    <x v="32"/>
    <x v="3"/>
    <x v="3"/>
    <x v="120"/>
    <x v="283"/>
    <x v="12"/>
    <x v="170"/>
    <x v="184"/>
    <x v="0"/>
    <x v="18"/>
    <x v="210"/>
    <x v="91"/>
    <x v="121"/>
    <x v="3"/>
    <x v="6"/>
    <x v="0"/>
    <x v="0"/>
    <x v="6"/>
  </r>
  <r>
    <x v="5"/>
    <x v="23"/>
    <x v="5"/>
    <x v="32"/>
    <x v="6"/>
    <x v="9"/>
    <x v="120"/>
    <x v="611"/>
    <x v="17"/>
    <x v="0"/>
    <x v="0"/>
    <x v="0"/>
    <x v="18"/>
    <x v="0"/>
    <x v="91"/>
    <x v="121"/>
    <x v="3"/>
    <x v="6"/>
    <x v="0"/>
    <x v="0"/>
    <x v="38"/>
  </r>
  <r>
    <x v="6"/>
    <x v="14"/>
    <x v="5"/>
    <x v="32"/>
    <x v="3"/>
    <x v="2"/>
    <x v="120"/>
    <x v="680"/>
    <x v="17"/>
    <x v="0"/>
    <x v="0"/>
    <x v="0"/>
    <x v="18"/>
    <x v="0"/>
    <x v="91"/>
    <x v="121"/>
    <x v="3"/>
    <x v="6"/>
    <x v="0"/>
    <x v="0"/>
    <x v="38"/>
  </r>
  <r>
    <x v="1"/>
    <x v="21"/>
    <x v="5"/>
    <x v="32"/>
    <x v="3"/>
    <x v="3"/>
    <x v="120"/>
    <x v="363"/>
    <x v="6"/>
    <x v="171"/>
    <x v="255"/>
    <x v="0"/>
    <x v="18"/>
    <x v="264"/>
    <x v="91"/>
    <x v="121"/>
    <x v="3"/>
    <x v="6"/>
    <x v="0"/>
    <x v="0"/>
    <x v="8"/>
  </r>
  <r>
    <x v="4"/>
    <x v="21"/>
    <x v="5"/>
    <x v="32"/>
    <x v="1"/>
    <x v="1"/>
    <x v="120"/>
    <x v="232"/>
    <x v="66"/>
    <x v="172"/>
    <x v="256"/>
    <x v="0"/>
    <x v="18"/>
    <x v="315"/>
    <x v="91"/>
    <x v="121"/>
    <x v="3"/>
    <x v="6"/>
    <x v="0"/>
    <x v="0"/>
    <x v="11"/>
  </r>
  <r>
    <x v="3"/>
    <x v="22"/>
    <x v="5"/>
    <x v="32"/>
    <x v="3"/>
    <x v="3"/>
    <x v="120"/>
    <x v="232"/>
    <x v="66"/>
    <x v="188"/>
    <x v="262"/>
    <x v="0"/>
    <x v="18"/>
    <x v="323"/>
    <x v="91"/>
    <x v="121"/>
    <x v="3"/>
    <x v="6"/>
    <x v="0"/>
    <x v="0"/>
    <x v="37"/>
  </r>
  <r>
    <x v="1"/>
    <x v="23"/>
    <x v="5"/>
    <x v="32"/>
    <x v="3"/>
    <x v="3"/>
    <x v="120"/>
    <x v="232"/>
    <x v="66"/>
    <x v="189"/>
    <x v="256"/>
    <x v="0"/>
    <x v="18"/>
    <x v="296"/>
    <x v="91"/>
    <x v="121"/>
    <x v="3"/>
    <x v="6"/>
    <x v="0"/>
    <x v="0"/>
    <x v="9"/>
  </r>
  <r>
    <x v="6"/>
    <x v="19"/>
    <x v="5"/>
    <x v="32"/>
    <x v="1"/>
    <x v="1"/>
    <x v="59"/>
    <x v="660"/>
    <x v="17"/>
    <x v="136"/>
    <x v="218"/>
    <x v="0"/>
    <x v="18"/>
    <x v="243"/>
    <x v="42"/>
    <x v="121"/>
    <x v="3"/>
    <x v="6"/>
    <x v="0"/>
    <x v="0"/>
    <x v="7"/>
  </r>
  <r>
    <x v="1"/>
    <x v="21"/>
    <x v="5"/>
    <x v="32"/>
    <x v="1"/>
    <x v="1"/>
    <x v="59"/>
    <x v="187"/>
    <x v="16"/>
    <x v="177"/>
    <x v="211"/>
    <x v="0"/>
    <x v="18"/>
    <x v="108"/>
    <x v="42"/>
    <x v="121"/>
    <x v="3"/>
    <x v="6"/>
    <x v="0"/>
    <x v="0"/>
    <x v="15"/>
  </r>
  <r>
    <x v="1"/>
    <x v="18"/>
    <x v="5"/>
    <x v="32"/>
    <x v="1"/>
    <x v="1"/>
    <x v="59"/>
    <x v="187"/>
    <x v="16"/>
    <x v="127"/>
    <x v="190"/>
    <x v="0"/>
    <x v="18"/>
    <x v="205"/>
    <x v="42"/>
    <x v="121"/>
    <x v="3"/>
    <x v="6"/>
    <x v="0"/>
    <x v="0"/>
    <x v="5"/>
  </r>
  <r>
    <x v="1"/>
    <x v="21"/>
    <x v="5"/>
    <x v="32"/>
    <x v="3"/>
    <x v="3"/>
    <x v="59"/>
    <x v="553"/>
    <x v="16"/>
    <x v="193"/>
    <x v="259"/>
    <x v="0"/>
    <x v="18"/>
    <x v="301"/>
    <x v="42"/>
    <x v="121"/>
    <x v="3"/>
    <x v="6"/>
    <x v="0"/>
    <x v="0"/>
    <x v="9"/>
  </r>
  <r>
    <x v="4"/>
    <x v="22"/>
    <x v="5"/>
    <x v="32"/>
    <x v="1"/>
    <x v="1"/>
    <x v="122"/>
    <x v="80"/>
    <x v="66"/>
    <x v="50"/>
    <x v="75"/>
    <x v="0"/>
    <x v="18"/>
    <x v="104"/>
    <x v="200"/>
    <x v="121"/>
    <x v="3"/>
    <x v="6"/>
    <x v="0"/>
    <x v="0"/>
    <x v="38"/>
  </r>
  <r>
    <x v="1"/>
    <x v="23"/>
    <x v="5"/>
    <x v="32"/>
    <x v="9"/>
    <x v="6"/>
    <x v="122"/>
    <x v="487"/>
    <x v="16"/>
    <x v="0"/>
    <x v="0"/>
    <x v="0"/>
    <x v="18"/>
    <x v="0"/>
    <x v="200"/>
    <x v="121"/>
    <x v="3"/>
    <x v="6"/>
    <x v="0"/>
    <x v="0"/>
    <x v="38"/>
  </r>
  <r>
    <x v="6"/>
    <x v="14"/>
    <x v="5"/>
    <x v="32"/>
    <x v="1"/>
    <x v="1"/>
    <x v="129"/>
    <x v="680"/>
    <x v="66"/>
    <x v="15"/>
    <x v="22"/>
    <x v="0"/>
    <x v="18"/>
    <x v="13"/>
    <x v="95"/>
    <x v="121"/>
    <x v="3"/>
    <x v="6"/>
    <x v="0"/>
    <x v="0"/>
    <x v="38"/>
  </r>
  <r>
    <x v="1"/>
    <x v="23"/>
    <x v="5"/>
    <x v="32"/>
    <x v="9"/>
    <x v="6"/>
    <x v="129"/>
    <x v="139"/>
    <x v="66"/>
    <x v="171"/>
    <x v="185"/>
    <x v="0"/>
    <x v="18"/>
    <x v="183"/>
    <x v="95"/>
    <x v="121"/>
    <x v="3"/>
    <x v="6"/>
    <x v="0"/>
    <x v="0"/>
    <x v="5"/>
  </r>
  <r>
    <x v="1"/>
    <x v="15"/>
    <x v="5"/>
    <x v="32"/>
    <x v="3"/>
    <x v="9"/>
    <x v="129"/>
    <x v="112"/>
    <x v="73"/>
    <x v="91"/>
    <x v="162"/>
    <x v="0"/>
    <x v="18"/>
    <x v="202"/>
    <x v="95"/>
    <x v="121"/>
    <x v="3"/>
    <x v="6"/>
    <x v="0"/>
    <x v="0"/>
    <x v="5"/>
  </r>
  <r>
    <x v="1"/>
    <x v="22"/>
    <x v="5"/>
    <x v="32"/>
    <x v="2"/>
    <x v="2"/>
    <x v="129"/>
    <x v="230"/>
    <x v="66"/>
    <x v="182"/>
    <x v="269"/>
    <x v="0"/>
    <x v="18"/>
    <x v="119"/>
    <x v="95"/>
    <x v="121"/>
    <x v="3"/>
    <x v="6"/>
    <x v="0"/>
    <x v="0"/>
    <x v="13"/>
  </r>
  <r>
    <x v="4"/>
    <x v="22"/>
    <x v="5"/>
    <x v="32"/>
    <x v="1"/>
    <x v="1"/>
    <x v="129"/>
    <x v="672"/>
    <x v="66"/>
    <x v="201"/>
    <x v="268"/>
    <x v="0"/>
    <x v="18"/>
    <x v="321"/>
    <x v="95"/>
    <x v="121"/>
    <x v="3"/>
    <x v="6"/>
    <x v="0"/>
    <x v="0"/>
    <x v="12"/>
  </r>
  <r>
    <x v="1"/>
    <x v="22"/>
    <x v="0"/>
    <x v="5"/>
    <x v="0"/>
    <x v="2"/>
    <x v="169"/>
    <x v="690"/>
    <x v="16"/>
    <x v="0"/>
    <x v="0"/>
    <x v="0"/>
    <x v="18"/>
    <x v="39"/>
    <x v="175"/>
    <x v="0"/>
    <x v="3"/>
    <x v="6"/>
    <x v="0"/>
    <x v="0"/>
    <x v="14"/>
  </r>
  <r>
    <x v="1"/>
    <x v="21"/>
    <x v="5"/>
    <x v="27"/>
    <x v="0"/>
    <x v="9"/>
    <x v="148"/>
    <x v="369"/>
    <x v="16"/>
    <x v="0"/>
    <x v="0"/>
    <x v="0"/>
    <x v="17"/>
    <x v="0"/>
    <x v="184"/>
    <x v="101"/>
    <x v="3"/>
    <x v="6"/>
    <x v="0"/>
    <x v="0"/>
    <x v="14"/>
  </r>
  <r>
    <x v="1"/>
    <x v="21"/>
    <x v="5"/>
    <x v="31"/>
    <x v="0"/>
    <x v="9"/>
    <x v="156"/>
    <x v="328"/>
    <x v="34"/>
    <x v="0"/>
    <x v="0"/>
    <x v="0"/>
    <x v="18"/>
    <x v="0"/>
    <x v="175"/>
    <x v="0"/>
    <x v="3"/>
    <x v="6"/>
    <x v="0"/>
    <x v="0"/>
    <x v="14"/>
  </r>
  <r>
    <x v="7"/>
    <x v="23"/>
    <x v="2"/>
    <x v="26"/>
    <x v="0"/>
    <x v="9"/>
    <x v="141"/>
    <x v="425"/>
    <x v="62"/>
    <x v="0"/>
    <x v="0"/>
    <x v="0"/>
    <x v="18"/>
    <x v="0"/>
    <x v="182"/>
    <x v="0"/>
    <x v="3"/>
    <x v="6"/>
    <x v="0"/>
    <x v="0"/>
    <x v="14"/>
  </r>
  <r>
    <x v="7"/>
    <x v="19"/>
    <x v="5"/>
    <x v="31"/>
    <x v="2"/>
    <x v="9"/>
    <x v="115"/>
    <x v="123"/>
    <x v="12"/>
    <x v="0"/>
    <x v="0"/>
    <x v="0"/>
    <x v="13"/>
    <x v="5"/>
    <x v="67"/>
    <x v="115"/>
    <x v="3"/>
    <x v="6"/>
    <x v="0"/>
    <x v="0"/>
    <x v="14"/>
  </r>
  <r>
    <x v="1"/>
    <x v="22"/>
    <x v="5"/>
    <x v="32"/>
    <x v="0"/>
    <x v="9"/>
    <x v="171"/>
    <x v="109"/>
    <x v="16"/>
    <x v="0"/>
    <x v="0"/>
    <x v="0"/>
    <x v="17"/>
    <x v="0"/>
    <x v="109"/>
    <x v="0"/>
    <x v="3"/>
    <x v="6"/>
    <x v="0"/>
    <x v="0"/>
    <x v="38"/>
  </r>
  <r>
    <x v="7"/>
    <x v="24"/>
    <x v="0"/>
    <x v="21"/>
    <x v="3"/>
    <x v="0"/>
    <x v="112"/>
    <x v="278"/>
    <x v="32"/>
    <x v="0"/>
    <x v="0"/>
    <x v="0"/>
    <x v="18"/>
    <x v="0"/>
    <x v="252"/>
    <x v="135"/>
    <x v="3"/>
    <x v="6"/>
    <x v="0"/>
    <x v="0"/>
    <x v="38"/>
  </r>
  <r>
    <x v="7"/>
    <x v="22"/>
    <x v="0"/>
    <x v="21"/>
    <x v="3"/>
    <x v="3"/>
    <x v="112"/>
    <x v="61"/>
    <x v="32"/>
    <x v="0"/>
    <x v="0"/>
    <x v="0"/>
    <x v="18"/>
    <x v="0"/>
    <x v="252"/>
    <x v="135"/>
    <x v="3"/>
    <x v="6"/>
    <x v="0"/>
    <x v="0"/>
    <x v="38"/>
  </r>
  <r>
    <x v="7"/>
    <x v="25"/>
    <x v="5"/>
    <x v="28"/>
    <x v="3"/>
    <x v="9"/>
    <x v="270"/>
    <x v="13"/>
    <x v="43"/>
    <x v="0"/>
    <x v="0"/>
    <x v="0"/>
    <x v="18"/>
    <x v="0"/>
    <x v="199"/>
    <x v="140"/>
    <x v="3"/>
    <x v="6"/>
    <x v="0"/>
    <x v="0"/>
    <x v="38"/>
  </r>
  <r>
    <x v="7"/>
    <x v="25"/>
    <x v="5"/>
    <x v="28"/>
    <x v="3"/>
    <x v="9"/>
    <x v="270"/>
    <x v="632"/>
    <x v="31"/>
    <x v="0"/>
    <x v="0"/>
    <x v="0"/>
    <x v="18"/>
    <x v="0"/>
    <x v="199"/>
    <x v="140"/>
    <x v="3"/>
    <x v="6"/>
    <x v="0"/>
    <x v="0"/>
    <x v="38"/>
  </r>
  <r>
    <x v="6"/>
    <x v="24"/>
    <x v="5"/>
    <x v="28"/>
    <x v="3"/>
    <x v="0"/>
    <x v="270"/>
    <x v="453"/>
    <x v="43"/>
    <x v="158"/>
    <x v="168"/>
    <x v="0"/>
    <x v="18"/>
    <x v="210"/>
    <x v="199"/>
    <x v="140"/>
    <x v="3"/>
    <x v="6"/>
    <x v="0"/>
    <x v="0"/>
    <x v="6"/>
  </r>
  <r>
    <x v="7"/>
    <x v="24"/>
    <x v="5"/>
    <x v="28"/>
    <x v="6"/>
    <x v="5"/>
    <x v="270"/>
    <x v="121"/>
    <x v="12"/>
    <x v="167"/>
    <x v="224"/>
    <x v="0"/>
    <x v="18"/>
    <x v="274"/>
    <x v="199"/>
    <x v="140"/>
    <x v="3"/>
    <x v="6"/>
    <x v="0"/>
    <x v="0"/>
    <x v="8"/>
  </r>
  <r>
    <x v="7"/>
    <x v="25"/>
    <x v="5"/>
    <x v="28"/>
    <x v="3"/>
    <x v="9"/>
    <x v="270"/>
    <x v="13"/>
    <x v="43"/>
    <x v="0"/>
    <x v="0"/>
    <x v="0"/>
    <x v="18"/>
    <x v="0"/>
    <x v="199"/>
    <x v="140"/>
    <x v="3"/>
    <x v="6"/>
    <x v="0"/>
    <x v="0"/>
    <x v="38"/>
  </r>
  <r>
    <x v="8"/>
    <x v="23"/>
    <x v="5"/>
    <x v="28"/>
    <x v="1"/>
    <x v="1"/>
    <x v="270"/>
    <x v="121"/>
    <x v="12"/>
    <x v="149"/>
    <x v="209"/>
    <x v="0"/>
    <x v="18"/>
    <x v="220"/>
    <x v="199"/>
    <x v="140"/>
    <x v="3"/>
    <x v="6"/>
    <x v="0"/>
    <x v="0"/>
    <x v="6"/>
  </r>
  <r>
    <x v="1"/>
    <x v="22"/>
    <x v="5"/>
    <x v="28"/>
    <x v="3"/>
    <x v="9"/>
    <x v="270"/>
    <x v="557"/>
    <x v="51"/>
    <x v="166"/>
    <x v="227"/>
    <x v="0"/>
    <x v="18"/>
    <x v="279"/>
    <x v="199"/>
    <x v="140"/>
    <x v="3"/>
    <x v="6"/>
    <x v="0"/>
    <x v="0"/>
    <x v="8"/>
  </r>
  <r>
    <x v="1"/>
    <x v="23"/>
    <x v="5"/>
    <x v="28"/>
    <x v="3"/>
    <x v="3"/>
    <x v="270"/>
    <x v="557"/>
    <x v="51"/>
    <x v="0"/>
    <x v="0"/>
    <x v="0"/>
    <x v="18"/>
    <x v="0"/>
    <x v="199"/>
    <x v="140"/>
    <x v="3"/>
    <x v="6"/>
    <x v="0"/>
    <x v="0"/>
    <x v="38"/>
  </r>
  <r>
    <x v="1"/>
    <x v="23"/>
    <x v="5"/>
    <x v="28"/>
    <x v="3"/>
    <x v="2"/>
    <x v="270"/>
    <x v="368"/>
    <x v="16"/>
    <x v="158"/>
    <x v="146"/>
    <x v="0"/>
    <x v="18"/>
    <x v="178"/>
    <x v="199"/>
    <x v="140"/>
    <x v="3"/>
    <x v="6"/>
    <x v="0"/>
    <x v="0"/>
    <x v="28"/>
  </r>
  <r>
    <x v="1"/>
    <x v="21"/>
    <x v="5"/>
    <x v="28"/>
    <x v="3"/>
    <x v="9"/>
    <x v="270"/>
    <x v="82"/>
    <x v="16"/>
    <x v="158"/>
    <x v="168"/>
    <x v="0"/>
    <x v="18"/>
    <x v="184"/>
    <x v="199"/>
    <x v="140"/>
    <x v="3"/>
    <x v="6"/>
    <x v="0"/>
    <x v="0"/>
    <x v="5"/>
  </r>
  <r>
    <x v="4"/>
    <x v="21"/>
    <x v="5"/>
    <x v="28"/>
    <x v="1"/>
    <x v="1"/>
    <x v="270"/>
    <x v="557"/>
    <x v="51"/>
    <x v="160"/>
    <x v="219"/>
    <x v="0"/>
    <x v="18"/>
    <x v="290"/>
    <x v="199"/>
    <x v="140"/>
    <x v="3"/>
    <x v="6"/>
    <x v="0"/>
    <x v="0"/>
    <x v="33"/>
  </r>
  <r>
    <x v="7"/>
    <x v="23"/>
    <x v="5"/>
    <x v="28"/>
    <x v="3"/>
    <x v="3"/>
    <x v="153"/>
    <x v="107"/>
    <x v="11"/>
    <x v="0"/>
    <x v="0"/>
    <x v="0"/>
    <x v="18"/>
    <x v="4"/>
    <x v="127"/>
    <x v="140"/>
    <x v="3"/>
    <x v="6"/>
    <x v="0"/>
    <x v="0"/>
    <x v="38"/>
  </r>
  <r>
    <x v="1"/>
    <x v="22"/>
    <x v="5"/>
    <x v="28"/>
    <x v="3"/>
    <x v="3"/>
    <x v="153"/>
    <x v="418"/>
    <x v="51"/>
    <x v="0"/>
    <x v="0"/>
    <x v="0"/>
    <x v="18"/>
    <x v="4"/>
    <x v="127"/>
    <x v="140"/>
    <x v="3"/>
    <x v="6"/>
    <x v="0"/>
    <x v="0"/>
    <x v="38"/>
  </r>
  <r>
    <x v="1"/>
    <x v="22"/>
    <x v="5"/>
    <x v="28"/>
    <x v="1"/>
    <x v="1"/>
    <x v="153"/>
    <x v="419"/>
    <x v="51"/>
    <x v="17"/>
    <x v="17"/>
    <x v="0"/>
    <x v="18"/>
    <x v="8"/>
    <x v="127"/>
    <x v="140"/>
    <x v="3"/>
    <x v="6"/>
    <x v="0"/>
    <x v="0"/>
    <x v="38"/>
  </r>
  <r>
    <x v="1"/>
    <x v="22"/>
    <x v="5"/>
    <x v="28"/>
    <x v="1"/>
    <x v="1"/>
    <x v="153"/>
    <x v="422"/>
    <x v="51"/>
    <x v="17"/>
    <x v="20"/>
    <x v="0"/>
    <x v="18"/>
    <x v="10"/>
    <x v="127"/>
    <x v="140"/>
    <x v="3"/>
    <x v="6"/>
    <x v="0"/>
    <x v="0"/>
    <x v="38"/>
  </r>
  <r>
    <x v="1"/>
    <x v="22"/>
    <x v="5"/>
    <x v="28"/>
    <x v="1"/>
    <x v="1"/>
    <x v="153"/>
    <x v="420"/>
    <x v="51"/>
    <x v="17"/>
    <x v="16"/>
    <x v="0"/>
    <x v="18"/>
    <x v="10"/>
    <x v="127"/>
    <x v="140"/>
    <x v="3"/>
    <x v="6"/>
    <x v="0"/>
    <x v="0"/>
    <x v="38"/>
  </r>
  <r>
    <x v="4"/>
    <x v="22"/>
    <x v="5"/>
    <x v="28"/>
    <x v="1"/>
    <x v="1"/>
    <x v="153"/>
    <x v="419"/>
    <x v="51"/>
    <x v="17"/>
    <x v="17"/>
    <x v="0"/>
    <x v="18"/>
    <x v="8"/>
    <x v="127"/>
    <x v="140"/>
    <x v="3"/>
    <x v="6"/>
    <x v="0"/>
    <x v="0"/>
    <x v="38"/>
  </r>
  <r>
    <x v="1"/>
    <x v="25"/>
    <x v="5"/>
    <x v="28"/>
    <x v="3"/>
    <x v="3"/>
    <x v="167"/>
    <x v="685"/>
    <x v="16"/>
    <x v="0"/>
    <x v="0"/>
    <x v="0"/>
    <x v="18"/>
    <x v="0"/>
    <x v="134"/>
    <x v="140"/>
    <x v="3"/>
    <x v="6"/>
    <x v="0"/>
    <x v="0"/>
    <x v="38"/>
  </r>
  <r>
    <x v="1"/>
    <x v="23"/>
    <x v="5"/>
    <x v="28"/>
    <x v="3"/>
    <x v="3"/>
    <x v="167"/>
    <x v="287"/>
    <x v="16"/>
    <x v="13"/>
    <x v="11"/>
    <x v="0"/>
    <x v="18"/>
    <x v="0"/>
    <x v="134"/>
    <x v="140"/>
    <x v="3"/>
    <x v="6"/>
    <x v="0"/>
    <x v="0"/>
    <x v="38"/>
  </r>
  <r>
    <x v="4"/>
    <x v="23"/>
    <x v="5"/>
    <x v="28"/>
    <x v="1"/>
    <x v="0"/>
    <x v="167"/>
    <x v="287"/>
    <x v="16"/>
    <x v="13"/>
    <x v="11"/>
    <x v="0"/>
    <x v="18"/>
    <x v="0"/>
    <x v="134"/>
    <x v="140"/>
    <x v="3"/>
    <x v="6"/>
    <x v="0"/>
    <x v="0"/>
    <x v="38"/>
  </r>
  <r>
    <x v="7"/>
    <x v="23"/>
    <x v="5"/>
    <x v="28"/>
    <x v="3"/>
    <x v="3"/>
    <x v="23"/>
    <x v="211"/>
    <x v="17"/>
    <x v="0"/>
    <x v="0"/>
    <x v="0"/>
    <x v="18"/>
    <x v="0"/>
    <x v="20"/>
    <x v="140"/>
    <x v="3"/>
    <x v="6"/>
    <x v="0"/>
    <x v="0"/>
    <x v="38"/>
  </r>
  <r>
    <x v="1"/>
    <x v="22"/>
    <x v="5"/>
    <x v="28"/>
    <x v="3"/>
    <x v="2"/>
    <x v="23"/>
    <x v="577"/>
    <x v="16"/>
    <x v="0"/>
    <x v="0"/>
    <x v="0"/>
    <x v="18"/>
    <x v="0"/>
    <x v="20"/>
    <x v="140"/>
    <x v="3"/>
    <x v="6"/>
    <x v="0"/>
    <x v="0"/>
    <x v="38"/>
  </r>
  <r>
    <x v="5"/>
    <x v="23"/>
    <x v="5"/>
    <x v="28"/>
    <x v="6"/>
    <x v="0"/>
    <x v="248"/>
    <x v="73"/>
    <x v="17"/>
    <x v="0"/>
    <x v="0"/>
    <x v="0"/>
    <x v="18"/>
    <x v="0"/>
    <x v="189"/>
    <x v="140"/>
    <x v="3"/>
    <x v="6"/>
    <x v="0"/>
    <x v="0"/>
    <x v="38"/>
  </r>
  <r>
    <x v="6"/>
    <x v="22"/>
    <x v="5"/>
    <x v="28"/>
    <x v="1"/>
    <x v="1"/>
    <x v="327"/>
    <x v="366"/>
    <x v="35"/>
    <x v="14"/>
    <x v="16"/>
    <x v="0"/>
    <x v="18"/>
    <x v="12"/>
    <x v="223"/>
    <x v="140"/>
    <x v="3"/>
    <x v="6"/>
    <x v="0"/>
    <x v="0"/>
    <x v="38"/>
  </r>
  <r>
    <x v="1"/>
    <x v="24"/>
    <x v="5"/>
    <x v="28"/>
    <x v="2"/>
    <x v="2"/>
    <x v="327"/>
    <x v="161"/>
    <x v="13"/>
    <x v="17"/>
    <x v="14"/>
    <x v="0"/>
    <x v="18"/>
    <x v="11"/>
    <x v="223"/>
    <x v="140"/>
    <x v="3"/>
    <x v="6"/>
    <x v="0"/>
    <x v="0"/>
    <x v="38"/>
  </r>
  <r>
    <x v="1"/>
    <x v="21"/>
    <x v="5"/>
    <x v="28"/>
    <x v="3"/>
    <x v="3"/>
    <x v="327"/>
    <x v="417"/>
    <x v="16"/>
    <x v="13"/>
    <x v="9"/>
    <x v="0"/>
    <x v="18"/>
    <x v="6"/>
    <x v="223"/>
    <x v="140"/>
    <x v="3"/>
    <x v="6"/>
    <x v="0"/>
    <x v="0"/>
    <x v="38"/>
  </r>
  <r>
    <x v="4"/>
    <x v="19"/>
    <x v="5"/>
    <x v="28"/>
    <x v="1"/>
    <x v="1"/>
    <x v="327"/>
    <x v="417"/>
    <x v="16"/>
    <x v="12"/>
    <x v="10"/>
    <x v="0"/>
    <x v="18"/>
    <x v="3"/>
    <x v="223"/>
    <x v="140"/>
    <x v="3"/>
    <x v="6"/>
    <x v="0"/>
    <x v="0"/>
    <x v="38"/>
  </r>
  <r>
    <x v="1"/>
    <x v="24"/>
    <x v="5"/>
    <x v="32"/>
    <x v="2"/>
    <x v="9"/>
    <x v="271"/>
    <x v="0"/>
    <x v="66"/>
    <x v="0"/>
    <x v="0"/>
    <x v="0"/>
    <x v="18"/>
    <x v="0"/>
    <x v="241"/>
    <x v="156"/>
    <x v="3"/>
    <x v="6"/>
    <x v="0"/>
    <x v="0"/>
    <x v="38"/>
  </r>
  <r>
    <x v="1"/>
    <x v="21"/>
    <x v="0"/>
    <x v="5"/>
    <x v="2"/>
    <x v="9"/>
    <x v="206"/>
    <x v="67"/>
    <x v="2"/>
    <x v="0"/>
    <x v="0"/>
    <x v="0"/>
    <x v="18"/>
    <x v="0"/>
    <x v="241"/>
    <x v="156"/>
    <x v="3"/>
    <x v="6"/>
    <x v="0"/>
    <x v="0"/>
    <x v="38"/>
  </r>
  <r>
    <x v="1"/>
    <x v="23"/>
    <x v="5"/>
    <x v="27"/>
    <x v="2"/>
    <x v="9"/>
    <x v="40"/>
    <x v="559"/>
    <x v="90"/>
    <x v="0"/>
    <x v="0"/>
    <x v="0"/>
    <x v="18"/>
    <x v="0"/>
    <x v="241"/>
    <x v="156"/>
    <x v="3"/>
    <x v="6"/>
    <x v="0"/>
    <x v="0"/>
    <x v="38"/>
  </r>
  <r>
    <x v="7"/>
    <x v="24"/>
    <x v="2"/>
    <x v="26"/>
    <x v="6"/>
    <x v="9"/>
    <x v="314"/>
    <x v="540"/>
    <x v="62"/>
    <x v="0"/>
    <x v="0"/>
    <x v="0"/>
    <x v="18"/>
    <x v="0"/>
    <x v="241"/>
    <x v="156"/>
    <x v="3"/>
    <x v="6"/>
    <x v="0"/>
    <x v="0"/>
    <x v="38"/>
  </r>
  <r>
    <x v="4"/>
    <x v="13"/>
    <x v="5"/>
    <x v="31"/>
    <x v="1"/>
    <x v="9"/>
    <x v="346"/>
    <x v="498"/>
    <x v="6"/>
    <x v="0"/>
    <x v="0"/>
    <x v="0"/>
    <x v="18"/>
    <x v="0"/>
    <x v="255"/>
    <x v="26"/>
    <x v="2"/>
    <x v="6"/>
    <x v="0"/>
    <x v="0"/>
    <x v="38"/>
  </r>
  <r>
    <x v="1"/>
    <x v="22"/>
    <x v="5"/>
    <x v="31"/>
    <x v="2"/>
    <x v="9"/>
    <x v="293"/>
    <x v="88"/>
    <x v="6"/>
    <x v="0"/>
    <x v="0"/>
    <x v="0"/>
    <x v="18"/>
    <x v="0"/>
    <x v="255"/>
    <x v="26"/>
    <x v="3"/>
    <x v="6"/>
    <x v="0"/>
    <x v="0"/>
    <x v="38"/>
  </r>
  <r>
    <x v="1"/>
    <x v="24"/>
    <x v="5"/>
    <x v="31"/>
    <x v="2"/>
    <x v="9"/>
    <x v="308"/>
    <x v="386"/>
    <x v="39"/>
    <x v="0"/>
    <x v="0"/>
    <x v="0"/>
    <x v="18"/>
    <x v="0"/>
    <x v="255"/>
    <x v="26"/>
    <x v="3"/>
    <x v="6"/>
    <x v="0"/>
    <x v="0"/>
    <x v="38"/>
  </r>
  <r>
    <x v="1"/>
    <x v="23"/>
    <x v="5"/>
    <x v="31"/>
    <x v="2"/>
    <x v="9"/>
    <x v="335"/>
    <x v="94"/>
    <x v="6"/>
    <x v="0"/>
    <x v="0"/>
    <x v="0"/>
    <x v="18"/>
    <x v="0"/>
    <x v="255"/>
    <x v="26"/>
    <x v="3"/>
    <x v="6"/>
    <x v="0"/>
    <x v="0"/>
    <x v="38"/>
  </r>
  <r>
    <x v="1"/>
    <x v="24"/>
    <x v="5"/>
    <x v="31"/>
    <x v="2"/>
    <x v="9"/>
    <x v="113"/>
    <x v="324"/>
    <x v="34"/>
    <x v="0"/>
    <x v="0"/>
    <x v="0"/>
    <x v="18"/>
    <x v="0"/>
    <x v="255"/>
    <x v="26"/>
    <x v="3"/>
    <x v="6"/>
    <x v="0"/>
    <x v="0"/>
    <x v="38"/>
  </r>
  <r>
    <x v="1"/>
    <x v="21"/>
    <x v="5"/>
    <x v="31"/>
    <x v="2"/>
    <x v="9"/>
    <x v="346"/>
    <x v="328"/>
    <x v="34"/>
    <x v="0"/>
    <x v="0"/>
    <x v="0"/>
    <x v="18"/>
    <x v="0"/>
    <x v="255"/>
    <x v="26"/>
    <x v="3"/>
    <x v="6"/>
    <x v="0"/>
    <x v="0"/>
    <x v="38"/>
  </r>
  <r>
    <x v="5"/>
    <x v="29"/>
    <x v="5"/>
    <x v="17"/>
    <x v="0"/>
    <x v="9"/>
    <x v="89"/>
    <x v="470"/>
    <x v="57"/>
    <x v="0"/>
    <x v="0"/>
    <x v="0"/>
    <x v="18"/>
    <x v="0"/>
    <x v="110"/>
    <x v="88"/>
    <x v="3"/>
    <x v="6"/>
    <x v="0"/>
    <x v="0"/>
    <x v="38"/>
  </r>
  <r>
    <x v="0"/>
    <x v="25"/>
    <x v="0"/>
    <x v="36"/>
    <x v="0"/>
    <x v="9"/>
    <x v="223"/>
    <x v="704"/>
    <x v="16"/>
    <x v="0"/>
    <x v="0"/>
    <x v="0"/>
    <x v="18"/>
    <x v="0"/>
    <x v="112"/>
    <x v="88"/>
    <x v="3"/>
    <x v="6"/>
    <x v="0"/>
    <x v="0"/>
    <x v="38"/>
  </r>
  <r>
    <x v="7"/>
    <x v="22"/>
    <x v="0"/>
    <x v="21"/>
    <x v="0"/>
    <x v="9"/>
    <x v="3"/>
    <x v="688"/>
    <x v="62"/>
    <x v="0"/>
    <x v="0"/>
    <x v="0"/>
    <x v="18"/>
    <x v="325"/>
    <x v="116"/>
    <x v="36"/>
    <x v="3"/>
    <x v="6"/>
    <x v="0"/>
    <x v="0"/>
    <x v="38"/>
  </r>
  <r>
    <x v="1"/>
    <x v="23"/>
    <x v="0"/>
    <x v="5"/>
    <x v="0"/>
    <x v="1"/>
    <x v="339"/>
    <x v="276"/>
    <x v="16"/>
    <x v="3"/>
    <x v="3"/>
    <x v="0"/>
    <x v="18"/>
    <x v="0"/>
    <x v="114"/>
    <x v="37"/>
    <x v="3"/>
    <x v="6"/>
    <x v="0"/>
    <x v="0"/>
    <x v="38"/>
  </r>
  <r>
    <x v="1"/>
    <x v="21"/>
    <x v="5"/>
    <x v="3"/>
    <x v="3"/>
    <x v="2"/>
    <x v="341"/>
    <x v="465"/>
    <x v="0"/>
    <x v="0"/>
    <x v="0"/>
    <x v="0"/>
    <x v="18"/>
    <x v="0"/>
    <x v="64"/>
    <x v="31"/>
    <x v="3"/>
    <x v="6"/>
    <x v="0"/>
    <x v="0"/>
    <x v="38"/>
  </r>
  <r>
    <x v="7"/>
    <x v="24"/>
    <x v="5"/>
    <x v="1"/>
    <x v="3"/>
    <x v="9"/>
    <x v="301"/>
    <x v="228"/>
    <x v="19"/>
    <x v="0"/>
    <x v="0"/>
    <x v="0"/>
    <x v="18"/>
    <x v="0"/>
    <x v="64"/>
    <x v="31"/>
    <x v="3"/>
    <x v="6"/>
    <x v="0"/>
    <x v="0"/>
    <x v="38"/>
  </r>
  <r>
    <x v="1"/>
    <x v="18"/>
    <x v="4"/>
    <x v="14"/>
    <x v="0"/>
    <x v="3"/>
    <x v="203"/>
    <x v="155"/>
    <x v="6"/>
    <x v="0"/>
    <x v="0"/>
    <x v="0"/>
    <x v="18"/>
    <x v="0"/>
    <x v="112"/>
    <x v="2"/>
    <x v="3"/>
    <x v="6"/>
    <x v="0"/>
    <x v="0"/>
    <x v="38"/>
  </r>
  <r>
    <x v="7"/>
    <x v="25"/>
    <x v="4"/>
    <x v="11"/>
    <x v="2"/>
    <x v="9"/>
    <x v="83"/>
    <x v="167"/>
    <x v="17"/>
    <x v="0"/>
    <x v="0"/>
    <x v="0"/>
    <x v="18"/>
    <x v="0"/>
    <x v="231"/>
    <x v="28"/>
    <x v="3"/>
    <x v="6"/>
    <x v="0"/>
    <x v="0"/>
    <x v="38"/>
  </r>
  <r>
    <x v="7"/>
    <x v="25"/>
    <x v="5"/>
    <x v="17"/>
    <x v="2"/>
    <x v="9"/>
    <x v="41"/>
    <x v="353"/>
    <x v="17"/>
    <x v="0"/>
    <x v="0"/>
    <x v="0"/>
    <x v="18"/>
    <x v="0"/>
    <x v="231"/>
    <x v="28"/>
    <x v="3"/>
    <x v="6"/>
    <x v="0"/>
    <x v="0"/>
    <x v="38"/>
  </r>
  <r>
    <x v="7"/>
    <x v="25"/>
    <x v="6"/>
    <x v="19"/>
    <x v="2"/>
    <x v="9"/>
    <x v="347"/>
    <x v="568"/>
    <x v="68"/>
    <x v="0"/>
    <x v="0"/>
    <x v="0"/>
    <x v="18"/>
    <x v="0"/>
    <x v="231"/>
    <x v="28"/>
    <x v="3"/>
    <x v="6"/>
    <x v="0"/>
    <x v="0"/>
    <x v="38"/>
  </r>
  <r>
    <x v="1"/>
    <x v="21"/>
    <x v="5"/>
    <x v="32"/>
    <x v="1"/>
    <x v="1"/>
    <x v="109"/>
    <x v="72"/>
    <x v="66"/>
    <x v="197"/>
    <x v="248"/>
    <x v="0"/>
    <x v="18"/>
    <x v="286"/>
    <x v="231"/>
    <x v="28"/>
    <x v="3"/>
    <x v="6"/>
    <x v="0"/>
    <x v="0"/>
    <x v="8"/>
  </r>
  <r>
    <x v="1"/>
    <x v="21"/>
    <x v="5"/>
    <x v="32"/>
    <x v="1"/>
    <x v="1"/>
    <x v="63"/>
    <x v="72"/>
    <x v="66"/>
    <x v="195"/>
    <x v="252"/>
    <x v="0"/>
    <x v="18"/>
    <x v="300"/>
    <x v="231"/>
    <x v="28"/>
    <x v="3"/>
    <x v="6"/>
    <x v="0"/>
    <x v="0"/>
    <x v="9"/>
  </r>
  <r>
    <x v="1"/>
    <x v="21"/>
    <x v="5"/>
    <x v="32"/>
    <x v="2"/>
    <x v="2"/>
    <x v="121"/>
    <x v="72"/>
    <x v="66"/>
    <x v="196"/>
    <x v="247"/>
    <x v="0"/>
    <x v="18"/>
    <x v="280"/>
    <x v="231"/>
    <x v="28"/>
    <x v="3"/>
    <x v="6"/>
    <x v="0"/>
    <x v="0"/>
    <x v="8"/>
  </r>
  <r>
    <x v="1"/>
    <x v="21"/>
    <x v="5"/>
    <x v="32"/>
    <x v="2"/>
    <x v="2"/>
    <x v="170"/>
    <x v="72"/>
    <x v="66"/>
    <x v="198"/>
    <x v="266"/>
    <x v="0"/>
    <x v="18"/>
    <x v="316"/>
    <x v="231"/>
    <x v="28"/>
    <x v="3"/>
    <x v="6"/>
    <x v="0"/>
    <x v="0"/>
    <x v="11"/>
  </r>
  <r>
    <x v="1"/>
    <x v="21"/>
    <x v="5"/>
    <x v="32"/>
    <x v="1"/>
    <x v="1"/>
    <x v="56"/>
    <x v="72"/>
    <x v="66"/>
    <x v="193"/>
    <x v="246"/>
    <x v="0"/>
    <x v="18"/>
    <x v="281"/>
    <x v="235"/>
    <x v="28"/>
    <x v="3"/>
    <x v="6"/>
    <x v="0"/>
    <x v="0"/>
    <x v="8"/>
  </r>
  <r>
    <x v="1"/>
    <x v="21"/>
    <x v="5"/>
    <x v="32"/>
    <x v="1"/>
    <x v="1"/>
    <x v="14"/>
    <x v="72"/>
    <x v="66"/>
    <x v="192"/>
    <x v="235"/>
    <x v="0"/>
    <x v="18"/>
    <x v="305"/>
    <x v="235"/>
    <x v="28"/>
    <x v="3"/>
    <x v="6"/>
    <x v="0"/>
    <x v="0"/>
    <x v="34"/>
  </r>
  <r>
    <x v="7"/>
    <x v="24"/>
    <x v="0"/>
    <x v="21"/>
    <x v="1"/>
    <x v="9"/>
    <x v="163"/>
    <x v="517"/>
    <x v="62"/>
    <x v="0"/>
    <x v="0"/>
    <x v="0"/>
    <x v="18"/>
    <x v="0"/>
    <x v="138"/>
    <x v="109"/>
    <x v="3"/>
    <x v="6"/>
    <x v="0"/>
    <x v="0"/>
    <x v="38"/>
  </r>
  <r>
    <x v="7"/>
    <x v="25"/>
    <x v="5"/>
    <x v="35"/>
    <x v="2"/>
    <x v="9"/>
    <x v="150"/>
    <x v="57"/>
    <x v="17"/>
    <x v="0"/>
    <x v="0"/>
    <x v="0"/>
    <x v="18"/>
    <x v="0"/>
    <x v="65"/>
    <x v="34"/>
    <x v="3"/>
    <x v="6"/>
    <x v="0"/>
    <x v="0"/>
    <x v="38"/>
  </r>
  <r>
    <x v="7"/>
    <x v="25"/>
    <x v="0"/>
    <x v="21"/>
    <x v="2"/>
    <x v="9"/>
    <x v="111"/>
    <x v="220"/>
    <x v="17"/>
    <x v="0"/>
    <x v="0"/>
    <x v="0"/>
    <x v="18"/>
    <x v="0"/>
    <x v="65"/>
    <x v="34"/>
    <x v="3"/>
    <x v="6"/>
    <x v="0"/>
    <x v="0"/>
    <x v="38"/>
  </r>
  <r>
    <x v="7"/>
    <x v="25"/>
    <x v="5"/>
    <x v="1"/>
    <x v="2"/>
    <x v="9"/>
    <x v="216"/>
    <x v="36"/>
    <x v="80"/>
    <x v="0"/>
    <x v="0"/>
    <x v="0"/>
    <x v="18"/>
    <x v="0"/>
    <x v="65"/>
    <x v="34"/>
    <x v="3"/>
    <x v="6"/>
    <x v="0"/>
    <x v="0"/>
    <x v="38"/>
  </r>
  <r>
    <x v="7"/>
    <x v="24"/>
    <x v="0"/>
    <x v="21"/>
    <x v="2"/>
    <x v="9"/>
    <x v="198"/>
    <x v="312"/>
    <x v="62"/>
    <x v="0"/>
    <x v="0"/>
    <x v="0"/>
    <x v="18"/>
    <x v="0"/>
    <x v="65"/>
    <x v="34"/>
    <x v="3"/>
    <x v="6"/>
    <x v="0"/>
    <x v="0"/>
    <x v="38"/>
  </r>
  <r>
    <x v="7"/>
    <x v="25"/>
    <x v="0"/>
    <x v="30"/>
    <x v="0"/>
    <x v="9"/>
    <x v="250"/>
    <x v="692"/>
    <x v="86"/>
    <x v="0"/>
    <x v="0"/>
    <x v="0"/>
    <x v="18"/>
    <x v="0"/>
    <x v="109"/>
    <x v="52"/>
    <x v="3"/>
    <x v="6"/>
    <x v="0"/>
    <x v="0"/>
    <x v="38"/>
  </r>
  <r>
    <x v="1"/>
    <x v="22"/>
    <x v="0"/>
    <x v="5"/>
    <x v="0"/>
    <x v="1"/>
    <x v="155"/>
    <x v="85"/>
    <x v="5"/>
    <x v="2"/>
    <x v="4"/>
    <x v="0"/>
    <x v="18"/>
    <x v="0"/>
    <x v="109"/>
    <x v="52"/>
    <x v="3"/>
    <x v="6"/>
    <x v="0"/>
    <x v="0"/>
    <x v="38"/>
  </r>
  <r>
    <x v="7"/>
    <x v="24"/>
    <x v="5"/>
    <x v="35"/>
    <x v="2"/>
    <x v="9"/>
    <x v="294"/>
    <x v="357"/>
    <x v="17"/>
    <x v="0"/>
    <x v="0"/>
    <x v="0"/>
    <x v="18"/>
    <x v="0"/>
    <x v="65"/>
    <x v="33"/>
    <x v="3"/>
    <x v="6"/>
    <x v="0"/>
    <x v="0"/>
    <x v="38"/>
  </r>
  <r>
    <x v="7"/>
    <x v="24"/>
    <x v="5"/>
    <x v="18"/>
    <x v="2"/>
    <x v="9"/>
    <x v="241"/>
    <x v="339"/>
    <x v="81"/>
    <x v="0"/>
    <x v="0"/>
    <x v="0"/>
    <x v="18"/>
    <x v="0"/>
    <x v="65"/>
    <x v="33"/>
    <x v="3"/>
    <x v="6"/>
    <x v="0"/>
    <x v="0"/>
    <x v="38"/>
  </r>
  <r>
    <x v="7"/>
    <x v="25"/>
    <x v="0"/>
    <x v="21"/>
    <x v="2"/>
    <x v="9"/>
    <x v="159"/>
    <x v="538"/>
    <x v="64"/>
    <x v="0"/>
    <x v="0"/>
    <x v="0"/>
    <x v="18"/>
    <x v="0"/>
    <x v="65"/>
    <x v="33"/>
    <x v="3"/>
    <x v="6"/>
    <x v="0"/>
    <x v="0"/>
    <x v="38"/>
  </r>
  <r>
    <x v="7"/>
    <x v="25"/>
    <x v="4"/>
    <x v="14"/>
    <x v="2"/>
    <x v="9"/>
    <x v="225"/>
    <x v="373"/>
    <x v="17"/>
    <x v="0"/>
    <x v="0"/>
    <x v="0"/>
    <x v="18"/>
    <x v="0"/>
    <x v="65"/>
    <x v="33"/>
    <x v="3"/>
    <x v="6"/>
    <x v="0"/>
    <x v="0"/>
    <x v="38"/>
  </r>
  <r>
    <x v="0"/>
    <x v="24"/>
    <x v="4"/>
    <x v="13"/>
    <x v="0"/>
    <x v="9"/>
    <x v="81"/>
    <x v="264"/>
    <x v="16"/>
    <x v="0"/>
    <x v="0"/>
    <x v="0"/>
    <x v="18"/>
    <x v="0"/>
    <x v="106"/>
    <x v="33"/>
    <x v="3"/>
    <x v="6"/>
    <x v="0"/>
    <x v="0"/>
    <x v="38"/>
  </r>
  <r>
    <x v="7"/>
    <x v="22"/>
    <x v="2"/>
    <x v="26"/>
    <x v="2"/>
    <x v="9"/>
    <x v="314"/>
    <x v="540"/>
    <x v="62"/>
    <x v="0"/>
    <x v="0"/>
    <x v="0"/>
    <x v="18"/>
    <x v="0"/>
    <x v="238"/>
    <x v="35"/>
    <x v="3"/>
    <x v="6"/>
    <x v="0"/>
    <x v="0"/>
    <x v="38"/>
  </r>
  <r>
    <x v="7"/>
    <x v="23"/>
    <x v="0"/>
    <x v="5"/>
    <x v="2"/>
    <x v="9"/>
    <x v="276"/>
    <x v="121"/>
    <x v="12"/>
    <x v="0"/>
    <x v="0"/>
    <x v="0"/>
    <x v="18"/>
    <x v="0"/>
    <x v="238"/>
    <x v="35"/>
    <x v="3"/>
    <x v="6"/>
    <x v="0"/>
    <x v="0"/>
    <x v="38"/>
  </r>
  <r>
    <x v="7"/>
    <x v="24"/>
    <x v="5"/>
    <x v="35"/>
    <x v="2"/>
    <x v="9"/>
    <x v="38"/>
    <x v="601"/>
    <x v="23"/>
    <x v="0"/>
    <x v="0"/>
    <x v="0"/>
    <x v="18"/>
    <x v="0"/>
    <x v="238"/>
    <x v="35"/>
    <x v="3"/>
    <x v="6"/>
    <x v="0"/>
    <x v="0"/>
    <x v="38"/>
  </r>
  <r>
    <x v="7"/>
    <x v="21"/>
    <x v="5"/>
    <x v="31"/>
    <x v="0"/>
    <x v="1"/>
    <x v="185"/>
    <x v="70"/>
    <x v="26"/>
    <x v="114"/>
    <x v="131"/>
    <x v="0"/>
    <x v="17"/>
    <x v="159"/>
    <x v="114"/>
    <x v="58"/>
    <x v="3"/>
    <x v="6"/>
    <x v="0"/>
    <x v="0"/>
    <x v="4"/>
  </r>
  <r>
    <x v="4"/>
    <x v="16"/>
    <x v="5"/>
    <x v="32"/>
    <x v="0"/>
    <x v="9"/>
    <x v="332"/>
    <x v="466"/>
    <x v="16"/>
    <x v="12"/>
    <x v="10"/>
    <x v="0"/>
    <x v="16"/>
    <x v="22"/>
    <x v="119"/>
    <x v="62"/>
    <x v="3"/>
    <x v="6"/>
    <x v="0"/>
    <x v="0"/>
    <x v="14"/>
  </r>
  <r>
    <x v="4"/>
    <x v="23"/>
    <x v="4"/>
    <x v="14"/>
    <x v="0"/>
    <x v="1"/>
    <x v="215"/>
    <x v="334"/>
    <x v="6"/>
    <x v="0"/>
    <x v="0"/>
    <x v="0"/>
    <x v="16"/>
    <x v="0"/>
    <x v="124"/>
    <x v="22"/>
    <x v="3"/>
    <x v="6"/>
    <x v="0"/>
    <x v="0"/>
    <x v="14"/>
  </r>
  <r>
    <x v="1"/>
    <x v="23"/>
    <x v="0"/>
    <x v="5"/>
    <x v="0"/>
    <x v="1"/>
    <x v="263"/>
    <x v="446"/>
    <x v="16"/>
    <x v="0"/>
    <x v="0"/>
    <x v="0"/>
    <x v="18"/>
    <x v="40"/>
    <x v="103"/>
    <x v="47"/>
    <x v="3"/>
    <x v="6"/>
    <x v="0"/>
    <x v="0"/>
    <x v="38"/>
  </r>
  <r>
    <x v="1"/>
    <x v="23"/>
    <x v="0"/>
    <x v="5"/>
    <x v="0"/>
    <x v="1"/>
    <x v="179"/>
    <x v="446"/>
    <x v="16"/>
    <x v="0"/>
    <x v="0"/>
    <x v="0"/>
    <x v="18"/>
    <x v="0"/>
    <x v="103"/>
    <x v="47"/>
    <x v="3"/>
    <x v="6"/>
    <x v="0"/>
    <x v="0"/>
    <x v="38"/>
  </r>
  <r>
    <x v="1"/>
    <x v="23"/>
    <x v="0"/>
    <x v="5"/>
    <x v="0"/>
    <x v="1"/>
    <x v="8"/>
    <x v="446"/>
    <x v="16"/>
    <x v="0"/>
    <x v="0"/>
    <x v="0"/>
    <x v="18"/>
    <x v="39"/>
    <x v="103"/>
    <x v="47"/>
    <x v="3"/>
    <x v="6"/>
    <x v="0"/>
    <x v="0"/>
    <x v="38"/>
  </r>
  <r>
    <x v="1"/>
    <x v="23"/>
    <x v="0"/>
    <x v="5"/>
    <x v="0"/>
    <x v="1"/>
    <x v="144"/>
    <x v="446"/>
    <x v="16"/>
    <x v="0"/>
    <x v="0"/>
    <x v="0"/>
    <x v="18"/>
    <x v="40"/>
    <x v="103"/>
    <x v="47"/>
    <x v="3"/>
    <x v="6"/>
    <x v="0"/>
    <x v="0"/>
    <x v="38"/>
  </r>
  <r>
    <x v="1"/>
    <x v="23"/>
    <x v="0"/>
    <x v="5"/>
    <x v="0"/>
    <x v="1"/>
    <x v="145"/>
    <x v="446"/>
    <x v="16"/>
    <x v="0"/>
    <x v="0"/>
    <x v="0"/>
    <x v="18"/>
    <x v="40"/>
    <x v="103"/>
    <x v="47"/>
    <x v="3"/>
    <x v="6"/>
    <x v="0"/>
    <x v="0"/>
    <x v="38"/>
  </r>
  <r>
    <x v="1"/>
    <x v="23"/>
    <x v="0"/>
    <x v="5"/>
    <x v="0"/>
    <x v="1"/>
    <x v="0"/>
    <x v="446"/>
    <x v="16"/>
    <x v="0"/>
    <x v="0"/>
    <x v="0"/>
    <x v="18"/>
    <x v="40"/>
    <x v="103"/>
    <x v="47"/>
    <x v="3"/>
    <x v="6"/>
    <x v="0"/>
    <x v="0"/>
    <x v="38"/>
  </r>
  <r>
    <x v="1"/>
    <x v="23"/>
    <x v="0"/>
    <x v="5"/>
    <x v="0"/>
    <x v="1"/>
    <x v="76"/>
    <x v="446"/>
    <x v="16"/>
    <x v="0"/>
    <x v="0"/>
    <x v="0"/>
    <x v="18"/>
    <x v="33"/>
    <x v="103"/>
    <x v="47"/>
    <x v="3"/>
    <x v="6"/>
    <x v="0"/>
    <x v="0"/>
    <x v="38"/>
  </r>
  <r>
    <x v="1"/>
    <x v="23"/>
    <x v="0"/>
    <x v="5"/>
    <x v="0"/>
    <x v="1"/>
    <x v="284"/>
    <x v="446"/>
    <x v="16"/>
    <x v="0"/>
    <x v="0"/>
    <x v="0"/>
    <x v="18"/>
    <x v="40"/>
    <x v="103"/>
    <x v="47"/>
    <x v="3"/>
    <x v="6"/>
    <x v="0"/>
    <x v="0"/>
    <x v="38"/>
  </r>
  <r>
    <x v="1"/>
    <x v="23"/>
    <x v="0"/>
    <x v="5"/>
    <x v="0"/>
    <x v="1"/>
    <x v="143"/>
    <x v="446"/>
    <x v="16"/>
    <x v="0"/>
    <x v="0"/>
    <x v="0"/>
    <x v="18"/>
    <x v="40"/>
    <x v="103"/>
    <x v="47"/>
    <x v="3"/>
    <x v="6"/>
    <x v="0"/>
    <x v="0"/>
    <x v="38"/>
  </r>
  <r>
    <x v="7"/>
    <x v="24"/>
    <x v="0"/>
    <x v="21"/>
    <x v="0"/>
    <x v="1"/>
    <x v="275"/>
    <x v="510"/>
    <x v="62"/>
    <x v="202"/>
    <x v="258"/>
    <x v="0"/>
    <x v="18"/>
    <x v="260"/>
    <x v="103"/>
    <x v="47"/>
    <x v="3"/>
    <x v="6"/>
    <x v="0"/>
    <x v="0"/>
    <x v="32"/>
  </r>
  <r>
    <x v="6"/>
    <x v="20"/>
    <x v="5"/>
    <x v="27"/>
    <x v="0"/>
    <x v="1"/>
    <x v="48"/>
    <x v="404"/>
    <x v="42"/>
    <x v="114"/>
    <x v="131"/>
    <x v="0"/>
    <x v="18"/>
    <x v="132"/>
    <x v="116"/>
    <x v="59"/>
    <x v="3"/>
    <x v="6"/>
    <x v="0"/>
    <x v="0"/>
    <x v="2"/>
  </r>
  <r>
    <x v="1"/>
    <x v="22"/>
    <x v="5"/>
    <x v="27"/>
    <x v="0"/>
    <x v="9"/>
    <x v="239"/>
    <x v="99"/>
    <x v="7"/>
    <x v="49"/>
    <x v="54"/>
    <x v="0"/>
    <x v="18"/>
    <x v="78"/>
    <x v="116"/>
    <x v="59"/>
    <x v="3"/>
    <x v="6"/>
    <x v="0"/>
    <x v="0"/>
    <x v="14"/>
  </r>
  <r>
    <x v="1"/>
    <x v="21"/>
    <x v="5"/>
    <x v="32"/>
    <x v="2"/>
    <x v="9"/>
    <x v="280"/>
    <x v="682"/>
    <x v="16"/>
    <x v="0"/>
    <x v="0"/>
    <x v="0"/>
    <x v="17"/>
    <x v="0"/>
    <x v="112"/>
    <x v="55"/>
    <x v="3"/>
    <x v="6"/>
    <x v="0"/>
    <x v="0"/>
    <x v="14"/>
  </r>
  <r>
    <x v="1"/>
    <x v="23"/>
    <x v="5"/>
    <x v="31"/>
    <x v="1"/>
    <x v="1"/>
    <x v="185"/>
    <x v="172"/>
    <x v="16"/>
    <x v="0"/>
    <x v="0"/>
    <x v="0"/>
    <x v="17"/>
    <x v="0"/>
    <x v="114"/>
    <x v="58"/>
    <x v="3"/>
    <x v="6"/>
    <x v="0"/>
    <x v="0"/>
    <x v="14"/>
  </r>
  <r>
    <x v="1"/>
    <x v="19"/>
    <x v="0"/>
    <x v="5"/>
    <x v="1"/>
    <x v="1"/>
    <x v="331"/>
    <x v="183"/>
    <x v="16"/>
    <x v="0"/>
    <x v="0"/>
    <x v="0"/>
    <x v="17"/>
    <x v="0"/>
    <x v="253"/>
    <x v="164"/>
    <x v="3"/>
    <x v="6"/>
    <x v="0"/>
    <x v="0"/>
    <x v="14"/>
  </r>
  <r>
    <x v="1"/>
    <x v="23"/>
    <x v="0"/>
    <x v="5"/>
    <x v="2"/>
    <x v="9"/>
    <x v="331"/>
    <x v="508"/>
    <x v="89"/>
    <x v="0"/>
    <x v="0"/>
    <x v="0"/>
    <x v="17"/>
    <x v="0"/>
    <x v="253"/>
    <x v="164"/>
    <x v="3"/>
    <x v="6"/>
    <x v="0"/>
    <x v="0"/>
    <x v="14"/>
  </r>
  <r>
    <x v="0"/>
    <x v="24"/>
    <x v="0"/>
    <x v="5"/>
    <x v="3"/>
    <x v="9"/>
    <x v="331"/>
    <x v="532"/>
    <x v="16"/>
    <x v="0"/>
    <x v="0"/>
    <x v="0"/>
    <x v="17"/>
    <x v="0"/>
    <x v="253"/>
    <x v="164"/>
    <x v="3"/>
    <x v="6"/>
    <x v="0"/>
    <x v="0"/>
    <x v="14"/>
  </r>
  <r>
    <x v="2"/>
    <x v="21"/>
    <x v="5"/>
    <x v="32"/>
    <x v="1"/>
    <x v="9"/>
    <x v="128"/>
    <x v="233"/>
    <x v="16"/>
    <x v="134"/>
    <x v="166"/>
    <x v="0"/>
    <x v="17"/>
    <x v="154"/>
    <x v="129"/>
    <x v="41"/>
    <x v="3"/>
    <x v="6"/>
    <x v="0"/>
    <x v="0"/>
    <x v="3"/>
  </r>
  <r>
    <x v="4"/>
    <x v="21"/>
    <x v="5"/>
    <x v="31"/>
    <x v="1"/>
    <x v="9"/>
    <x v="186"/>
    <x v="162"/>
    <x v="16"/>
    <x v="0"/>
    <x v="0"/>
    <x v="0"/>
    <x v="17"/>
    <x v="0"/>
    <x v="129"/>
    <x v="41"/>
    <x v="3"/>
    <x v="6"/>
    <x v="0"/>
    <x v="0"/>
    <x v="14"/>
  </r>
  <r>
    <x v="4"/>
    <x v="22"/>
    <x v="5"/>
    <x v="31"/>
    <x v="1"/>
    <x v="1"/>
    <x v="249"/>
    <x v="328"/>
    <x v="34"/>
    <x v="15"/>
    <x v="16"/>
    <x v="0"/>
    <x v="17"/>
    <x v="11"/>
    <x v="129"/>
    <x v="41"/>
    <x v="3"/>
    <x v="6"/>
    <x v="0"/>
    <x v="0"/>
    <x v="14"/>
  </r>
  <r>
    <x v="7"/>
    <x v="30"/>
    <x v="5"/>
    <x v="31"/>
    <x v="1"/>
    <x v="9"/>
    <x v="186"/>
    <x v="321"/>
    <x v="12"/>
    <x v="0"/>
    <x v="0"/>
    <x v="0"/>
    <x v="17"/>
    <x v="0"/>
    <x v="129"/>
    <x v="41"/>
    <x v="3"/>
    <x v="6"/>
    <x v="0"/>
    <x v="0"/>
    <x v="14"/>
  </r>
  <r>
    <x v="1"/>
    <x v="23"/>
    <x v="4"/>
    <x v="14"/>
    <x v="11"/>
    <x v="9"/>
    <x v="215"/>
    <x v="344"/>
    <x v="16"/>
    <x v="0"/>
    <x v="0"/>
    <x v="0"/>
    <x v="20"/>
    <x v="0"/>
    <x v="124"/>
    <x v="31"/>
    <x v="3"/>
    <x v="6"/>
    <x v="0"/>
    <x v="0"/>
    <x v="38"/>
  </r>
  <r>
    <x v="1"/>
    <x v="23"/>
    <x v="4"/>
    <x v="14"/>
    <x v="12"/>
    <x v="9"/>
    <x v="244"/>
    <x v="396"/>
    <x v="16"/>
    <x v="0"/>
    <x v="0"/>
    <x v="0"/>
    <x v="20"/>
    <x v="0"/>
    <x v="124"/>
    <x v="31"/>
    <x v="3"/>
    <x v="6"/>
    <x v="0"/>
    <x v="0"/>
    <x v="38"/>
  </r>
  <r>
    <x v="7"/>
    <x v="21"/>
    <x v="2"/>
    <x v="12"/>
    <x v="1"/>
    <x v="1"/>
    <x v="306"/>
    <x v="574"/>
    <x v="62"/>
    <x v="114"/>
    <x v="200"/>
    <x v="0"/>
    <x v="17"/>
    <x v="210"/>
    <x v="94"/>
    <x v="30"/>
    <x v="3"/>
    <x v="6"/>
    <x v="0"/>
    <x v="0"/>
    <x v="6"/>
  </r>
  <r>
    <x v="1"/>
    <x v="18"/>
    <x v="5"/>
    <x v="35"/>
    <x v="1"/>
    <x v="1"/>
    <x v="35"/>
    <x v="18"/>
    <x v="16"/>
    <x v="47"/>
    <x v="67"/>
    <x v="0"/>
    <x v="17"/>
    <x v="98"/>
    <x v="84"/>
    <x v="118"/>
    <x v="3"/>
    <x v="6"/>
    <x v="0"/>
    <x v="0"/>
    <x v="14"/>
  </r>
  <r>
    <x v="1"/>
    <x v="21"/>
    <x v="5"/>
    <x v="33"/>
    <x v="1"/>
    <x v="1"/>
    <x v="46"/>
    <x v="359"/>
    <x v="74"/>
    <x v="0"/>
    <x v="0"/>
    <x v="0"/>
    <x v="17"/>
    <x v="0"/>
    <x v="84"/>
    <x v="118"/>
    <x v="3"/>
    <x v="6"/>
    <x v="0"/>
    <x v="0"/>
    <x v="14"/>
  </r>
  <r>
    <x v="1"/>
    <x v="21"/>
    <x v="5"/>
    <x v="33"/>
    <x v="1"/>
    <x v="1"/>
    <x v="300"/>
    <x v="108"/>
    <x v="10"/>
    <x v="17"/>
    <x v="19"/>
    <x v="0"/>
    <x v="17"/>
    <x v="4"/>
    <x v="84"/>
    <x v="118"/>
    <x v="3"/>
    <x v="6"/>
    <x v="0"/>
    <x v="0"/>
    <x v="14"/>
  </r>
  <r>
    <x v="4"/>
    <x v="21"/>
    <x v="5"/>
    <x v="33"/>
    <x v="1"/>
    <x v="9"/>
    <x v="300"/>
    <x v="555"/>
    <x v="16"/>
    <x v="0"/>
    <x v="0"/>
    <x v="0"/>
    <x v="17"/>
    <x v="0"/>
    <x v="102"/>
    <x v="118"/>
    <x v="3"/>
    <x v="6"/>
    <x v="0"/>
    <x v="0"/>
    <x v="14"/>
  </r>
  <r>
    <x v="6"/>
    <x v="19"/>
    <x v="5"/>
    <x v="31"/>
    <x v="6"/>
    <x v="2"/>
    <x v="186"/>
    <x v="530"/>
    <x v="63"/>
    <x v="0"/>
    <x v="0"/>
    <x v="0"/>
    <x v="17"/>
    <x v="0"/>
    <x v="214"/>
    <x v="118"/>
    <x v="3"/>
    <x v="6"/>
    <x v="0"/>
    <x v="0"/>
    <x v="38"/>
  </r>
  <r>
    <x v="7"/>
    <x v="24"/>
    <x v="5"/>
    <x v="31"/>
    <x v="0"/>
    <x v="9"/>
    <x v="186"/>
    <x v="53"/>
    <x v="86"/>
    <x v="0"/>
    <x v="0"/>
    <x v="0"/>
    <x v="17"/>
    <x v="0"/>
    <x v="214"/>
    <x v="118"/>
    <x v="3"/>
    <x v="6"/>
    <x v="0"/>
    <x v="0"/>
    <x v="14"/>
  </r>
  <r>
    <x v="1"/>
    <x v="22"/>
    <x v="5"/>
    <x v="31"/>
    <x v="3"/>
    <x v="9"/>
    <x v="186"/>
    <x v="305"/>
    <x v="6"/>
    <x v="0"/>
    <x v="0"/>
    <x v="0"/>
    <x v="17"/>
    <x v="0"/>
    <x v="214"/>
    <x v="118"/>
    <x v="3"/>
    <x v="6"/>
    <x v="0"/>
    <x v="0"/>
    <x v="14"/>
  </r>
  <r>
    <x v="1"/>
    <x v="22"/>
    <x v="5"/>
    <x v="31"/>
    <x v="3"/>
    <x v="3"/>
    <x v="186"/>
    <x v="595"/>
    <x v="34"/>
    <x v="0"/>
    <x v="0"/>
    <x v="0"/>
    <x v="17"/>
    <x v="0"/>
    <x v="214"/>
    <x v="118"/>
    <x v="3"/>
    <x v="6"/>
    <x v="0"/>
    <x v="0"/>
    <x v="14"/>
  </r>
  <r>
    <x v="7"/>
    <x v="24"/>
    <x v="5"/>
    <x v="31"/>
    <x v="2"/>
    <x v="2"/>
    <x v="186"/>
    <x v="321"/>
    <x v="68"/>
    <x v="169"/>
    <x v="183"/>
    <x v="0"/>
    <x v="17"/>
    <x v="244"/>
    <x v="214"/>
    <x v="118"/>
    <x v="3"/>
    <x v="6"/>
    <x v="0"/>
    <x v="0"/>
    <x v="7"/>
  </r>
  <r>
    <x v="7"/>
    <x v="23"/>
    <x v="5"/>
    <x v="31"/>
    <x v="2"/>
    <x v="1"/>
    <x v="186"/>
    <x v="321"/>
    <x v="26"/>
    <x v="0"/>
    <x v="0"/>
    <x v="0"/>
    <x v="17"/>
    <x v="0"/>
    <x v="214"/>
    <x v="118"/>
    <x v="3"/>
    <x v="6"/>
    <x v="0"/>
    <x v="0"/>
    <x v="14"/>
  </r>
  <r>
    <x v="1"/>
    <x v="22"/>
    <x v="5"/>
    <x v="31"/>
    <x v="2"/>
    <x v="9"/>
    <x v="186"/>
    <x v="679"/>
    <x v="57"/>
    <x v="0"/>
    <x v="0"/>
    <x v="0"/>
    <x v="17"/>
    <x v="0"/>
    <x v="214"/>
    <x v="118"/>
    <x v="3"/>
    <x v="6"/>
    <x v="0"/>
    <x v="0"/>
    <x v="14"/>
  </r>
  <r>
    <x v="5"/>
    <x v="22"/>
    <x v="5"/>
    <x v="31"/>
    <x v="3"/>
    <x v="9"/>
    <x v="191"/>
    <x v="387"/>
    <x v="17"/>
    <x v="0"/>
    <x v="0"/>
    <x v="0"/>
    <x v="17"/>
    <x v="0"/>
    <x v="150"/>
    <x v="118"/>
    <x v="3"/>
    <x v="6"/>
    <x v="0"/>
    <x v="0"/>
    <x v="14"/>
  </r>
  <r>
    <x v="5"/>
    <x v="28"/>
    <x v="5"/>
    <x v="31"/>
    <x v="9"/>
    <x v="9"/>
    <x v="191"/>
    <x v="263"/>
    <x v="86"/>
    <x v="0"/>
    <x v="0"/>
    <x v="0"/>
    <x v="17"/>
    <x v="0"/>
    <x v="150"/>
    <x v="118"/>
    <x v="3"/>
    <x v="6"/>
    <x v="0"/>
    <x v="0"/>
    <x v="14"/>
  </r>
  <r>
    <x v="7"/>
    <x v="22"/>
    <x v="5"/>
    <x v="31"/>
    <x v="1"/>
    <x v="1"/>
    <x v="335"/>
    <x v="669"/>
    <x v="12"/>
    <x v="158"/>
    <x v="200"/>
    <x v="0"/>
    <x v="17"/>
    <x v="289"/>
    <x v="212"/>
    <x v="118"/>
    <x v="3"/>
    <x v="6"/>
    <x v="0"/>
    <x v="0"/>
    <x v="33"/>
  </r>
  <r>
    <x v="4"/>
    <x v="22"/>
    <x v="5"/>
    <x v="31"/>
    <x v="1"/>
    <x v="1"/>
    <x v="335"/>
    <x v="345"/>
    <x v="16"/>
    <x v="0"/>
    <x v="0"/>
    <x v="0"/>
    <x v="17"/>
    <x v="0"/>
    <x v="212"/>
    <x v="118"/>
    <x v="3"/>
    <x v="6"/>
    <x v="0"/>
    <x v="0"/>
    <x v="14"/>
  </r>
  <r>
    <x v="7"/>
    <x v="24"/>
    <x v="5"/>
    <x v="31"/>
    <x v="3"/>
    <x v="2"/>
    <x v="22"/>
    <x v="216"/>
    <x v="26"/>
    <x v="0"/>
    <x v="0"/>
    <x v="0"/>
    <x v="17"/>
    <x v="0"/>
    <x v="143"/>
    <x v="118"/>
    <x v="3"/>
    <x v="6"/>
    <x v="0"/>
    <x v="0"/>
    <x v="14"/>
  </r>
  <r>
    <x v="6"/>
    <x v="21"/>
    <x v="5"/>
    <x v="31"/>
    <x v="2"/>
    <x v="1"/>
    <x v="22"/>
    <x v="217"/>
    <x v="26"/>
    <x v="0"/>
    <x v="0"/>
    <x v="0"/>
    <x v="17"/>
    <x v="0"/>
    <x v="143"/>
    <x v="118"/>
    <x v="3"/>
    <x v="6"/>
    <x v="0"/>
    <x v="0"/>
    <x v="14"/>
  </r>
  <r>
    <x v="1"/>
    <x v="22"/>
    <x v="5"/>
    <x v="31"/>
    <x v="1"/>
    <x v="1"/>
    <x v="22"/>
    <x v="106"/>
    <x v="34"/>
    <x v="158"/>
    <x v="168"/>
    <x v="0"/>
    <x v="17"/>
    <x v="210"/>
    <x v="143"/>
    <x v="118"/>
    <x v="3"/>
    <x v="6"/>
    <x v="0"/>
    <x v="0"/>
    <x v="6"/>
  </r>
  <r>
    <x v="1"/>
    <x v="22"/>
    <x v="5"/>
    <x v="31"/>
    <x v="2"/>
    <x v="2"/>
    <x v="22"/>
    <x v="34"/>
    <x v="16"/>
    <x v="0"/>
    <x v="0"/>
    <x v="0"/>
    <x v="17"/>
    <x v="0"/>
    <x v="143"/>
    <x v="118"/>
    <x v="3"/>
    <x v="6"/>
    <x v="0"/>
    <x v="0"/>
    <x v="14"/>
  </r>
  <r>
    <x v="4"/>
    <x v="21"/>
    <x v="5"/>
    <x v="31"/>
    <x v="1"/>
    <x v="1"/>
    <x v="184"/>
    <x v="314"/>
    <x v="4"/>
    <x v="0"/>
    <x v="0"/>
    <x v="0"/>
    <x v="17"/>
    <x v="0"/>
    <x v="143"/>
    <x v="118"/>
    <x v="3"/>
    <x v="6"/>
    <x v="0"/>
    <x v="0"/>
    <x v="14"/>
  </r>
  <r>
    <x v="6"/>
    <x v="21"/>
    <x v="5"/>
    <x v="31"/>
    <x v="2"/>
    <x v="2"/>
    <x v="184"/>
    <x v="493"/>
    <x v="27"/>
    <x v="0"/>
    <x v="0"/>
    <x v="0"/>
    <x v="17"/>
    <x v="0"/>
    <x v="143"/>
    <x v="118"/>
    <x v="3"/>
    <x v="6"/>
    <x v="0"/>
    <x v="0"/>
    <x v="14"/>
  </r>
  <r>
    <x v="4"/>
    <x v="23"/>
    <x v="5"/>
    <x v="31"/>
    <x v="1"/>
    <x v="1"/>
    <x v="182"/>
    <x v="626"/>
    <x v="34"/>
    <x v="158"/>
    <x v="183"/>
    <x v="0"/>
    <x v="17"/>
    <x v="242"/>
    <x v="141"/>
    <x v="118"/>
    <x v="3"/>
    <x v="6"/>
    <x v="0"/>
    <x v="0"/>
    <x v="7"/>
  </r>
  <r>
    <x v="1"/>
    <x v="22"/>
    <x v="5"/>
    <x v="31"/>
    <x v="1"/>
    <x v="1"/>
    <x v="182"/>
    <x v="410"/>
    <x v="16"/>
    <x v="158"/>
    <x v="200"/>
    <x v="0"/>
    <x v="17"/>
    <x v="242"/>
    <x v="141"/>
    <x v="118"/>
    <x v="3"/>
    <x v="6"/>
    <x v="0"/>
    <x v="0"/>
    <x v="7"/>
  </r>
  <r>
    <x v="1"/>
    <x v="22"/>
    <x v="5"/>
    <x v="31"/>
    <x v="2"/>
    <x v="2"/>
    <x v="182"/>
    <x v="592"/>
    <x v="39"/>
    <x v="158"/>
    <x v="200"/>
    <x v="0"/>
    <x v="17"/>
    <x v="233"/>
    <x v="141"/>
    <x v="118"/>
    <x v="3"/>
    <x v="6"/>
    <x v="0"/>
    <x v="0"/>
    <x v="30"/>
  </r>
  <r>
    <x v="1"/>
    <x v="23"/>
    <x v="5"/>
    <x v="31"/>
    <x v="3"/>
    <x v="3"/>
    <x v="182"/>
    <x v="327"/>
    <x v="34"/>
    <x v="0"/>
    <x v="0"/>
    <x v="0"/>
    <x v="17"/>
    <x v="0"/>
    <x v="141"/>
    <x v="118"/>
    <x v="3"/>
    <x v="6"/>
    <x v="0"/>
    <x v="0"/>
    <x v="14"/>
  </r>
  <r>
    <x v="4"/>
    <x v="21"/>
    <x v="5"/>
    <x v="31"/>
    <x v="1"/>
    <x v="1"/>
    <x v="185"/>
    <x v="241"/>
    <x v="4"/>
    <x v="158"/>
    <x v="217"/>
    <x v="0"/>
    <x v="17"/>
    <x v="182"/>
    <x v="144"/>
    <x v="118"/>
    <x v="3"/>
    <x v="6"/>
    <x v="0"/>
    <x v="0"/>
    <x v="5"/>
  </r>
  <r>
    <x v="1"/>
    <x v="22"/>
    <x v="5"/>
    <x v="31"/>
    <x v="1"/>
    <x v="1"/>
    <x v="185"/>
    <x v="240"/>
    <x v="34"/>
    <x v="0"/>
    <x v="0"/>
    <x v="0"/>
    <x v="17"/>
    <x v="0"/>
    <x v="144"/>
    <x v="118"/>
    <x v="3"/>
    <x v="6"/>
    <x v="0"/>
    <x v="0"/>
    <x v="14"/>
  </r>
  <r>
    <x v="1"/>
    <x v="22"/>
    <x v="5"/>
    <x v="31"/>
    <x v="2"/>
    <x v="2"/>
    <x v="185"/>
    <x v="70"/>
    <x v="39"/>
    <x v="0"/>
    <x v="0"/>
    <x v="0"/>
    <x v="17"/>
    <x v="0"/>
    <x v="144"/>
    <x v="118"/>
    <x v="3"/>
    <x v="6"/>
    <x v="0"/>
    <x v="0"/>
    <x v="14"/>
  </r>
  <r>
    <x v="4"/>
    <x v="23"/>
    <x v="4"/>
    <x v="14"/>
    <x v="0"/>
    <x v="1"/>
    <x v="215"/>
    <x v="344"/>
    <x v="16"/>
    <x v="0"/>
    <x v="0"/>
    <x v="0"/>
    <x v="15"/>
    <x v="0"/>
    <x v="124"/>
    <x v="22"/>
    <x v="3"/>
    <x v="6"/>
    <x v="0"/>
    <x v="0"/>
    <x v="14"/>
  </r>
  <r>
    <x v="1"/>
    <x v="22"/>
    <x v="5"/>
    <x v="32"/>
    <x v="1"/>
    <x v="1"/>
    <x v="120"/>
    <x v="146"/>
    <x v="66"/>
    <x v="183"/>
    <x v="260"/>
    <x v="0"/>
    <x v="17"/>
    <x v="309"/>
    <x v="216"/>
    <x v="75"/>
    <x v="3"/>
    <x v="6"/>
    <x v="0"/>
    <x v="0"/>
    <x v="10"/>
  </r>
  <r>
    <x v="1"/>
    <x v="21"/>
    <x v="5"/>
    <x v="35"/>
    <x v="1"/>
    <x v="9"/>
    <x v="323"/>
    <x v="657"/>
    <x v="16"/>
    <x v="165"/>
    <x v="150"/>
    <x v="0"/>
    <x v="17"/>
    <x v="171"/>
    <x v="216"/>
    <x v="75"/>
    <x v="3"/>
    <x v="6"/>
    <x v="0"/>
    <x v="0"/>
    <x v="4"/>
  </r>
  <r>
    <x v="7"/>
    <x v="24"/>
    <x v="5"/>
    <x v="32"/>
    <x v="2"/>
    <x v="9"/>
    <x v="272"/>
    <x v="606"/>
    <x v="85"/>
    <x v="163"/>
    <x v="148"/>
    <x v="0"/>
    <x v="17"/>
    <x v="240"/>
    <x v="216"/>
    <x v="75"/>
    <x v="3"/>
    <x v="6"/>
    <x v="0"/>
    <x v="0"/>
    <x v="30"/>
  </r>
  <r>
    <x v="1"/>
    <x v="22"/>
    <x v="5"/>
    <x v="35"/>
    <x v="3"/>
    <x v="1"/>
    <x v="172"/>
    <x v="656"/>
    <x v="16"/>
    <x v="0"/>
    <x v="0"/>
    <x v="0"/>
    <x v="17"/>
    <x v="0"/>
    <x v="136"/>
    <x v="75"/>
    <x v="3"/>
    <x v="6"/>
    <x v="0"/>
    <x v="0"/>
    <x v="38"/>
  </r>
  <r>
    <x v="1"/>
    <x v="21"/>
    <x v="5"/>
    <x v="35"/>
    <x v="3"/>
    <x v="2"/>
    <x v="266"/>
    <x v="537"/>
    <x v="16"/>
    <x v="0"/>
    <x v="0"/>
    <x v="0"/>
    <x v="17"/>
    <x v="0"/>
    <x v="197"/>
    <x v="75"/>
    <x v="3"/>
    <x v="6"/>
    <x v="0"/>
    <x v="0"/>
    <x v="38"/>
  </r>
  <r>
    <x v="7"/>
    <x v="22"/>
    <x v="0"/>
    <x v="21"/>
    <x v="0"/>
    <x v="2"/>
    <x v="264"/>
    <x v="701"/>
    <x v="32"/>
    <x v="0"/>
    <x v="0"/>
    <x v="0"/>
    <x v="17"/>
    <x v="0"/>
    <x v="116"/>
    <x v="59"/>
    <x v="3"/>
    <x v="6"/>
    <x v="0"/>
    <x v="0"/>
    <x v="38"/>
  </r>
  <r>
    <x v="1"/>
    <x v="21"/>
    <x v="5"/>
    <x v="32"/>
    <x v="2"/>
    <x v="2"/>
    <x v="128"/>
    <x v="631"/>
    <x v="16"/>
    <x v="142"/>
    <x v="196"/>
    <x v="0"/>
    <x v="17"/>
    <x v="252"/>
    <x v="73"/>
    <x v="120"/>
    <x v="3"/>
    <x v="6"/>
    <x v="0"/>
    <x v="0"/>
    <x v="7"/>
  </r>
  <r>
    <x v="1"/>
    <x v="22"/>
    <x v="5"/>
    <x v="32"/>
    <x v="6"/>
    <x v="9"/>
    <x v="211"/>
    <x v="380"/>
    <x v="39"/>
    <x v="13"/>
    <x v="11"/>
    <x v="0"/>
    <x v="17"/>
    <x v="18"/>
    <x v="157"/>
    <x v="120"/>
    <x v="3"/>
    <x v="6"/>
    <x v="0"/>
    <x v="0"/>
    <x v="38"/>
  </r>
  <r>
    <x v="1"/>
    <x v="21"/>
    <x v="5"/>
    <x v="32"/>
    <x v="6"/>
    <x v="4"/>
    <x v="211"/>
    <x v="235"/>
    <x v="16"/>
    <x v="0"/>
    <x v="0"/>
    <x v="0"/>
    <x v="17"/>
    <x v="0"/>
    <x v="157"/>
    <x v="120"/>
    <x v="3"/>
    <x v="6"/>
    <x v="0"/>
    <x v="0"/>
    <x v="38"/>
  </r>
  <r>
    <x v="1"/>
    <x v="21"/>
    <x v="5"/>
    <x v="32"/>
    <x v="3"/>
    <x v="9"/>
    <x v="211"/>
    <x v="234"/>
    <x v="16"/>
    <x v="0"/>
    <x v="0"/>
    <x v="0"/>
    <x v="17"/>
    <x v="0"/>
    <x v="157"/>
    <x v="120"/>
    <x v="3"/>
    <x v="6"/>
    <x v="0"/>
    <x v="0"/>
    <x v="38"/>
  </r>
  <r>
    <x v="4"/>
    <x v="21"/>
    <x v="5"/>
    <x v="32"/>
    <x v="1"/>
    <x v="1"/>
    <x v="211"/>
    <x v="234"/>
    <x v="16"/>
    <x v="0"/>
    <x v="0"/>
    <x v="0"/>
    <x v="17"/>
    <x v="0"/>
    <x v="157"/>
    <x v="120"/>
    <x v="3"/>
    <x v="6"/>
    <x v="0"/>
    <x v="0"/>
    <x v="38"/>
  </r>
  <r>
    <x v="1"/>
    <x v="21"/>
    <x v="5"/>
    <x v="32"/>
    <x v="3"/>
    <x v="3"/>
    <x v="211"/>
    <x v="141"/>
    <x v="16"/>
    <x v="0"/>
    <x v="0"/>
    <x v="0"/>
    <x v="17"/>
    <x v="0"/>
    <x v="157"/>
    <x v="120"/>
    <x v="3"/>
    <x v="6"/>
    <x v="0"/>
    <x v="0"/>
    <x v="38"/>
  </r>
  <r>
    <x v="1"/>
    <x v="21"/>
    <x v="5"/>
    <x v="32"/>
    <x v="6"/>
    <x v="9"/>
    <x v="211"/>
    <x v="139"/>
    <x v="16"/>
    <x v="136"/>
    <x v="153"/>
    <x v="0"/>
    <x v="17"/>
    <x v="144"/>
    <x v="157"/>
    <x v="120"/>
    <x v="3"/>
    <x v="6"/>
    <x v="0"/>
    <x v="0"/>
    <x v="3"/>
  </r>
  <r>
    <x v="1"/>
    <x v="21"/>
    <x v="5"/>
    <x v="32"/>
    <x v="2"/>
    <x v="2"/>
    <x v="58"/>
    <x v="160"/>
    <x v="6"/>
    <x v="184"/>
    <x v="253"/>
    <x v="0"/>
    <x v="17"/>
    <x v="313"/>
    <x v="40"/>
    <x v="120"/>
    <x v="3"/>
    <x v="6"/>
    <x v="0"/>
    <x v="0"/>
    <x v="35"/>
  </r>
  <r>
    <x v="1"/>
    <x v="22"/>
    <x v="5"/>
    <x v="32"/>
    <x v="1"/>
    <x v="1"/>
    <x v="58"/>
    <x v="480"/>
    <x v="39"/>
    <x v="151"/>
    <x v="239"/>
    <x v="0"/>
    <x v="17"/>
    <x v="319"/>
    <x v="40"/>
    <x v="120"/>
    <x v="3"/>
    <x v="6"/>
    <x v="0"/>
    <x v="0"/>
    <x v="36"/>
  </r>
  <r>
    <x v="1"/>
    <x v="21"/>
    <x v="5"/>
    <x v="32"/>
    <x v="1"/>
    <x v="1"/>
    <x v="58"/>
    <x v="284"/>
    <x v="16"/>
    <x v="168"/>
    <x v="234"/>
    <x v="0"/>
    <x v="17"/>
    <x v="294"/>
    <x v="40"/>
    <x v="120"/>
    <x v="3"/>
    <x v="6"/>
    <x v="0"/>
    <x v="0"/>
    <x v="33"/>
  </r>
  <r>
    <x v="1"/>
    <x v="23"/>
    <x v="5"/>
    <x v="32"/>
    <x v="6"/>
    <x v="9"/>
    <x v="58"/>
    <x v="139"/>
    <x v="16"/>
    <x v="163"/>
    <x v="145"/>
    <x v="0"/>
    <x v="17"/>
    <x v="131"/>
    <x v="40"/>
    <x v="120"/>
    <x v="3"/>
    <x v="6"/>
    <x v="0"/>
    <x v="0"/>
    <x v="1"/>
  </r>
  <r>
    <x v="1"/>
    <x v="17"/>
    <x v="5"/>
    <x v="32"/>
    <x v="2"/>
    <x v="2"/>
    <x v="59"/>
    <x v="187"/>
    <x v="16"/>
    <x v="130"/>
    <x v="225"/>
    <x v="0"/>
    <x v="17"/>
    <x v="299"/>
    <x v="42"/>
    <x v="120"/>
    <x v="3"/>
    <x v="6"/>
    <x v="0"/>
    <x v="0"/>
    <x v="9"/>
  </r>
  <r>
    <x v="1"/>
    <x v="20"/>
    <x v="5"/>
    <x v="32"/>
    <x v="3"/>
    <x v="3"/>
    <x v="59"/>
    <x v="553"/>
    <x v="16"/>
    <x v="175"/>
    <x v="238"/>
    <x v="0"/>
    <x v="17"/>
    <x v="273"/>
    <x v="42"/>
    <x v="120"/>
    <x v="3"/>
    <x v="6"/>
    <x v="0"/>
    <x v="0"/>
    <x v="8"/>
  </r>
  <r>
    <x v="6"/>
    <x v="19"/>
    <x v="5"/>
    <x v="32"/>
    <x v="1"/>
    <x v="1"/>
    <x v="59"/>
    <x v="660"/>
    <x v="17"/>
    <x v="0"/>
    <x v="0"/>
    <x v="0"/>
    <x v="17"/>
    <x v="0"/>
    <x v="42"/>
    <x v="120"/>
    <x v="3"/>
    <x v="6"/>
    <x v="0"/>
    <x v="0"/>
    <x v="38"/>
  </r>
  <r>
    <x v="6"/>
    <x v="15"/>
    <x v="5"/>
    <x v="32"/>
    <x v="1"/>
    <x v="1"/>
    <x v="129"/>
    <x v="683"/>
    <x v="17"/>
    <x v="136"/>
    <x v="271"/>
    <x v="0"/>
    <x v="17"/>
    <x v="320"/>
    <x v="95"/>
    <x v="120"/>
    <x v="3"/>
    <x v="6"/>
    <x v="0"/>
    <x v="0"/>
    <x v="12"/>
  </r>
  <r>
    <x v="4"/>
    <x v="21"/>
    <x v="5"/>
    <x v="32"/>
    <x v="2"/>
    <x v="1"/>
    <x v="129"/>
    <x v="139"/>
    <x v="66"/>
    <x v="150"/>
    <x v="212"/>
    <x v="0"/>
    <x v="17"/>
    <x v="203"/>
    <x v="95"/>
    <x v="120"/>
    <x v="3"/>
    <x v="6"/>
    <x v="0"/>
    <x v="0"/>
    <x v="5"/>
  </r>
  <r>
    <x v="1"/>
    <x v="21"/>
    <x v="5"/>
    <x v="32"/>
    <x v="3"/>
    <x v="3"/>
    <x v="129"/>
    <x v="672"/>
    <x v="66"/>
    <x v="185"/>
    <x v="265"/>
    <x v="0"/>
    <x v="17"/>
    <x v="314"/>
    <x v="95"/>
    <x v="120"/>
    <x v="3"/>
    <x v="6"/>
    <x v="0"/>
    <x v="0"/>
    <x v="35"/>
  </r>
  <r>
    <x v="1"/>
    <x v="21"/>
    <x v="5"/>
    <x v="32"/>
    <x v="2"/>
    <x v="2"/>
    <x v="129"/>
    <x v="230"/>
    <x v="66"/>
    <x v="181"/>
    <x v="267"/>
    <x v="0"/>
    <x v="17"/>
    <x v="322"/>
    <x v="95"/>
    <x v="120"/>
    <x v="3"/>
    <x v="6"/>
    <x v="0"/>
    <x v="0"/>
    <x v="12"/>
  </r>
  <r>
    <x v="4"/>
    <x v="21"/>
    <x v="5"/>
    <x v="32"/>
    <x v="1"/>
    <x v="1"/>
    <x v="129"/>
    <x v="230"/>
    <x v="66"/>
    <x v="181"/>
    <x v="267"/>
    <x v="0"/>
    <x v="17"/>
    <x v="322"/>
    <x v="95"/>
    <x v="120"/>
    <x v="3"/>
    <x v="6"/>
    <x v="0"/>
    <x v="0"/>
    <x v="12"/>
  </r>
  <r>
    <x v="1"/>
    <x v="21"/>
    <x v="5"/>
    <x v="32"/>
    <x v="3"/>
    <x v="3"/>
    <x v="129"/>
    <x v="112"/>
    <x v="73"/>
    <x v="138"/>
    <x v="236"/>
    <x v="0"/>
    <x v="17"/>
    <x v="262"/>
    <x v="95"/>
    <x v="120"/>
    <x v="3"/>
    <x v="6"/>
    <x v="0"/>
    <x v="0"/>
    <x v="8"/>
  </r>
  <r>
    <x v="1"/>
    <x v="21"/>
    <x v="5"/>
    <x v="32"/>
    <x v="1"/>
    <x v="1"/>
    <x v="129"/>
    <x v="473"/>
    <x v="57"/>
    <x v="0"/>
    <x v="0"/>
    <x v="0"/>
    <x v="17"/>
    <x v="9"/>
    <x v="95"/>
    <x v="120"/>
    <x v="3"/>
    <x v="6"/>
    <x v="0"/>
    <x v="0"/>
    <x v="38"/>
  </r>
  <r>
    <x v="1"/>
    <x v="20"/>
    <x v="9"/>
    <x v="7"/>
    <x v="1"/>
    <x v="1"/>
    <x v="26"/>
    <x v="691"/>
    <x v="73"/>
    <x v="48"/>
    <x v="66"/>
    <x v="0"/>
    <x v="17"/>
    <x v="101"/>
    <x v="21"/>
    <x v="149"/>
    <x v="3"/>
    <x v="6"/>
    <x v="0"/>
    <x v="0"/>
    <x v="14"/>
  </r>
  <r>
    <x v="1"/>
    <x v="24"/>
    <x v="9"/>
    <x v="7"/>
    <x v="2"/>
    <x v="2"/>
    <x v="26"/>
    <x v="50"/>
    <x v="16"/>
    <x v="49"/>
    <x v="72"/>
    <x v="0"/>
    <x v="17"/>
    <x v="103"/>
    <x v="21"/>
    <x v="149"/>
    <x v="3"/>
    <x v="6"/>
    <x v="0"/>
    <x v="0"/>
    <x v="14"/>
  </r>
  <r>
    <x v="7"/>
    <x v="22"/>
    <x v="9"/>
    <x v="7"/>
    <x v="2"/>
    <x v="1"/>
    <x v="26"/>
    <x v="149"/>
    <x v="12"/>
    <x v="0"/>
    <x v="0"/>
    <x v="0"/>
    <x v="17"/>
    <x v="0"/>
    <x v="21"/>
    <x v="149"/>
    <x v="3"/>
    <x v="6"/>
    <x v="0"/>
    <x v="0"/>
    <x v="14"/>
  </r>
  <r>
    <x v="1"/>
    <x v="23"/>
    <x v="9"/>
    <x v="7"/>
    <x v="1"/>
    <x v="1"/>
    <x v="286"/>
    <x v="250"/>
    <x v="88"/>
    <x v="49"/>
    <x v="63"/>
    <x v="0"/>
    <x v="17"/>
    <x v="115"/>
    <x v="206"/>
    <x v="149"/>
    <x v="3"/>
    <x v="6"/>
    <x v="0"/>
    <x v="0"/>
    <x v="21"/>
  </r>
  <r>
    <x v="1"/>
    <x v="20"/>
    <x v="9"/>
    <x v="7"/>
    <x v="1"/>
    <x v="1"/>
    <x v="286"/>
    <x v="625"/>
    <x v="73"/>
    <x v="0"/>
    <x v="0"/>
    <x v="0"/>
    <x v="17"/>
    <x v="0"/>
    <x v="206"/>
    <x v="149"/>
    <x v="3"/>
    <x v="6"/>
    <x v="0"/>
    <x v="0"/>
    <x v="14"/>
  </r>
  <r>
    <x v="7"/>
    <x v="23"/>
    <x v="9"/>
    <x v="7"/>
    <x v="3"/>
    <x v="3"/>
    <x v="286"/>
    <x v="208"/>
    <x v="12"/>
    <x v="49"/>
    <x v="60"/>
    <x v="0"/>
    <x v="17"/>
    <x v="98"/>
    <x v="206"/>
    <x v="149"/>
    <x v="3"/>
    <x v="6"/>
    <x v="0"/>
    <x v="0"/>
    <x v="14"/>
  </r>
  <r>
    <x v="1"/>
    <x v="22"/>
    <x v="9"/>
    <x v="7"/>
    <x v="1"/>
    <x v="1"/>
    <x v="175"/>
    <x v="193"/>
    <x v="73"/>
    <x v="49"/>
    <x v="63"/>
    <x v="0"/>
    <x v="17"/>
    <x v="103"/>
    <x v="140"/>
    <x v="149"/>
    <x v="3"/>
    <x v="6"/>
    <x v="0"/>
    <x v="0"/>
    <x v="14"/>
  </r>
  <r>
    <x v="1"/>
    <x v="22"/>
    <x v="9"/>
    <x v="7"/>
    <x v="2"/>
    <x v="2"/>
    <x v="175"/>
    <x v="623"/>
    <x v="88"/>
    <x v="158"/>
    <x v="192"/>
    <x v="0"/>
    <x v="17"/>
    <x v="233"/>
    <x v="140"/>
    <x v="149"/>
    <x v="3"/>
    <x v="6"/>
    <x v="0"/>
    <x v="0"/>
    <x v="30"/>
  </r>
  <r>
    <x v="1"/>
    <x v="21"/>
    <x v="9"/>
    <x v="7"/>
    <x v="2"/>
    <x v="2"/>
    <x v="175"/>
    <x v="114"/>
    <x v="88"/>
    <x v="146"/>
    <x v="165"/>
    <x v="0"/>
    <x v="17"/>
    <x v="230"/>
    <x v="140"/>
    <x v="149"/>
    <x v="3"/>
    <x v="6"/>
    <x v="0"/>
    <x v="0"/>
    <x v="6"/>
  </r>
  <r>
    <x v="1"/>
    <x v="21"/>
    <x v="9"/>
    <x v="7"/>
    <x v="2"/>
    <x v="2"/>
    <x v="288"/>
    <x v="362"/>
    <x v="16"/>
    <x v="52"/>
    <x v="72"/>
    <x v="0"/>
    <x v="17"/>
    <x v="98"/>
    <x v="207"/>
    <x v="149"/>
    <x v="3"/>
    <x v="6"/>
    <x v="0"/>
    <x v="0"/>
    <x v="14"/>
  </r>
  <r>
    <x v="6"/>
    <x v="23"/>
    <x v="2"/>
    <x v="2"/>
    <x v="1"/>
    <x v="1"/>
    <x v="193"/>
    <x v="246"/>
    <x v="26"/>
    <x v="0"/>
    <x v="0"/>
    <x v="0"/>
    <x v="17"/>
    <x v="0"/>
    <x v="245"/>
    <x v="9"/>
    <x v="3"/>
    <x v="6"/>
    <x v="0"/>
    <x v="0"/>
    <x v="14"/>
  </r>
  <r>
    <x v="1"/>
    <x v="22"/>
    <x v="2"/>
    <x v="2"/>
    <x v="1"/>
    <x v="1"/>
    <x v="193"/>
    <x v="65"/>
    <x v="2"/>
    <x v="14"/>
    <x v="13"/>
    <x v="0"/>
    <x v="17"/>
    <x v="14"/>
    <x v="245"/>
    <x v="9"/>
    <x v="3"/>
    <x v="6"/>
    <x v="0"/>
    <x v="0"/>
    <x v="14"/>
  </r>
  <r>
    <x v="1"/>
    <x v="21"/>
    <x v="2"/>
    <x v="2"/>
    <x v="1"/>
    <x v="1"/>
    <x v="193"/>
    <x v="613"/>
    <x v="70"/>
    <x v="0"/>
    <x v="0"/>
    <x v="0"/>
    <x v="17"/>
    <x v="0"/>
    <x v="245"/>
    <x v="9"/>
    <x v="3"/>
    <x v="6"/>
    <x v="0"/>
    <x v="0"/>
    <x v="14"/>
  </r>
  <r>
    <x v="7"/>
    <x v="23"/>
    <x v="2"/>
    <x v="2"/>
    <x v="1"/>
    <x v="1"/>
    <x v="193"/>
    <x v="515"/>
    <x v="62"/>
    <x v="0"/>
    <x v="0"/>
    <x v="0"/>
    <x v="17"/>
    <x v="0"/>
    <x v="245"/>
    <x v="9"/>
    <x v="3"/>
    <x v="6"/>
    <x v="0"/>
    <x v="0"/>
    <x v="14"/>
  </r>
  <r>
    <x v="1"/>
    <x v="30"/>
    <x v="5"/>
    <x v="31"/>
    <x v="1"/>
    <x v="9"/>
    <x v="194"/>
    <x v="87"/>
    <x v="5"/>
    <x v="0"/>
    <x v="0"/>
    <x v="0"/>
    <x v="17"/>
    <x v="0"/>
    <x v="254"/>
    <x v="24"/>
    <x v="3"/>
    <x v="6"/>
    <x v="0"/>
    <x v="0"/>
    <x v="14"/>
  </r>
  <r>
    <x v="1"/>
    <x v="30"/>
    <x v="5"/>
    <x v="31"/>
    <x v="1"/>
    <x v="9"/>
    <x v="208"/>
    <x v="302"/>
    <x v="16"/>
    <x v="0"/>
    <x v="0"/>
    <x v="0"/>
    <x v="17"/>
    <x v="0"/>
    <x v="254"/>
    <x v="24"/>
    <x v="3"/>
    <x v="6"/>
    <x v="0"/>
    <x v="0"/>
    <x v="14"/>
  </r>
  <r>
    <x v="1"/>
    <x v="30"/>
    <x v="5"/>
    <x v="31"/>
    <x v="3"/>
    <x v="9"/>
    <x v="349"/>
    <x v="409"/>
    <x v="16"/>
    <x v="0"/>
    <x v="0"/>
    <x v="0"/>
    <x v="17"/>
    <x v="0"/>
    <x v="254"/>
    <x v="24"/>
    <x v="3"/>
    <x v="6"/>
    <x v="0"/>
    <x v="0"/>
    <x v="14"/>
  </r>
  <r>
    <x v="4"/>
    <x v="21"/>
    <x v="5"/>
    <x v="31"/>
    <x v="1"/>
    <x v="1"/>
    <x v="196"/>
    <x v="383"/>
    <x v="39"/>
    <x v="0"/>
    <x v="0"/>
    <x v="0"/>
    <x v="17"/>
    <x v="0"/>
    <x v="254"/>
    <x v="24"/>
    <x v="3"/>
    <x v="6"/>
    <x v="0"/>
    <x v="0"/>
    <x v="14"/>
  </r>
  <r>
    <x v="1"/>
    <x v="21"/>
    <x v="5"/>
    <x v="31"/>
    <x v="3"/>
    <x v="9"/>
    <x v="196"/>
    <x v="383"/>
    <x v="39"/>
    <x v="0"/>
    <x v="0"/>
    <x v="0"/>
    <x v="17"/>
    <x v="0"/>
    <x v="254"/>
    <x v="24"/>
    <x v="3"/>
    <x v="6"/>
    <x v="0"/>
    <x v="0"/>
    <x v="14"/>
  </r>
  <r>
    <x v="1"/>
    <x v="15"/>
    <x v="5"/>
    <x v="31"/>
    <x v="1"/>
    <x v="9"/>
    <x v="256"/>
    <x v="328"/>
    <x v="34"/>
    <x v="0"/>
    <x v="0"/>
    <x v="0"/>
    <x v="17"/>
    <x v="0"/>
    <x v="254"/>
    <x v="24"/>
    <x v="3"/>
    <x v="6"/>
    <x v="0"/>
    <x v="0"/>
    <x v="14"/>
  </r>
  <r>
    <x v="6"/>
    <x v="19"/>
    <x v="5"/>
    <x v="35"/>
    <x v="13"/>
    <x v="1"/>
    <x v="7"/>
    <x v="500"/>
    <x v="16"/>
    <x v="0"/>
    <x v="0"/>
    <x v="0"/>
    <x v="17"/>
    <x v="0"/>
    <x v="114"/>
    <x v="58"/>
    <x v="3"/>
    <x v="6"/>
    <x v="0"/>
    <x v="0"/>
    <x v="14"/>
  </r>
  <r>
    <x v="1"/>
    <x v="23"/>
    <x v="1"/>
    <x v="10"/>
    <x v="1"/>
    <x v="9"/>
    <x v="93"/>
    <x v="473"/>
    <x v="57"/>
    <x v="0"/>
    <x v="0"/>
    <x v="0"/>
    <x v="17"/>
    <x v="21"/>
    <x v="114"/>
    <x v="58"/>
    <x v="3"/>
    <x v="6"/>
    <x v="0"/>
    <x v="0"/>
    <x v="38"/>
  </r>
  <r>
    <x v="4"/>
    <x v="21"/>
    <x v="5"/>
    <x v="31"/>
    <x v="1"/>
    <x v="1"/>
    <x v="131"/>
    <x v="575"/>
    <x v="57"/>
    <x v="136"/>
    <x v="201"/>
    <x v="0"/>
    <x v="16"/>
    <x v="243"/>
    <x v="97"/>
    <x v="160"/>
    <x v="3"/>
    <x v="6"/>
    <x v="0"/>
    <x v="0"/>
    <x v="7"/>
  </r>
  <r>
    <x v="1"/>
    <x v="23"/>
    <x v="5"/>
    <x v="31"/>
    <x v="0"/>
    <x v="9"/>
    <x v="187"/>
    <x v="322"/>
    <x v="34"/>
    <x v="135"/>
    <x v="126"/>
    <x v="0"/>
    <x v="16"/>
    <x v="132"/>
    <x v="120"/>
    <x v="63"/>
    <x v="3"/>
    <x v="6"/>
    <x v="0"/>
    <x v="0"/>
    <x v="2"/>
  </r>
  <r>
    <x v="7"/>
    <x v="21"/>
    <x v="5"/>
    <x v="35"/>
    <x v="0"/>
    <x v="9"/>
    <x v="37"/>
    <x v="71"/>
    <x v="17"/>
    <x v="43"/>
    <x v="54"/>
    <x v="0"/>
    <x v="16"/>
    <x v="85"/>
    <x v="114"/>
    <x v="58"/>
    <x v="3"/>
    <x v="6"/>
    <x v="0"/>
    <x v="0"/>
    <x v="14"/>
  </r>
  <r>
    <x v="7"/>
    <x v="23"/>
    <x v="6"/>
    <x v="37"/>
    <x v="0"/>
    <x v="9"/>
    <x v="82"/>
    <x v="564"/>
    <x v="68"/>
    <x v="144"/>
    <x v="117"/>
    <x v="0"/>
    <x v="16"/>
    <x v="168"/>
    <x v="114"/>
    <x v="58"/>
    <x v="3"/>
    <x v="6"/>
    <x v="0"/>
    <x v="0"/>
    <x v="4"/>
  </r>
  <r>
    <x v="4"/>
    <x v="18"/>
    <x v="5"/>
    <x v="31"/>
    <x v="0"/>
    <x v="9"/>
    <x v="186"/>
    <x v="595"/>
    <x v="34"/>
    <x v="0"/>
    <x v="0"/>
    <x v="0"/>
    <x v="16"/>
    <x v="0"/>
    <x v="145"/>
    <x v="69"/>
    <x v="3"/>
    <x v="6"/>
    <x v="0"/>
    <x v="0"/>
    <x v="14"/>
  </r>
  <r>
    <x v="7"/>
    <x v="23"/>
    <x v="5"/>
    <x v="31"/>
    <x v="1"/>
    <x v="1"/>
    <x v="186"/>
    <x v="570"/>
    <x v="68"/>
    <x v="158"/>
    <x v="168"/>
    <x v="0"/>
    <x v="16"/>
    <x v="233"/>
    <x v="145"/>
    <x v="69"/>
    <x v="3"/>
    <x v="6"/>
    <x v="0"/>
    <x v="0"/>
    <x v="30"/>
  </r>
  <r>
    <x v="7"/>
    <x v="22"/>
    <x v="5"/>
    <x v="31"/>
    <x v="2"/>
    <x v="1"/>
    <x v="186"/>
    <x v="126"/>
    <x v="12"/>
    <x v="138"/>
    <x v="202"/>
    <x v="0"/>
    <x v="16"/>
    <x v="263"/>
    <x v="145"/>
    <x v="69"/>
    <x v="3"/>
    <x v="6"/>
    <x v="0"/>
    <x v="0"/>
    <x v="8"/>
  </r>
  <r>
    <x v="4"/>
    <x v="21"/>
    <x v="5"/>
    <x v="31"/>
    <x v="1"/>
    <x v="1"/>
    <x v="186"/>
    <x v="90"/>
    <x v="6"/>
    <x v="13"/>
    <x v="16"/>
    <x v="0"/>
    <x v="16"/>
    <x v="0"/>
    <x v="145"/>
    <x v="69"/>
    <x v="3"/>
    <x v="6"/>
    <x v="0"/>
    <x v="0"/>
    <x v="14"/>
  </r>
  <r>
    <x v="1"/>
    <x v="21"/>
    <x v="5"/>
    <x v="31"/>
    <x v="6"/>
    <x v="1"/>
    <x v="186"/>
    <x v="595"/>
    <x v="34"/>
    <x v="12"/>
    <x v="11"/>
    <x v="0"/>
    <x v="16"/>
    <x v="2"/>
    <x v="145"/>
    <x v="69"/>
    <x v="3"/>
    <x v="6"/>
    <x v="0"/>
    <x v="0"/>
    <x v="38"/>
  </r>
  <r>
    <x v="1"/>
    <x v="22"/>
    <x v="5"/>
    <x v="31"/>
    <x v="0"/>
    <x v="1"/>
    <x v="182"/>
    <x v="410"/>
    <x v="16"/>
    <x v="0"/>
    <x v="0"/>
    <x v="0"/>
    <x v="16"/>
    <x v="0"/>
    <x v="141"/>
    <x v="69"/>
    <x v="3"/>
    <x v="6"/>
    <x v="0"/>
    <x v="0"/>
    <x v="14"/>
  </r>
  <r>
    <x v="1"/>
    <x v="21"/>
    <x v="5"/>
    <x v="31"/>
    <x v="3"/>
    <x v="3"/>
    <x v="182"/>
    <x v="592"/>
    <x v="39"/>
    <x v="0"/>
    <x v="0"/>
    <x v="0"/>
    <x v="16"/>
    <x v="0"/>
    <x v="141"/>
    <x v="69"/>
    <x v="3"/>
    <x v="6"/>
    <x v="0"/>
    <x v="0"/>
    <x v="14"/>
  </r>
  <r>
    <x v="1"/>
    <x v="21"/>
    <x v="5"/>
    <x v="31"/>
    <x v="3"/>
    <x v="1"/>
    <x v="182"/>
    <x v="376"/>
    <x v="16"/>
    <x v="0"/>
    <x v="0"/>
    <x v="0"/>
    <x v="16"/>
    <x v="0"/>
    <x v="141"/>
    <x v="69"/>
    <x v="3"/>
    <x v="6"/>
    <x v="0"/>
    <x v="0"/>
    <x v="14"/>
  </r>
  <r>
    <x v="7"/>
    <x v="22"/>
    <x v="5"/>
    <x v="31"/>
    <x v="1"/>
    <x v="1"/>
    <x v="115"/>
    <x v="123"/>
    <x v="12"/>
    <x v="14"/>
    <x v="18"/>
    <x v="0"/>
    <x v="16"/>
    <x v="4"/>
    <x v="67"/>
    <x v="69"/>
    <x v="3"/>
    <x v="6"/>
    <x v="0"/>
    <x v="0"/>
    <x v="14"/>
  </r>
  <r>
    <x v="1"/>
    <x v="20"/>
    <x v="5"/>
    <x v="31"/>
    <x v="2"/>
    <x v="2"/>
    <x v="115"/>
    <x v="328"/>
    <x v="34"/>
    <x v="12"/>
    <x v="11"/>
    <x v="0"/>
    <x v="16"/>
    <x v="11"/>
    <x v="67"/>
    <x v="69"/>
    <x v="3"/>
    <x v="6"/>
    <x v="0"/>
    <x v="0"/>
    <x v="14"/>
  </r>
  <r>
    <x v="7"/>
    <x v="23"/>
    <x v="5"/>
    <x v="31"/>
    <x v="3"/>
    <x v="3"/>
    <x v="115"/>
    <x v="511"/>
    <x v="62"/>
    <x v="0"/>
    <x v="0"/>
    <x v="0"/>
    <x v="16"/>
    <x v="9"/>
    <x v="67"/>
    <x v="69"/>
    <x v="3"/>
    <x v="6"/>
    <x v="0"/>
    <x v="0"/>
    <x v="14"/>
  </r>
  <r>
    <x v="5"/>
    <x v="21"/>
    <x v="5"/>
    <x v="31"/>
    <x v="3"/>
    <x v="9"/>
    <x v="191"/>
    <x v="37"/>
    <x v="17"/>
    <x v="0"/>
    <x v="0"/>
    <x v="0"/>
    <x v="16"/>
    <x v="0"/>
    <x v="150"/>
    <x v="69"/>
    <x v="3"/>
    <x v="6"/>
    <x v="0"/>
    <x v="0"/>
    <x v="14"/>
  </r>
  <r>
    <x v="5"/>
    <x v="21"/>
    <x v="5"/>
    <x v="31"/>
    <x v="3"/>
    <x v="9"/>
    <x v="191"/>
    <x v="38"/>
    <x v="16"/>
    <x v="0"/>
    <x v="0"/>
    <x v="0"/>
    <x v="16"/>
    <x v="0"/>
    <x v="150"/>
    <x v="69"/>
    <x v="3"/>
    <x v="6"/>
    <x v="0"/>
    <x v="0"/>
    <x v="14"/>
  </r>
  <r>
    <x v="7"/>
    <x v="22"/>
    <x v="5"/>
    <x v="31"/>
    <x v="3"/>
    <x v="9"/>
    <x v="191"/>
    <x v="121"/>
    <x v="12"/>
    <x v="0"/>
    <x v="0"/>
    <x v="0"/>
    <x v="16"/>
    <x v="0"/>
    <x v="150"/>
    <x v="69"/>
    <x v="3"/>
    <x v="6"/>
    <x v="0"/>
    <x v="0"/>
    <x v="14"/>
  </r>
  <r>
    <x v="4"/>
    <x v="16"/>
    <x v="5"/>
    <x v="32"/>
    <x v="0"/>
    <x v="9"/>
    <x v="332"/>
    <x v="466"/>
    <x v="16"/>
    <x v="12"/>
    <x v="10"/>
    <x v="0"/>
    <x v="16"/>
    <x v="22"/>
    <x v="118"/>
    <x v="61"/>
    <x v="3"/>
    <x v="6"/>
    <x v="0"/>
    <x v="0"/>
    <x v="14"/>
  </r>
  <r>
    <x v="1"/>
    <x v="21"/>
    <x v="5"/>
    <x v="32"/>
    <x v="4"/>
    <x v="0"/>
    <x v="129"/>
    <x v="139"/>
    <x v="16"/>
    <x v="150"/>
    <x v="212"/>
    <x v="0"/>
    <x v="16"/>
    <x v="203"/>
    <x v="95"/>
    <x v="119"/>
    <x v="3"/>
    <x v="6"/>
    <x v="0"/>
    <x v="0"/>
    <x v="5"/>
  </r>
  <r>
    <x v="1"/>
    <x v="15"/>
    <x v="5"/>
    <x v="32"/>
    <x v="2"/>
    <x v="1"/>
    <x v="129"/>
    <x v="230"/>
    <x v="16"/>
    <x v="162"/>
    <x v="216"/>
    <x v="0"/>
    <x v="16"/>
    <x v="285"/>
    <x v="95"/>
    <x v="119"/>
    <x v="3"/>
    <x v="6"/>
    <x v="0"/>
    <x v="0"/>
    <x v="8"/>
  </r>
  <r>
    <x v="1"/>
    <x v="21"/>
    <x v="5"/>
    <x v="32"/>
    <x v="1"/>
    <x v="1"/>
    <x v="13"/>
    <x v="640"/>
    <x v="16"/>
    <x v="165"/>
    <x v="258"/>
    <x v="0"/>
    <x v="16"/>
    <x v="310"/>
    <x v="12"/>
    <x v="119"/>
    <x v="3"/>
    <x v="6"/>
    <x v="0"/>
    <x v="0"/>
    <x v="10"/>
  </r>
  <r>
    <x v="4"/>
    <x v="19"/>
    <x v="5"/>
    <x v="32"/>
    <x v="1"/>
    <x v="9"/>
    <x v="325"/>
    <x v="51"/>
    <x v="16"/>
    <x v="45"/>
    <x v="70"/>
    <x v="0"/>
    <x v="16"/>
    <x v="105"/>
    <x v="73"/>
    <x v="119"/>
    <x v="3"/>
    <x v="6"/>
    <x v="0"/>
    <x v="0"/>
    <x v="14"/>
  </r>
  <r>
    <x v="1"/>
    <x v="21"/>
    <x v="5"/>
    <x v="32"/>
    <x v="3"/>
    <x v="3"/>
    <x v="128"/>
    <x v="118"/>
    <x v="16"/>
    <x v="163"/>
    <x v="245"/>
    <x v="0"/>
    <x v="16"/>
    <x v="283"/>
    <x v="73"/>
    <x v="119"/>
    <x v="3"/>
    <x v="6"/>
    <x v="0"/>
    <x v="0"/>
    <x v="8"/>
  </r>
  <r>
    <x v="1"/>
    <x v="21"/>
    <x v="5"/>
    <x v="32"/>
    <x v="9"/>
    <x v="6"/>
    <x v="122"/>
    <x v="81"/>
    <x v="16"/>
    <x v="54"/>
    <x v="76"/>
    <x v="0"/>
    <x v="16"/>
    <x v="106"/>
    <x v="92"/>
    <x v="119"/>
    <x v="3"/>
    <x v="6"/>
    <x v="0"/>
    <x v="0"/>
    <x v="14"/>
  </r>
  <r>
    <x v="1"/>
    <x v="21"/>
    <x v="5"/>
    <x v="32"/>
    <x v="6"/>
    <x v="9"/>
    <x v="122"/>
    <x v="486"/>
    <x v="39"/>
    <x v="0"/>
    <x v="0"/>
    <x v="0"/>
    <x v="16"/>
    <x v="0"/>
    <x v="92"/>
    <x v="119"/>
    <x v="3"/>
    <x v="6"/>
    <x v="0"/>
    <x v="0"/>
    <x v="14"/>
  </r>
  <r>
    <x v="1"/>
    <x v="21"/>
    <x v="5"/>
    <x v="32"/>
    <x v="3"/>
    <x v="3"/>
    <x v="62"/>
    <x v="157"/>
    <x v="16"/>
    <x v="156"/>
    <x v="232"/>
    <x v="0"/>
    <x v="16"/>
    <x v="302"/>
    <x v="43"/>
    <x v="119"/>
    <x v="3"/>
    <x v="6"/>
    <x v="0"/>
    <x v="0"/>
    <x v="9"/>
  </r>
  <r>
    <x v="1"/>
    <x v="21"/>
    <x v="5"/>
    <x v="32"/>
    <x v="3"/>
    <x v="2"/>
    <x v="62"/>
    <x v="43"/>
    <x v="16"/>
    <x v="148"/>
    <x v="230"/>
    <x v="0"/>
    <x v="16"/>
    <x v="283"/>
    <x v="43"/>
    <x v="119"/>
    <x v="3"/>
    <x v="6"/>
    <x v="0"/>
    <x v="0"/>
    <x v="8"/>
  </r>
  <r>
    <x v="1"/>
    <x v="21"/>
    <x v="5"/>
    <x v="32"/>
    <x v="7"/>
    <x v="2"/>
    <x v="62"/>
    <x v="145"/>
    <x v="16"/>
    <x v="157"/>
    <x v="215"/>
    <x v="0"/>
    <x v="16"/>
    <x v="232"/>
    <x v="43"/>
    <x v="119"/>
    <x v="3"/>
    <x v="6"/>
    <x v="0"/>
    <x v="0"/>
    <x v="6"/>
  </r>
  <r>
    <x v="6"/>
    <x v="19"/>
    <x v="5"/>
    <x v="32"/>
    <x v="1"/>
    <x v="1"/>
    <x v="62"/>
    <x v="683"/>
    <x v="17"/>
    <x v="136"/>
    <x v="237"/>
    <x v="0"/>
    <x v="16"/>
    <x v="267"/>
    <x v="43"/>
    <x v="119"/>
    <x v="3"/>
    <x v="6"/>
    <x v="0"/>
    <x v="0"/>
    <x v="8"/>
  </r>
  <r>
    <x v="1"/>
    <x v="21"/>
    <x v="5"/>
    <x v="32"/>
    <x v="3"/>
    <x v="3"/>
    <x v="330"/>
    <x v="522"/>
    <x v="16"/>
    <x v="148"/>
    <x v="210"/>
    <x v="0"/>
    <x v="16"/>
    <x v="252"/>
    <x v="227"/>
    <x v="119"/>
    <x v="3"/>
    <x v="6"/>
    <x v="0"/>
    <x v="0"/>
    <x v="7"/>
  </r>
  <r>
    <x v="1"/>
    <x v="18"/>
    <x v="5"/>
    <x v="32"/>
    <x v="3"/>
    <x v="9"/>
    <x v="330"/>
    <x v="143"/>
    <x v="66"/>
    <x v="129"/>
    <x v="191"/>
    <x v="0"/>
    <x v="16"/>
    <x v="224"/>
    <x v="227"/>
    <x v="119"/>
    <x v="3"/>
    <x v="6"/>
    <x v="0"/>
    <x v="0"/>
    <x v="6"/>
  </r>
  <r>
    <x v="1"/>
    <x v="21"/>
    <x v="4"/>
    <x v="25"/>
    <x v="1"/>
    <x v="1"/>
    <x v="69"/>
    <x v="180"/>
    <x v="16"/>
    <x v="200"/>
    <x v="241"/>
    <x v="0"/>
    <x v="16"/>
    <x v="287"/>
    <x v="47"/>
    <x v="136"/>
    <x v="3"/>
    <x v="6"/>
    <x v="0"/>
    <x v="0"/>
    <x v="8"/>
  </r>
  <r>
    <x v="7"/>
    <x v="20"/>
    <x v="4"/>
    <x v="25"/>
    <x v="1"/>
    <x v="1"/>
    <x v="69"/>
    <x v="152"/>
    <x v="17"/>
    <x v="99"/>
    <x v="173"/>
    <x v="0"/>
    <x v="16"/>
    <x v="181"/>
    <x v="47"/>
    <x v="136"/>
    <x v="3"/>
    <x v="6"/>
    <x v="0"/>
    <x v="0"/>
    <x v="28"/>
  </r>
  <r>
    <x v="7"/>
    <x v="23"/>
    <x v="4"/>
    <x v="25"/>
    <x v="1"/>
    <x v="1"/>
    <x v="69"/>
    <x v="133"/>
    <x v="17"/>
    <x v="145"/>
    <x v="142"/>
    <x v="0"/>
    <x v="16"/>
    <x v="176"/>
    <x v="47"/>
    <x v="136"/>
    <x v="3"/>
    <x v="6"/>
    <x v="0"/>
    <x v="0"/>
    <x v="4"/>
  </r>
  <r>
    <x v="1"/>
    <x v="22"/>
    <x v="4"/>
    <x v="25"/>
    <x v="6"/>
    <x v="5"/>
    <x v="106"/>
    <x v="136"/>
    <x v="16"/>
    <x v="147"/>
    <x v="229"/>
    <x v="0"/>
    <x v="16"/>
    <x v="282"/>
    <x v="63"/>
    <x v="136"/>
    <x v="3"/>
    <x v="6"/>
    <x v="0"/>
    <x v="0"/>
    <x v="8"/>
  </r>
  <r>
    <x v="1"/>
    <x v="22"/>
    <x v="4"/>
    <x v="25"/>
    <x v="2"/>
    <x v="2"/>
    <x v="214"/>
    <x v="136"/>
    <x v="16"/>
    <x v="152"/>
    <x v="228"/>
    <x v="0"/>
    <x v="16"/>
    <x v="241"/>
    <x v="160"/>
    <x v="136"/>
    <x v="3"/>
    <x v="6"/>
    <x v="0"/>
    <x v="0"/>
    <x v="31"/>
  </r>
  <r>
    <x v="1"/>
    <x v="22"/>
    <x v="4"/>
    <x v="25"/>
    <x v="3"/>
    <x v="3"/>
    <x v="214"/>
    <x v="5"/>
    <x v="16"/>
    <x v="155"/>
    <x v="245"/>
    <x v="0"/>
    <x v="16"/>
    <x v="308"/>
    <x v="160"/>
    <x v="136"/>
    <x v="3"/>
    <x v="6"/>
    <x v="0"/>
    <x v="0"/>
    <x v="10"/>
  </r>
  <r>
    <x v="1"/>
    <x v="21"/>
    <x v="4"/>
    <x v="25"/>
    <x v="6"/>
    <x v="9"/>
    <x v="80"/>
    <x v="136"/>
    <x v="16"/>
    <x v="47"/>
    <x v="63"/>
    <x v="0"/>
    <x v="16"/>
    <x v="109"/>
    <x v="167"/>
    <x v="136"/>
    <x v="3"/>
    <x v="6"/>
    <x v="0"/>
    <x v="0"/>
    <x v="16"/>
  </r>
  <r>
    <x v="1"/>
    <x v="21"/>
    <x v="4"/>
    <x v="25"/>
    <x v="3"/>
    <x v="9"/>
    <x v="224"/>
    <x v="137"/>
    <x v="16"/>
    <x v="100"/>
    <x v="168"/>
    <x v="0"/>
    <x v="16"/>
    <x v="110"/>
    <x v="167"/>
    <x v="136"/>
    <x v="3"/>
    <x v="6"/>
    <x v="0"/>
    <x v="0"/>
    <x v="17"/>
  </r>
  <r>
    <x v="1"/>
    <x v="18"/>
    <x v="4"/>
    <x v="25"/>
    <x v="1"/>
    <x v="9"/>
    <x v="67"/>
    <x v="130"/>
    <x v="16"/>
    <x v="0"/>
    <x v="0"/>
    <x v="0"/>
    <x v="16"/>
    <x v="0"/>
    <x v="46"/>
    <x v="136"/>
    <x v="3"/>
    <x v="6"/>
    <x v="0"/>
    <x v="0"/>
    <x v="14"/>
  </r>
  <r>
    <x v="1"/>
    <x v="18"/>
    <x v="4"/>
    <x v="25"/>
    <x v="2"/>
    <x v="9"/>
    <x v="67"/>
    <x v="392"/>
    <x v="73"/>
    <x v="0"/>
    <x v="0"/>
    <x v="0"/>
    <x v="16"/>
    <x v="0"/>
    <x v="46"/>
    <x v="136"/>
    <x v="3"/>
    <x v="6"/>
    <x v="0"/>
    <x v="0"/>
    <x v="14"/>
  </r>
  <r>
    <x v="7"/>
    <x v="21"/>
    <x v="4"/>
    <x v="25"/>
    <x v="3"/>
    <x v="9"/>
    <x v="67"/>
    <x v="192"/>
    <x v="17"/>
    <x v="0"/>
    <x v="0"/>
    <x v="0"/>
    <x v="16"/>
    <x v="0"/>
    <x v="46"/>
    <x v="136"/>
    <x v="3"/>
    <x v="6"/>
    <x v="0"/>
    <x v="0"/>
    <x v="14"/>
  </r>
  <r>
    <x v="7"/>
    <x v="20"/>
    <x v="4"/>
    <x v="25"/>
    <x v="3"/>
    <x v="9"/>
    <x v="67"/>
    <x v="391"/>
    <x v="30"/>
    <x v="0"/>
    <x v="0"/>
    <x v="0"/>
    <x v="16"/>
    <x v="0"/>
    <x v="46"/>
    <x v="136"/>
    <x v="3"/>
    <x v="6"/>
    <x v="0"/>
    <x v="0"/>
    <x v="14"/>
  </r>
  <r>
    <x v="7"/>
    <x v="23"/>
    <x v="4"/>
    <x v="25"/>
    <x v="4"/>
    <x v="9"/>
    <x v="96"/>
    <x v="96"/>
    <x v="17"/>
    <x v="135"/>
    <x v="110"/>
    <x v="0"/>
    <x v="16"/>
    <x v="182"/>
    <x v="57"/>
    <x v="136"/>
    <x v="3"/>
    <x v="6"/>
    <x v="0"/>
    <x v="0"/>
    <x v="5"/>
  </r>
  <r>
    <x v="7"/>
    <x v="22"/>
    <x v="4"/>
    <x v="25"/>
    <x v="2"/>
    <x v="9"/>
    <x v="96"/>
    <x v="95"/>
    <x v="17"/>
    <x v="115"/>
    <x v="105"/>
    <x v="0"/>
    <x v="16"/>
    <x v="182"/>
    <x v="57"/>
    <x v="136"/>
    <x v="3"/>
    <x v="6"/>
    <x v="0"/>
    <x v="0"/>
    <x v="5"/>
  </r>
  <r>
    <x v="1"/>
    <x v="22"/>
    <x v="4"/>
    <x v="25"/>
    <x v="3"/>
    <x v="3"/>
    <x v="96"/>
    <x v="256"/>
    <x v="16"/>
    <x v="179"/>
    <x v="244"/>
    <x v="0"/>
    <x v="16"/>
    <x v="303"/>
    <x v="57"/>
    <x v="136"/>
    <x v="3"/>
    <x v="6"/>
    <x v="0"/>
    <x v="0"/>
    <x v="9"/>
  </r>
  <r>
    <x v="1"/>
    <x v="22"/>
    <x v="4"/>
    <x v="25"/>
    <x v="3"/>
    <x v="3"/>
    <x v="96"/>
    <x v="255"/>
    <x v="16"/>
    <x v="178"/>
    <x v="243"/>
    <x v="0"/>
    <x v="16"/>
    <x v="295"/>
    <x v="57"/>
    <x v="136"/>
    <x v="3"/>
    <x v="6"/>
    <x v="0"/>
    <x v="0"/>
    <x v="33"/>
  </r>
  <r>
    <x v="1"/>
    <x v="22"/>
    <x v="4"/>
    <x v="25"/>
    <x v="9"/>
    <x v="4"/>
    <x v="96"/>
    <x v="258"/>
    <x v="16"/>
    <x v="132"/>
    <x v="179"/>
    <x v="0"/>
    <x v="16"/>
    <x v="204"/>
    <x v="57"/>
    <x v="136"/>
    <x v="3"/>
    <x v="6"/>
    <x v="0"/>
    <x v="0"/>
    <x v="5"/>
  </r>
  <r>
    <x v="1"/>
    <x v="21"/>
    <x v="4"/>
    <x v="25"/>
    <x v="5"/>
    <x v="4"/>
    <x v="119"/>
    <x v="253"/>
    <x v="16"/>
    <x v="133"/>
    <x v="197"/>
    <x v="0"/>
    <x v="16"/>
    <x v="284"/>
    <x v="166"/>
    <x v="136"/>
    <x v="3"/>
    <x v="6"/>
    <x v="0"/>
    <x v="0"/>
    <x v="8"/>
  </r>
  <r>
    <x v="1"/>
    <x v="21"/>
    <x v="4"/>
    <x v="25"/>
    <x v="2"/>
    <x v="2"/>
    <x v="298"/>
    <x v="252"/>
    <x v="16"/>
    <x v="146"/>
    <x v="182"/>
    <x v="0"/>
    <x v="16"/>
    <x v="177"/>
    <x v="166"/>
    <x v="136"/>
    <x v="3"/>
    <x v="6"/>
    <x v="0"/>
    <x v="0"/>
    <x v="4"/>
  </r>
  <r>
    <x v="1"/>
    <x v="21"/>
    <x v="4"/>
    <x v="25"/>
    <x v="2"/>
    <x v="2"/>
    <x v="103"/>
    <x v="252"/>
    <x v="16"/>
    <x v="43"/>
    <x v="72"/>
    <x v="0"/>
    <x v="16"/>
    <x v="114"/>
    <x v="166"/>
    <x v="136"/>
    <x v="3"/>
    <x v="6"/>
    <x v="0"/>
    <x v="0"/>
    <x v="20"/>
  </r>
  <r>
    <x v="1"/>
    <x v="21"/>
    <x v="4"/>
    <x v="25"/>
    <x v="1"/>
    <x v="1"/>
    <x v="103"/>
    <x v="257"/>
    <x v="16"/>
    <x v="49"/>
    <x v="72"/>
    <x v="0"/>
    <x v="16"/>
    <x v="118"/>
    <x v="191"/>
    <x v="136"/>
    <x v="3"/>
    <x v="6"/>
    <x v="0"/>
    <x v="0"/>
    <x v="23"/>
  </r>
  <r>
    <x v="1"/>
    <x v="22"/>
    <x v="4"/>
    <x v="25"/>
    <x v="3"/>
    <x v="3"/>
    <x v="103"/>
    <x v="254"/>
    <x v="16"/>
    <x v="154"/>
    <x v="214"/>
    <x v="0"/>
    <x v="16"/>
    <x v="256"/>
    <x v="62"/>
    <x v="136"/>
    <x v="3"/>
    <x v="6"/>
    <x v="0"/>
    <x v="0"/>
    <x v="7"/>
  </r>
  <r>
    <x v="1"/>
    <x v="22"/>
    <x v="4"/>
    <x v="25"/>
    <x v="3"/>
    <x v="3"/>
    <x v="103"/>
    <x v="257"/>
    <x v="16"/>
    <x v="154"/>
    <x v="213"/>
    <x v="0"/>
    <x v="16"/>
    <x v="288"/>
    <x v="62"/>
    <x v="136"/>
    <x v="3"/>
    <x v="6"/>
    <x v="0"/>
    <x v="0"/>
    <x v="8"/>
  </r>
  <r>
    <x v="1"/>
    <x v="22"/>
    <x v="4"/>
    <x v="25"/>
    <x v="3"/>
    <x v="3"/>
    <x v="103"/>
    <x v="252"/>
    <x v="16"/>
    <x v="153"/>
    <x v="181"/>
    <x v="0"/>
    <x v="16"/>
    <x v="229"/>
    <x v="62"/>
    <x v="136"/>
    <x v="3"/>
    <x v="6"/>
    <x v="0"/>
    <x v="0"/>
    <x v="6"/>
  </r>
  <r>
    <x v="0"/>
    <x v="22"/>
    <x v="4"/>
    <x v="25"/>
    <x v="1"/>
    <x v="9"/>
    <x v="231"/>
    <x v="68"/>
    <x v="16"/>
    <x v="0"/>
    <x v="0"/>
    <x v="0"/>
    <x v="16"/>
    <x v="0"/>
    <x v="169"/>
    <x v="136"/>
    <x v="3"/>
    <x v="6"/>
    <x v="0"/>
    <x v="0"/>
    <x v="14"/>
  </r>
  <r>
    <x v="7"/>
    <x v="22"/>
    <x v="4"/>
    <x v="25"/>
    <x v="2"/>
    <x v="9"/>
    <x v="231"/>
    <x v="154"/>
    <x v="17"/>
    <x v="0"/>
    <x v="0"/>
    <x v="0"/>
    <x v="16"/>
    <x v="0"/>
    <x v="169"/>
    <x v="136"/>
    <x v="3"/>
    <x v="6"/>
    <x v="0"/>
    <x v="0"/>
    <x v="14"/>
  </r>
  <r>
    <x v="1"/>
    <x v="21"/>
    <x v="4"/>
    <x v="25"/>
    <x v="3"/>
    <x v="9"/>
    <x v="231"/>
    <x v="338"/>
    <x v="16"/>
    <x v="0"/>
    <x v="0"/>
    <x v="0"/>
    <x v="16"/>
    <x v="0"/>
    <x v="169"/>
    <x v="136"/>
    <x v="3"/>
    <x v="6"/>
    <x v="0"/>
    <x v="0"/>
    <x v="14"/>
  </r>
  <r>
    <x v="1"/>
    <x v="21"/>
    <x v="5"/>
    <x v="35"/>
    <x v="3"/>
    <x v="9"/>
    <x v="7"/>
    <x v="317"/>
    <x v="16"/>
    <x v="47"/>
    <x v="69"/>
    <x v="0"/>
    <x v="16"/>
    <x v="89"/>
    <x v="7"/>
    <x v="151"/>
    <x v="3"/>
    <x v="6"/>
    <x v="0"/>
    <x v="0"/>
    <x v="14"/>
  </r>
  <r>
    <x v="7"/>
    <x v="23"/>
    <x v="5"/>
    <x v="32"/>
    <x v="3"/>
    <x v="9"/>
    <x v="272"/>
    <x v="606"/>
    <x v="85"/>
    <x v="47"/>
    <x v="52"/>
    <x v="0"/>
    <x v="16"/>
    <x v="80"/>
    <x v="7"/>
    <x v="151"/>
    <x v="3"/>
    <x v="6"/>
    <x v="0"/>
    <x v="0"/>
    <x v="14"/>
  </r>
  <r>
    <x v="1"/>
    <x v="19"/>
    <x v="5"/>
    <x v="17"/>
    <x v="3"/>
    <x v="9"/>
    <x v="88"/>
    <x v="526"/>
    <x v="16"/>
    <x v="0"/>
    <x v="0"/>
    <x v="0"/>
    <x v="16"/>
    <x v="0"/>
    <x v="52"/>
    <x v="40"/>
    <x v="3"/>
    <x v="6"/>
    <x v="0"/>
    <x v="0"/>
    <x v="14"/>
  </r>
  <r>
    <x v="1"/>
    <x v="18"/>
    <x v="5"/>
    <x v="17"/>
    <x v="2"/>
    <x v="9"/>
    <x v="88"/>
    <x v="269"/>
    <x v="16"/>
    <x v="0"/>
    <x v="0"/>
    <x v="0"/>
    <x v="16"/>
    <x v="31"/>
    <x v="52"/>
    <x v="40"/>
    <x v="3"/>
    <x v="6"/>
    <x v="0"/>
    <x v="0"/>
    <x v="14"/>
  </r>
  <r>
    <x v="1"/>
    <x v="18"/>
    <x v="5"/>
    <x v="17"/>
    <x v="3"/>
    <x v="9"/>
    <x v="88"/>
    <x v="620"/>
    <x v="16"/>
    <x v="0"/>
    <x v="0"/>
    <x v="0"/>
    <x v="16"/>
    <x v="30"/>
    <x v="52"/>
    <x v="40"/>
    <x v="3"/>
    <x v="6"/>
    <x v="0"/>
    <x v="0"/>
    <x v="14"/>
  </r>
  <r>
    <x v="1"/>
    <x v="21"/>
    <x v="0"/>
    <x v="5"/>
    <x v="0"/>
    <x v="9"/>
    <x v="319"/>
    <x v="6"/>
    <x v="2"/>
    <x v="0"/>
    <x v="0"/>
    <x v="0"/>
    <x v="16"/>
    <x v="0"/>
    <x v="182"/>
    <x v="99"/>
    <x v="3"/>
    <x v="6"/>
    <x v="0"/>
    <x v="0"/>
    <x v="14"/>
  </r>
  <r>
    <x v="1"/>
    <x v="20"/>
    <x v="2"/>
    <x v="2"/>
    <x v="0"/>
    <x v="9"/>
    <x v="209"/>
    <x v="331"/>
    <x v="69"/>
    <x v="0"/>
    <x v="0"/>
    <x v="0"/>
    <x v="16"/>
    <x v="0"/>
    <x v="180"/>
    <x v="98"/>
    <x v="3"/>
    <x v="6"/>
    <x v="0"/>
    <x v="0"/>
    <x v="14"/>
  </r>
  <r>
    <x v="1"/>
    <x v="18"/>
    <x v="2"/>
    <x v="2"/>
    <x v="0"/>
    <x v="9"/>
    <x v="209"/>
    <x v="298"/>
    <x v="69"/>
    <x v="0"/>
    <x v="0"/>
    <x v="0"/>
    <x v="16"/>
    <x v="0"/>
    <x v="180"/>
    <x v="98"/>
    <x v="3"/>
    <x v="6"/>
    <x v="0"/>
    <x v="0"/>
    <x v="14"/>
  </r>
  <r>
    <x v="6"/>
    <x v="19"/>
    <x v="0"/>
    <x v="30"/>
    <x v="1"/>
    <x v="1"/>
    <x v="303"/>
    <x v="647"/>
    <x v="47"/>
    <x v="0"/>
    <x v="0"/>
    <x v="0"/>
    <x v="16"/>
    <x v="44"/>
    <x v="211"/>
    <x v="107"/>
    <x v="3"/>
    <x v="6"/>
    <x v="0"/>
    <x v="0"/>
    <x v="14"/>
  </r>
  <r>
    <x v="7"/>
    <x v="23"/>
    <x v="0"/>
    <x v="30"/>
    <x v="3"/>
    <x v="3"/>
    <x v="303"/>
    <x v="587"/>
    <x v="68"/>
    <x v="135"/>
    <x v="183"/>
    <x v="0"/>
    <x v="16"/>
    <x v="159"/>
    <x v="211"/>
    <x v="107"/>
    <x v="3"/>
    <x v="6"/>
    <x v="0"/>
    <x v="0"/>
    <x v="4"/>
  </r>
  <r>
    <x v="7"/>
    <x v="21"/>
    <x v="0"/>
    <x v="30"/>
    <x v="3"/>
    <x v="3"/>
    <x v="303"/>
    <x v="462"/>
    <x v="12"/>
    <x v="204"/>
    <x v="254"/>
    <x v="0"/>
    <x v="16"/>
    <x v="258"/>
    <x v="211"/>
    <x v="107"/>
    <x v="3"/>
    <x v="6"/>
    <x v="0"/>
    <x v="0"/>
    <x v="32"/>
  </r>
  <r>
    <x v="7"/>
    <x v="22"/>
    <x v="0"/>
    <x v="30"/>
    <x v="1"/>
    <x v="1"/>
    <x v="303"/>
    <x v="311"/>
    <x v="68"/>
    <x v="205"/>
    <x v="254"/>
    <x v="0"/>
    <x v="16"/>
    <x v="306"/>
    <x v="211"/>
    <x v="107"/>
    <x v="3"/>
    <x v="6"/>
    <x v="0"/>
    <x v="0"/>
    <x v="10"/>
  </r>
  <r>
    <x v="7"/>
    <x v="21"/>
    <x v="0"/>
    <x v="30"/>
    <x v="2"/>
    <x v="2"/>
    <x v="303"/>
    <x v="311"/>
    <x v="68"/>
    <x v="208"/>
    <x v="263"/>
    <x v="0"/>
    <x v="16"/>
    <x v="275"/>
    <x v="211"/>
    <x v="107"/>
    <x v="3"/>
    <x v="6"/>
    <x v="0"/>
    <x v="0"/>
    <x v="8"/>
  </r>
  <r>
    <x v="7"/>
    <x v="21"/>
    <x v="0"/>
    <x v="30"/>
    <x v="6"/>
    <x v="9"/>
    <x v="199"/>
    <x v="204"/>
    <x v="12"/>
    <x v="0"/>
    <x v="0"/>
    <x v="0"/>
    <x v="16"/>
    <x v="37"/>
    <x v="153"/>
    <x v="107"/>
    <x v="3"/>
    <x v="6"/>
    <x v="0"/>
    <x v="0"/>
    <x v="14"/>
  </r>
  <r>
    <x v="8"/>
    <x v="22"/>
    <x v="0"/>
    <x v="30"/>
    <x v="1"/>
    <x v="1"/>
    <x v="324"/>
    <x v="569"/>
    <x v="68"/>
    <x v="190"/>
    <x v="250"/>
    <x v="0"/>
    <x v="16"/>
    <x v="312"/>
    <x v="222"/>
    <x v="107"/>
    <x v="3"/>
    <x v="6"/>
    <x v="0"/>
    <x v="0"/>
    <x v="35"/>
  </r>
  <r>
    <x v="7"/>
    <x v="22"/>
    <x v="0"/>
    <x v="30"/>
    <x v="3"/>
    <x v="3"/>
    <x v="324"/>
    <x v="400"/>
    <x v="12"/>
    <x v="0"/>
    <x v="0"/>
    <x v="0"/>
    <x v="16"/>
    <x v="289"/>
    <x v="222"/>
    <x v="107"/>
    <x v="3"/>
    <x v="6"/>
    <x v="0"/>
    <x v="0"/>
    <x v="33"/>
  </r>
  <r>
    <x v="7"/>
    <x v="21"/>
    <x v="0"/>
    <x v="30"/>
    <x v="3"/>
    <x v="3"/>
    <x v="274"/>
    <x v="125"/>
    <x v="12"/>
    <x v="0"/>
    <x v="0"/>
    <x v="0"/>
    <x v="16"/>
    <x v="0"/>
    <x v="202"/>
    <x v="107"/>
    <x v="3"/>
    <x v="6"/>
    <x v="0"/>
    <x v="0"/>
    <x v="14"/>
  </r>
  <r>
    <x v="7"/>
    <x v="22"/>
    <x v="0"/>
    <x v="30"/>
    <x v="3"/>
    <x v="3"/>
    <x v="274"/>
    <x v="565"/>
    <x v="68"/>
    <x v="135"/>
    <x v="183"/>
    <x v="0"/>
    <x v="16"/>
    <x v="161"/>
    <x v="202"/>
    <x v="107"/>
    <x v="3"/>
    <x v="6"/>
    <x v="0"/>
    <x v="0"/>
    <x v="4"/>
  </r>
  <r>
    <x v="7"/>
    <x v="22"/>
    <x v="0"/>
    <x v="30"/>
    <x v="3"/>
    <x v="3"/>
    <x v="252"/>
    <x v="573"/>
    <x v="28"/>
    <x v="187"/>
    <x v="217"/>
    <x v="0"/>
    <x v="16"/>
    <x v="210"/>
    <x v="190"/>
    <x v="107"/>
    <x v="3"/>
    <x v="6"/>
    <x v="0"/>
    <x v="0"/>
    <x v="6"/>
  </r>
  <r>
    <x v="1"/>
    <x v="18"/>
    <x v="4"/>
    <x v="14"/>
    <x v="0"/>
    <x v="2"/>
    <x v="203"/>
    <x v="155"/>
    <x v="6"/>
    <x v="0"/>
    <x v="0"/>
    <x v="0"/>
    <x v="16"/>
    <x v="0"/>
    <x v="178"/>
    <x v="67"/>
    <x v="3"/>
    <x v="6"/>
    <x v="0"/>
    <x v="0"/>
    <x v="14"/>
  </r>
  <r>
    <x v="6"/>
    <x v="15"/>
    <x v="0"/>
    <x v="21"/>
    <x v="0"/>
    <x v="1"/>
    <x v="176"/>
    <x v="630"/>
    <x v="62"/>
    <x v="0"/>
    <x v="0"/>
    <x v="0"/>
    <x v="16"/>
    <x v="40"/>
    <x v="249"/>
    <x v="39"/>
    <x v="3"/>
    <x v="6"/>
    <x v="0"/>
    <x v="0"/>
    <x v="14"/>
  </r>
  <r>
    <x v="7"/>
    <x v="17"/>
    <x v="0"/>
    <x v="21"/>
    <x v="1"/>
    <x v="9"/>
    <x v="176"/>
    <x v="566"/>
    <x v="68"/>
    <x v="0"/>
    <x v="0"/>
    <x v="0"/>
    <x v="16"/>
    <x v="43"/>
    <x v="249"/>
    <x v="39"/>
    <x v="3"/>
    <x v="6"/>
    <x v="0"/>
    <x v="0"/>
    <x v="14"/>
  </r>
  <r>
    <x v="7"/>
    <x v="21"/>
    <x v="0"/>
    <x v="21"/>
    <x v="6"/>
    <x v="3"/>
    <x v="176"/>
    <x v="128"/>
    <x v="12"/>
    <x v="14"/>
    <x v="9"/>
    <x v="0"/>
    <x v="16"/>
    <x v="14"/>
    <x v="249"/>
    <x v="39"/>
    <x v="3"/>
    <x v="6"/>
    <x v="0"/>
    <x v="0"/>
    <x v="14"/>
  </r>
  <r>
    <x v="7"/>
    <x v="19"/>
    <x v="0"/>
    <x v="21"/>
    <x v="3"/>
    <x v="2"/>
    <x v="176"/>
    <x v="514"/>
    <x v="62"/>
    <x v="0"/>
    <x v="0"/>
    <x v="0"/>
    <x v="16"/>
    <x v="34"/>
    <x v="249"/>
    <x v="39"/>
    <x v="3"/>
    <x v="6"/>
    <x v="0"/>
    <x v="0"/>
    <x v="14"/>
  </r>
  <r>
    <x v="7"/>
    <x v="22"/>
    <x v="0"/>
    <x v="21"/>
    <x v="3"/>
    <x v="3"/>
    <x v="176"/>
    <x v="519"/>
    <x v="62"/>
    <x v="0"/>
    <x v="0"/>
    <x v="0"/>
    <x v="16"/>
    <x v="41"/>
    <x v="249"/>
    <x v="39"/>
    <x v="3"/>
    <x v="6"/>
    <x v="0"/>
    <x v="0"/>
    <x v="14"/>
  </r>
  <r>
    <x v="7"/>
    <x v="22"/>
    <x v="0"/>
    <x v="21"/>
    <x v="3"/>
    <x v="9"/>
    <x v="176"/>
    <x v="518"/>
    <x v="62"/>
    <x v="0"/>
    <x v="0"/>
    <x v="0"/>
    <x v="16"/>
    <x v="38"/>
    <x v="249"/>
    <x v="39"/>
    <x v="3"/>
    <x v="6"/>
    <x v="0"/>
    <x v="0"/>
    <x v="14"/>
  </r>
  <r>
    <x v="7"/>
    <x v="23"/>
    <x v="0"/>
    <x v="21"/>
    <x v="3"/>
    <x v="9"/>
    <x v="176"/>
    <x v="1"/>
    <x v="89"/>
    <x v="0"/>
    <x v="0"/>
    <x v="0"/>
    <x v="16"/>
    <x v="0"/>
    <x v="249"/>
    <x v="39"/>
    <x v="3"/>
    <x v="6"/>
    <x v="0"/>
    <x v="0"/>
    <x v="14"/>
  </r>
  <r>
    <x v="7"/>
    <x v="22"/>
    <x v="0"/>
    <x v="21"/>
    <x v="2"/>
    <x v="2"/>
    <x v="36"/>
    <x v="700"/>
    <x v="62"/>
    <x v="207"/>
    <x v="254"/>
    <x v="0"/>
    <x v="16"/>
    <x v="116"/>
    <x v="28"/>
    <x v="39"/>
    <x v="3"/>
    <x v="6"/>
    <x v="0"/>
    <x v="0"/>
    <x v="22"/>
  </r>
  <r>
    <x v="4"/>
    <x v="21"/>
    <x v="5"/>
    <x v="31"/>
    <x v="0"/>
    <x v="1"/>
    <x v="189"/>
    <x v="544"/>
    <x v="16"/>
    <x v="12"/>
    <x v="12"/>
    <x v="0"/>
    <x v="16"/>
    <x v="17"/>
    <x v="175"/>
    <x v="92"/>
    <x v="3"/>
    <x v="6"/>
    <x v="0"/>
    <x v="0"/>
    <x v="14"/>
  </r>
  <r>
    <x v="4"/>
    <x v="21"/>
    <x v="4"/>
    <x v="14"/>
    <x v="0"/>
    <x v="1"/>
    <x v="215"/>
    <x v="344"/>
    <x v="16"/>
    <x v="0"/>
    <x v="0"/>
    <x v="0"/>
    <x v="15"/>
    <x v="0"/>
    <x v="178"/>
    <x v="96"/>
    <x v="3"/>
    <x v="6"/>
    <x v="0"/>
    <x v="0"/>
    <x v="14"/>
  </r>
  <r>
    <x v="4"/>
    <x v="16"/>
    <x v="5"/>
    <x v="32"/>
    <x v="0"/>
    <x v="9"/>
    <x v="332"/>
    <x v="466"/>
    <x v="16"/>
    <x v="12"/>
    <x v="10"/>
    <x v="0"/>
    <x v="15"/>
    <x v="22"/>
    <x v="172"/>
    <x v="90"/>
    <x v="3"/>
    <x v="6"/>
    <x v="0"/>
    <x v="0"/>
    <x v="14"/>
  </r>
  <r>
    <x v="4"/>
    <x v="19"/>
    <x v="5"/>
    <x v="31"/>
    <x v="1"/>
    <x v="9"/>
    <x v="22"/>
    <x v="34"/>
    <x v="16"/>
    <x v="12"/>
    <x v="14"/>
    <x v="0"/>
    <x v="15"/>
    <x v="29"/>
    <x v="143"/>
    <x v="117"/>
    <x v="3"/>
    <x v="6"/>
    <x v="0"/>
    <x v="0"/>
    <x v="14"/>
  </r>
  <r>
    <x v="7"/>
    <x v="22"/>
    <x v="5"/>
    <x v="31"/>
    <x v="3"/>
    <x v="9"/>
    <x v="22"/>
    <x v="198"/>
    <x v="62"/>
    <x v="26"/>
    <x v="30"/>
    <x v="0"/>
    <x v="15"/>
    <x v="52"/>
    <x v="143"/>
    <x v="117"/>
    <x v="3"/>
    <x v="6"/>
    <x v="0"/>
    <x v="0"/>
    <x v="14"/>
  </r>
  <r>
    <x v="7"/>
    <x v="22"/>
    <x v="5"/>
    <x v="31"/>
    <x v="13"/>
    <x v="9"/>
    <x v="184"/>
    <x v="408"/>
    <x v="45"/>
    <x v="0"/>
    <x v="0"/>
    <x v="0"/>
    <x v="15"/>
    <x v="0"/>
    <x v="143"/>
    <x v="117"/>
    <x v="3"/>
    <x v="6"/>
    <x v="0"/>
    <x v="0"/>
    <x v="14"/>
  </r>
  <r>
    <x v="5"/>
    <x v="17"/>
    <x v="5"/>
    <x v="31"/>
    <x v="3"/>
    <x v="9"/>
    <x v="184"/>
    <x v="77"/>
    <x v="12"/>
    <x v="0"/>
    <x v="0"/>
    <x v="0"/>
    <x v="15"/>
    <x v="0"/>
    <x v="143"/>
    <x v="117"/>
    <x v="3"/>
    <x v="6"/>
    <x v="0"/>
    <x v="0"/>
    <x v="14"/>
  </r>
  <r>
    <x v="6"/>
    <x v="22"/>
    <x v="5"/>
    <x v="31"/>
    <x v="1"/>
    <x v="1"/>
    <x v="131"/>
    <x v="406"/>
    <x v="63"/>
    <x v="139"/>
    <x v="156"/>
    <x v="0"/>
    <x v="15"/>
    <x v="191"/>
    <x v="97"/>
    <x v="117"/>
    <x v="3"/>
    <x v="6"/>
    <x v="0"/>
    <x v="0"/>
    <x v="5"/>
  </r>
  <r>
    <x v="7"/>
    <x v="21"/>
    <x v="5"/>
    <x v="31"/>
    <x v="13"/>
    <x v="9"/>
    <x v="131"/>
    <x v="343"/>
    <x v="86"/>
    <x v="0"/>
    <x v="0"/>
    <x v="0"/>
    <x v="15"/>
    <x v="0"/>
    <x v="97"/>
    <x v="117"/>
    <x v="3"/>
    <x v="6"/>
    <x v="0"/>
    <x v="0"/>
    <x v="14"/>
  </r>
  <r>
    <x v="1"/>
    <x v="21"/>
    <x v="5"/>
    <x v="31"/>
    <x v="1"/>
    <x v="9"/>
    <x v="131"/>
    <x v="295"/>
    <x v="16"/>
    <x v="0"/>
    <x v="0"/>
    <x v="0"/>
    <x v="15"/>
    <x v="0"/>
    <x v="97"/>
    <x v="117"/>
    <x v="3"/>
    <x v="6"/>
    <x v="0"/>
    <x v="0"/>
    <x v="14"/>
  </r>
  <r>
    <x v="1"/>
    <x v="21"/>
    <x v="5"/>
    <x v="31"/>
    <x v="2"/>
    <x v="9"/>
    <x v="131"/>
    <x v="380"/>
    <x v="39"/>
    <x v="0"/>
    <x v="0"/>
    <x v="0"/>
    <x v="15"/>
    <x v="0"/>
    <x v="97"/>
    <x v="117"/>
    <x v="3"/>
    <x v="6"/>
    <x v="0"/>
    <x v="0"/>
    <x v="14"/>
  </r>
  <r>
    <x v="7"/>
    <x v="22"/>
    <x v="5"/>
    <x v="31"/>
    <x v="3"/>
    <x v="1"/>
    <x v="131"/>
    <x v="371"/>
    <x v="17"/>
    <x v="135"/>
    <x v="152"/>
    <x v="0"/>
    <x v="15"/>
    <x v="233"/>
    <x v="97"/>
    <x v="117"/>
    <x v="3"/>
    <x v="6"/>
    <x v="0"/>
    <x v="0"/>
    <x v="30"/>
  </r>
  <r>
    <x v="1"/>
    <x v="19"/>
    <x v="5"/>
    <x v="31"/>
    <x v="1"/>
    <x v="1"/>
    <x v="205"/>
    <x v="351"/>
    <x v="16"/>
    <x v="27"/>
    <x v="40"/>
    <x v="0"/>
    <x v="15"/>
    <x v="63"/>
    <x v="155"/>
    <x v="117"/>
    <x v="3"/>
    <x v="6"/>
    <x v="0"/>
    <x v="0"/>
    <x v="14"/>
  </r>
  <r>
    <x v="1"/>
    <x v="19"/>
    <x v="5"/>
    <x v="31"/>
    <x v="2"/>
    <x v="9"/>
    <x v="205"/>
    <x v="377"/>
    <x v="39"/>
    <x v="16"/>
    <x v="15"/>
    <x v="0"/>
    <x v="15"/>
    <x v="0"/>
    <x v="155"/>
    <x v="117"/>
    <x v="3"/>
    <x v="6"/>
    <x v="0"/>
    <x v="0"/>
    <x v="14"/>
  </r>
  <r>
    <x v="1"/>
    <x v="18"/>
    <x v="5"/>
    <x v="31"/>
    <x v="3"/>
    <x v="9"/>
    <x v="205"/>
    <x v="326"/>
    <x v="34"/>
    <x v="0"/>
    <x v="0"/>
    <x v="0"/>
    <x v="15"/>
    <x v="21"/>
    <x v="155"/>
    <x v="117"/>
    <x v="3"/>
    <x v="6"/>
    <x v="0"/>
    <x v="0"/>
    <x v="14"/>
  </r>
  <r>
    <x v="1"/>
    <x v="22"/>
    <x v="5"/>
    <x v="31"/>
    <x v="3"/>
    <x v="3"/>
    <x v="335"/>
    <x v="648"/>
    <x v="34"/>
    <x v="0"/>
    <x v="0"/>
    <x v="0"/>
    <x v="15"/>
    <x v="0"/>
    <x v="212"/>
    <x v="117"/>
    <x v="3"/>
    <x v="6"/>
    <x v="0"/>
    <x v="0"/>
    <x v="14"/>
  </r>
  <r>
    <x v="7"/>
    <x v="22"/>
    <x v="5"/>
    <x v="31"/>
    <x v="1"/>
    <x v="9"/>
    <x v="350"/>
    <x v="11"/>
    <x v="25"/>
    <x v="0"/>
    <x v="0"/>
    <x v="0"/>
    <x v="15"/>
    <x v="0"/>
    <x v="246"/>
    <x v="117"/>
    <x v="3"/>
    <x v="6"/>
    <x v="0"/>
    <x v="0"/>
    <x v="14"/>
  </r>
  <r>
    <x v="7"/>
    <x v="22"/>
    <x v="5"/>
    <x v="31"/>
    <x v="2"/>
    <x v="9"/>
    <x v="350"/>
    <x v="562"/>
    <x v="68"/>
    <x v="0"/>
    <x v="0"/>
    <x v="0"/>
    <x v="15"/>
    <x v="0"/>
    <x v="246"/>
    <x v="117"/>
    <x v="3"/>
    <x v="6"/>
    <x v="0"/>
    <x v="0"/>
    <x v="14"/>
  </r>
  <r>
    <x v="1"/>
    <x v="21"/>
    <x v="5"/>
    <x v="31"/>
    <x v="3"/>
    <x v="1"/>
    <x v="188"/>
    <x v="324"/>
    <x v="34"/>
    <x v="142"/>
    <x v="164"/>
    <x v="0"/>
    <x v="15"/>
    <x v="199"/>
    <x v="147"/>
    <x v="117"/>
    <x v="3"/>
    <x v="6"/>
    <x v="0"/>
    <x v="0"/>
    <x v="5"/>
  </r>
  <r>
    <x v="7"/>
    <x v="21"/>
    <x v="5"/>
    <x v="31"/>
    <x v="1"/>
    <x v="1"/>
    <x v="188"/>
    <x v="426"/>
    <x v="17"/>
    <x v="142"/>
    <x v="207"/>
    <x v="0"/>
    <x v="15"/>
    <x v="277"/>
    <x v="147"/>
    <x v="117"/>
    <x v="3"/>
    <x v="6"/>
    <x v="0"/>
    <x v="0"/>
    <x v="8"/>
  </r>
  <r>
    <x v="7"/>
    <x v="21"/>
    <x v="5"/>
    <x v="31"/>
    <x v="3"/>
    <x v="2"/>
    <x v="188"/>
    <x v="491"/>
    <x v="68"/>
    <x v="126"/>
    <x v="164"/>
    <x v="0"/>
    <x v="15"/>
    <x v="252"/>
    <x v="147"/>
    <x v="117"/>
    <x v="3"/>
    <x v="6"/>
    <x v="0"/>
    <x v="0"/>
    <x v="7"/>
  </r>
  <r>
    <x v="6"/>
    <x v="19"/>
    <x v="5"/>
    <x v="31"/>
    <x v="1"/>
    <x v="1"/>
    <x v="186"/>
    <x v="104"/>
    <x v="55"/>
    <x v="0"/>
    <x v="0"/>
    <x v="0"/>
    <x v="15"/>
    <x v="0"/>
    <x v="214"/>
    <x v="117"/>
    <x v="3"/>
    <x v="6"/>
    <x v="0"/>
    <x v="0"/>
    <x v="14"/>
  </r>
  <r>
    <x v="8"/>
    <x v="21"/>
    <x v="5"/>
    <x v="31"/>
    <x v="2"/>
    <x v="2"/>
    <x v="186"/>
    <x v="126"/>
    <x v="12"/>
    <x v="121"/>
    <x v="155"/>
    <x v="0"/>
    <x v="15"/>
    <x v="245"/>
    <x v="214"/>
    <x v="117"/>
    <x v="3"/>
    <x v="6"/>
    <x v="0"/>
    <x v="0"/>
    <x v="7"/>
  </r>
  <r>
    <x v="1"/>
    <x v="19"/>
    <x v="5"/>
    <x v="31"/>
    <x v="1"/>
    <x v="1"/>
    <x v="186"/>
    <x v="90"/>
    <x v="6"/>
    <x v="117"/>
    <x v="204"/>
    <x v="0"/>
    <x v="15"/>
    <x v="261"/>
    <x v="145"/>
    <x v="117"/>
    <x v="3"/>
    <x v="6"/>
    <x v="0"/>
    <x v="0"/>
    <x v="8"/>
  </r>
  <r>
    <x v="1"/>
    <x v="17"/>
    <x v="5"/>
    <x v="31"/>
    <x v="2"/>
    <x v="9"/>
    <x v="186"/>
    <x v="381"/>
    <x v="39"/>
    <x v="0"/>
    <x v="0"/>
    <x v="0"/>
    <x v="15"/>
    <x v="40"/>
    <x v="145"/>
    <x v="117"/>
    <x v="3"/>
    <x v="6"/>
    <x v="0"/>
    <x v="0"/>
    <x v="14"/>
  </r>
  <r>
    <x v="1"/>
    <x v="21"/>
    <x v="5"/>
    <x v="31"/>
    <x v="3"/>
    <x v="9"/>
    <x v="186"/>
    <x v="679"/>
    <x v="57"/>
    <x v="13"/>
    <x v="9"/>
    <x v="0"/>
    <x v="15"/>
    <x v="14"/>
    <x v="145"/>
    <x v="117"/>
    <x v="3"/>
    <x v="6"/>
    <x v="0"/>
    <x v="0"/>
    <x v="14"/>
  </r>
  <r>
    <x v="1"/>
    <x v="20"/>
    <x v="5"/>
    <x v="31"/>
    <x v="13"/>
    <x v="9"/>
    <x v="186"/>
    <x v="595"/>
    <x v="34"/>
    <x v="14"/>
    <x v="13"/>
    <x v="0"/>
    <x v="15"/>
    <x v="14"/>
    <x v="145"/>
    <x v="117"/>
    <x v="3"/>
    <x v="6"/>
    <x v="0"/>
    <x v="0"/>
    <x v="14"/>
  </r>
  <r>
    <x v="1"/>
    <x v="21"/>
    <x v="5"/>
    <x v="31"/>
    <x v="3"/>
    <x v="0"/>
    <x v="186"/>
    <x v="162"/>
    <x v="16"/>
    <x v="0"/>
    <x v="0"/>
    <x v="0"/>
    <x v="15"/>
    <x v="4"/>
    <x v="145"/>
    <x v="117"/>
    <x v="3"/>
    <x v="6"/>
    <x v="0"/>
    <x v="0"/>
    <x v="14"/>
  </r>
  <r>
    <x v="1"/>
    <x v="21"/>
    <x v="5"/>
    <x v="31"/>
    <x v="1"/>
    <x v="1"/>
    <x v="226"/>
    <x v="116"/>
    <x v="16"/>
    <x v="161"/>
    <x v="221"/>
    <x v="0"/>
    <x v="15"/>
    <x v="247"/>
    <x v="168"/>
    <x v="117"/>
    <x v="3"/>
    <x v="6"/>
    <x v="0"/>
    <x v="0"/>
    <x v="7"/>
  </r>
  <r>
    <x v="1"/>
    <x v="21"/>
    <x v="5"/>
    <x v="31"/>
    <x v="3"/>
    <x v="2"/>
    <x v="226"/>
    <x v="115"/>
    <x v="16"/>
    <x v="26"/>
    <x v="34"/>
    <x v="0"/>
    <x v="15"/>
    <x v="62"/>
    <x v="168"/>
    <x v="117"/>
    <x v="3"/>
    <x v="6"/>
    <x v="0"/>
    <x v="0"/>
    <x v="14"/>
  </r>
  <r>
    <x v="1"/>
    <x v="21"/>
    <x v="5"/>
    <x v="31"/>
    <x v="2"/>
    <x v="2"/>
    <x v="226"/>
    <x v="541"/>
    <x v="34"/>
    <x v="0"/>
    <x v="0"/>
    <x v="0"/>
    <x v="15"/>
    <x v="0"/>
    <x v="168"/>
    <x v="117"/>
    <x v="3"/>
    <x v="6"/>
    <x v="0"/>
    <x v="0"/>
    <x v="14"/>
  </r>
  <r>
    <x v="7"/>
    <x v="22"/>
    <x v="5"/>
    <x v="31"/>
    <x v="13"/>
    <x v="9"/>
    <x v="226"/>
    <x v="628"/>
    <x v="68"/>
    <x v="0"/>
    <x v="0"/>
    <x v="0"/>
    <x v="15"/>
    <x v="16"/>
    <x v="168"/>
    <x v="117"/>
    <x v="3"/>
    <x v="6"/>
    <x v="0"/>
    <x v="0"/>
    <x v="14"/>
  </r>
  <r>
    <x v="7"/>
    <x v="22"/>
    <x v="5"/>
    <x v="31"/>
    <x v="2"/>
    <x v="2"/>
    <x v="226"/>
    <x v="608"/>
    <x v="12"/>
    <x v="139"/>
    <x v="169"/>
    <x v="0"/>
    <x v="15"/>
    <x v="212"/>
    <x v="168"/>
    <x v="117"/>
    <x v="3"/>
    <x v="6"/>
    <x v="0"/>
    <x v="0"/>
    <x v="6"/>
  </r>
  <r>
    <x v="7"/>
    <x v="22"/>
    <x v="5"/>
    <x v="31"/>
    <x v="2"/>
    <x v="9"/>
    <x v="226"/>
    <x v="199"/>
    <x v="86"/>
    <x v="139"/>
    <x v="187"/>
    <x v="0"/>
    <x v="15"/>
    <x v="237"/>
    <x v="168"/>
    <x v="117"/>
    <x v="3"/>
    <x v="6"/>
    <x v="0"/>
    <x v="0"/>
    <x v="30"/>
  </r>
  <r>
    <x v="1"/>
    <x v="21"/>
    <x v="5"/>
    <x v="31"/>
    <x v="3"/>
    <x v="9"/>
    <x v="183"/>
    <x v="332"/>
    <x v="16"/>
    <x v="0"/>
    <x v="0"/>
    <x v="0"/>
    <x v="15"/>
    <x v="21"/>
    <x v="33"/>
    <x v="117"/>
    <x v="3"/>
    <x v="6"/>
    <x v="0"/>
    <x v="0"/>
    <x v="14"/>
  </r>
  <r>
    <x v="1"/>
    <x v="21"/>
    <x v="5"/>
    <x v="31"/>
    <x v="3"/>
    <x v="9"/>
    <x v="183"/>
    <x v="86"/>
    <x v="6"/>
    <x v="0"/>
    <x v="0"/>
    <x v="0"/>
    <x v="15"/>
    <x v="0"/>
    <x v="33"/>
    <x v="117"/>
    <x v="3"/>
    <x v="6"/>
    <x v="0"/>
    <x v="0"/>
    <x v="14"/>
  </r>
  <r>
    <x v="5"/>
    <x v="30"/>
    <x v="5"/>
    <x v="31"/>
    <x v="6"/>
    <x v="9"/>
    <x v="15"/>
    <x v="611"/>
    <x v="17"/>
    <x v="0"/>
    <x v="0"/>
    <x v="0"/>
    <x v="15"/>
    <x v="0"/>
    <x v="33"/>
    <x v="117"/>
    <x v="3"/>
    <x v="6"/>
    <x v="0"/>
    <x v="0"/>
    <x v="14"/>
  </r>
  <r>
    <x v="4"/>
    <x v="19"/>
    <x v="5"/>
    <x v="28"/>
    <x v="1"/>
    <x v="9"/>
    <x v="327"/>
    <x v="441"/>
    <x v="16"/>
    <x v="105"/>
    <x v="113"/>
    <x v="0"/>
    <x v="15"/>
    <x v="120"/>
    <x v="164"/>
    <x v="76"/>
    <x v="3"/>
    <x v="6"/>
    <x v="0"/>
    <x v="0"/>
    <x v="24"/>
  </r>
  <r>
    <x v="7"/>
    <x v="22"/>
    <x v="5"/>
    <x v="32"/>
    <x v="3"/>
    <x v="9"/>
    <x v="272"/>
    <x v="606"/>
    <x v="85"/>
    <x v="126"/>
    <x v="123"/>
    <x v="0"/>
    <x v="15"/>
    <x v="193"/>
    <x v="7"/>
    <x v="74"/>
    <x v="3"/>
    <x v="6"/>
    <x v="0"/>
    <x v="0"/>
    <x v="5"/>
  </r>
  <r>
    <x v="6"/>
    <x v="18"/>
    <x v="5"/>
    <x v="35"/>
    <x v="1"/>
    <x v="1"/>
    <x v="7"/>
    <x v="500"/>
    <x v="16"/>
    <x v="0"/>
    <x v="0"/>
    <x v="0"/>
    <x v="15"/>
    <x v="0"/>
    <x v="7"/>
    <x v="74"/>
    <x v="3"/>
    <x v="6"/>
    <x v="0"/>
    <x v="0"/>
    <x v="14"/>
  </r>
  <r>
    <x v="1"/>
    <x v="19"/>
    <x v="5"/>
    <x v="35"/>
    <x v="1"/>
    <x v="1"/>
    <x v="7"/>
    <x v="17"/>
    <x v="16"/>
    <x v="46"/>
    <x v="73"/>
    <x v="0"/>
    <x v="15"/>
    <x v="102"/>
    <x v="7"/>
    <x v="74"/>
    <x v="3"/>
    <x v="6"/>
    <x v="0"/>
    <x v="0"/>
    <x v="14"/>
  </r>
  <r>
    <x v="1"/>
    <x v="20"/>
    <x v="5"/>
    <x v="35"/>
    <x v="3"/>
    <x v="9"/>
    <x v="7"/>
    <x v="317"/>
    <x v="16"/>
    <x v="43"/>
    <x v="60"/>
    <x v="0"/>
    <x v="15"/>
    <x v="94"/>
    <x v="7"/>
    <x v="74"/>
    <x v="3"/>
    <x v="6"/>
    <x v="0"/>
    <x v="0"/>
    <x v="14"/>
  </r>
  <r>
    <x v="1"/>
    <x v="20"/>
    <x v="5"/>
    <x v="35"/>
    <x v="3"/>
    <x v="9"/>
    <x v="7"/>
    <x v="444"/>
    <x v="16"/>
    <x v="43"/>
    <x v="56"/>
    <x v="0"/>
    <x v="15"/>
    <x v="84"/>
    <x v="7"/>
    <x v="74"/>
    <x v="3"/>
    <x v="6"/>
    <x v="0"/>
    <x v="0"/>
    <x v="14"/>
  </r>
  <r>
    <x v="7"/>
    <x v="16"/>
    <x v="2"/>
    <x v="26"/>
    <x v="1"/>
    <x v="9"/>
    <x v="282"/>
    <x v="482"/>
    <x v="62"/>
    <x v="0"/>
    <x v="0"/>
    <x v="0"/>
    <x v="15"/>
    <x v="0"/>
    <x v="176"/>
    <x v="93"/>
    <x v="3"/>
    <x v="6"/>
    <x v="0"/>
    <x v="0"/>
    <x v="14"/>
  </r>
  <r>
    <x v="6"/>
    <x v="16"/>
    <x v="2"/>
    <x v="26"/>
    <x v="1"/>
    <x v="1"/>
    <x v="282"/>
    <x v="687"/>
    <x v="62"/>
    <x v="0"/>
    <x v="0"/>
    <x v="0"/>
    <x v="15"/>
    <x v="0"/>
    <x v="176"/>
    <x v="93"/>
    <x v="3"/>
    <x v="6"/>
    <x v="0"/>
    <x v="0"/>
    <x v="14"/>
  </r>
  <r>
    <x v="1"/>
    <x v="19"/>
    <x v="4"/>
    <x v="25"/>
    <x v="3"/>
    <x v="3"/>
    <x v="69"/>
    <x v="132"/>
    <x v="16"/>
    <x v="128"/>
    <x v="175"/>
    <x v="0"/>
    <x v="15"/>
    <x v="157"/>
    <x v="173"/>
    <x v="91"/>
    <x v="3"/>
    <x v="6"/>
    <x v="0"/>
    <x v="0"/>
    <x v="27"/>
  </r>
  <r>
    <x v="7"/>
    <x v="20"/>
    <x v="5"/>
    <x v="35"/>
    <x v="3"/>
    <x v="9"/>
    <x v="291"/>
    <x v="602"/>
    <x v="17"/>
    <x v="24"/>
    <x v="30"/>
    <x v="0"/>
    <x v="15"/>
    <x v="57"/>
    <x v="184"/>
    <x v="101"/>
    <x v="3"/>
    <x v="6"/>
    <x v="0"/>
    <x v="0"/>
    <x v="14"/>
  </r>
  <r>
    <x v="1"/>
    <x v="18"/>
    <x v="5"/>
    <x v="35"/>
    <x v="3"/>
    <x v="9"/>
    <x v="291"/>
    <x v="655"/>
    <x v="16"/>
    <x v="0"/>
    <x v="0"/>
    <x v="0"/>
    <x v="15"/>
    <x v="25"/>
    <x v="184"/>
    <x v="101"/>
    <x v="3"/>
    <x v="6"/>
    <x v="0"/>
    <x v="0"/>
    <x v="14"/>
  </r>
  <r>
    <x v="7"/>
    <x v="20"/>
    <x v="5"/>
    <x v="33"/>
    <x v="6"/>
    <x v="4"/>
    <x v="300"/>
    <x v="511"/>
    <x v="62"/>
    <x v="114"/>
    <x v="152"/>
    <x v="0"/>
    <x v="15"/>
    <x v="179"/>
    <x v="210"/>
    <x v="81"/>
    <x v="3"/>
    <x v="6"/>
    <x v="0"/>
    <x v="0"/>
    <x v="28"/>
  </r>
  <r>
    <x v="4"/>
    <x v="17"/>
    <x v="5"/>
    <x v="33"/>
    <x v="1"/>
    <x v="1"/>
    <x v="300"/>
    <x v="555"/>
    <x v="16"/>
    <x v="174"/>
    <x v="240"/>
    <x v="0"/>
    <x v="15"/>
    <x v="255"/>
    <x v="210"/>
    <x v="81"/>
    <x v="3"/>
    <x v="6"/>
    <x v="0"/>
    <x v="0"/>
    <x v="7"/>
  </r>
  <r>
    <x v="4"/>
    <x v="20"/>
    <x v="5"/>
    <x v="33"/>
    <x v="0"/>
    <x v="9"/>
    <x v="300"/>
    <x v="637"/>
    <x v="16"/>
    <x v="129"/>
    <x v="125"/>
    <x v="0"/>
    <x v="15"/>
    <x v="138"/>
    <x v="210"/>
    <x v="81"/>
    <x v="3"/>
    <x v="6"/>
    <x v="0"/>
    <x v="0"/>
    <x v="2"/>
  </r>
  <r>
    <x v="1"/>
    <x v="17"/>
    <x v="5"/>
    <x v="33"/>
    <x v="3"/>
    <x v="9"/>
    <x v="300"/>
    <x v="678"/>
    <x v="16"/>
    <x v="131"/>
    <x v="178"/>
    <x v="0"/>
    <x v="15"/>
    <x v="173"/>
    <x v="210"/>
    <x v="81"/>
    <x v="3"/>
    <x v="6"/>
    <x v="0"/>
    <x v="0"/>
    <x v="4"/>
  </r>
  <r>
    <x v="1"/>
    <x v="17"/>
    <x v="5"/>
    <x v="33"/>
    <x v="3"/>
    <x v="2"/>
    <x v="300"/>
    <x v="555"/>
    <x v="16"/>
    <x v="174"/>
    <x v="240"/>
    <x v="0"/>
    <x v="15"/>
    <x v="255"/>
    <x v="210"/>
    <x v="81"/>
    <x v="3"/>
    <x v="6"/>
    <x v="0"/>
    <x v="0"/>
    <x v="7"/>
  </r>
  <r>
    <x v="1"/>
    <x v="21"/>
    <x v="5"/>
    <x v="31"/>
    <x v="13"/>
    <x v="9"/>
    <x v="189"/>
    <x v="544"/>
    <x v="16"/>
    <x v="12"/>
    <x v="12"/>
    <x v="0"/>
    <x v="15"/>
    <x v="17"/>
    <x v="148"/>
    <x v="54"/>
    <x v="3"/>
    <x v="6"/>
    <x v="0"/>
    <x v="0"/>
    <x v="14"/>
  </r>
  <r>
    <x v="7"/>
    <x v="20"/>
    <x v="5"/>
    <x v="31"/>
    <x v="1"/>
    <x v="1"/>
    <x v="1"/>
    <x v="485"/>
    <x v="62"/>
    <x v="14"/>
    <x v="13"/>
    <x v="0"/>
    <x v="15"/>
    <x v="21"/>
    <x v="27"/>
    <x v="42"/>
    <x v="3"/>
    <x v="6"/>
    <x v="0"/>
    <x v="0"/>
    <x v="14"/>
  </r>
  <r>
    <x v="1"/>
    <x v="20"/>
    <x v="5"/>
    <x v="31"/>
    <x v="1"/>
    <x v="1"/>
    <x v="188"/>
    <x v="483"/>
    <x v="34"/>
    <x v="114"/>
    <x v="152"/>
    <x v="0"/>
    <x v="15"/>
    <x v="145"/>
    <x v="27"/>
    <x v="42"/>
    <x v="3"/>
    <x v="6"/>
    <x v="0"/>
    <x v="0"/>
    <x v="3"/>
  </r>
  <r>
    <x v="1"/>
    <x v="20"/>
    <x v="5"/>
    <x v="28"/>
    <x v="1"/>
    <x v="9"/>
    <x v="258"/>
    <x v="290"/>
    <x v="21"/>
    <x v="109"/>
    <x v="149"/>
    <x v="0"/>
    <x v="15"/>
    <x v="249"/>
    <x v="135"/>
    <x v="127"/>
    <x v="3"/>
    <x v="6"/>
    <x v="0"/>
    <x v="0"/>
    <x v="7"/>
  </r>
  <r>
    <x v="1"/>
    <x v="21"/>
    <x v="5"/>
    <x v="28"/>
    <x v="1"/>
    <x v="9"/>
    <x v="258"/>
    <x v="610"/>
    <x v="16"/>
    <x v="102"/>
    <x v="133"/>
    <x v="0"/>
    <x v="15"/>
    <x v="235"/>
    <x v="135"/>
    <x v="127"/>
    <x v="3"/>
    <x v="6"/>
    <x v="0"/>
    <x v="0"/>
    <x v="30"/>
  </r>
  <r>
    <x v="1"/>
    <x v="17"/>
    <x v="5"/>
    <x v="28"/>
    <x v="1"/>
    <x v="9"/>
    <x v="92"/>
    <x v="619"/>
    <x v="51"/>
    <x v="0"/>
    <x v="0"/>
    <x v="0"/>
    <x v="15"/>
    <x v="0"/>
    <x v="135"/>
    <x v="127"/>
    <x v="3"/>
    <x v="6"/>
    <x v="0"/>
    <x v="0"/>
    <x v="14"/>
  </r>
  <r>
    <x v="1"/>
    <x v="21"/>
    <x v="5"/>
    <x v="28"/>
    <x v="1"/>
    <x v="9"/>
    <x v="210"/>
    <x v="221"/>
    <x v="16"/>
    <x v="27"/>
    <x v="39"/>
    <x v="0"/>
    <x v="15"/>
    <x v="73"/>
    <x v="135"/>
    <x v="127"/>
    <x v="3"/>
    <x v="6"/>
    <x v="0"/>
    <x v="0"/>
    <x v="14"/>
  </r>
  <r>
    <x v="7"/>
    <x v="21"/>
    <x v="5"/>
    <x v="28"/>
    <x v="3"/>
    <x v="9"/>
    <x v="270"/>
    <x v="121"/>
    <x v="12"/>
    <x v="44"/>
    <x v="64"/>
    <x v="0"/>
    <x v="15"/>
    <x v="95"/>
    <x v="56"/>
    <x v="127"/>
    <x v="3"/>
    <x v="6"/>
    <x v="0"/>
    <x v="0"/>
    <x v="14"/>
  </r>
  <r>
    <x v="6"/>
    <x v="17"/>
    <x v="5"/>
    <x v="28"/>
    <x v="1"/>
    <x v="9"/>
    <x v="158"/>
    <x v="367"/>
    <x v="35"/>
    <x v="0"/>
    <x v="0"/>
    <x v="0"/>
    <x v="15"/>
    <x v="0"/>
    <x v="156"/>
    <x v="127"/>
    <x v="3"/>
    <x v="6"/>
    <x v="0"/>
    <x v="0"/>
    <x v="14"/>
  </r>
  <r>
    <x v="6"/>
    <x v="17"/>
    <x v="5"/>
    <x v="28"/>
    <x v="1"/>
    <x v="9"/>
    <x v="207"/>
    <x v="367"/>
    <x v="35"/>
    <x v="24"/>
    <x v="35"/>
    <x v="0"/>
    <x v="15"/>
    <x v="74"/>
    <x v="156"/>
    <x v="127"/>
    <x v="3"/>
    <x v="6"/>
    <x v="0"/>
    <x v="0"/>
    <x v="14"/>
  </r>
  <r>
    <x v="6"/>
    <x v="22"/>
    <x v="5"/>
    <x v="28"/>
    <x v="1"/>
    <x v="9"/>
    <x v="321"/>
    <x v="367"/>
    <x v="35"/>
    <x v="0"/>
    <x v="0"/>
    <x v="0"/>
    <x v="15"/>
    <x v="0"/>
    <x v="156"/>
    <x v="127"/>
    <x v="3"/>
    <x v="6"/>
    <x v="0"/>
    <x v="0"/>
    <x v="14"/>
  </r>
  <r>
    <x v="7"/>
    <x v="20"/>
    <x v="5"/>
    <x v="28"/>
    <x v="2"/>
    <x v="9"/>
    <x v="167"/>
    <x v="39"/>
    <x v="11"/>
    <x v="20"/>
    <x v="28"/>
    <x v="0"/>
    <x v="15"/>
    <x v="58"/>
    <x v="134"/>
    <x v="127"/>
    <x v="3"/>
    <x v="6"/>
    <x v="0"/>
    <x v="0"/>
    <x v="14"/>
  </r>
  <r>
    <x v="7"/>
    <x v="20"/>
    <x v="5"/>
    <x v="28"/>
    <x v="3"/>
    <x v="9"/>
    <x v="167"/>
    <x v="670"/>
    <x v="11"/>
    <x v="122"/>
    <x v="157"/>
    <x v="0"/>
    <x v="15"/>
    <x v="259"/>
    <x v="134"/>
    <x v="127"/>
    <x v="3"/>
    <x v="6"/>
    <x v="0"/>
    <x v="0"/>
    <x v="32"/>
  </r>
  <r>
    <x v="5"/>
    <x v="19"/>
    <x v="5"/>
    <x v="28"/>
    <x v="3"/>
    <x v="9"/>
    <x v="167"/>
    <x v="675"/>
    <x v="16"/>
    <x v="0"/>
    <x v="0"/>
    <x v="0"/>
    <x v="15"/>
    <x v="0"/>
    <x v="134"/>
    <x v="127"/>
    <x v="3"/>
    <x v="6"/>
    <x v="0"/>
    <x v="0"/>
    <x v="14"/>
  </r>
  <r>
    <x v="1"/>
    <x v="21"/>
    <x v="5"/>
    <x v="28"/>
    <x v="2"/>
    <x v="2"/>
    <x v="167"/>
    <x v="685"/>
    <x v="16"/>
    <x v="137"/>
    <x v="186"/>
    <x v="0"/>
    <x v="15"/>
    <x v="185"/>
    <x v="134"/>
    <x v="127"/>
    <x v="3"/>
    <x v="6"/>
    <x v="0"/>
    <x v="0"/>
    <x v="5"/>
  </r>
  <r>
    <x v="1"/>
    <x v="20"/>
    <x v="5"/>
    <x v="28"/>
    <x v="4"/>
    <x v="2"/>
    <x v="167"/>
    <x v="685"/>
    <x v="16"/>
    <x v="124"/>
    <x v="205"/>
    <x v="0"/>
    <x v="15"/>
    <x v="239"/>
    <x v="134"/>
    <x v="127"/>
    <x v="3"/>
    <x v="6"/>
    <x v="0"/>
    <x v="0"/>
    <x v="30"/>
  </r>
  <r>
    <x v="4"/>
    <x v="17"/>
    <x v="5"/>
    <x v="28"/>
    <x v="1"/>
    <x v="9"/>
    <x v="153"/>
    <x v="421"/>
    <x v="51"/>
    <x v="102"/>
    <x v="154"/>
    <x v="0"/>
    <x v="15"/>
    <x v="248"/>
    <x v="127"/>
    <x v="127"/>
    <x v="3"/>
    <x v="6"/>
    <x v="0"/>
    <x v="0"/>
    <x v="7"/>
  </r>
  <r>
    <x v="1"/>
    <x v="17"/>
    <x v="5"/>
    <x v="28"/>
    <x v="3"/>
    <x v="9"/>
    <x v="153"/>
    <x v="422"/>
    <x v="51"/>
    <x v="105"/>
    <x v="158"/>
    <x v="0"/>
    <x v="15"/>
    <x v="192"/>
    <x v="127"/>
    <x v="127"/>
    <x v="3"/>
    <x v="6"/>
    <x v="0"/>
    <x v="0"/>
    <x v="5"/>
  </r>
  <r>
    <x v="1"/>
    <x v="17"/>
    <x v="5"/>
    <x v="28"/>
    <x v="6"/>
    <x v="9"/>
    <x v="153"/>
    <x v="419"/>
    <x v="51"/>
    <x v="105"/>
    <x v="114"/>
    <x v="0"/>
    <x v="15"/>
    <x v="126"/>
    <x v="127"/>
    <x v="127"/>
    <x v="3"/>
    <x v="6"/>
    <x v="0"/>
    <x v="0"/>
    <x v="25"/>
  </r>
  <r>
    <x v="1"/>
    <x v="19"/>
    <x v="5"/>
    <x v="28"/>
    <x v="1"/>
    <x v="1"/>
    <x v="153"/>
    <x v="469"/>
    <x v="57"/>
    <x v="118"/>
    <x v="135"/>
    <x v="0"/>
    <x v="15"/>
    <x v="148"/>
    <x v="127"/>
    <x v="127"/>
    <x v="3"/>
    <x v="6"/>
    <x v="0"/>
    <x v="0"/>
    <x v="3"/>
  </r>
  <r>
    <x v="1"/>
    <x v="18"/>
    <x v="5"/>
    <x v="28"/>
    <x v="2"/>
    <x v="9"/>
    <x v="153"/>
    <x v="502"/>
    <x v="50"/>
    <x v="24"/>
    <x v="36"/>
    <x v="0"/>
    <x v="15"/>
    <x v="60"/>
    <x v="127"/>
    <x v="127"/>
    <x v="3"/>
    <x v="6"/>
    <x v="0"/>
    <x v="0"/>
    <x v="14"/>
  </r>
  <r>
    <x v="1"/>
    <x v="21"/>
    <x v="5"/>
    <x v="28"/>
    <x v="2"/>
    <x v="9"/>
    <x v="327"/>
    <x v="161"/>
    <x v="13"/>
    <x v="0"/>
    <x v="0"/>
    <x v="0"/>
    <x v="15"/>
    <x v="0"/>
    <x v="225"/>
    <x v="127"/>
    <x v="3"/>
    <x v="6"/>
    <x v="0"/>
    <x v="0"/>
    <x v="14"/>
  </r>
  <r>
    <x v="6"/>
    <x v="21"/>
    <x v="5"/>
    <x v="28"/>
    <x v="2"/>
    <x v="1"/>
    <x v="327"/>
    <x v="367"/>
    <x v="35"/>
    <x v="25"/>
    <x v="38"/>
    <x v="0"/>
    <x v="15"/>
    <x v="67"/>
    <x v="225"/>
    <x v="127"/>
    <x v="3"/>
    <x v="6"/>
    <x v="0"/>
    <x v="0"/>
    <x v="14"/>
  </r>
  <r>
    <x v="7"/>
    <x v="22"/>
    <x v="5"/>
    <x v="28"/>
    <x v="3"/>
    <x v="9"/>
    <x v="327"/>
    <x v="481"/>
    <x v="17"/>
    <x v="24"/>
    <x v="30"/>
    <x v="0"/>
    <x v="15"/>
    <x v="59"/>
    <x v="225"/>
    <x v="127"/>
    <x v="3"/>
    <x v="6"/>
    <x v="0"/>
    <x v="0"/>
    <x v="14"/>
  </r>
  <r>
    <x v="1"/>
    <x v="19"/>
    <x v="5"/>
    <x v="28"/>
    <x v="3"/>
    <x v="9"/>
    <x v="327"/>
    <x v="441"/>
    <x v="14"/>
    <x v="105"/>
    <x v="113"/>
    <x v="0"/>
    <x v="15"/>
    <x v="120"/>
    <x v="225"/>
    <x v="127"/>
    <x v="3"/>
    <x v="6"/>
    <x v="0"/>
    <x v="0"/>
    <x v="24"/>
  </r>
  <r>
    <x v="6"/>
    <x v="15"/>
    <x v="5"/>
    <x v="17"/>
    <x v="2"/>
    <x v="9"/>
    <x v="52"/>
    <x v="605"/>
    <x v="17"/>
    <x v="0"/>
    <x v="0"/>
    <x v="0"/>
    <x v="15"/>
    <x v="0"/>
    <x v="38"/>
    <x v="80"/>
    <x v="3"/>
    <x v="6"/>
    <x v="0"/>
    <x v="0"/>
    <x v="14"/>
  </r>
  <r>
    <x v="1"/>
    <x v="19"/>
    <x v="5"/>
    <x v="17"/>
    <x v="3"/>
    <x v="9"/>
    <x v="52"/>
    <x v="697"/>
    <x v="16"/>
    <x v="0"/>
    <x v="0"/>
    <x v="0"/>
    <x v="15"/>
    <x v="21"/>
    <x v="38"/>
    <x v="80"/>
    <x v="3"/>
    <x v="6"/>
    <x v="0"/>
    <x v="0"/>
    <x v="14"/>
  </r>
  <r>
    <x v="7"/>
    <x v="21"/>
    <x v="5"/>
    <x v="17"/>
    <x v="3"/>
    <x v="9"/>
    <x v="52"/>
    <x v="520"/>
    <x v="17"/>
    <x v="0"/>
    <x v="0"/>
    <x v="0"/>
    <x v="15"/>
    <x v="0"/>
    <x v="38"/>
    <x v="80"/>
    <x v="3"/>
    <x v="6"/>
    <x v="0"/>
    <x v="0"/>
    <x v="14"/>
  </r>
  <r>
    <x v="1"/>
    <x v="18"/>
    <x v="5"/>
    <x v="17"/>
    <x v="6"/>
    <x v="9"/>
    <x v="52"/>
    <x v="415"/>
    <x v="16"/>
    <x v="0"/>
    <x v="0"/>
    <x v="0"/>
    <x v="15"/>
    <x v="0"/>
    <x v="38"/>
    <x v="80"/>
    <x v="3"/>
    <x v="6"/>
    <x v="0"/>
    <x v="0"/>
    <x v="14"/>
  </r>
  <r>
    <x v="7"/>
    <x v="22"/>
    <x v="5"/>
    <x v="17"/>
    <x v="3"/>
    <x v="9"/>
    <x v="88"/>
    <x v="459"/>
    <x v="17"/>
    <x v="0"/>
    <x v="0"/>
    <x v="0"/>
    <x v="15"/>
    <x v="21"/>
    <x v="52"/>
    <x v="80"/>
    <x v="3"/>
    <x v="6"/>
    <x v="0"/>
    <x v="0"/>
    <x v="14"/>
  </r>
  <r>
    <x v="1"/>
    <x v="17"/>
    <x v="5"/>
    <x v="17"/>
    <x v="4"/>
    <x v="9"/>
    <x v="88"/>
    <x v="526"/>
    <x v="16"/>
    <x v="0"/>
    <x v="0"/>
    <x v="0"/>
    <x v="15"/>
    <x v="30"/>
    <x v="52"/>
    <x v="80"/>
    <x v="3"/>
    <x v="6"/>
    <x v="0"/>
    <x v="0"/>
    <x v="14"/>
  </r>
  <r>
    <x v="1"/>
    <x v="18"/>
    <x v="5"/>
    <x v="17"/>
    <x v="2"/>
    <x v="9"/>
    <x v="88"/>
    <x v="620"/>
    <x v="16"/>
    <x v="0"/>
    <x v="0"/>
    <x v="0"/>
    <x v="15"/>
    <x v="30"/>
    <x v="52"/>
    <x v="80"/>
    <x v="3"/>
    <x v="6"/>
    <x v="0"/>
    <x v="0"/>
    <x v="14"/>
  </r>
  <r>
    <x v="7"/>
    <x v="22"/>
    <x v="5"/>
    <x v="31"/>
    <x v="3"/>
    <x v="9"/>
    <x v="317"/>
    <x v="511"/>
    <x v="62"/>
    <x v="0"/>
    <x v="0"/>
    <x v="0"/>
    <x v="15"/>
    <x v="0"/>
    <x v="219"/>
    <x v="161"/>
    <x v="3"/>
    <x v="6"/>
    <x v="0"/>
    <x v="0"/>
    <x v="14"/>
  </r>
  <r>
    <x v="7"/>
    <x v="22"/>
    <x v="5"/>
    <x v="31"/>
    <x v="3"/>
    <x v="9"/>
    <x v="317"/>
    <x v="307"/>
    <x v="33"/>
    <x v="114"/>
    <x v="119"/>
    <x v="0"/>
    <x v="15"/>
    <x v="132"/>
    <x v="219"/>
    <x v="161"/>
    <x v="3"/>
    <x v="6"/>
    <x v="0"/>
    <x v="0"/>
    <x v="2"/>
  </r>
  <r>
    <x v="7"/>
    <x v="22"/>
    <x v="5"/>
    <x v="31"/>
    <x v="3"/>
    <x v="9"/>
    <x v="317"/>
    <x v="624"/>
    <x v="72"/>
    <x v="114"/>
    <x v="131"/>
    <x v="0"/>
    <x v="15"/>
    <x v="178"/>
    <x v="219"/>
    <x v="161"/>
    <x v="3"/>
    <x v="6"/>
    <x v="0"/>
    <x v="0"/>
    <x v="28"/>
  </r>
  <r>
    <x v="8"/>
    <x v="21"/>
    <x v="5"/>
    <x v="31"/>
    <x v="1"/>
    <x v="1"/>
    <x v="195"/>
    <x v="511"/>
    <x v="62"/>
    <x v="0"/>
    <x v="0"/>
    <x v="0"/>
    <x v="15"/>
    <x v="0"/>
    <x v="152"/>
    <x v="161"/>
    <x v="3"/>
    <x v="6"/>
    <x v="0"/>
    <x v="0"/>
    <x v="14"/>
  </r>
  <r>
    <x v="7"/>
    <x v="21"/>
    <x v="5"/>
    <x v="31"/>
    <x v="3"/>
    <x v="9"/>
    <x v="195"/>
    <x v="624"/>
    <x v="72"/>
    <x v="0"/>
    <x v="0"/>
    <x v="0"/>
    <x v="15"/>
    <x v="0"/>
    <x v="152"/>
    <x v="161"/>
    <x v="3"/>
    <x v="6"/>
    <x v="0"/>
    <x v="0"/>
    <x v="14"/>
  </r>
  <r>
    <x v="7"/>
    <x v="21"/>
    <x v="5"/>
    <x v="31"/>
    <x v="1"/>
    <x v="9"/>
    <x v="114"/>
    <x v="545"/>
    <x v="33"/>
    <x v="0"/>
    <x v="0"/>
    <x v="0"/>
    <x v="15"/>
    <x v="0"/>
    <x v="66"/>
    <x v="161"/>
    <x v="3"/>
    <x v="6"/>
    <x v="0"/>
    <x v="0"/>
    <x v="14"/>
  </r>
  <r>
    <x v="7"/>
    <x v="19"/>
    <x v="5"/>
    <x v="31"/>
    <x v="2"/>
    <x v="1"/>
    <x v="114"/>
    <x v="545"/>
    <x v="72"/>
    <x v="0"/>
    <x v="0"/>
    <x v="0"/>
    <x v="15"/>
    <x v="0"/>
    <x v="66"/>
    <x v="161"/>
    <x v="3"/>
    <x v="6"/>
    <x v="0"/>
    <x v="0"/>
    <x v="14"/>
  </r>
  <r>
    <x v="7"/>
    <x v="21"/>
    <x v="5"/>
    <x v="31"/>
    <x v="3"/>
    <x v="9"/>
    <x v="114"/>
    <x v="29"/>
    <x v="62"/>
    <x v="12"/>
    <x v="10"/>
    <x v="0"/>
    <x v="15"/>
    <x v="23"/>
    <x v="66"/>
    <x v="161"/>
    <x v="3"/>
    <x v="6"/>
    <x v="0"/>
    <x v="0"/>
    <x v="14"/>
  </r>
  <r>
    <x v="7"/>
    <x v="21"/>
    <x v="5"/>
    <x v="31"/>
    <x v="3"/>
    <x v="9"/>
    <x v="137"/>
    <x v="271"/>
    <x v="32"/>
    <x v="114"/>
    <x v="126"/>
    <x v="0"/>
    <x v="15"/>
    <x v="142"/>
    <x v="100"/>
    <x v="161"/>
    <x v="3"/>
    <x v="6"/>
    <x v="0"/>
    <x v="0"/>
    <x v="26"/>
  </r>
  <r>
    <x v="7"/>
    <x v="21"/>
    <x v="5"/>
    <x v="31"/>
    <x v="3"/>
    <x v="9"/>
    <x v="137"/>
    <x v="624"/>
    <x v="72"/>
    <x v="114"/>
    <x v="126"/>
    <x v="0"/>
    <x v="15"/>
    <x v="133"/>
    <x v="100"/>
    <x v="161"/>
    <x v="3"/>
    <x v="6"/>
    <x v="0"/>
    <x v="0"/>
    <x v="2"/>
  </r>
  <r>
    <x v="7"/>
    <x v="21"/>
    <x v="5"/>
    <x v="31"/>
    <x v="1"/>
    <x v="9"/>
    <x v="200"/>
    <x v="304"/>
    <x v="62"/>
    <x v="114"/>
    <x v="168"/>
    <x v="0"/>
    <x v="15"/>
    <x v="268"/>
    <x v="129"/>
    <x v="161"/>
    <x v="3"/>
    <x v="6"/>
    <x v="0"/>
    <x v="0"/>
    <x v="8"/>
  </r>
  <r>
    <x v="7"/>
    <x v="20"/>
    <x v="5"/>
    <x v="31"/>
    <x v="1"/>
    <x v="9"/>
    <x v="195"/>
    <x v="511"/>
    <x v="62"/>
    <x v="22"/>
    <x v="30"/>
    <x v="0"/>
    <x v="15"/>
    <x v="54"/>
    <x v="129"/>
    <x v="161"/>
    <x v="3"/>
    <x v="6"/>
    <x v="0"/>
    <x v="0"/>
    <x v="14"/>
  </r>
  <r>
    <x v="7"/>
    <x v="21"/>
    <x v="5"/>
    <x v="31"/>
    <x v="1"/>
    <x v="9"/>
    <x v="186"/>
    <x v="126"/>
    <x v="12"/>
    <x v="121"/>
    <x v="155"/>
    <x v="0"/>
    <x v="15"/>
    <x v="246"/>
    <x v="129"/>
    <x v="161"/>
    <x v="3"/>
    <x v="6"/>
    <x v="0"/>
    <x v="0"/>
    <x v="7"/>
  </r>
  <r>
    <x v="1"/>
    <x v="19"/>
    <x v="0"/>
    <x v="5"/>
    <x v="0"/>
    <x v="1"/>
    <x v="309"/>
    <x v="702"/>
    <x v="89"/>
    <x v="100"/>
    <x v="200"/>
    <x v="0"/>
    <x v="15"/>
    <x v="159"/>
    <x v="111"/>
    <x v="53"/>
    <x v="3"/>
    <x v="6"/>
    <x v="0"/>
    <x v="0"/>
    <x v="4"/>
  </r>
  <r>
    <x v="1"/>
    <x v="19"/>
    <x v="4"/>
    <x v="14"/>
    <x v="9"/>
    <x v="9"/>
    <x v="215"/>
    <x v="344"/>
    <x v="16"/>
    <x v="0"/>
    <x v="0"/>
    <x v="0"/>
    <x v="13"/>
    <x v="0"/>
    <x v="64"/>
    <x v="31"/>
    <x v="3"/>
    <x v="6"/>
    <x v="0"/>
    <x v="0"/>
    <x v="14"/>
  </r>
  <r>
    <x v="1"/>
    <x v="20"/>
    <x v="4"/>
    <x v="14"/>
    <x v="9"/>
    <x v="9"/>
    <x v="215"/>
    <x v="344"/>
    <x v="16"/>
    <x v="0"/>
    <x v="0"/>
    <x v="0"/>
    <x v="14"/>
    <x v="0"/>
    <x v="64"/>
    <x v="31"/>
    <x v="3"/>
    <x v="6"/>
    <x v="0"/>
    <x v="0"/>
    <x v="14"/>
  </r>
  <r>
    <x v="4"/>
    <x v="20"/>
    <x v="4"/>
    <x v="14"/>
    <x v="0"/>
    <x v="9"/>
    <x v="215"/>
    <x v="344"/>
    <x v="16"/>
    <x v="0"/>
    <x v="0"/>
    <x v="0"/>
    <x v="9"/>
    <x v="0"/>
    <x v="64"/>
    <x v="31"/>
    <x v="3"/>
    <x v="6"/>
    <x v="0"/>
    <x v="0"/>
    <x v="14"/>
  </r>
  <r>
    <x v="4"/>
    <x v="19"/>
    <x v="4"/>
    <x v="14"/>
    <x v="0"/>
    <x v="9"/>
    <x v="215"/>
    <x v="344"/>
    <x v="16"/>
    <x v="0"/>
    <x v="0"/>
    <x v="0"/>
    <x v="9"/>
    <x v="0"/>
    <x v="64"/>
    <x v="31"/>
    <x v="3"/>
    <x v="6"/>
    <x v="0"/>
    <x v="0"/>
    <x v="14"/>
  </r>
  <r>
    <x v="4"/>
    <x v="15"/>
    <x v="4"/>
    <x v="14"/>
    <x v="0"/>
    <x v="9"/>
    <x v="215"/>
    <x v="344"/>
    <x v="16"/>
    <x v="0"/>
    <x v="0"/>
    <x v="0"/>
    <x v="9"/>
    <x v="0"/>
    <x v="64"/>
    <x v="31"/>
    <x v="3"/>
    <x v="6"/>
    <x v="0"/>
    <x v="0"/>
    <x v="14"/>
  </r>
  <r>
    <x v="1"/>
    <x v="15"/>
    <x v="5"/>
    <x v="31"/>
    <x v="0"/>
    <x v="9"/>
    <x v="249"/>
    <x v="328"/>
    <x v="34"/>
    <x v="35"/>
    <x v="49"/>
    <x v="0"/>
    <x v="14"/>
    <x v="83"/>
    <x v="109"/>
    <x v="52"/>
    <x v="3"/>
    <x v="6"/>
    <x v="0"/>
    <x v="0"/>
    <x v="14"/>
  </r>
  <r>
    <x v="4"/>
    <x v="19"/>
    <x v="4"/>
    <x v="14"/>
    <x v="0"/>
    <x v="9"/>
    <x v="244"/>
    <x v="639"/>
    <x v="39"/>
    <x v="0"/>
    <x v="0"/>
    <x v="0"/>
    <x v="9"/>
    <x v="0"/>
    <x v="64"/>
    <x v="31"/>
    <x v="3"/>
    <x v="6"/>
    <x v="0"/>
    <x v="0"/>
    <x v="14"/>
  </r>
  <r>
    <x v="1"/>
    <x v="19"/>
    <x v="4"/>
    <x v="14"/>
    <x v="9"/>
    <x v="9"/>
    <x v="244"/>
    <x v="396"/>
    <x v="16"/>
    <x v="0"/>
    <x v="0"/>
    <x v="0"/>
    <x v="11"/>
    <x v="0"/>
    <x v="124"/>
    <x v="31"/>
    <x v="3"/>
    <x v="6"/>
    <x v="0"/>
    <x v="0"/>
    <x v="14"/>
  </r>
  <r>
    <x v="1"/>
    <x v="18"/>
    <x v="5"/>
    <x v="37"/>
    <x v="0"/>
    <x v="9"/>
    <x v="277"/>
    <x v="201"/>
    <x v="58"/>
    <x v="110"/>
    <x v="124"/>
    <x v="0"/>
    <x v="14"/>
    <x v="123"/>
    <x v="108"/>
    <x v="51"/>
    <x v="3"/>
    <x v="6"/>
    <x v="0"/>
    <x v="0"/>
    <x v="0"/>
  </r>
  <r>
    <x v="7"/>
    <x v="19"/>
    <x v="4"/>
    <x v="37"/>
    <x v="0"/>
    <x v="9"/>
    <x v="66"/>
    <x v="429"/>
    <x v="17"/>
    <x v="0"/>
    <x v="0"/>
    <x v="0"/>
    <x v="14"/>
    <x v="0"/>
    <x v="184"/>
    <x v="101"/>
    <x v="3"/>
    <x v="6"/>
    <x v="0"/>
    <x v="0"/>
    <x v="14"/>
  </r>
  <r>
    <x v="7"/>
    <x v="20"/>
    <x v="5"/>
    <x v="37"/>
    <x v="0"/>
    <x v="9"/>
    <x v="57"/>
    <x v="121"/>
    <x v="12"/>
    <x v="0"/>
    <x v="0"/>
    <x v="0"/>
    <x v="14"/>
    <x v="0"/>
    <x v="182"/>
    <x v="99"/>
    <x v="3"/>
    <x v="6"/>
    <x v="0"/>
    <x v="0"/>
    <x v="14"/>
  </r>
  <r>
    <x v="7"/>
    <x v="21"/>
    <x v="5"/>
    <x v="37"/>
    <x v="0"/>
    <x v="9"/>
    <x v="235"/>
    <x v="267"/>
    <x v="29"/>
    <x v="118"/>
    <x v="120"/>
    <x v="0"/>
    <x v="14"/>
    <x v="164"/>
    <x v="256"/>
    <x v="166"/>
    <x v="3"/>
    <x v="6"/>
    <x v="0"/>
    <x v="0"/>
    <x v="4"/>
  </r>
  <r>
    <x v="7"/>
    <x v="20"/>
    <x v="0"/>
    <x v="37"/>
    <x v="0"/>
    <x v="9"/>
    <x v="136"/>
    <x v="539"/>
    <x v="64"/>
    <x v="0"/>
    <x v="0"/>
    <x v="0"/>
    <x v="13"/>
    <x v="0"/>
    <x v="108"/>
    <x v="51"/>
    <x v="3"/>
    <x v="6"/>
    <x v="0"/>
    <x v="0"/>
    <x v="14"/>
  </r>
  <r>
    <x v="7"/>
    <x v="21"/>
    <x v="0"/>
    <x v="5"/>
    <x v="0"/>
    <x v="9"/>
    <x v="254"/>
    <x v="511"/>
    <x v="62"/>
    <x v="0"/>
    <x v="0"/>
    <x v="0"/>
    <x v="14"/>
    <x v="0"/>
    <x v="183"/>
    <x v="100"/>
    <x v="3"/>
    <x v="6"/>
    <x v="0"/>
    <x v="0"/>
    <x v="14"/>
  </r>
  <r>
    <x v="4"/>
    <x v="16"/>
    <x v="5"/>
    <x v="32"/>
    <x v="0"/>
    <x v="9"/>
    <x v="332"/>
    <x v="466"/>
    <x v="66"/>
    <x v="12"/>
    <x v="10"/>
    <x v="0"/>
    <x v="14"/>
    <x v="22"/>
    <x v="107"/>
    <x v="50"/>
    <x v="3"/>
    <x v="6"/>
    <x v="0"/>
    <x v="0"/>
    <x v="14"/>
  </r>
  <r>
    <x v="7"/>
    <x v="21"/>
    <x v="5"/>
    <x v="31"/>
    <x v="0"/>
    <x v="9"/>
    <x v="260"/>
    <x v="511"/>
    <x v="62"/>
    <x v="114"/>
    <x v="152"/>
    <x v="0"/>
    <x v="14"/>
    <x v="207"/>
    <x v="106"/>
    <x v="94"/>
    <x v="3"/>
    <x v="6"/>
    <x v="0"/>
    <x v="0"/>
    <x v="29"/>
  </r>
  <r>
    <x v="1"/>
    <x v="20"/>
    <x v="5"/>
    <x v="31"/>
    <x v="3"/>
    <x v="9"/>
    <x v="189"/>
    <x v="651"/>
    <x v="34"/>
    <x v="13"/>
    <x v="13"/>
    <x v="0"/>
    <x v="14"/>
    <x v="19"/>
    <x v="148"/>
    <x v="23"/>
    <x v="3"/>
    <x v="6"/>
    <x v="0"/>
    <x v="0"/>
    <x v="14"/>
  </r>
  <r>
    <x v="1"/>
    <x v="21"/>
    <x v="5"/>
    <x v="31"/>
    <x v="3"/>
    <x v="2"/>
    <x v="189"/>
    <x v="544"/>
    <x v="16"/>
    <x v="12"/>
    <x v="12"/>
    <x v="0"/>
    <x v="14"/>
    <x v="17"/>
    <x v="148"/>
    <x v="23"/>
    <x v="3"/>
    <x v="6"/>
    <x v="0"/>
    <x v="0"/>
    <x v="14"/>
  </r>
  <r>
    <x v="1"/>
    <x v="19"/>
    <x v="5"/>
    <x v="31"/>
    <x v="3"/>
    <x v="9"/>
    <x v="334"/>
    <x v="328"/>
    <x v="34"/>
    <x v="0"/>
    <x v="0"/>
    <x v="0"/>
    <x v="14"/>
    <x v="0"/>
    <x v="229"/>
    <x v="23"/>
    <x v="3"/>
    <x v="6"/>
    <x v="0"/>
    <x v="0"/>
    <x v="14"/>
  </r>
  <r>
    <x v="7"/>
    <x v="21"/>
    <x v="5"/>
    <x v="31"/>
    <x v="3"/>
    <x v="9"/>
    <x v="334"/>
    <x v="564"/>
    <x v="68"/>
    <x v="0"/>
    <x v="0"/>
    <x v="0"/>
    <x v="14"/>
    <x v="0"/>
    <x v="229"/>
    <x v="23"/>
    <x v="3"/>
    <x v="6"/>
    <x v="0"/>
    <x v="0"/>
    <x v="14"/>
  </r>
  <r>
    <x v="1"/>
    <x v="16"/>
    <x v="5"/>
    <x v="31"/>
    <x v="3"/>
    <x v="9"/>
    <x v="334"/>
    <x v="694"/>
    <x v="16"/>
    <x v="0"/>
    <x v="0"/>
    <x v="0"/>
    <x v="14"/>
    <x v="0"/>
    <x v="229"/>
    <x v="23"/>
    <x v="3"/>
    <x v="6"/>
    <x v="0"/>
    <x v="0"/>
    <x v="14"/>
  </r>
  <r>
    <x v="7"/>
    <x v="20"/>
    <x v="5"/>
    <x v="31"/>
    <x v="2"/>
    <x v="2"/>
    <x v="115"/>
    <x v="123"/>
    <x v="12"/>
    <x v="12"/>
    <x v="8"/>
    <x v="0"/>
    <x v="14"/>
    <x v="0"/>
    <x v="67"/>
    <x v="23"/>
    <x v="3"/>
    <x v="6"/>
    <x v="0"/>
    <x v="0"/>
    <x v="14"/>
  </r>
  <r>
    <x v="1"/>
    <x v="19"/>
    <x v="5"/>
    <x v="31"/>
    <x v="1"/>
    <x v="1"/>
    <x v="115"/>
    <x v="382"/>
    <x v="39"/>
    <x v="13"/>
    <x v="16"/>
    <x v="0"/>
    <x v="14"/>
    <x v="7"/>
    <x v="67"/>
    <x v="23"/>
    <x v="3"/>
    <x v="6"/>
    <x v="0"/>
    <x v="0"/>
    <x v="14"/>
  </r>
  <r>
    <x v="1"/>
    <x v="19"/>
    <x v="5"/>
    <x v="31"/>
    <x v="2"/>
    <x v="9"/>
    <x v="151"/>
    <x v="92"/>
    <x v="6"/>
    <x v="22"/>
    <x v="29"/>
    <x v="0"/>
    <x v="14"/>
    <x v="52"/>
    <x v="125"/>
    <x v="23"/>
    <x v="3"/>
    <x v="6"/>
    <x v="0"/>
    <x v="0"/>
    <x v="14"/>
  </r>
  <r>
    <x v="1"/>
    <x v="20"/>
    <x v="5"/>
    <x v="31"/>
    <x v="2"/>
    <x v="9"/>
    <x v="151"/>
    <x v="328"/>
    <x v="34"/>
    <x v="114"/>
    <x v="119"/>
    <x v="0"/>
    <x v="14"/>
    <x v="127"/>
    <x v="125"/>
    <x v="23"/>
    <x v="3"/>
    <x v="6"/>
    <x v="0"/>
    <x v="0"/>
    <x v="1"/>
  </r>
  <r>
    <x v="1"/>
    <x v="21"/>
    <x v="5"/>
    <x v="31"/>
    <x v="2"/>
    <x v="9"/>
    <x v="151"/>
    <x v="294"/>
    <x v="16"/>
    <x v="0"/>
    <x v="0"/>
    <x v="0"/>
    <x v="14"/>
    <x v="0"/>
    <x v="125"/>
    <x v="23"/>
    <x v="3"/>
    <x v="6"/>
    <x v="0"/>
    <x v="0"/>
    <x v="14"/>
  </r>
  <r>
    <x v="1"/>
    <x v="19"/>
    <x v="5"/>
    <x v="31"/>
    <x v="2"/>
    <x v="9"/>
    <x v="316"/>
    <x v="328"/>
    <x v="34"/>
    <x v="0"/>
    <x v="0"/>
    <x v="0"/>
    <x v="14"/>
    <x v="21"/>
    <x v="218"/>
    <x v="23"/>
    <x v="3"/>
    <x v="6"/>
    <x v="0"/>
    <x v="0"/>
    <x v="14"/>
  </r>
  <r>
    <x v="1"/>
    <x v="18"/>
    <x v="5"/>
    <x v="31"/>
    <x v="1"/>
    <x v="9"/>
    <x v="316"/>
    <x v="64"/>
    <x v="57"/>
    <x v="41"/>
    <x v="50"/>
    <x v="0"/>
    <x v="14"/>
    <x v="79"/>
    <x v="218"/>
    <x v="23"/>
    <x v="3"/>
    <x v="6"/>
    <x v="0"/>
    <x v="0"/>
    <x v="14"/>
  </r>
  <r>
    <x v="1"/>
    <x v="20"/>
    <x v="5"/>
    <x v="37"/>
    <x v="0"/>
    <x v="9"/>
    <x v="234"/>
    <x v="622"/>
    <x v="71"/>
    <x v="112"/>
    <x v="118"/>
    <x v="0"/>
    <x v="14"/>
    <x v="153"/>
    <x v="106"/>
    <x v="64"/>
    <x v="3"/>
    <x v="6"/>
    <x v="0"/>
    <x v="0"/>
    <x v="3"/>
  </r>
  <r>
    <x v="7"/>
    <x v="21"/>
    <x v="5"/>
    <x v="31"/>
    <x v="3"/>
    <x v="9"/>
    <x v="316"/>
    <x v="516"/>
    <x v="62"/>
    <x v="41"/>
    <x v="56"/>
    <x v="0"/>
    <x v="14"/>
    <x v="89"/>
    <x v="218"/>
    <x v="116"/>
    <x v="3"/>
    <x v="6"/>
    <x v="0"/>
    <x v="0"/>
    <x v="14"/>
  </r>
  <r>
    <x v="7"/>
    <x v="20"/>
    <x v="5"/>
    <x v="31"/>
    <x v="3"/>
    <x v="9"/>
    <x v="316"/>
    <x v="615"/>
    <x v="12"/>
    <x v="41"/>
    <x v="57"/>
    <x v="0"/>
    <x v="14"/>
    <x v="84"/>
    <x v="218"/>
    <x v="116"/>
    <x v="3"/>
    <x v="6"/>
    <x v="0"/>
    <x v="0"/>
    <x v="14"/>
  </r>
  <r>
    <x v="7"/>
    <x v="21"/>
    <x v="5"/>
    <x v="31"/>
    <x v="3"/>
    <x v="9"/>
    <x v="316"/>
    <x v="616"/>
    <x v="68"/>
    <x v="41"/>
    <x v="57"/>
    <x v="0"/>
    <x v="14"/>
    <x v="89"/>
    <x v="218"/>
    <x v="116"/>
    <x v="3"/>
    <x v="6"/>
    <x v="0"/>
    <x v="0"/>
    <x v="14"/>
  </r>
  <r>
    <x v="7"/>
    <x v="21"/>
    <x v="5"/>
    <x v="31"/>
    <x v="3"/>
    <x v="3"/>
    <x v="188"/>
    <x v="313"/>
    <x v="12"/>
    <x v="43"/>
    <x v="58"/>
    <x v="0"/>
    <x v="14"/>
    <x v="89"/>
    <x v="147"/>
    <x v="116"/>
    <x v="3"/>
    <x v="6"/>
    <x v="0"/>
    <x v="0"/>
    <x v="14"/>
  </r>
  <r>
    <x v="7"/>
    <x v="21"/>
    <x v="5"/>
    <x v="31"/>
    <x v="3"/>
    <x v="9"/>
    <x v="188"/>
    <x v="633"/>
    <x v="17"/>
    <x v="110"/>
    <x v="141"/>
    <x v="0"/>
    <x v="14"/>
    <x v="170"/>
    <x v="147"/>
    <x v="116"/>
    <x v="3"/>
    <x v="6"/>
    <x v="0"/>
    <x v="0"/>
    <x v="4"/>
  </r>
  <r>
    <x v="1"/>
    <x v="20"/>
    <x v="5"/>
    <x v="31"/>
    <x v="3"/>
    <x v="9"/>
    <x v="188"/>
    <x v="268"/>
    <x v="34"/>
    <x v="43"/>
    <x v="56"/>
    <x v="0"/>
    <x v="14"/>
    <x v="80"/>
    <x v="147"/>
    <x v="116"/>
    <x v="3"/>
    <x v="6"/>
    <x v="0"/>
    <x v="0"/>
    <x v="14"/>
  </r>
  <r>
    <x v="1"/>
    <x v="19"/>
    <x v="5"/>
    <x v="31"/>
    <x v="1"/>
    <x v="1"/>
    <x v="188"/>
    <x v="483"/>
    <x v="34"/>
    <x v="113"/>
    <x v="189"/>
    <x v="0"/>
    <x v="14"/>
    <x v="223"/>
    <x v="89"/>
    <x v="116"/>
    <x v="3"/>
    <x v="6"/>
    <x v="0"/>
    <x v="0"/>
    <x v="6"/>
  </r>
  <r>
    <x v="6"/>
    <x v="18"/>
    <x v="5"/>
    <x v="31"/>
    <x v="1"/>
    <x v="9"/>
    <x v="186"/>
    <x v="104"/>
    <x v="27"/>
    <x v="0"/>
    <x v="0"/>
    <x v="0"/>
    <x v="14"/>
    <x v="0"/>
    <x v="214"/>
    <x v="116"/>
    <x v="3"/>
    <x v="6"/>
    <x v="0"/>
    <x v="0"/>
    <x v="14"/>
  </r>
  <r>
    <x v="6"/>
    <x v="16"/>
    <x v="5"/>
    <x v="31"/>
    <x v="2"/>
    <x v="9"/>
    <x v="186"/>
    <x v="530"/>
    <x v="63"/>
    <x v="0"/>
    <x v="0"/>
    <x v="0"/>
    <x v="14"/>
    <x v="0"/>
    <x v="214"/>
    <x v="116"/>
    <x v="3"/>
    <x v="6"/>
    <x v="0"/>
    <x v="0"/>
    <x v="14"/>
  </r>
  <r>
    <x v="1"/>
    <x v="19"/>
    <x v="5"/>
    <x v="31"/>
    <x v="3"/>
    <x v="9"/>
    <x v="186"/>
    <x v="595"/>
    <x v="34"/>
    <x v="12"/>
    <x v="9"/>
    <x v="0"/>
    <x v="14"/>
    <x v="15"/>
    <x v="145"/>
    <x v="116"/>
    <x v="0"/>
    <x v="4"/>
    <x v="0"/>
    <x v="0"/>
    <x v="14"/>
  </r>
  <r>
    <x v="1"/>
    <x v="19"/>
    <x v="5"/>
    <x v="31"/>
    <x v="3"/>
    <x v="9"/>
    <x v="186"/>
    <x v="162"/>
    <x v="16"/>
    <x v="14"/>
    <x v="14"/>
    <x v="0"/>
    <x v="14"/>
    <x v="16"/>
    <x v="145"/>
    <x v="116"/>
    <x v="3"/>
    <x v="6"/>
    <x v="0"/>
    <x v="0"/>
    <x v="14"/>
  </r>
  <r>
    <x v="7"/>
    <x v="21"/>
    <x v="5"/>
    <x v="31"/>
    <x v="3"/>
    <x v="2"/>
    <x v="186"/>
    <x v="321"/>
    <x v="68"/>
    <x v="116"/>
    <x v="132"/>
    <x v="0"/>
    <x v="14"/>
    <x v="211"/>
    <x v="214"/>
    <x v="116"/>
    <x v="3"/>
    <x v="6"/>
    <x v="0"/>
    <x v="0"/>
    <x v="6"/>
  </r>
  <r>
    <x v="7"/>
    <x v="21"/>
    <x v="5"/>
    <x v="31"/>
    <x v="0"/>
    <x v="9"/>
    <x v="186"/>
    <x v="556"/>
    <x v="27"/>
    <x v="0"/>
    <x v="0"/>
    <x v="0"/>
    <x v="14"/>
    <x v="0"/>
    <x v="214"/>
    <x v="116"/>
    <x v="3"/>
    <x v="6"/>
    <x v="0"/>
    <x v="0"/>
    <x v="14"/>
  </r>
  <r>
    <x v="7"/>
    <x v="20"/>
    <x v="5"/>
    <x v="31"/>
    <x v="3"/>
    <x v="9"/>
    <x v="186"/>
    <x v="236"/>
    <x v="12"/>
    <x v="103"/>
    <x v="134"/>
    <x v="0"/>
    <x v="14"/>
    <x v="147"/>
    <x v="214"/>
    <x v="116"/>
    <x v="3"/>
    <x v="6"/>
    <x v="0"/>
    <x v="0"/>
    <x v="3"/>
  </r>
  <r>
    <x v="1"/>
    <x v="19"/>
    <x v="5"/>
    <x v="35"/>
    <x v="0"/>
    <x v="9"/>
    <x v="232"/>
    <x v="98"/>
    <x v="16"/>
    <x v="114"/>
    <x v="131"/>
    <x v="0"/>
    <x v="14"/>
    <x v="178"/>
    <x v="162"/>
    <x v="57"/>
    <x v="3"/>
    <x v="6"/>
    <x v="0"/>
    <x v="0"/>
    <x v="28"/>
  </r>
  <r>
    <x v="7"/>
    <x v="19"/>
    <x v="0"/>
    <x v="30"/>
    <x v="1"/>
    <x v="1"/>
    <x v="274"/>
    <x v="399"/>
    <x v="12"/>
    <x v="135"/>
    <x v="217"/>
    <x v="0"/>
    <x v="14"/>
    <x v="242"/>
    <x v="54"/>
    <x v="78"/>
    <x v="3"/>
    <x v="6"/>
    <x v="0"/>
    <x v="0"/>
    <x v="7"/>
  </r>
  <r>
    <x v="7"/>
    <x v="19"/>
    <x v="0"/>
    <x v="30"/>
    <x v="1"/>
    <x v="1"/>
    <x v="303"/>
    <x v="310"/>
    <x v="68"/>
    <x v="206"/>
    <x v="257"/>
    <x v="0"/>
    <x v="14"/>
    <x v="238"/>
    <x v="54"/>
    <x v="78"/>
    <x v="3"/>
    <x v="6"/>
    <x v="0"/>
    <x v="0"/>
    <x v="30"/>
  </r>
  <r>
    <x v="7"/>
    <x v="19"/>
    <x v="0"/>
    <x v="30"/>
    <x v="1"/>
    <x v="1"/>
    <x v="295"/>
    <x v="484"/>
    <x v="68"/>
    <x v="101"/>
    <x v="147"/>
    <x v="0"/>
    <x v="14"/>
    <x v="208"/>
    <x v="54"/>
    <x v="78"/>
    <x v="3"/>
    <x v="6"/>
    <x v="0"/>
    <x v="0"/>
    <x v="29"/>
  </r>
  <r>
    <x v="5"/>
    <x v="28"/>
    <x v="0"/>
    <x v="30"/>
    <x v="1"/>
    <x v="9"/>
    <x v="274"/>
    <x v="76"/>
    <x v="47"/>
    <x v="0"/>
    <x v="0"/>
    <x v="0"/>
    <x v="14"/>
    <x v="0"/>
    <x v="54"/>
    <x v="78"/>
    <x v="3"/>
    <x v="6"/>
    <x v="0"/>
    <x v="0"/>
    <x v="14"/>
  </r>
  <r>
    <x v="5"/>
    <x v="18"/>
    <x v="0"/>
    <x v="30"/>
    <x v="1"/>
    <x v="9"/>
    <x v="157"/>
    <x v="78"/>
    <x v="17"/>
    <x v="0"/>
    <x v="0"/>
    <x v="0"/>
    <x v="14"/>
    <x v="0"/>
    <x v="54"/>
    <x v="78"/>
    <x v="3"/>
    <x v="6"/>
    <x v="0"/>
    <x v="0"/>
    <x v="14"/>
  </r>
  <r>
    <x v="5"/>
    <x v="22"/>
    <x v="0"/>
    <x v="30"/>
    <x v="1"/>
    <x v="9"/>
    <x v="157"/>
    <x v="73"/>
    <x v="68"/>
    <x v="0"/>
    <x v="0"/>
    <x v="0"/>
    <x v="14"/>
    <x v="0"/>
    <x v="54"/>
    <x v="78"/>
    <x v="3"/>
    <x v="6"/>
    <x v="0"/>
    <x v="0"/>
    <x v="14"/>
  </r>
  <r>
    <x v="5"/>
    <x v="12"/>
    <x v="5"/>
    <x v="28"/>
    <x v="2"/>
    <x v="9"/>
    <x v="248"/>
    <x v="218"/>
    <x v="17"/>
    <x v="0"/>
    <x v="0"/>
    <x v="0"/>
    <x v="14"/>
    <x v="0"/>
    <x v="196"/>
    <x v="110"/>
    <x v="3"/>
    <x v="6"/>
    <x v="0"/>
    <x v="0"/>
    <x v="14"/>
  </r>
  <r>
    <x v="1"/>
    <x v="20"/>
    <x v="5"/>
    <x v="28"/>
    <x v="1"/>
    <x v="1"/>
    <x v="326"/>
    <x v="214"/>
    <x v="16"/>
    <x v="26"/>
    <x v="41"/>
    <x v="0"/>
    <x v="14"/>
    <x v="75"/>
    <x v="224"/>
    <x v="110"/>
    <x v="3"/>
    <x v="6"/>
    <x v="0"/>
    <x v="0"/>
    <x v="14"/>
  </r>
  <r>
    <x v="1"/>
    <x v="20"/>
    <x v="5"/>
    <x v="28"/>
    <x v="3"/>
    <x v="3"/>
    <x v="326"/>
    <x v="213"/>
    <x v="16"/>
    <x v="141"/>
    <x v="208"/>
    <x v="0"/>
    <x v="14"/>
    <x v="276"/>
    <x v="224"/>
    <x v="110"/>
    <x v="3"/>
    <x v="6"/>
    <x v="0"/>
    <x v="0"/>
    <x v="8"/>
  </r>
  <r>
    <x v="7"/>
    <x v="20"/>
    <x v="5"/>
    <x v="28"/>
    <x v="3"/>
    <x v="2"/>
    <x v="326"/>
    <x v="209"/>
    <x v="17"/>
    <x v="42"/>
    <x v="62"/>
    <x v="0"/>
    <x v="14"/>
    <x v="97"/>
    <x v="224"/>
    <x v="110"/>
    <x v="3"/>
    <x v="6"/>
    <x v="0"/>
    <x v="0"/>
    <x v="14"/>
  </r>
  <r>
    <x v="7"/>
    <x v="21"/>
    <x v="5"/>
    <x v="28"/>
    <x v="2"/>
    <x v="9"/>
    <x v="75"/>
    <x v="210"/>
    <x v="11"/>
    <x v="119"/>
    <x v="113"/>
    <x v="0"/>
    <x v="14"/>
    <x v="122"/>
    <x v="48"/>
    <x v="110"/>
    <x v="3"/>
    <x v="6"/>
    <x v="0"/>
    <x v="0"/>
    <x v="0"/>
  </r>
  <r>
    <x v="7"/>
    <x v="19"/>
    <x v="5"/>
    <x v="28"/>
    <x v="4"/>
    <x v="9"/>
    <x v="75"/>
    <x v="210"/>
    <x v="11"/>
    <x v="0"/>
    <x v="0"/>
    <x v="0"/>
    <x v="14"/>
    <x v="0"/>
    <x v="48"/>
    <x v="110"/>
    <x v="3"/>
    <x v="6"/>
    <x v="0"/>
    <x v="0"/>
    <x v="14"/>
  </r>
  <r>
    <x v="4"/>
    <x v="19"/>
    <x v="5"/>
    <x v="28"/>
    <x v="1"/>
    <x v="1"/>
    <x v="75"/>
    <x v="215"/>
    <x v="16"/>
    <x v="101"/>
    <x v="156"/>
    <x v="0"/>
    <x v="14"/>
    <x v="150"/>
    <x v="48"/>
    <x v="110"/>
    <x v="3"/>
    <x v="6"/>
    <x v="0"/>
    <x v="0"/>
    <x v="3"/>
  </r>
  <r>
    <x v="4"/>
    <x v="20"/>
    <x v="5"/>
    <x v="28"/>
    <x v="1"/>
    <x v="9"/>
    <x v="75"/>
    <x v="212"/>
    <x v="16"/>
    <x v="122"/>
    <x v="138"/>
    <x v="0"/>
    <x v="14"/>
    <x v="151"/>
    <x v="48"/>
    <x v="110"/>
    <x v="3"/>
    <x v="6"/>
    <x v="0"/>
    <x v="0"/>
    <x v="3"/>
  </r>
  <r>
    <x v="1"/>
    <x v="20"/>
    <x v="5"/>
    <x v="28"/>
    <x v="3"/>
    <x v="9"/>
    <x v="75"/>
    <x v="212"/>
    <x v="16"/>
    <x v="122"/>
    <x v="138"/>
    <x v="0"/>
    <x v="14"/>
    <x v="151"/>
    <x v="48"/>
    <x v="110"/>
    <x v="3"/>
    <x v="6"/>
    <x v="0"/>
    <x v="0"/>
    <x v="3"/>
  </r>
  <r>
    <x v="1"/>
    <x v="17"/>
    <x v="5"/>
    <x v="28"/>
    <x v="3"/>
    <x v="9"/>
    <x v="75"/>
    <x v="212"/>
    <x v="16"/>
    <x v="37"/>
    <x v="60"/>
    <x v="0"/>
    <x v="14"/>
    <x v="98"/>
    <x v="48"/>
    <x v="110"/>
    <x v="3"/>
    <x v="6"/>
    <x v="0"/>
    <x v="0"/>
    <x v="14"/>
  </r>
  <r>
    <x v="1"/>
    <x v="19"/>
    <x v="5"/>
    <x v="28"/>
    <x v="1"/>
    <x v="9"/>
    <x v="125"/>
    <x v="365"/>
    <x v="16"/>
    <x v="100"/>
    <x v="152"/>
    <x v="0"/>
    <x v="14"/>
    <x v="257"/>
    <x v="93"/>
    <x v="110"/>
    <x v="3"/>
    <x v="6"/>
    <x v="0"/>
    <x v="0"/>
    <x v="32"/>
  </r>
  <r>
    <x v="6"/>
    <x v="19"/>
    <x v="5"/>
    <x v="28"/>
    <x v="1"/>
    <x v="1"/>
    <x v="125"/>
    <x v="621"/>
    <x v="42"/>
    <x v="0"/>
    <x v="0"/>
    <x v="0"/>
    <x v="14"/>
    <x v="0"/>
    <x v="93"/>
    <x v="110"/>
    <x v="3"/>
    <x v="6"/>
    <x v="0"/>
    <x v="0"/>
    <x v="14"/>
  </r>
  <r>
    <x v="1"/>
    <x v="20"/>
    <x v="5"/>
    <x v="28"/>
    <x v="6"/>
    <x v="9"/>
    <x v="125"/>
    <x v="552"/>
    <x v="51"/>
    <x v="111"/>
    <x v="163"/>
    <x v="0"/>
    <x v="14"/>
    <x v="253"/>
    <x v="93"/>
    <x v="110"/>
    <x v="3"/>
    <x v="6"/>
    <x v="0"/>
    <x v="0"/>
    <x v="7"/>
  </r>
  <r>
    <x v="1"/>
    <x v="19"/>
    <x v="5"/>
    <x v="28"/>
    <x v="3"/>
    <x v="9"/>
    <x v="29"/>
    <x v="203"/>
    <x v="16"/>
    <x v="120"/>
    <x v="222"/>
    <x v="0"/>
    <x v="14"/>
    <x v="213"/>
    <x v="24"/>
    <x v="110"/>
    <x v="3"/>
    <x v="6"/>
    <x v="0"/>
    <x v="0"/>
    <x v="6"/>
  </r>
  <r>
    <x v="6"/>
    <x v="20"/>
    <x v="5"/>
    <x v="28"/>
    <x v="1"/>
    <x v="1"/>
    <x v="321"/>
    <x v="367"/>
    <x v="35"/>
    <x v="20"/>
    <x v="30"/>
    <x v="0"/>
    <x v="14"/>
    <x v="72"/>
    <x v="161"/>
    <x v="110"/>
    <x v="3"/>
    <x v="6"/>
    <x v="0"/>
    <x v="0"/>
    <x v="14"/>
  </r>
  <r>
    <x v="6"/>
    <x v="19"/>
    <x v="5"/>
    <x v="28"/>
    <x v="1"/>
    <x v="9"/>
    <x v="158"/>
    <x v="367"/>
    <x v="37"/>
    <x v="93"/>
    <x v="200"/>
    <x v="0"/>
    <x v="14"/>
    <x v="242"/>
    <x v="161"/>
    <x v="110"/>
    <x v="3"/>
    <x v="6"/>
    <x v="0"/>
    <x v="0"/>
    <x v="7"/>
  </r>
  <r>
    <x v="6"/>
    <x v="19"/>
    <x v="5"/>
    <x v="28"/>
    <x v="1"/>
    <x v="9"/>
    <x v="327"/>
    <x v="450"/>
    <x v="37"/>
    <x v="93"/>
    <x v="110"/>
    <x v="0"/>
    <x v="14"/>
    <x v="121"/>
    <x v="161"/>
    <x v="110"/>
    <x v="3"/>
    <x v="6"/>
    <x v="0"/>
    <x v="0"/>
    <x v="0"/>
  </r>
  <r>
    <x v="1"/>
    <x v="18"/>
    <x v="5"/>
    <x v="28"/>
    <x v="3"/>
    <x v="9"/>
    <x v="327"/>
    <x v="441"/>
    <x v="14"/>
    <x v="93"/>
    <x v="131"/>
    <x v="0"/>
    <x v="14"/>
    <x v="234"/>
    <x v="225"/>
    <x v="110"/>
    <x v="3"/>
    <x v="6"/>
    <x v="0"/>
    <x v="0"/>
    <x v="30"/>
  </r>
  <r>
    <x v="7"/>
    <x v="20"/>
    <x v="0"/>
    <x v="30"/>
    <x v="3"/>
    <x v="9"/>
    <x v="274"/>
    <x v="280"/>
    <x v="68"/>
    <x v="0"/>
    <x v="0"/>
    <x v="0"/>
    <x v="14"/>
    <x v="37"/>
    <x v="202"/>
    <x v="134"/>
    <x v="3"/>
    <x v="6"/>
    <x v="0"/>
    <x v="0"/>
    <x v="14"/>
  </r>
  <r>
    <x v="7"/>
    <x v="20"/>
    <x v="0"/>
    <x v="30"/>
    <x v="3"/>
    <x v="3"/>
    <x v="324"/>
    <x v="699"/>
    <x v="68"/>
    <x v="49"/>
    <x v="58"/>
    <x v="0"/>
    <x v="14"/>
    <x v="96"/>
    <x v="222"/>
    <x v="134"/>
    <x v="3"/>
    <x v="6"/>
    <x v="0"/>
    <x v="0"/>
    <x v="14"/>
  </r>
  <r>
    <x v="1"/>
    <x v="17"/>
    <x v="5"/>
    <x v="35"/>
    <x v="1"/>
    <x v="9"/>
    <x v="291"/>
    <x v="655"/>
    <x v="16"/>
    <x v="94"/>
    <x v="136"/>
    <x v="0"/>
    <x v="14"/>
    <x v="167"/>
    <x v="84"/>
    <x v="150"/>
    <x v="3"/>
    <x v="6"/>
    <x v="0"/>
    <x v="0"/>
    <x v="4"/>
  </r>
  <r>
    <x v="1"/>
    <x v="17"/>
    <x v="5"/>
    <x v="35"/>
    <x v="2"/>
    <x v="9"/>
    <x v="242"/>
    <x v="654"/>
    <x v="16"/>
    <x v="0"/>
    <x v="0"/>
    <x v="0"/>
    <x v="14"/>
    <x v="21"/>
    <x v="84"/>
    <x v="150"/>
    <x v="3"/>
    <x v="6"/>
    <x v="0"/>
    <x v="0"/>
    <x v="14"/>
  </r>
  <r>
    <x v="7"/>
    <x v="20"/>
    <x v="5"/>
    <x v="35"/>
    <x v="6"/>
    <x v="9"/>
    <x v="64"/>
    <x v="21"/>
    <x v="17"/>
    <x v="10"/>
    <x v="7"/>
    <x v="0"/>
    <x v="14"/>
    <x v="48"/>
    <x v="44"/>
    <x v="150"/>
    <x v="3"/>
    <x v="6"/>
    <x v="0"/>
    <x v="0"/>
    <x v="14"/>
  </r>
  <r>
    <x v="6"/>
    <x v="19"/>
    <x v="5"/>
    <x v="35"/>
    <x v="1"/>
    <x v="9"/>
    <x v="64"/>
    <x v="452"/>
    <x v="17"/>
    <x v="0"/>
    <x v="0"/>
    <x v="0"/>
    <x v="14"/>
    <x v="0"/>
    <x v="44"/>
    <x v="150"/>
    <x v="3"/>
    <x v="6"/>
    <x v="0"/>
    <x v="0"/>
    <x v="14"/>
  </r>
  <r>
    <x v="7"/>
    <x v="20"/>
    <x v="5"/>
    <x v="35"/>
    <x v="3"/>
    <x v="9"/>
    <x v="173"/>
    <x v="674"/>
    <x v="23"/>
    <x v="41"/>
    <x v="54"/>
    <x v="0"/>
    <x v="14"/>
    <x v="84"/>
    <x v="137"/>
    <x v="150"/>
    <x v="3"/>
    <x v="6"/>
    <x v="0"/>
    <x v="0"/>
    <x v="14"/>
  </r>
  <r>
    <x v="7"/>
    <x v="19"/>
    <x v="5"/>
    <x v="35"/>
    <x v="7"/>
    <x v="9"/>
    <x v="173"/>
    <x v="689"/>
    <x v="68"/>
    <x v="41"/>
    <x v="56"/>
    <x v="0"/>
    <x v="14"/>
    <x v="80"/>
    <x v="137"/>
    <x v="150"/>
    <x v="3"/>
    <x v="6"/>
    <x v="0"/>
    <x v="0"/>
    <x v="14"/>
  </r>
  <r>
    <x v="4"/>
    <x v="17"/>
    <x v="5"/>
    <x v="35"/>
    <x v="1"/>
    <x v="9"/>
    <x v="173"/>
    <x v="434"/>
    <x v="10"/>
    <x v="97"/>
    <x v="144"/>
    <x v="0"/>
    <x v="14"/>
    <x v="219"/>
    <x v="137"/>
    <x v="150"/>
    <x v="3"/>
    <x v="6"/>
    <x v="0"/>
    <x v="0"/>
    <x v="6"/>
  </r>
  <r>
    <x v="1"/>
    <x v="18"/>
    <x v="5"/>
    <x v="35"/>
    <x v="3"/>
    <x v="9"/>
    <x v="173"/>
    <x v="435"/>
    <x v="10"/>
    <x v="41"/>
    <x v="57"/>
    <x v="0"/>
    <x v="14"/>
    <x v="89"/>
    <x v="137"/>
    <x v="150"/>
    <x v="3"/>
    <x v="6"/>
    <x v="0"/>
    <x v="0"/>
    <x v="14"/>
  </r>
  <r>
    <x v="1"/>
    <x v="18"/>
    <x v="5"/>
    <x v="35"/>
    <x v="3"/>
    <x v="1"/>
    <x v="27"/>
    <x v="19"/>
    <x v="16"/>
    <x v="0"/>
    <x v="0"/>
    <x v="0"/>
    <x v="14"/>
    <x v="0"/>
    <x v="22"/>
    <x v="150"/>
    <x v="3"/>
    <x v="6"/>
    <x v="0"/>
    <x v="0"/>
    <x v="14"/>
  </r>
  <r>
    <x v="1"/>
    <x v="17"/>
    <x v="5"/>
    <x v="35"/>
    <x v="3"/>
    <x v="1"/>
    <x v="27"/>
    <x v="393"/>
    <x v="16"/>
    <x v="114"/>
    <x v="217"/>
    <x v="0"/>
    <x v="14"/>
    <x v="269"/>
    <x v="22"/>
    <x v="150"/>
    <x v="3"/>
    <x v="6"/>
    <x v="0"/>
    <x v="0"/>
    <x v="8"/>
  </r>
  <r>
    <x v="6"/>
    <x v="17"/>
    <x v="5"/>
    <x v="35"/>
    <x v="1"/>
    <x v="9"/>
    <x v="27"/>
    <x v="499"/>
    <x v="16"/>
    <x v="0"/>
    <x v="0"/>
    <x v="0"/>
    <x v="14"/>
    <x v="0"/>
    <x v="22"/>
    <x v="150"/>
    <x v="3"/>
    <x v="6"/>
    <x v="0"/>
    <x v="0"/>
    <x v="14"/>
  </r>
  <r>
    <x v="1"/>
    <x v="14"/>
    <x v="5"/>
    <x v="35"/>
    <x v="3"/>
    <x v="9"/>
    <x v="201"/>
    <x v="542"/>
    <x v="16"/>
    <x v="0"/>
    <x v="0"/>
    <x v="0"/>
    <x v="14"/>
    <x v="27"/>
    <x v="154"/>
    <x v="150"/>
    <x v="3"/>
    <x v="6"/>
    <x v="0"/>
    <x v="0"/>
    <x v="14"/>
  </r>
  <r>
    <x v="1"/>
    <x v="16"/>
    <x v="5"/>
    <x v="35"/>
    <x v="3"/>
    <x v="0"/>
    <x v="201"/>
    <x v="468"/>
    <x v="16"/>
    <x v="0"/>
    <x v="0"/>
    <x v="0"/>
    <x v="14"/>
    <x v="11"/>
    <x v="154"/>
    <x v="150"/>
    <x v="3"/>
    <x v="6"/>
    <x v="0"/>
    <x v="0"/>
    <x v="14"/>
  </r>
  <r>
    <x v="6"/>
    <x v="20"/>
    <x v="5"/>
    <x v="35"/>
    <x v="1"/>
    <x v="9"/>
    <x v="84"/>
    <x v="335"/>
    <x v="23"/>
    <x v="0"/>
    <x v="0"/>
    <x v="0"/>
    <x v="14"/>
    <x v="0"/>
    <x v="49"/>
    <x v="150"/>
    <x v="3"/>
    <x v="6"/>
    <x v="0"/>
    <x v="0"/>
    <x v="14"/>
  </r>
  <r>
    <x v="7"/>
    <x v="20"/>
    <x v="5"/>
    <x v="35"/>
    <x v="3"/>
    <x v="9"/>
    <x v="84"/>
    <x v="15"/>
    <x v="23"/>
    <x v="0"/>
    <x v="0"/>
    <x v="0"/>
    <x v="14"/>
    <x v="0"/>
    <x v="49"/>
    <x v="150"/>
    <x v="3"/>
    <x v="6"/>
    <x v="0"/>
    <x v="0"/>
    <x v="14"/>
  </r>
  <r>
    <x v="7"/>
    <x v="20"/>
    <x v="5"/>
    <x v="35"/>
    <x v="3"/>
    <x v="2"/>
    <x v="268"/>
    <x v="318"/>
    <x v="23"/>
    <x v="123"/>
    <x v="159"/>
    <x v="0"/>
    <x v="14"/>
    <x v="214"/>
    <x v="198"/>
    <x v="150"/>
    <x v="3"/>
    <x v="6"/>
    <x v="0"/>
    <x v="0"/>
    <x v="6"/>
  </r>
  <r>
    <x v="7"/>
    <x v="21"/>
    <x v="0"/>
    <x v="21"/>
    <x v="6"/>
    <x v="9"/>
    <x v="133"/>
    <x v="225"/>
    <x v="32"/>
    <x v="0"/>
    <x v="0"/>
    <x v="0"/>
    <x v="14"/>
    <x v="0"/>
    <x v="237"/>
    <x v="12"/>
    <x v="3"/>
    <x v="6"/>
    <x v="0"/>
    <x v="0"/>
    <x v="14"/>
  </r>
  <r>
    <x v="7"/>
    <x v="21"/>
    <x v="0"/>
    <x v="21"/>
    <x v="6"/>
    <x v="9"/>
    <x v="133"/>
    <x v="226"/>
    <x v="62"/>
    <x v="0"/>
    <x v="0"/>
    <x v="0"/>
    <x v="14"/>
    <x v="0"/>
    <x v="237"/>
    <x v="12"/>
    <x v="3"/>
    <x v="6"/>
    <x v="0"/>
    <x v="0"/>
    <x v="14"/>
  </r>
  <r>
    <x v="6"/>
    <x v="15"/>
    <x v="0"/>
    <x v="21"/>
    <x v="1"/>
    <x v="1"/>
    <x v="161"/>
    <x v="629"/>
    <x v="62"/>
    <x v="13"/>
    <x v="23"/>
    <x v="0"/>
    <x v="14"/>
    <x v="297"/>
    <x v="237"/>
    <x v="12"/>
    <x v="3"/>
    <x v="6"/>
    <x v="0"/>
    <x v="0"/>
    <x v="9"/>
  </r>
  <r>
    <x v="6"/>
    <x v="15"/>
    <x v="0"/>
    <x v="21"/>
    <x v="1"/>
    <x v="1"/>
    <x v="161"/>
    <x v="42"/>
    <x v="62"/>
    <x v="5"/>
    <x v="19"/>
    <x v="0"/>
    <x v="14"/>
    <x v="42"/>
    <x v="237"/>
    <x v="12"/>
    <x v="3"/>
    <x v="6"/>
    <x v="0"/>
    <x v="0"/>
    <x v="14"/>
  </r>
  <r>
    <x v="7"/>
    <x v="18"/>
    <x v="0"/>
    <x v="21"/>
    <x v="2"/>
    <x v="2"/>
    <x v="161"/>
    <x v="600"/>
    <x v="62"/>
    <x v="90"/>
    <x v="123"/>
    <x v="0"/>
    <x v="14"/>
    <x v="251"/>
    <x v="237"/>
    <x v="12"/>
    <x v="3"/>
    <x v="6"/>
    <x v="0"/>
    <x v="0"/>
    <x v="7"/>
  </r>
  <r>
    <x v="1"/>
    <x v="15"/>
    <x v="0"/>
    <x v="21"/>
    <x v="3"/>
    <x v="9"/>
    <x v="127"/>
    <x v="175"/>
    <x v="16"/>
    <x v="0"/>
    <x v="0"/>
    <x v="0"/>
    <x v="14"/>
    <x v="0"/>
    <x v="237"/>
    <x v="12"/>
    <x v="3"/>
    <x v="6"/>
    <x v="0"/>
    <x v="0"/>
    <x v="14"/>
  </r>
  <r>
    <x v="7"/>
    <x v="19"/>
    <x v="0"/>
    <x v="21"/>
    <x v="1"/>
    <x v="9"/>
    <x v="307"/>
    <x v="55"/>
    <x v="62"/>
    <x v="20"/>
    <x v="35"/>
    <x v="0"/>
    <x v="14"/>
    <x v="61"/>
    <x v="213"/>
    <x v="12"/>
    <x v="3"/>
    <x v="6"/>
    <x v="0"/>
    <x v="0"/>
    <x v="14"/>
  </r>
  <r>
    <x v="7"/>
    <x v="18"/>
    <x v="0"/>
    <x v="21"/>
    <x v="3"/>
    <x v="9"/>
    <x v="307"/>
    <x v="467"/>
    <x v="32"/>
    <x v="0"/>
    <x v="0"/>
    <x v="0"/>
    <x v="14"/>
    <x v="24"/>
    <x v="213"/>
    <x v="12"/>
    <x v="3"/>
    <x v="6"/>
    <x v="0"/>
    <x v="0"/>
    <x v="14"/>
  </r>
  <r>
    <x v="7"/>
    <x v="18"/>
    <x v="0"/>
    <x v="21"/>
    <x v="3"/>
    <x v="9"/>
    <x v="307"/>
    <x v="618"/>
    <x v="62"/>
    <x v="0"/>
    <x v="0"/>
    <x v="0"/>
    <x v="14"/>
    <x v="0"/>
    <x v="213"/>
    <x v="12"/>
    <x v="3"/>
    <x v="6"/>
    <x v="0"/>
    <x v="0"/>
    <x v="14"/>
  </r>
  <r>
    <x v="7"/>
    <x v="21"/>
    <x v="0"/>
    <x v="21"/>
    <x v="3"/>
    <x v="3"/>
    <x v="307"/>
    <x v="348"/>
    <x v="32"/>
    <x v="0"/>
    <x v="0"/>
    <x v="0"/>
    <x v="14"/>
    <x v="0"/>
    <x v="213"/>
    <x v="12"/>
    <x v="3"/>
    <x v="6"/>
    <x v="0"/>
    <x v="0"/>
    <x v="14"/>
  </r>
  <r>
    <x v="7"/>
    <x v="21"/>
    <x v="0"/>
    <x v="21"/>
    <x v="2"/>
    <x v="2"/>
    <x v="307"/>
    <x v="54"/>
    <x v="32"/>
    <x v="0"/>
    <x v="0"/>
    <x v="0"/>
    <x v="14"/>
    <x v="0"/>
    <x v="213"/>
    <x v="12"/>
    <x v="3"/>
    <x v="6"/>
    <x v="0"/>
    <x v="0"/>
    <x v="14"/>
  </r>
  <r>
    <x v="7"/>
    <x v="18"/>
    <x v="0"/>
    <x v="21"/>
    <x v="1"/>
    <x v="9"/>
    <x v="164"/>
    <x v="279"/>
    <x v="32"/>
    <x v="0"/>
    <x v="0"/>
    <x v="0"/>
    <x v="14"/>
    <x v="36"/>
    <x v="131"/>
    <x v="12"/>
    <x v="3"/>
    <x v="6"/>
    <x v="0"/>
    <x v="0"/>
    <x v="14"/>
  </r>
  <r>
    <x v="7"/>
    <x v="18"/>
    <x v="0"/>
    <x v="21"/>
    <x v="1"/>
    <x v="9"/>
    <x v="164"/>
    <x v="279"/>
    <x v="86"/>
    <x v="0"/>
    <x v="0"/>
    <x v="0"/>
    <x v="14"/>
    <x v="0"/>
    <x v="131"/>
    <x v="12"/>
    <x v="3"/>
    <x v="6"/>
    <x v="0"/>
    <x v="0"/>
    <x v="14"/>
  </r>
  <r>
    <x v="5"/>
    <x v="20"/>
    <x v="2"/>
    <x v="37"/>
    <x v="1"/>
    <x v="9"/>
    <x v="180"/>
    <x v="218"/>
    <x v="24"/>
    <x v="0"/>
    <x v="0"/>
    <x v="0"/>
    <x v="14"/>
    <x v="0"/>
    <x v="234"/>
    <x v="29"/>
    <x v="3"/>
    <x v="6"/>
    <x v="0"/>
    <x v="0"/>
    <x v="14"/>
  </r>
  <r>
    <x v="7"/>
    <x v="19"/>
    <x v="2"/>
    <x v="26"/>
    <x v="1"/>
    <x v="1"/>
    <x v="77"/>
    <x v="374"/>
    <x v="62"/>
    <x v="94"/>
    <x v="171"/>
    <x v="0"/>
    <x v="14"/>
    <x v="236"/>
    <x v="234"/>
    <x v="29"/>
    <x v="3"/>
    <x v="6"/>
    <x v="0"/>
    <x v="0"/>
    <x v="30"/>
  </r>
  <r>
    <x v="5"/>
    <x v="20"/>
    <x v="2"/>
    <x v="37"/>
    <x v="1"/>
    <x v="9"/>
    <x v="142"/>
    <x v="79"/>
    <x v="15"/>
    <x v="0"/>
    <x v="0"/>
    <x v="0"/>
    <x v="14"/>
    <x v="0"/>
    <x v="234"/>
    <x v="29"/>
    <x v="3"/>
    <x v="6"/>
    <x v="0"/>
    <x v="0"/>
    <x v="14"/>
  </r>
  <r>
    <x v="7"/>
    <x v="19"/>
    <x v="2"/>
    <x v="37"/>
    <x v="1"/>
    <x v="9"/>
    <x v="142"/>
    <x v="239"/>
    <x v="62"/>
    <x v="0"/>
    <x v="0"/>
    <x v="0"/>
    <x v="14"/>
    <x v="0"/>
    <x v="234"/>
    <x v="29"/>
    <x v="3"/>
    <x v="6"/>
    <x v="0"/>
    <x v="0"/>
    <x v="14"/>
  </r>
  <r>
    <x v="6"/>
    <x v="18"/>
    <x v="5"/>
    <x v="31"/>
    <x v="1"/>
    <x v="9"/>
    <x v="182"/>
    <x v="681"/>
    <x v="27"/>
    <x v="0"/>
    <x v="0"/>
    <x v="0"/>
    <x v="14"/>
    <x v="0"/>
    <x v="141"/>
    <x v="14"/>
    <x v="3"/>
    <x v="6"/>
    <x v="0"/>
    <x v="0"/>
    <x v="14"/>
  </r>
  <r>
    <x v="1"/>
    <x v="19"/>
    <x v="5"/>
    <x v="31"/>
    <x v="3"/>
    <x v="9"/>
    <x v="182"/>
    <x v="410"/>
    <x v="16"/>
    <x v="100"/>
    <x v="183"/>
    <x v="0"/>
    <x v="14"/>
    <x v="233"/>
    <x v="141"/>
    <x v="14"/>
    <x v="3"/>
    <x v="6"/>
    <x v="0"/>
    <x v="0"/>
    <x v="30"/>
  </r>
  <r>
    <x v="1"/>
    <x v="19"/>
    <x v="5"/>
    <x v="31"/>
    <x v="3"/>
    <x v="9"/>
    <x v="182"/>
    <x v="328"/>
    <x v="34"/>
    <x v="0"/>
    <x v="0"/>
    <x v="0"/>
    <x v="14"/>
    <x v="0"/>
    <x v="141"/>
    <x v="14"/>
    <x v="3"/>
    <x v="6"/>
    <x v="0"/>
    <x v="0"/>
    <x v="14"/>
  </r>
  <r>
    <x v="1"/>
    <x v="19"/>
    <x v="5"/>
    <x v="31"/>
    <x v="0"/>
    <x v="9"/>
    <x v="189"/>
    <x v="544"/>
    <x v="16"/>
    <x v="0"/>
    <x v="0"/>
    <x v="0"/>
    <x v="13"/>
    <x v="0"/>
    <x v="148"/>
    <x v="114"/>
    <x v="3"/>
    <x v="6"/>
    <x v="0"/>
    <x v="0"/>
    <x v="14"/>
  </r>
  <r>
    <x v="7"/>
    <x v="20"/>
    <x v="5"/>
    <x v="31"/>
    <x v="6"/>
    <x v="9"/>
    <x v="189"/>
    <x v="456"/>
    <x v="68"/>
    <x v="0"/>
    <x v="0"/>
    <x v="0"/>
    <x v="13"/>
    <x v="0"/>
    <x v="148"/>
    <x v="114"/>
    <x v="3"/>
    <x v="6"/>
    <x v="0"/>
    <x v="0"/>
    <x v="14"/>
  </r>
  <r>
    <x v="1"/>
    <x v="19"/>
    <x v="5"/>
    <x v="31"/>
    <x v="3"/>
    <x v="9"/>
    <x v="189"/>
    <x v="364"/>
    <x v="57"/>
    <x v="11"/>
    <x v="9"/>
    <x v="0"/>
    <x v="13"/>
    <x v="16"/>
    <x v="148"/>
    <x v="114"/>
    <x v="3"/>
    <x v="0"/>
    <x v="0"/>
    <x v="0"/>
    <x v="14"/>
  </r>
  <r>
    <x v="6"/>
    <x v="17"/>
    <x v="5"/>
    <x v="31"/>
    <x v="1"/>
    <x v="1"/>
    <x v="189"/>
    <x v="634"/>
    <x v="26"/>
    <x v="89"/>
    <x v="170"/>
    <x v="0"/>
    <x v="13"/>
    <x v="298"/>
    <x v="148"/>
    <x v="114"/>
    <x v="3"/>
    <x v="6"/>
    <x v="0"/>
    <x v="0"/>
    <x v="9"/>
  </r>
  <r>
    <x v="6"/>
    <x v="20"/>
    <x v="5"/>
    <x v="31"/>
    <x v="2"/>
    <x v="2"/>
    <x v="189"/>
    <x v="529"/>
    <x v="26"/>
    <x v="11"/>
    <x v="17"/>
    <x v="0"/>
    <x v="13"/>
    <x v="24"/>
    <x v="148"/>
    <x v="114"/>
    <x v="3"/>
    <x v="6"/>
    <x v="0"/>
    <x v="0"/>
    <x v="14"/>
  </r>
  <r>
    <x v="7"/>
    <x v="20"/>
    <x v="5"/>
    <x v="31"/>
    <x v="0"/>
    <x v="9"/>
    <x v="184"/>
    <x v="110"/>
    <x v="33"/>
    <x v="0"/>
    <x v="0"/>
    <x v="0"/>
    <x v="13"/>
    <x v="0"/>
    <x v="143"/>
    <x v="114"/>
    <x v="3"/>
    <x v="6"/>
    <x v="0"/>
    <x v="0"/>
    <x v="14"/>
  </r>
  <r>
    <x v="6"/>
    <x v="13"/>
    <x v="5"/>
    <x v="31"/>
    <x v="2"/>
    <x v="9"/>
    <x v="22"/>
    <x v="217"/>
    <x v="26"/>
    <x v="29"/>
    <x v="43"/>
    <x v="0"/>
    <x v="13"/>
    <x v="94"/>
    <x v="143"/>
    <x v="114"/>
    <x v="3"/>
    <x v="6"/>
    <x v="0"/>
    <x v="0"/>
    <x v="14"/>
  </r>
  <r>
    <x v="6"/>
    <x v="17"/>
    <x v="5"/>
    <x v="31"/>
    <x v="1"/>
    <x v="9"/>
    <x v="184"/>
    <x v="585"/>
    <x v="27"/>
    <x v="0"/>
    <x v="0"/>
    <x v="0"/>
    <x v="13"/>
    <x v="24"/>
    <x v="143"/>
    <x v="114"/>
    <x v="3"/>
    <x v="6"/>
    <x v="0"/>
    <x v="0"/>
    <x v="14"/>
  </r>
  <r>
    <x v="1"/>
    <x v="17"/>
    <x v="5"/>
    <x v="31"/>
    <x v="3"/>
    <x v="9"/>
    <x v="22"/>
    <x v="34"/>
    <x v="16"/>
    <x v="0"/>
    <x v="0"/>
    <x v="0"/>
    <x v="13"/>
    <x v="0"/>
    <x v="143"/>
    <x v="114"/>
    <x v="3"/>
    <x v="6"/>
    <x v="0"/>
    <x v="0"/>
    <x v="14"/>
  </r>
  <r>
    <x v="1"/>
    <x v="18"/>
    <x v="5"/>
    <x v="31"/>
    <x v="3"/>
    <x v="9"/>
    <x v="184"/>
    <x v="460"/>
    <x v="6"/>
    <x v="0"/>
    <x v="0"/>
    <x v="0"/>
    <x v="13"/>
    <x v="0"/>
    <x v="143"/>
    <x v="114"/>
    <x v="3"/>
    <x v="6"/>
    <x v="0"/>
    <x v="0"/>
    <x v="14"/>
  </r>
  <r>
    <x v="7"/>
    <x v="19"/>
    <x v="5"/>
    <x v="31"/>
    <x v="3"/>
    <x v="9"/>
    <x v="22"/>
    <x v="202"/>
    <x v="17"/>
    <x v="0"/>
    <x v="0"/>
    <x v="0"/>
    <x v="13"/>
    <x v="18"/>
    <x v="143"/>
    <x v="114"/>
    <x v="3"/>
    <x v="6"/>
    <x v="0"/>
    <x v="0"/>
    <x v="14"/>
  </r>
  <r>
    <x v="1"/>
    <x v="12"/>
    <x v="5"/>
    <x v="31"/>
    <x v="3"/>
    <x v="9"/>
    <x v="162"/>
    <x v="696"/>
    <x v="16"/>
    <x v="0"/>
    <x v="0"/>
    <x v="0"/>
    <x v="13"/>
    <x v="0"/>
    <x v="130"/>
    <x v="114"/>
    <x v="3"/>
    <x v="6"/>
    <x v="0"/>
    <x v="0"/>
    <x v="14"/>
  </r>
  <r>
    <x v="1"/>
    <x v="18"/>
    <x v="5"/>
    <x v="31"/>
    <x v="1"/>
    <x v="1"/>
    <x v="162"/>
    <x v="46"/>
    <x v="57"/>
    <x v="10"/>
    <x v="11"/>
    <x v="0"/>
    <x v="13"/>
    <x v="24"/>
    <x v="130"/>
    <x v="114"/>
    <x v="3"/>
    <x v="6"/>
    <x v="0"/>
    <x v="0"/>
    <x v="14"/>
  </r>
  <r>
    <x v="5"/>
    <x v="30"/>
    <x v="5"/>
    <x v="31"/>
    <x v="2"/>
    <x v="9"/>
    <x v="162"/>
    <x v="73"/>
    <x v="17"/>
    <x v="0"/>
    <x v="0"/>
    <x v="0"/>
    <x v="13"/>
    <x v="0"/>
    <x v="130"/>
    <x v="114"/>
    <x v="3"/>
    <x v="6"/>
    <x v="0"/>
    <x v="0"/>
    <x v="14"/>
  </r>
  <r>
    <x v="6"/>
    <x v="18"/>
    <x v="5"/>
    <x v="31"/>
    <x v="1"/>
    <x v="9"/>
    <x v="162"/>
    <x v="406"/>
    <x v="63"/>
    <x v="0"/>
    <x v="0"/>
    <x v="0"/>
    <x v="13"/>
    <x v="0"/>
    <x v="130"/>
    <x v="114"/>
    <x v="3"/>
    <x v="6"/>
    <x v="0"/>
    <x v="0"/>
    <x v="14"/>
  </r>
  <r>
    <x v="6"/>
    <x v="18"/>
    <x v="5"/>
    <x v="31"/>
    <x v="2"/>
    <x v="1"/>
    <x v="162"/>
    <x v="249"/>
    <x v="26"/>
    <x v="0"/>
    <x v="0"/>
    <x v="0"/>
    <x v="13"/>
    <x v="0"/>
    <x v="130"/>
    <x v="114"/>
    <x v="3"/>
    <x v="6"/>
    <x v="0"/>
    <x v="0"/>
    <x v="14"/>
  </r>
  <r>
    <x v="6"/>
    <x v="18"/>
    <x v="5"/>
    <x v="31"/>
    <x v="1"/>
    <x v="1"/>
    <x v="115"/>
    <x v="113"/>
    <x v="17"/>
    <x v="0"/>
    <x v="0"/>
    <x v="0"/>
    <x v="13"/>
    <x v="0"/>
    <x v="67"/>
    <x v="114"/>
    <x v="3"/>
    <x v="6"/>
    <x v="0"/>
    <x v="0"/>
    <x v="14"/>
  </r>
  <r>
    <x v="1"/>
    <x v="17"/>
    <x v="5"/>
    <x v="31"/>
    <x v="3"/>
    <x v="9"/>
    <x v="115"/>
    <x v="323"/>
    <x v="34"/>
    <x v="109"/>
    <x v="160"/>
    <x v="0"/>
    <x v="13"/>
    <x v="196"/>
    <x v="67"/>
    <x v="114"/>
    <x v="3"/>
    <x v="6"/>
    <x v="0"/>
    <x v="0"/>
    <x v="5"/>
  </r>
  <r>
    <x v="1"/>
    <x v="18"/>
    <x v="5"/>
    <x v="31"/>
    <x v="1"/>
    <x v="1"/>
    <x v="115"/>
    <x v="306"/>
    <x v="16"/>
    <x v="110"/>
    <x v="161"/>
    <x v="0"/>
    <x v="13"/>
    <x v="195"/>
    <x v="67"/>
    <x v="114"/>
    <x v="3"/>
    <x v="6"/>
    <x v="0"/>
    <x v="0"/>
    <x v="5"/>
  </r>
  <r>
    <x v="7"/>
    <x v="20"/>
    <x v="5"/>
    <x v="31"/>
    <x v="2"/>
    <x v="9"/>
    <x v="115"/>
    <x v="248"/>
    <x v="26"/>
    <x v="40"/>
    <x v="55"/>
    <x v="0"/>
    <x v="13"/>
    <x v="82"/>
    <x v="67"/>
    <x v="114"/>
    <x v="3"/>
    <x v="6"/>
    <x v="0"/>
    <x v="0"/>
    <x v="14"/>
  </r>
  <r>
    <x v="7"/>
    <x v="17"/>
    <x v="5"/>
    <x v="31"/>
    <x v="3"/>
    <x v="9"/>
    <x v="115"/>
    <x v="123"/>
    <x v="12"/>
    <x v="89"/>
    <x v="127"/>
    <x v="0"/>
    <x v="13"/>
    <x v="187"/>
    <x v="67"/>
    <x v="114"/>
    <x v="3"/>
    <x v="6"/>
    <x v="0"/>
    <x v="0"/>
    <x v="5"/>
  </r>
  <r>
    <x v="1"/>
    <x v="18"/>
    <x v="5"/>
    <x v="31"/>
    <x v="0"/>
    <x v="9"/>
    <x v="186"/>
    <x v="305"/>
    <x v="6"/>
    <x v="0"/>
    <x v="0"/>
    <x v="0"/>
    <x v="13"/>
    <x v="0"/>
    <x v="145"/>
    <x v="114"/>
    <x v="3"/>
    <x v="6"/>
    <x v="0"/>
    <x v="0"/>
    <x v="14"/>
  </r>
  <r>
    <x v="6"/>
    <x v="16"/>
    <x v="5"/>
    <x v="31"/>
    <x v="2"/>
    <x v="9"/>
    <x v="186"/>
    <x v="530"/>
    <x v="63"/>
    <x v="0"/>
    <x v="0"/>
    <x v="0"/>
    <x v="13"/>
    <x v="0"/>
    <x v="214"/>
    <x v="114"/>
    <x v="3"/>
    <x v="6"/>
    <x v="0"/>
    <x v="0"/>
    <x v="14"/>
  </r>
  <r>
    <x v="1"/>
    <x v="18"/>
    <x v="5"/>
    <x v="31"/>
    <x v="3"/>
    <x v="9"/>
    <x v="186"/>
    <x v="595"/>
    <x v="34"/>
    <x v="0"/>
    <x v="0"/>
    <x v="0"/>
    <x v="13"/>
    <x v="0"/>
    <x v="145"/>
    <x v="114"/>
    <x v="3"/>
    <x v="6"/>
    <x v="0"/>
    <x v="0"/>
    <x v="14"/>
  </r>
  <r>
    <x v="1"/>
    <x v="18"/>
    <x v="5"/>
    <x v="31"/>
    <x v="3"/>
    <x v="9"/>
    <x v="186"/>
    <x v="162"/>
    <x v="16"/>
    <x v="0"/>
    <x v="0"/>
    <x v="0"/>
    <x v="13"/>
    <x v="0"/>
    <x v="145"/>
    <x v="114"/>
    <x v="3"/>
    <x v="6"/>
    <x v="0"/>
    <x v="0"/>
    <x v="14"/>
  </r>
  <r>
    <x v="8"/>
    <x v="18"/>
    <x v="5"/>
    <x v="31"/>
    <x v="1"/>
    <x v="9"/>
    <x v="186"/>
    <x v="236"/>
    <x v="12"/>
    <x v="20"/>
    <x v="26"/>
    <x v="0"/>
    <x v="13"/>
    <x v="52"/>
    <x v="214"/>
    <x v="114"/>
    <x v="3"/>
    <x v="6"/>
    <x v="0"/>
    <x v="0"/>
    <x v="14"/>
  </r>
  <r>
    <x v="7"/>
    <x v="20"/>
    <x v="5"/>
    <x v="31"/>
    <x v="3"/>
    <x v="9"/>
    <x v="186"/>
    <x v="570"/>
    <x v="68"/>
    <x v="104"/>
    <x v="112"/>
    <x v="0"/>
    <x v="13"/>
    <x v="155"/>
    <x v="214"/>
    <x v="114"/>
    <x v="3"/>
    <x v="6"/>
    <x v="0"/>
    <x v="0"/>
    <x v="27"/>
  </r>
  <r>
    <x v="1"/>
    <x v="17"/>
    <x v="5"/>
    <x v="0"/>
    <x v="6"/>
    <x v="9"/>
    <x v="21"/>
    <x v="286"/>
    <x v="40"/>
    <x v="37"/>
    <x v="60"/>
    <x v="0"/>
    <x v="13"/>
    <x v="94"/>
    <x v="19"/>
    <x v="126"/>
    <x v="3"/>
    <x v="6"/>
    <x v="0"/>
    <x v="0"/>
    <x v="14"/>
  </r>
  <r>
    <x v="7"/>
    <x v="17"/>
    <x v="5"/>
    <x v="0"/>
    <x v="6"/>
    <x v="9"/>
    <x v="21"/>
    <x v="645"/>
    <x v="77"/>
    <x v="0"/>
    <x v="0"/>
    <x v="0"/>
    <x v="13"/>
    <x v="0"/>
    <x v="19"/>
    <x v="126"/>
    <x v="3"/>
    <x v="6"/>
    <x v="0"/>
    <x v="0"/>
    <x v="14"/>
  </r>
  <r>
    <x v="1"/>
    <x v="18"/>
    <x v="5"/>
    <x v="18"/>
    <x v="2"/>
    <x v="1"/>
    <x v="257"/>
    <x v="315"/>
    <x v="40"/>
    <x v="24"/>
    <x v="36"/>
    <x v="0"/>
    <x v="13"/>
    <x v="69"/>
    <x v="82"/>
    <x v="126"/>
    <x v="3"/>
    <x v="6"/>
    <x v="0"/>
    <x v="0"/>
    <x v="14"/>
  </r>
  <r>
    <x v="1"/>
    <x v="13"/>
    <x v="5"/>
    <x v="34"/>
    <x v="3"/>
    <x v="1"/>
    <x v="262"/>
    <x v="442"/>
    <x v="65"/>
    <x v="23"/>
    <x v="37"/>
    <x v="0"/>
    <x v="13"/>
    <x v="64"/>
    <x v="195"/>
    <x v="126"/>
    <x v="3"/>
    <x v="6"/>
    <x v="0"/>
    <x v="0"/>
    <x v="14"/>
  </r>
  <r>
    <x v="1"/>
    <x v="13"/>
    <x v="5"/>
    <x v="34"/>
    <x v="3"/>
    <x v="9"/>
    <x v="262"/>
    <x v="475"/>
    <x v="16"/>
    <x v="0"/>
    <x v="0"/>
    <x v="0"/>
    <x v="13"/>
    <x v="25"/>
    <x v="195"/>
    <x v="126"/>
    <x v="3"/>
    <x v="6"/>
    <x v="0"/>
    <x v="0"/>
    <x v="14"/>
  </r>
  <r>
    <x v="6"/>
    <x v="14"/>
    <x v="5"/>
    <x v="34"/>
    <x v="1"/>
    <x v="1"/>
    <x v="262"/>
    <x v="551"/>
    <x v="65"/>
    <x v="22"/>
    <x v="34"/>
    <x v="0"/>
    <x v="13"/>
    <x v="56"/>
    <x v="195"/>
    <x v="126"/>
    <x v="3"/>
    <x v="6"/>
    <x v="0"/>
    <x v="0"/>
    <x v="14"/>
  </r>
  <r>
    <x v="1"/>
    <x v="17"/>
    <x v="5"/>
    <x v="20"/>
    <x v="3"/>
    <x v="9"/>
    <x v="95"/>
    <x v="195"/>
    <x v="16"/>
    <x v="0"/>
    <x v="0"/>
    <x v="0"/>
    <x v="13"/>
    <x v="23"/>
    <x v="55"/>
    <x v="126"/>
    <x v="3"/>
    <x v="6"/>
    <x v="0"/>
    <x v="0"/>
    <x v="14"/>
  </r>
  <r>
    <x v="1"/>
    <x v="17"/>
    <x v="5"/>
    <x v="20"/>
    <x v="3"/>
    <x v="9"/>
    <x v="95"/>
    <x v="496"/>
    <x v="16"/>
    <x v="37"/>
    <x v="57"/>
    <x v="0"/>
    <x v="13"/>
    <x v="89"/>
    <x v="55"/>
    <x v="126"/>
    <x v="3"/>
    <x v="6"/>
    <x v="0"/>
    <x v="0"/>
    <x v="14"/>
  </r>
  <r>
    <x v="1"/>
    <x v="17"/>
    <x v="5"/>
    <x v="20"/>
    <x v="3"/>
    <x v="9"/>
    <x v="95"/>
    <x v="9"/>
    <x v="0"/>
    <x v="37"/>
    <x v="50"/>
    <x v="0"/>
    <x v="13"/>
    <x v="79"/>
    <x v="55"/>
    <x v="126"/>
    <x v="3"/>
    <x v="6"/>
    <x v="0"/>
    <x v="0"/>
    <x v="14"/>
  </r>
  <r>
    <x v="1"/>
    <x v="17"/>
    <x v="5"/>
    <x v="20"/>
    <x v="3"/>
    <x v="9"/>
    <x v="95"/>
    <x v="642"/>
    <x v="75"/>
    <x v="20"/>
    <x v="36"/>
    <x v="0"/>
    <x v="13"/>
    <x v="55"/>
    <x v="55"/>
    <x v="126"/>
    <x v="3"/>
    <x v="6"/>
    <x v="0"/>
    <x v="0"/>
    <x v="14"/>
  </r>
  <r>
    <x v="5"/>
    <x v="16"/>
    <x v="5"/>
    <x v="20"/>
    <x v="3"/>
    <x v="9"/>
    <x v="95"/>
    <x v="75"/>
    <x v="18"/>
    <x v="0"/>
    <x v="0"/>
    <x v="0"/>
    <x v="13"/>
    <x v="0"/>
    <x v="55"/>
    <x v="126"/>
    <x v="3"/>
    <x v="6"/>
    <x v="0"/>
    <x v="0"/>
    <x v="14"/>
  </r>
  <r>
    <x v="6"/>
    <x v="17"/>
    <x v="5"/>
    <x v="20"/>
    <x v="2"/>
    <x v="9"/>
    <x v="95"/>
    <x v="28"/>
    <x v="44"/>
    <x v="37"/>
    <x v="50"/>
    <x v="0"/>
    <x v="13"/>
    <x v="79"/>
    <x v="55"/>
    <x v="126"/>
    <x v="3"/>
    <x v="6"/>
    <x v="0"/>
    <x v="0"/>
    <x v="14"/>
  </r>
  <r>
    <x v="1"/>
    <x v="16"/>
    <x v="5"/>
    <x v="1"/>
    <x v="1"/>
    <x v="9"/>
    <x v="90"/>
    <x v="272"/>
    <x v="79"/>
    <x v="93"/>
    <x v="104"/>
    <x v="0"/>
    <x v="13"/>
    <x v="121"/>
    <x v="79"/>
    <x v="126"/>
    <x v="3"/>
    <x v="6"/>
    <x v="0"/>
    <x v="0"/>
    <x v="0"/>
  </r>
  <r>
    <x v="5"/>
    <x v="17"/>
    <x v="5"/>
    <x v="1"/>
    <x v="1"/>
    <x v="9"/>
    <x v="91"/>
    <x v="524"/>
    <x v="3"/>
    <x v="0"/>
    <x v="0"/>
    <x v="0"/>
    <x v="13"/>
    <x v="0"/>
    <x v="79"/>
    <x v="126"/>
    <x v="3"/>
    <x v="6"/>
    <x v="0"/>
    <x v="0"/>
    <x v="14"/>
  </r>
  <r>
    <x v="5"/>
    <x v="14"/>
    <x v="5"/>
    <x v="1"/>
    <x v="1"/>
    <x v="9"/>
    <x v="91"/>
    <x v="261"/>
    <x v="15"/>
    <x v="0"/>
    <x v="0"/>
    <x v="0"/>
    <x v="13"/>
    <x v="0"/>
    <x v="79"/>
    <x v="126"/>
    <x v="3"/>
    <x v="6"/>
    <x v="0"/>
    <x v="0"/>
    <x v="14"/>
  </r>
  <r>
    <x v="1"/>
    <x v="16"/>
    <x v="5"/>
    <x v="34"/>
    <x v="2"/>
    <x v="1"/>
    <x v="54"/>
    <x v="4"/>
    <x v="65"/>
    <x v="143"/>
    <x v="180"/>
    <x v="0"/>
    <x v="13"/>
    <x v="231"/>
    <x v="39"/>
    <x v="126"/>
    <x v="3"/>
    <x v="6"/>
    <x v="0"/>
    <x v="0"/>
    <x v="6"/>
  </r>
  <r>
    <x v="1"/>
    <x v="15"/>
    <x v="5"/>
    <x v="34"/>
    <x v="4"/>
    <x v="9"/>
    <x v="54"/>
    <x v="550"/>
    <x v="65"/>
    <x v="95"/>
    <x v="176"/>
    <x v="0"/>
    <x v="13"/>
    <x v="252"/>
    <x v="39"/>
    <x v="126"/>
    <x v="3"/>
    <x v="6"/>
    <x v="0"/>
    <x v="0"/>
    <x v="7"/>
  </r>
  <r>
    <x v="1"/>
    <x v="15"/>
    <x v="5"/>
    <x v="34"/>
    <x v="6"/>
    <x v="9"/>
    <x v="54"/>
    <x v="395"/>
    <x v="16"/>
    <x v="98"/>
    <x v="151"/>
    <x v="0"/>
    <x v="13"/>
    <x v="200"/>
    <x v="39"/>
    <x v="126"/>
    <x v="3"/>
    <x v="6"/>
    <x v="0"/>
    <x v="0"/>
    <x v="5"/>
  </r>
  <r>
    <x v="6"/>
    <x v="15"/>
    <x v="5"/>
    <x v="34"/>
    <x v="2"/>
    <x v="2"/>
    <x v="54"/>
    <x v="551"/>
    <x v="65"/>
    <x v="0"/>
    <x v="0"/>
    <x v="0"/>
    <x v="13"/>
    <x v="0"/>
    <x v="39"/>
    <x v="126"/>
    <x v="3"/>
    <x v="6"/>
    <x v="0"/>
    <x v="0"/>
    <x v="14"/>
  </r>
  <r>
    <x v="5"/>
    <x v="18"/>
    <x v="2"/>
    <x v="2"/>
    <x v="3"/>
    <x v="9"/>
    <x v="132"/>
    <x v="579"/>
    <x v="12"/>
    <x v="0"/>
    <x v="0"/>
    <x v="0"/>
    <x v="13"/>
    <x v="0"/>
    <x v="98"/>
    <x v="79"/>
    <x v="3"/>
    <x v="6"/>
    <x v="0"/>
    <x v="0"/>
    <x v="14"/>
  </r>
  <r>
    <x v="5"/>
    <x v="18"/>
    <x v="2"/>
    <x v="2"/>
    <x v="3"/>
    <x v="9"/>
    <x v="132"/>
    <x v="579"/>
    <x v="62"/>
    <x v="0"/>
    <x v="0"/>
    <x v="0"/>
    <x v="13"/>
    <x v="0"/>
    <x v="98"/>
    <x v="79"/>
    <x v="3"/>
    <x v="6"/>
    <x v="0"/>
    <x v="0"/>
    <x v="14"/>
  </r>
  <r>
    <x v="7"/>
    <x v="19"/>
    <x v="2"/>
    <x v="2"/>
    <x v="3"/>
    <x v="1"/>
    <x v="132"/>
    <x v="293"/>
    <x v="86"/>
    <x v="114"/>
    <x v="168"/>
    <x v="0"/>
    <x v="13"/>
    <x v="242"/>
    <x v="98"/>
    <x v="79"/>
    <x v="3"/>
    <x v="6"/>
    <x v="0"/>
    <x v="0"/>
    <x v="7"/>
  </r>
  <r>
    <x v="7"/>
    <x v="20"/>
    <x v="2"/>
    <x v="2"/>
    <x v="6"/>
    <x v="9"/>
    <x v="132"/>
    <x v="238"/>
    <x v="86"/>
    <x v="100"/>
    <x v="146"/>
    <x v="0"/>
    <x v="13"/>
    <x v="143"/>
    <x v="98"/>
    <x v="79"/>
    <x v="3"/>
    <x v="6"/>
    <x v="0"/>
    <x v="0"/>
    <x v="3"/>
  </r>
  <r>
    <x v="7"/>
    <x v="20"/>
    <x v="2"/>
    <x v="2"/>
    <x v="6"/>
    <x v="9"/>
    <x v="132"/>
    <x v="427"/>
    <x v="28"/>
    <x v="114"/>
    <x v="152"/>
    <x v="0"/>
    <x v="13"/>
    <x v="142"/>
    <x v="98"/>
    <x v="79"/>
    <x v="3"/>
    <x v="6"/>
    <x v="0"/>
    <x v="0"/>
    <x v="26"/>
  </r>
  <r>
    <x v="5"/>
    <x v="18"/>
    <x v="2"/>
    <x v="2"/>
    <x v="3"/>
    <x v="9"/>
    <x v="9"/>
    <x v="474"/>
    <x v="57"/>
    <x v="0"/>
    <x v="0"/>
    <x v="0"/>
    <x v="13"/>
    <x v="0"/>
    <x v="8"/>
    <x v="79"/>
    <x v="3"/>
    <x v="6"/>
    <x v="0"/>
    <x v="0"/>
    <x v="14"/>
  </r>
  <r>
    <x v="5"/>
    <x v="20"/>
    <x v="2"/>
    <x v="2"/>
    <x v="3"/>
    <x v="9"/>
    <x v="9"/>
    <x v="513"/>
    <x v="62"/>
    <x v="0"/>
    <x v="0"/>
    <x v="0"/>
    <x v="13"/>
    <x v="0"/>
    <x v="8"/>
    <x v="79"/>
    <x v="3"/>
    <x v="6"/>
    <x v="0"/>
    <x v="0"/>
    <x v="14"/>
  </r>
  <r>
    <x v="6"/>
    <x v="20"/>
    <x v="2"/>
    <x v="2"/>
    <x v="1"/>
    <x v="1"/>
    <x v="9"/>
    <x v="16"/>
    <x v="62"/>
    <x v="0"/>
    <x v="0"/>
    <x v="0"/>
    <x v="13"/>
    <x v="0"/>
    <x v="8"/>
    <x v="79"/>
    <x v="3"/>
    <x v="6"/>
    <x v="0"/>
    <x v="0"/>
    <x v="14"/>
  </r>
  <r>
    <x v="7"/>
    <x v="20"/>
    <x v="2"/>
    <x v="2"/>
    <x v="6"/>
    <x v="1"/>
    <x v="9"/>
    <x v="7"/>
    <x v="62"/>
    <x v="0"/>
    <x v="0"/>
    <x v="0"/>
    <x v="13"/>
    <x v="0"/>
    <x v="8"/>
    <x v="79"/>
    <x v="3"/>
    <x v="6"/>
    <x v="0"/>
    <x v="0"/>
    <x v="14"/>
  </r>
  <r>
    <x v="7"/>
    <x v="16"/>
    <x v="2"/>
    <x v="2"/>
    <x v="0"/>
    <x v="9"/>
    <x v="9"/>
    <x v="7"/>
    <x v="62"/>
    <x v="0"/>
    <x v="0"/>
    <x v="0"/>
    <x v="13"/>
    <x v="0"/>
    <x v="8"/>
    <x v="79"/>
    <x v="3"/>
    <x v="6"/>
    <x v="0"/>
    <x v="0"/>
    <x v="14"/>
  </r>
  <r>
    <x v="7"/>
    <x v="20"/>
    <x v="2"/>
    <x v="2"/>
    <x v="6"/>
    <x v="9"/>
    <x v="9"/>
    <x v="309"/>
    <x v="62"/>
    <x v="0"/>
    <x v="0"/>
    <x v="0"/>
    <x v="13"/>
    <x v="0"/>
    <x v="8"/>
    <x v="79"/>
    <x v="3"/>
    <x v="6"/>
    <x v="0"/>
    <x v="0"/>
    <x v="14"/>
  </r>
  <r>
    <x v="7"/>
    <x v="19"/>
    <x v="4"/>
    <x v="8"/>
    <x v="3"/>
    <x v="2"/>
    <x v="283"/>
    <x v="153"/>
    <x v="62"/>
    <x v="106"/>
    <x v="223"/>
    <x v="0"/>
    <x v="13"/>
    <x v="209"/>
    <x v="70"/>
    <x v="79"/>
    <x v="3"/>
    <x v="6"/>
    <x v="0"/>
    <x v="0"/>
    <x v="29"/>
  </r>
  <r>
    <x v="1"/>
    <x v="13"/>
    <x v="5"/>
    <x v="33"/>
    <x v="1"/>
    <x v="9"/>
    <x v="47"/>
    <x v="151"/>
    <x v="74"/>
    <x v="0"/>
    <x v="0"/>
    <x v="0"/>
    <x v="13"/>
    <x v="0"/>
    <x v="68"/>
    <x v="83"/>
    <x v="3"/>
    <x v="6"/>
    <x v="0"/>
    <x v="0"/>
    <x v="14"/>
  </r>
  <r>
    <x v="1"/>
    <x v="15"/>
    <x v="5"/>
    <x v="33"/>
    <x v="1"/>
    <x v="9"/>
    <x v="47"/>
    <x v="151"/>
    <x v="74"/>
    <x v="88"/>
    <x v="98"/>
    <x v="0"/>
    <x v="13"/>
    <x v="121"/>
    <x v="68"/>
    <x v="83"/>
    <x v="3"/>
    <x v="6"/>
    <x v="0"/>
    <x v="0"/>
    <x v="0"/>
  </r>
  <r>
    <x v="1"/>
    <x v="17"/>
    <x v="5"/>
    <x v="31"/>
    <x v="2"/>
    <x v="9"/>
    <x v="186"/>
    <x v="679"/>
    <x v="57"/>
    <x v="7"/>
    <x v="10"/>
    <x v="0"/>
    <x v="13"/>
    <x v="21"/>
    <x v="145"/>
    <x v="72"/>
    <x v="3"/>
    <x v="6"/>
    <x v="0"/>
    <x v="0"/>
    <x v="14"/>
  </r>
  <r>
    <x v="1"/>
    <x v="17"/>
    <x v="5"/>
    <x v="31"/>
    <x v="4"/>
    <x v="9"/>
    <x v="186"/>
    <x v="595"/>
    <x v="34"/>
    <x v="0"/>
    <x v="0"/>
    <x v="0"/>
    <x v="13"/>
    <x v="0"/>
    <x v="145"/>
    <x v="72"/>
    <x v="3"/>
    <x v="6"/>
    <x v="0"/>
    <x v="0"/>
    <x v="14"/>
  </r>
  <r>
    <x v="7"/>
    <x v="19"/>
    <x v="5"/>
    <x v="31"/>
    <x v="3"/>
    <x v="9"/>
    <x v="186"/>
    <x v="321"/>
    <x v="68"/>
    <x v="40"/>
    <x v="59"/>
    <x v="0"/>
    <x v="13"/>
    <x v="93"/>
    <x v="214"/>
    <x v="72"/>
    <x v="3"/>
    <x v="6"/>
    <x v="0"/>
    <x v="0"/>
    <x v="14"/>
  </r>
  <r>
    <x v="7"/>
    <x v="19"/>
    <x v="5"/>
    <x v="31"/>
    <x v="3"/>
    <x v="9"/>
    <x v="186"/>
    <x v="236"/>
    <x v="12"/>
    <x v="23"/>
    <x v="33"/>
    <x v="0"/>
    <x v="13"/>
    <x v="70"/>
    <x v="214"/>
    <x v="72"/>
    <x v="3"/>
    <x v="6"/>
    <x v="0"/>
    <x v="0"/>
    <x v="14"/>
  </r>
  <r>
    <x v="6"/>
    <x v="18"/>
    <x v="5"/>
    <x v="31"/>
    <x v="2"/>
    <x v="1"/>
    <x v="118"/>
    <x v="26"/>
    <x v="17"/>
    <x v="100"/>
    <x v="131"/>
    <x v="0"/>
    <x v="13"/>
    <x v="125"/>
    <x v="90"/>
    <x v="72"/>
    <x v="3"/>
    <x v="6"/>
    <x v="0"/>
    <x v="0"/>
    <x v="25"/>
  </r>
  <r>
    <x v="5"/>
    <x v="16"/>
    <x v="5"/>
    <x v="31"/>
    <x v="2"/>
    <x v="9"/>
    <x v="154"/>
    <x v="447"/>
    <x v="15"/>
    <x v="0"/>
    <x v="0"/>
    <x v="0"/>
    <x v="13"/>
    <x v="0"/>
    <x v="90"/>
    <x v="72"/>
    <x v="3"/>
    <x v="6"/>
    <x v="0"/>
    <x v="0"/>
    <x v="14"/>
  </r>
  <r>
    <x v="7"/>
    <x v="16"/>
    <x v="5"/>
    <x v="31"/>
    <x v="3"/>
    <x v="9"/>
    <x v="226"/>
    <x v="563"/>
    <x v="68"/>
    <x v="32"/>
    <x v="46"/>
    <x v="0"/>
    <x v="13"/>
    <x v="80"/>
    <x v="168"/>
    <x v="72"/>
    <x v="3"/>
    <x v="6"/>
    <x v="0"/>
    <x v="0"/>
    <x v="14"/>
  </r>
  <r>
    <x v="7"/>
    <x v="19"/>
    <x v="5"/>
    <x v="31"/>
    <x v="7"/>
    <x v="9"/>
    <x v="226"/>
    <x v="504"/>
    <x v="17"/>
    <x v="20"/>
    <x v="28"/>
    <x v="0"/>
    <x v="13"/>
    <x v="55"/>
    <x v="168"/>
    <x v="72"/>
    <x v="3"/>
    <x v="6"/>
    <x v="0"/>
    <x v="0"/>
    <x v="14"/>
  </r>
  <r>
    <x v="7"/>
    <x v="19"/>
    <x v="5"/>
    <x v="31"/>
    <x v="0"/>
    <x v="9"/>
    <x v="226"/>
    <x v="405"/>
    <x v="27"/>
    <x v="0"/>
    <x v="0"/>
    <x v="0"/>
    <x v="13"/>
    <x v="0"/>
    <x v="168"/>
    <x v="72"/>
    <x v="3"/>
    <x v="6"/>
    <x v="0"/>
    <x v="0"/>
    <x v="14"/>
  </r>
  <r>
    <x v="7"/>
    <x v="20"/>
    <x v="0"/>
    <x v="30"/>
    <x v="6"/>
    <x v="9"/>
    <x v="199"/>
    <x v="245"/>
    <x v="24"/>
    <x v="0"/>
    <x v="0"/>
    <x v="0"/>
    <x v="13"/>
    <x v="0"/>
    <x v="124"/>
    <x v="70"/>
    <x v="3"/>
    <x v="6"/>
    <x v="0"/>
    <x v="0"/>
    <x v="14"/>
  </r>
  <r>
    <x v="7"/>
    <x v="19"/>
    <x v="0"/>
    <x v="30"/>
    <x v="1"/>
    <x v="9"/>
    <x v="313"/>
    <x v="378"/>
    <x v="68"/>
    <x v="0"/>
    <x v="0"/>
    <x v="0"/>
    <x v="13"/>
    <x v="0"/>
    <x v="236"/>
    <x v="82"/>
    <x v="3"/>
    <x v="6"/>
    <x v="1"/>
    <x v="1"/>
    <x v="14"/>
  </r>
  <r>
    <x v="7"/>
    <x v="17"/>
    <x v="0"/>
    <x v="30"/>
    <x v="2"/>
    <x v="2"/>
    <x v="324"/>
    <x v="698"/>
    <x v="68"/>
    <x v="169"/>
    <x v="233"/>
    <x v="0"/>
    <x v="13"/>
    <x v="291"/>
    <x v="96"/>
    <x v="82"/>
    <x v="3"/>
    <x v="6"/>
    <x v="0"/>
    <x v="0"/>
    <x v="33"/>
  </r>
  <r>
    <x v="7"/>
    <x v="19"/>
    <x v="3"/>
    <x v="37"/>
    <x v="1"/>
    <x v="9"/>
    <x v="230"/>
    <x v="521"/>
    <x v="90"/>
    <x v="0"/>
    <x v="0"/>
    <x v="0"/>
    <x v="13"/>
    <x v="0"/>
    <x v="124"/>
    <x v="163"/>
    <x v="3"/>
    <x v="6"/>
    <x v="0"/>
    <x v="0"/>
    <x v="14"/>
  </r>
  <r>
    <x v="7"/>
    <x v="18"/>
    <x v="5"/>
    <x v="35"/>
    <x v="1"/>
    <x v="9"/>
    <x v="45"/>
    <x v="604"/>
    <x v="90"/>
    <x v="84"/>
    <x v="88"/>
    <x v="0"/>
    <x v="13"/>
    <x v="127"/>
    <x v="124"/>
    <x v="163"/>
    <x v="3"/>
    <x v="6"/>
    <x v="0"/>
    <x v="0"/>
    <x v="1"/>
  </r>
  <r>
    <x v="7"/>
    <x v="19"/>
    <x v="5"/>
    <x v="37"/>
    <x v="1"/>
    <x v="9"/>
    <x v="28"/>
    <x v="190"/>
    <x v="82"/>
    <x v="0"/>
    <x v="0"/>
    <x v="0"/>
    <x v="13"/>
    <x v="0"/>
    <x v="238"/>
    <x v="163"/>
    <x v="3"/>
    <x v="6"/>
    <x v="0"/>
    <x v="0"/>
    <x v="14"/>
  </r>
  <r>
    <x v="7"/>
    <x v="20"/>
    <x v="5"/>
    <x v="35"/>
    <x v="1"/>
    <x v="9"/>
    <x v="44"/>
    <x v="57"/>
    <x v="90"/>
    <x v="0"/>
    <x v="0"/>
    <x v="0"/>
    <x v="13"/>
    <x v="0"/>
    <x v="238"/>
    <x v="163"/>
    <x v="3"/>
    <x v="6"/>
    <x v="0"/>
    <x v="0"/>
    <x v="14"/>
  </r>
  <r>
    <x v="7"/>
    <x v="20"/>
    <x v="0"/>
    <x v="30"/>
    <x v="1"/>
    <x v="9"/>
    <x v="199"/>
    <x v="567"/>
    <x v="67"/>
    <x v="0"/>
    <x v="0"/>
    <x v="0"/>
    <x v="13"/>
    <x v="0"/>
    <x v="238"/>
    <x v="163"/>
    <x v="3"/>
    <x v="6"/>
    <x v="0"/>
    <x v="0"/>
    <x v="14"/>
  </r>
  <r>
    <x v="7"/>
    <x v="20"/>
    <x v="0"/>
    <x v="37"/>
    <x v="1"/>
    <x v="9"/>
    <x v="320"/>
    <x v="121"/>
    <x v="12"/>
    <x v="0"/>
    <x v="0"/>
    <x v="0"/>
    <x v="13"/>
    <x v="0"/>
    <x v="238"/>
    <x v="163"/>
    <x v="3"/>
    <x v="6"/>
    <x v="0"/>
    <x v="0"/>
    <x v="14"/>
  </r>
  <r>
    <x v="7"/>
    <x v="20"/>
    <x v="0"/>
    <x v="37"/>
    <x v="1"/>
    <x v="9"/>
    <x v="181"/>
    <x v="693"/>
    <x v="32"/>
    <x v="0"/>
    <x v="0"/>
    <x v="0"/>
    <x v="13"/>
    <x v="0"/>
    <x v="238"/>
    <x v="163"/>
    <x v="3"/>
    <x v="6"/>
    <x v="0"/>
    <x v="0"/>
    <x v="14"/>
  </r>
  <r>
    <x v="7"/>
    <x v="18"/>
    <x v="0"/>
    <x v="30"/>
    <x v="2"/>
    <x v="9"/>
    <x v="324"/>
    <x v="398"/>
    <x v="12"/>
    <x v="0"/>
    <x v="0"/>
    <x v="0"/>
    <x v="12"/>
    <x v="35"/>
    <x v="0"/>
    <x v="55"/>
    <x v="3"/>
    <x v="6"/>
    <x v="0"/>
    <x v="0"/>
    <x v="14"/>
  </r>
  <r>
    <x v="4"/>
    <x v="15"/>
    <x v="4"/>
    <x v="37"/>
    <x v="0"/>
    <x v="9"/>
    <x v="98"/>
    <x v="182"/>
    <x v="16"/>
    <x v="0"/>
    <x v="0"/>
    <x v="0"/>
    <x v="12"/>
    <x v="0"/>
    <x v="0"/>
    <x v="65"/>
    <x v="3"/>
    <x v="6"/>
    <x v="0"/>
    <x v="0"/>
    <x v="14"/>
  </r>
  <r>
    <x v="5"/>
    <x v="20"/>
    <x v="5"/>
    <x v="31"/>
    <x v="3"/>
    <x v="9"/>
    <x v="116"/>
    <x v="581"/>
    <x v="90"/>
    <x v="0"/>
    <x v="0"/>
    <x v="0"/>
    <x v="12"/>
    <x v="0"/>
    <x v="149"/>
    <x v="41"/>
    <x v="3"/>
    <x v="6"/>
    <x v="0"/>
    <x v="0"/>
    <x v="14"/>
  </r>
  <r>
    <x v="1"/>
    <x v="11"/>
    <x v="5"/>
    <x v="31"/>
    <x v="3"/>
    <x v="9"/>
    <x v="116"/>
    <x v="501"/>
    <x v="16"/>
    <x v="0"/>
    <x v="0"/>
    <x v="0"/>
    <x v="12"/>
    <x v="0"/>
    <x v="149"/>
    <x v="41"/>
    <x v="3"/>
    <x v="6"/>
    <x v="0"/>
    <x v="0"/>
    <x v="14"/>
  </r>
  <r>
    <x v="7"/>
    <x v="17"/>
    <x v="5"/>
    <x v="34"/>
    <x v="2"/>
    <x v="9"/>
    <x v="261"/>
    <x v="439"/>
    <x v="17"/>
    <x v="84"/>
    <x v="88"/>
    <x v="0"/>
    <x v="12"/>
    <x v="132"/>
    <x v="6"/>
    <x v="133"/>
    <x v="3"/>
    <x v="6"/>
    <x v="0"/>
    <x v="0"/>
    <x v="2"/>
  </r>
  <r>
    <x v="7"/>
    <x v="18"/>
    <x v="5"/>
    <x v="34"/>
    <x v="2"/>
    <x v="9"/>
    <x v="94"/>
    <x v="440"/>
    <x v="17"/>
    <x v="37"/>
    <x v="47"/>
    <x v="0"/>
    <x v="12"/>
    <x v="79"/>
    <x v="6"/>
    <x v="133"/>
    <x v="3"/>
    <x v="6"/>
    <x v="0"/>
    <x v="0"/>
    <x v="14"/>
  </r>
  <r>
    <x v="7"/>
    <x v="18"/>
    <x v="5"/>
    <x v="34"/>
    <x v="2"/>
    <x v="2"/>
    <x v="60"/>
    <x v="119"/>
    <x v="17"/>
    <x v="38"/>
    <x v="63"/>
    <x v="0"/>
    <x v="12"/>
    <x v="94"/>
    <x v="6"/>
    <x v="133"/>
    <x v="3"/>
    <x v="6"/>
    <x v="0"/>
    <x v="0"/>
    <x v="14"/>
  </r>
  <r>
    <x v="6"/>
    <x v="12"/>
    <x v="5"/>
    <x v="32"/>
    <x v="1"/>
    <x v="9"/>
    <x v="273"/>
    <x v="680"/>
    <x v="17"/>
    <x v="0"/>
    <x v="4"/>
    <x v="0"/>
    <x v="12"/>
    <x v="0"/>
    <x v="201"/>
    <x v="133"/>
    <x v="3"/>
    <x v="6"/>
    <x v="0"/>
    <x v="0"/>
    <x v="14"/>
  </r>
  <r>
    <x v="1"/>
    <x v="16"/>
    <x v="5"/>
    <x v="32"/>
    <x v="3"/>
    <x v="9"/>
    <x v="273"/>
    <x v="370"/>
    <x v="16"/>
    <x v="41"/>
    <x v="61"/>
    <x v="0"/>
    <x v="12"/>
    <x v="99"/>
    <x v="201"/>
    <x v="133"/>
    <x v="3"/>
    <x v="6"/>
    <x v="0"/>
    <x v="0"/>
    <x v="14"/>
  </r>
  <r>
    <x v="1"/>
    <x v="13"/>
    <x v="5"/>
    <x v="32"/>
    <x v="3"/>
    <x v="9"/>
    <x v="273"/>
    <x v="336"/>
    <x v="16"/>
    <x v="67"/>
    <x v="111"/>
    <x v="0"/>
    <x v="12"/>
    <x v="215"/>
    <x v="201"/>
    <x v="133"/>
    <x v="3"/>
    <x v="6"/>
    <x v="0"/>
    <x v="0"/>
    <x v="6"/>
  </r>
  <r>
    <x v="1"/>
    <x v="16"/>
    <x v="5"/>
    <x v="32"/>
    <x v="3"/>
    <x v="9"/>
    <x v="273"/>
    <x v="35"/>
    <x v="66"/>
    <x v="39"/>
    <x v="65"/>
    <x v="0"/>
    <x v="12"/>
    <x v="88"/>
    <x v="201"/>
    <x v="133"/>
    <x v="3"/>
    <x v="6"/>
    <x v="0"/>
    <x v="0"/>
    <x v="14"/>
  </r>
  <r>
    <x v="1"/>
    <x v="17"/>
    <x v="5"/>
    <x v="32"/>
    <x v="6"/>
    <x v="9"/>
    <x v="273"/>
    <x v="682"/>
    <x v="16"/>
    <x v="96"/>
    <x v="177"/>
    <x v="0"/>
    <x v="12"/>
    <x v="180"/>
    <x v="201"/>
    <x v="133"/>
    <x v="3"/>
    <x v="6"/>
    <x v="0"/>
    <x v="0"/>
    <x v="28"/>
  </r>
  <r>
    <x v="0"/>
    <x v="19"/>
    <x v="4"/>
    <x v="13"/>
    <x v="2"/>
    <x v="9"/>
    <x v="102"/>
    <x v="532"/>
    <x v="16"/>
    <x v="0"/>
    <x v="0"/>
    <x v="0"/>
    <x v="12"/>
    <x v="0"/>
    <x v="61"/>
    <x v="133"/>
    <x v="3"/>
    <x v="6"/>
    <x v="0"/>
    <x v="0"/>
    <x v="14"/>
  </r>
  <r>
    <x v="1"/>
    <x v="17"/>
    <x v="4"/>
    <x v="13"/>
    <x v="1"/>
    <x v="9"/>
    <x v="102"/>
    <x v="265"/>
    <x v="90"/>
    <x v="0"/>
    <x v="0"/>
    <x v="0"/>
    <x v="12"/>
    <x v="0"/>
    <x v="61"/>
    <x v="133"/>
    <x v="3"/>
    <x v="6"/>
    <x v="0"/>
    <x v="0"/>
    <x v="14"/>
  </r>
  <r>
    <x v="7"/>
    <x v="18"/>
    <x v="4"/>
    <x v="13"/>
    <x v="3"/>
    <x v="9"/>
    <x v="102"/>
    <x v="265"/>
    <x v="85"/>
    <x v="0"/>
    <x v="0"/>
    <x v="0"/>
    <x v="12"/>
    <x v="0"/>
    <x v="61"/>
    <x v="133"/>
    <x v="3"/>
    <x v="6"/>
    <x v="0"/>
    <x v="0"/>
    <x v="14"/>
  </r>
  <r>
    <x v="5"/>
    <x v="30"/>
    <x v="4"/>
    <x v="13"/>
    <x v="6"/>
    <x v="9"/>
    <x v="102"/>
    <x v="181"/>
    <x v="85"/>
    <x v="0"/>
    <x v="0"/>
    <x v="0"/>
    <x v="12"/>
    <x v="0"/>
    <x v="61"/>
    <x v="133"/>
    <x v="3"/>
    <x v="6"/>
    <x v="0"/>
    <x v="0"/>
    <x v="14"/>
  </r>
  <r>
    <x v="7"/>
    <x v="18"/>
    <x v="4"/>
    <x v="13"/>
    <x v="6"/>
    <x v="9"/>
    <x v="99"/>
    <x v="273"/>
    <x v="85"/>
    <x v="0"/>
    <x v="0"/>
    <x v="0"/>
    <x v="12"/>
    <x v="0"/>
    <x v="58"/>
    <x v="133"/>
    <x v="3"/>
    <x v="6"/>
    <x v="0"/>
    <x v="0"/>
    <x v="14"/>
  </r>
  <r>
    <x v="1"/>
    <x v="18"/>
    <x v="4"/>
    <x v="13"/>
    <x v="6"/>
    <x v="9"/>
    <x v="99"/>
    <x v="273"/>
    <x v="16"/>
    <x v="0"/>
    <x v="0"/>
    <x v="0"/>
    <x v="12"/>
    <x v="0"/>
    <x v="58"/>
    <x v="133"/>
    <x v="3"/>
    <x v="6"/>
    <x v="0"/>
    <x v="0"/>
    <x v="14"/>
  </r>
  <r>
    <x v="1"/>
    <x v="15"/>
    <x v="5"/>
    <x v="31"/>
    <x v="1"/>
    <x v="9"/>
    <x v="228"/>
    <x v="328"/>
    <x v="34"/>
    <x v="0"/>
    <x v="0"/>
    <x v="0"/>
    <x v="12"/>
    <x v="0"/>
    <x v="165"/>
    <x v="8"/>
    <x v="3"/>
    <x v="6"/>
    <x v="0"/>
    <x v="0"/>
    <x v="14"/>
  </r>
  <r>
    <x v="7"/>
    <x v="16"/>
    <x v="5"/>
    <x v="31"/>
    <x v="1"/>
    <x v="9"/>
    <x v="217"/>
    <x v="127"/>
    <x v="12"/>
    <x v="0"/>
    <x v="0"/>
    <x v="0"/>
    <x v="12"/>
    <x v="0"/>
    <x v="165"/>
    <x v="8"/>
    <x v="3"/>
    <x v="6"/>
    <x v="0"/>
    <x v="0"/>
    <x v="14"/>
  </r>
  <r>
    <x v="1"/>
    <x v="15"/>
    <x v="5"/>
    <x v="31"/>
    <x v="1"/>
    <x v="9"/>
    <x v="253"/>
    <x v="325"/>
    <x v="34"/>
    <x v="88"/>
    <x v="110"/>
    <x v="0"/>
    <x v="12"/>
    <x v="159"/>
    <x v="165"/>
    <x v="8"/>
    <x v="3"/>
    <x v="6"/>
    <x v="0"/>
    <x v="0"/>
    <x v="4"/>
  </r>
  <r>
    <x v="6"/>
    <x v="18"/>
    <x v="5"/>
    <x v="31"/>
    <x v="1"/>
    <x v="9"/>
    <x v="182"/>
    <x v="534"/>
    <x v="63"/>
    <x v="0"/>
    <x v="0"/>
    <x v="0"/>
    <x v="12"/>
    <x v="0"/>
    <x v="141"/>
    <x v="16"/>
    <x v="3"/>
    <x v="6"/>
    <x v="0"/>
    <x v="0"/>
    <x v="14"/>
  </r>
  <r>
    <x v="6"/>
    <x v="16"/>
    <x v="5"/>
    <x v="31"/>
    <x v="1"/>
    <x v="9"/>
    <x v="182"/>
    <x v="681"/>
    <x v="27"/>
    <x v="0"/>
    <x v="0"/>
    <x v="0"/>
    <x v="12"/>
    <x v="0"/>
    <x v="141"/>
    <x v="16"/>
    <x v="3"/>
    <x v="6"/>
    <x v="0"/>
    <x v="0"/>
    <x v="14"/>
  </r>
  <r>
    <x v="1"/>
    <x v="17"/>
    <x v="5"/>
    <x v="31"/>
    <x v="3"/>
    <x v="9"/>
    <x v="182"/>
    <x v="384"/>
    <x v="39"/>
    <x v="0"/>
    <x v="0"/>
    <x v="0"/>
    <x v="12"/>
    <x v="0"/>
    <x v="141"/>
    <x v="16"/>
    <x v="3"/>
    <x v="6"/>
    <x v="0"/>
    <x v="0"/>
    <x v="14"/>
  </r>
  <r>
    <x v="7"/>
    <x v="19"/>
    <x v="5"/>
    <x v="31"/>
    <x v="3"/>
    <x v="9"/>
    <x v="182"/>
    <x v="571"/>
    <x v="68"/>
    <x v="20"/>
    <x v="27"/>
    <x v="0"/>
    <x v="12"/>
    <x v="53"/>
    <x v="141"/>
    <x v="16"/>
    <x v="3"/>
    <x v="6"/>
    <x v="0"/>
    <x v="0"/>
    <x v="14"/>
  </r>
  <r>
    <x v="1"/>
    <x v="16"/>
    <x v="5"/>
    <x v="31"/>
    <x v="3"/>
    <x v="9"/>
    <x v="249"/>
    <x v="63"/>
    <x v="57"/>
    <x v="0"/>
    <x v="0"/>
    <x v="0"/>
    <x v="12"/>
    <x v="1"/>
    <x v="151"/>
    <x v="16"/>
    <x v="3"/>
    <x v="6"/>
    <x v="0"/>
    <x v="0"/>
    <x v="14"/>
  </r>
  <r>
    <x v="5"/>
    <x v="13"/>
    <x v="5"/>
    <x v="31"/>
    <x v="3"/>
    <x v="9"/>
    <x v="220"/>
    <x v="159"/>
    <x v="17"/>
    <x v="0"/>
    <x v="0"/>
    <x v="0"/>
    <x v="12"/>
    <x v="0"/>
    <x v="151"/>
    <x v="16"/>
    <x v="3"/>
    <x v="6"/>
    <x v="0"/>
    <x v="0"/>
    <x v="14"/>
  </r>
  <r>
    <x v="1"/>
    <x v="17"/>
    <x v="5"/>
    <x v="31"/>
    <x v="6"/>
    <x v="9"/>
    <x v="11"/>
    <x v="91"/>
    <x v="6"/>
    <x v="0"/>
    <x v="0"/>
    <x v="0"/>
    <x v="12"/>
    <x v="0"/>
    <x v="10"/>
    <x v="15"/>
    <x v="3"/>
    <x v="6"/>
    <x v="0"/>
    <x v="0"/>
    <x v="14"/>
  </r>
  <r>
    <x v="7"/>
    <x v="15"/>
    <x v="0"/>
    <x v="30"/>
    <x v="1"/>
    <x v="9"/>
    <x v="250"/>
    <x v="270"/>
    <x v="67"/>
    <x v="0"/>
    <x v="0"/>
    <x v="0"/>
    <x v="12"/>
    <x v="0"/>
    <x v="238"/>
    <x v="152"/>
    <x v="3"/>
    <x v="6"/>
    <x v="0"/>
    <x v="0"/>
    <x v="14"/>
  </r>
  <r>
    <x v="7"/>
    <x v="14"/>
    <x v="0"/>
    <x v="5"/>
    <x v="1"/>
    <x v="9"/>
    <x v="149"/>
    <x v="342"/>
    <x v="12"/>
    <x v="0"/>
    <x v="0"/>
    <x v="0"/>
    <x v="12"/>
    <x v="0"/>
    <x v="238"/>
    <x v="152"/>
    <x v="3"/>
    <x v="6"/>
    <x v="0"/>
    <x v="0"/>
    <x v="14"/>
  </r>
  <r>
    <x v="7"/>
    <x v="19"/>
    <x v="5"/>
    <x v="35"/>
    <x v="1"/>
    <x v="9"/>
    <x v="44"/>
    <x v="174"/>
    <x v="90"/>
    <x v="0"/>
    <x v="0"/>
    <x v="0"/>
    <x v="12"/>
    <x v="0"/>
    <x v="238"/>
    <x v="152"/>
    <x v="3"/>
    <x v="6"/>
    <x v="0"/>
    <x v="0"/>
    <x v="14"/>
  </r>
  <r>
    <x v="7"/>
    <x v="18"/>
    <x v="5"/>
    <x v="33"/>
    <x v="1"/>
    <x v="9"/>
    <x v="240"/>
    <x v="121"/>
    <x v="12"/>
    <x v="0"/>
    <x v="0"/>
    <x v="0"/>
    <x v="12"/>
    <x v="0"/>
    <x v="238"/>
    <x v="152"/>
    <x v="3"/>
    <x v="6"/>
    <x v="0"/>
    <x v="0"/>
    <x v="14"/>
  </r>
  <r>
    <x v="7"/>
    <x v="19"/>
    <x v="0"/>
    <x v="21"/>
    <x v="1"/>
    <x v="9"/>
    <x v="247"/>
    <x v="260"/>
    <x v="15"/>
    <x v="0"/>
    <x v="0"/>
    <x v="0"/>
    <x v="12"/>
    <x v="0"/>
    <x v="238"/>
    <x v="152"/>
    <x v="3"/>
    <x v="6"/>
    <x v="0"/>
    <x v="0"/>
    <x v="14"/>
  </r>
  <r>
    <x v="7"/>
    <x v="19"/>
    <x v="0"/>
    <x v="30"/>
    <x v="1"/>
    <x v="9"/>
    <x v="252"/>
    <x v="300"/>
    <x v="15"/>
    <x v="0"/>
    <x v="0"/>
    <x v="0"/>
    <x v="12"/>
    <x v="0"/>
    <x v="238"/>
    <x v="152"/>
    <x v="3"/>
    <x v="6"/>
    <x v="0"/>
    <x v="0"/>
    <x v="14"/>
  </r>
  <r>
    <x v="7"/>
    <x v="17"/>
    <x v="0"/>
    <x v="21"/>
    <x v="1"/>
    <x v="9"/>
    <x v="134"/>
    <x v="350"/>
    <x v="32"/>
    <x v="0"/>
    <x v="0"/>
    <x v="0"/>
    <x v="12"/>
    <x v="0"/>
    <x v="171"/>
    <x v="152"/>
    <x v="3"/>
    <x v="6"/>
    <x v="0"/>
    <x v="0"/>
    <x v="14"/>
  </r>
  <r>
    <x v="7"/>
    <x v="18"/>
    <x v="0"/>
    <x v="21"/>
    <x v="1"/>
    <x v="9"/>
    <x v="251"/>
    <x v="271"/>
    <x v="32"/>
    <x v="0"/>
    <x v="0"/>
    <x v="0"/>
    <x v="12"/>
    <x v="0"/>
    <x v="171"/>
    <x v="152"/>
    <x v="3"/>
    <x v="6"/>
    <x v="0"/>
    <x v="0"/>
    <x v="14"/>
  </r>
  <r>
    <x v="7"/>
    <x v="18"/>
    <x v="5"/>
    <x v="37"/>
    <x v="1"/>
    <x v="9"/>
    <x v="24"/>
    <x v="471"/>
    <x v="28"/>
    <x v="37"/>
    <x v="45"/>
    <x v="0"/>
    <x v="12"/>
    <x v="76"/>
    <x v="171"/>
    <x v="152"/>
    <x v="3"/>
    <x v="6"/>
    <x v="0"/>
    <x v="0"/>
    <x v="14"/>
  </r>
  <r>
    <x v="1"/>
    <x v="15"/>
    <x v="5"/>
    <x v="31"/>
    <x v="3"/>
    <x v="9"/>
    <x v="186"/>
    <x v="162"/>
    <x v="16"/>
    <x v="0"/>
    <x v="0"/>
    <x v="0"/>
    <x v="11"/>
    <x v="0"/>
    <x v="145"/>
    <x v="113"/>
    <x v="3"/>
    <x v="6"/>
    <x v="0"/>
    <x v="0"/>
    <x v="14"/>
  </r>
  <r>
    <x v="7"/>
    <x v="17"/>
    <x v="5"/>
    <x v="31"/>
    <x v="3"/>
    <x v="9"/>
    <x v="186"/>
    <x v="321"/>
    <x v="68"/>
    <x v="21"/>
    <x v="32"/>
    <x v="0"/>
    <x v="11"/>
    <x v="68"/>
    <x v="214"/>
    <x v="113"/>
    <x v="3"/>
    <x v="6"/>
    <x v="0"/>
    <x v="0"/>
    <x v="14"/>
  </r>
  <r>
    <x v="6"/>
    <x v="16"/>
    <x v="5"/>
    <x v="31"/>
    <x v="1"/>
    <x v="1"/>
    <x v="226"/>
    <x v="333"/>
    <x v="55"/>
    <x v="6"/>
    <x v="9"/>
    <x v="0"/>
    <x v="11"/>
    <x v="14"/>
    <x v="168"/>
    <x v="113"/>
    <x v="3"/>
    <x v="6"/>
    <x v="0"/>
    <x v="0"/>
    <x v="14"/>
  </r>
  <r>
    <x v="7"/>
    <x v="18"/>
    <x v="5"/>
    <x v="31"/>
    <x v="3"/>
    <x v="9"/>
    <x v="226"/>
    <x v="199"/>
    <x v="86"/>
    <x v="90"/>
    <x v="116"/>
    <x v="0"/>
    <x v="11"/>
    <x v="169"/>
    <x v="168"/>
    <x v="113"/>
    <x v="3"/>
    <x v="6"/>
    <x v="0"/>
    <x v="0"/>
    <x v="4"/>
  </r>
  <r>
    <x v="7"/>
    <x v="18"/>
    <x v="5"/>
    <x v="31"/>
    <x v="3"/>
    <x v="9"/>
    <x v="226"/>
    <x v="608"/>
    <x v="12"/>
    <x v="90"/>
    <x v="92"/>
    <x v="0"/>
    <x v="11"/>
    <x v="129"/>
    <x v="168"/>
    <x v="113"/>
    <x v="3"/>
    <x v="6"/>
    <x v="0"/>
    <x v="0"/>
    <x v="1"/>
  </r>
  <r>
    <x v="1"/>
    <x v="17"/>
    <x v="5"/>
    <x v="31"/>
    <x v="3"/>
    <x v="9"/>
    <x v="226"/>
    <x v="115"/>
    <x v="16"/>
    <x v="88"/>
    <x v="104"/>
    <x v="0"/>
    <x v="11"/>
    <x v="132"/>
    <x v="168"/>
    <x v="113"/>
    <x v="3"/>
    <x v="6"/>
    <x v="0"/>
    <x v="0"/>
    <x v="2"/>
  </r>
  <r>
    <x v="1"/>
    <x v="17"/>
    <x v="5"/>
    <x v="31"/>
    <x v="3"/>
    <x v="9"/>
    <x v="226"/>
    <x v="541"/>
    <x v="34"/>
    <x v="90"/>
    <x v="97"/>
    <x v="0"/>
    <x v="11"/>
    <x v="137"/>
    <x v="168"/>
    <x v="113"/>
    <x v="3"/>
    <x v="2"/>
    <x v="0"/>
    <x v="0"/>
    <x v="2"/>
  </r>
  <r>
    <x v="7"/>
    <x v="18"/>
    <x v="5"/>
    <x v="31"/>
    <x v="6"/>
    <x v="9"/>
    <x v="316"/>
    <x v="572"/>
    <x v="68"/>
    <x v="37"/>
    <x v="50"/>
    <x v="0"/>
    <x v="11"/>
    <x v="84"/>
    <x v="146"/>
    <x v="113"/>
    <x v="3"/>
    <x v="6"/>
    <x v="0"/>
    <x v="0"/>
    <x v="14"/>
  </r>
  <r>
    <x v="7"/>
    <x v="17"/>
    <x v="5"/>
    <x v="31"/>
    <x v="3"/>
    <x v="9"/>
    <x v="316"/>
    <x v="129"/>
    <x v="12"/>
    <x v="37"/>
    <x v="60"/>
    <x v="0"/>
    <x v="11"/>
    <x v="89"/>
    <x v="146"/>
    <x v="113"/>
    <x v="3"/>
    <x v="6"/>
    <x v="0"/>
    <x v="0"/>
    <x v="14"/>
  </r>
  <r>
    <x v="1"/>
    <x v="12"/>
    <x v="5"/>
    <x v="31"/>
    <x v="3"/>
    <x v="9"/>
    <x v="316"/>
    <x v="385"/>
    <x v="39"/>
    <x v="0"/>
    <x v="0"/>
    <x v="0"/>
    <x v="11"/>
    <x v="0"/>
    <x v="146"/>
    <x v="113"/>
    <x v="3"/>
    <x v="6"/>
    <x v="0"/>
    <x v="0"/>
    <x v="14"/>
  </r>
  <r>
    <x v="6"/>
    <x v="15"/>
    <x v="5"/>
    <x v="31"/>
    <x v="1"/>
    <x v="9"/>
    <x v="316"/>
    <x v="158"/>
    <x v="17"/>
    <x v="0"/>
    <x v="0"/>
    <x v="0"/>
    <x v="11"/>
    <x v="0"/>
    <x v="146"/>
    <x v="113"/>
    <x v="3"/>
    <x v="6"/>
    <x v="0"/>
    <x v="0"/>
    <x v="14"/>
  </r>
  <r>
    <x v="5"/>
    <x v="30"/>
    <x v="5"/>
    <x v="31"/>
    <x v="3"/>
    <x v="9"/>
    <x v="15"/>
    <x v="611"/>
    <x v="15"/>
    <x v="0"/>
    <x v="0"/>
    <x v="0"/>
    <x v="11"/>
    <x v="0"/>
    <x v="142"/>
    <x v="113"/>
    <x v="3"/>
    <x v="6"/>
    <x v="0"/>
    <x v="0"/>
    <x v="14"/>
  </r>
  <r>
    <x v="6"/>
    <x v="17"/>
    <x v="5"/>
    <x v="31"/>
    <x v="1"/>
    <x v="9"/>
    <x v="183"/>
    <x v="448"/>
    <x v="26"/>
    <x v="88"/>
    <x v="119"/>
    <x v="0"/>
    <x v="11"/>
    <x v="242"/>
    <x v="142"/>
    <x v="113"/>
    <x v="3"/>
    <x v="6"/>
    <x v="0"/>
    <x v="0"/>
    <x v="7"/>
  </r>
  <r>
    <x v="6"/>
    <x v="17"/>
    <x v="5"/>
    <x v="31"/>
    <x v="1"/>
    <x v="1"/>
    <x v="183"/>
    <x v="449"/>
    <x v="63"/>
    <x v="0"/>
    <x v="0"/>
    <x v="0"/>
    <x v="11"/>
    <x v="0"/>
    <x v="142"/>
    <x v="113"/>
    <x v="3"/>
    <x v="6"/>
    <x v="0"/>
    <x v="0"/>
    <x v="14"/>
  </r>
  <r>
    <x v="7"/>
    <x v="15"/>
    <x v="5"/>
    <x v="31"/>
    <x v="3"/>
    <x v="9"/>
    <x v="183"/>
    <x v="523"/>
    <x v="17"/>
    <x v="0"/>
    <x v="0"/>
    <x v="0"/>
    <x v="11"/>
    <x v="0"/>
    <x v="142"/>
    <x v="113"/>
    <x v="3"/>
    <x v="6"/>
    <x v="0"/>
    <x v="0"/>
    <x v="14"/>
  </r>
  <r>
    <x v="1"/>
    <x v="16"/>
    <x v="5"/>
    <x v="31"/>
    <x v="3"/>
    <x v="9"/>
    <x v="183"/>
    <x v="525"/>
    <x v="16"/>
    <x v="0"/>
    <x v="0"/>
    <x v="0"/>
    <x v="11"/>
    <x v="0"/>
    <x v="142"/>
    <x v="113"/>
    <x v="3"/>
    <x v="6"/>
    <x v="0"/>
    <x v="0"/>
    <x v="14"/>
  </r>
  <r>
    <x v="7"/>
    <x v="17"/>
    <x v="5"/>
    <x v="31"/>
    <x v="6"/>
    <x v="9"/>
    <x v="183"/>
    <x v="124"/>
    <x v="12"/>
    <x v="0"/>
    <x v="0"/>
    <x v="0"/>
    <x v="11"/>
    <x v="0"/>
    <x v="142"/>
    <x v="113"/>
    <x v="3"/>
    <x v="6"/>
    <x v="0"/>
    <x v="0"/>
    <x v="14"/>
  </r>
  <r>
    <x v="1"/>
    <x v="10"/>
    <x v="5"/>
    <x v="32"/>
    <x v="1"/>
    <x v="9"/>
    <x v="267"/>
    <x v="292"/>
    <x v="16"/>
    <x v="62"/>
    <x v="94"/>
    <x v="0"/>
    <x v="11"/>
    <x v="188"/>
    <x v="129"/>
    <x v="153"/>
    <x v="3"/>
    <x v="6"/>
    <x v="0"/>
    <x v="0"/>
    <x v="5"/>
  </r>
  <r>
    <x v="1"/>
    <x v="14"/>
    <x v="5"/>
    <x v="31"/>
    <x v="1"/>
    <x v="9"/>
    <x v="22"/>
    <x v="106"/>
    <x v="34"/>
    <x v="33"/>
    <x v="56"/>
    <x v="0"/>
    <x v="11"/>
    <x v="89"/>
    <x v="129"/>
    <x v="153"/>
    <x v="3"/>
    <x v="6"/>
    <x v="0"/>
    <x v="0"/>
    <x v="14"/>
  </r>
  <r>
    <x v="1"/>
    <x v="15"/>
    <x v="5"/>
    <x v="31"/>
    <x v="1"/>
    <x v="9"/>
    <x v="183"/>
    <x v="328"/>
    <x v="34"/>
    <x v="0"/>
    <x v="0"/>
    <x v="0"/>
    <x v="11"/>
    <x v="0"/>
    <x v="129"/>
    <x v="153"/>
    <x v="3"/>
    <x v="6"/>
    <x v="0"/>
    <x v="0"/>
    <x v="14"/>
  </r>
  <r>
    <x v="5"/>
    <x v="28"/>
    <x v="5"/>
    <x v="31"/>
    <x v="1"/>
    <x v="9"/>
    <x v="154"/>
    <x v="275"/>
    <x v="90"/>
    <x v="0"/>
    <x v="0"/>
    <x v="0"/>
    <x v="11"/>
    <x v="0"/>
    <x v="129"/>
    <x v="153"/>
    <x v="3"/>
    <x v="6"/>
    <x v="0"/>
    <x v="0"/>
    <x v="14"/>
  </r>
  <r>
    <x v="5"/>
    <x v="28"/>
    <x v="5"/>
    <x v="31"/>
    <x v="1"/>
    <x v="9"/>
    <x v="15"/>
    <x v="33"/>
    <x v="90"/>
    <x v="0"/>
    <x v="0"/>
    <x v="0"/>
    <x v="11"/>
    <x v="0"/>
    <x v="129"/>
    <x v="153"/>
    <x v="3"/>
    <x v="6"/>
    <x v="0"/>
    <x v="0"/>
    <x v="14"/>
  </r>
  <r>
    <x v="6"/>
    <x v="17"/>
    <x v="5"/>
    <x v="31"/>
    <x v="1"/>
    <x v="9"/>
    <x v="114"/>
    <x v="451"/>
    <x v="33"/>
    <x v="0"/>
    <x v="0"/>
    <x v="0"/>
    <x v="11"/>
    <x v="0"/>
    <x v="66"/>
    <x v="153"/>
    <x v="3"/>
    <x v="6"/>
    <x v="0"/>
    <x v="0"/>
    <x v="14"/>
  </r>
  <r>
    <x v="6"/>
    <x v="18"/>
    <x v="5"/>
    <x v="31"/>
    <x v="1"/>
    <x v="9"/>
    <x v="114"/>
    <x v="451"/>
    <x v="33"/>
    <x v="0"/>
    <x v="0"/>
    <x v="0"/>
    <x v="11"/>
    <x v="0"/>
    <x v="66"/>
    <x v="153"/>
    <x v="3"/>
    <x v="6"/>
    <x v="0"/>
    <x v="0"/>
    <x v="14"/>
  </r>
  <r>
    <x v="7"/>
    <x v="12"/>
    <x v="5"/>
    <x v="31"/>
    <x v="3"/>
    <x v="9"/>
    <x v="114"/>
    <x v="194"/>
    <x v="17"/>
    <x v="0"/>
    <x v="0"/>
    <x v="0"/>
    <x v="11"/>
    <x v="0"/>
    <x v="66"/>
    <x v="153"/>
    <x v="3"/>
    <x v="6"/>
    <x v="0"/>
    <x v="0"/>
    <x v="14"/>
  </r>
  <r>
    <x v="7"/>
    <x v="17"/>
    <x v="5"/>
    <x v="31"/>
    <x v="1"/>
    <x v="9"/>
    <x v="114"/>
    <x v="546"/>
    <x v="33"/>
    <x v="0"/>
    <x v="0"/>
    <x v="0"/>
    <x v="11"/>
    <x v="0"/>
    <x v="66"/>
    <x v="153"/>
    <x v="3"/>
    <x v="6"/>
    <x v="0"/>
    <x v="0"/>
    <x v="14"/>
  </r>
  <r>
    <x v="7"/>
    <x v="17"/>
    <x v="5"/>
    <x v="31"/>
    <x v="1"/>
    <x v="9"/>
    <x v="114"/>
    <x v="547"/>
    <x v="72"/>
    <x v="0"/>
    <x v="0"/>
    <x v="0"/>
    <x v="11"/>
    <x v="0"/>
    <x v="66"/>
    <x v="153"/>
    <x v="3"/>
    <x v="6"/>
    <x v="0"/>
    <x v="0"/>
    <x v="14"/>
  </r>
  <r>
    <x v="7"/>
    <x v="18"/>
    <x v="5"/>
    <x v="31"/>
    <x v="6"/>
    <x v="9"/>
    <x v="114"/>
    <x v="31"/>
    <x v="33"/>
    <x v="88"/>
    <x v="93"/>
    <x v="0"/>
    <x v="11"/>
    <x v="127"/>
    <x v="66"/>
    <x v="153"/>
    <x v="3"/>
    <x v="6"/>
    <x v="0"/>
    <x v="0"/>
    <x v="1"/>
  </r>
  <r>
    <x v="1"/>
    <x v="11"/>
    <x v="5"/>
    <x v="17"/>
    <x v="1"/>
    <x v="9"/>
    <x v="269"/>
    <x v="658"/>
    <x v="48"/>
    <x v="0"/>
    <x v="0"/>
    <x v="0"/>
    <x v="11"/>
    <x v="0"/>
    <x v="129"/>
    <x v="32"/>
    <x v="3"/>
    <x v="6"/>
    <x v="0"/>
    <x v="0"/>
    <x v="14"/>
  </r>
  <r>
    <x v="7"/>
    <x v="18"/>
    <x v="5"/>
    <x v="31"/>
    <x v="1"/>
    <x v="9"/>
    <x v="114"/>
    <x v="32"/>
    <x v="72"/>
    <x v="89"/>
    <x v="99"/>
    <x v="0"/>
    <x v="11"/>
    <x v="135"/>
    <x v="129"/>
    <x v="32"/>
    <x v="3"/>
    <x v="6"/>
    <x v="0"/>
    <x v="0"/>
    <x v="2"/>
  </r>
  <r>
    <x v="7"/>
    <x v="17"/>
    <x v="5"/>
    <x v="31"/>
    <x v="1"/>
    <x v="9"/>
    <x v="114"/>
    <x v="31"/>
    <x v="33"/>
    <x v="0"/>
    <x v="0"/>
    <x v="0"/>
    <x v="11"/>
    <x v="0"/>
    <x v="129"/>
    <x v="32"/>
    <x v="3"/>
    <x v="6"/>
    <x v="0"/>
    <x v="0"/>
    <x v="14"/>
  </r>
  <r>
    <x v="7"/>
    <x v="17"/>
    <x v="5"/>
    <x v="31"/>
    <x v="1"/>
    <x v="9"/>
    <x v="114"/>
    <x v="30"/>
    <x v="32"/>
    <x v="0"/>
    <x v="0"/>
    <x v="0"/>
    <x v="11"/>
    <x v="0"/>
    <x v="129"/>
    <x v="32"/>
    <x v="3"/>
    <x v="6"/>
    <x v="0"/>
    <x v="0"/>
    <x v="14"/>
  </r>
  <r>
    <x v="1"/>
    <x v="17"/>
    <x v="5"/>
    <x v="32"/>
    <x v="6"/>
    <x v="9"/>
    <x v="328"/>
    <x v="139"/>
    <x v="16"/>
    <x v="85"/>
    <x v="90"/>
    <x v="0"/>
    <x v="11"/>
    <x v="128"/>
    <x v="226"/>
    <x v="132"/>
    <x v="3"/>
    <x v="6"/>
    <x v="0"/>
    <x v="0"/>
    <x v="1"/>
  </r>
  <r>
    <x v="6"/>
    <x v="14"/>
    <x v="5"/>
    <x v="32"/>
    <x v="2"/>
    <x v="9"/>
    <x v="328"/>
    <x v="554"/>
    <x v="17"/>
    <x v="0"/>
    <x v="0"/>
    <x v="0"/>
    <x v="11"/>
    <x v="0"/>
    <x v="226"/>
    <x v="132"/>
    <x v="3"/>
    <x v="6"/>
    <x v="0"/>
    <x v="0"/>
    <x v="14"/>
  </r>
  <r>
    <x v="1"/>
    <x v="16"/>
    <x v="5"/>
    <x v="32"/>
    <x v="3"/>
    <x v="9"/>
    <x v="328"/>
    <x v="662"/>
    <x v="16"/>
    <x v="86"/>
    <x v="95"/>
    <x v="0"/>
    <x v="11"/>
    <x v="136"/>
    <x v="226"/>
    <x v="132"/>
    <x v="3"/>
    <x v="6"/>
    <x v="0"/>
    <x v="0"/>
    <x v="2"/>
  </r>
  <r>
    <x v="1"/>
    <x v="15"/>
    <x v="5"/>
    <x v="32"/>
    <x v="3"/>
    <x v="9"/>
    <x v="328"/>
    <x v="413"/>
    <x v="16"/>
    <x v="89"/>
    <x v="157"/>
    <x v="0"/>
    <x v="11"/>
    <x v="292"/>
    <x v="226"/>
    <x v="132"/>
    <x v="3"/>
    <x v="6"/>
    <x v="0"/>
    <x v="0"/>
    <x v="33"/>
  </r>
  <r>
    <x v="1"/>
    <x v="17"/>
    <x v="5"/>
    <x v="32"/>
    <x v="2"/>
    <x v="9"/>
    <x v="312"/>
    <x v="147"/>
    <x v="66"/>
    <x v="0"/>
    <x v="0"/>
    <x v="0"/>
    <x v="11"/>
    <x v="0"/>
    <x v="88"/>
    <x v="132"/>
    <x v="3"/>
    <x v="6"/>
    <x v="0"/>
    <x v="0"/>
    <x v="14"/>
  </r>
  <r>
    <x v="1"/>
    <x v="14"/>
    <x v="5"/>
    <x v="37"/>
    <x v="1"/>
    <x v="9"/>
    <x v="344"/>
    <x v="318"/>
    <x v="16"/>
    <x v="0"/>
    <x v="0"/>
    <x v="0"/>
    <x v="11"/>
    <x v="0"/>
    <x v="88"/>
    <x v="132"/>
    <x v="3"/>
    <x v="6"/>
    <x v="0"/>
    <x v="0"/>
    <x v="14"/>
  </r>
  <r>
    <x v="1"/>
    <x v="16"/>
    <x v="5"/>
    <x v="32"/>
    <x v="3"/>
    <x v="9"/>
    <x v="128"/>
    <x v="584"/>
    <x v="16"/>
    <x v="92"/>
    <x v="144"/>
    <x v="0"/>
    <x v="11"/>
    <x v="199"/>
    <x v="73"/>
    <x v="132"/>
    <x v="3"/>
    <x v="6"/>
    <x v="0"/>
    <x v="0"/>
    <x v="5"/>
  </r>
  <r>
    <x v="7"/>
    <x v="17"/>
    <x v="4"/>
    <x v="13"/>
    <x v="2"/>
    <x v="9"/>
    <x v="78"/>
    <x v="58"/>
    <x v="1"/>
    <x v="0"/>
    <x v="0"/>
    <x v="0"/>
    <x v="11"/>
    <x v="0"/>
    <x v="2"/>
    <x v="132"/>
    <x v="3"/>
    <x v="6"/>
    <x v="0"/>
    <x v="0"/>
    <x v="14"/>
  </r>
  <r>
    <x v="7"/>
    <x v="18"/>
    <x v="4"/>
    <x v="13"/>
    <x v="2"/>
    <x v="9"/>
    <x v="78"/>
    <x v="163"/>
    <x v="85"/>
    <x v="0"/>
    <x v="0"/>
    <x v="0"/>
    <x v="11"/>
    <x v="182"/>
    <x v="2"/>
    <x v="132"/>
    <x v="3"/>
    <x v="6"/>
    <x v="0"/>
    <x v="0"/>
    <x v="5"/>
  </r>
  <r>
    <x v="1"/>
    <x v="16"/>
    <x v="4"/>
    <x v="13"/>
    <x v="1"/>
    <x v="9"/>
    <x v="78"/>
    <x v="22"/>
    <x v="16"/>
    <x v="0"/>
    <x v="0"/>
    <x v="0"/>
    <x v="11"/>
    <x v="0"/>
    <x v="2"/>
    <x v="132"/>
    <x v="3"/>
    <x v="6"/>
    <x v="0"/>
    <x v="0"/>
    <x v="14"/>
  </r>
  <r>
    <x v="1"/>
    <x v="17"/>
    <x v="4"/>
    <x v="13"/>
    <x v="1"/>
    <x v="9"/>
    <x v="100"/>
    <x v="176"/>
    <x v="16"/>
    <x v="0"/>
    <x v="0"/>
    <x v="0"/>
    <x v="11"/>
    <x v="0"/>
    <x v="45"/>
    <x v="132"/>
    <x v="3"/>
    <x v="6"/>
    <x v="0"/>
    <x v="0"/>
    <x v="14"/>
  </r>
  <r>
    <x v="7"/>
    <x v="17"/>
    <x v="4"/>
    <x v="13"/>
    <x v="1"/>
    <x v="9"/>
    <x v="79"/>
    <x v="506"/>
    <x v="85"/>
    <x v="0"/>
    <x v="0"/>
    <x v="0"/>
    <x v="11"/>
    <x v="0"/>
    <x v="45"/>
    <x v="132"/>
    <x v="3"/>
    <x v="6"/>
    <x v="0"/>
    <x v="0"/>
    <x v="14"/>
  </r>
  <r>
    <x v="7"/>
    <x v="18"/>
    <x v="4"/>
    <x v="13"/>
    <x v="1"/>
    <x v="9"/>
    <x v="107"/>
    <x v="178"/>
    <x v="85"/>
    <x v="0"/>
    <x v="0"/>
    <x v="0"/>
    <x v="11"/>
    <x v="0"/>
    <x v="45"/>
    <x v="132"/>
    <x v="3"/>
    <x v="6"/>
    <x v="0"/>
    <x v="0"/>
    <x v="14"/>
  </r>
  <r>
    <x v="1"/>
    <x v="16"/>
    <x v="4"/>
    <x v="13"/>
    <x v="1"/>
    <x v="9"/>
    <x v="104"/>
    <x v="184"/>
    <x v="16"/>
    <x v="0"/>
    <x v="0"/>
    <x v="0"/>
    <x v="11"/>
    <x v="0"/>
    <x v="45"/>
    <x v="132"/>
    <x v="3"/>
    <x v="6"/>
    <x v="0"/>
    <x v="0"/>
    <x v="14"/>
  </r>
  <r>
    <x v="1"/>
    <x v="17"/>
    <x v="4"/>
    <x v="13"/>
    <x v="1"/>
    <x v="9"/>
    <x v="107"/>
    <x v="178"/>
    <x v="16"/>
    <x v="0"/>
    <x v="0"/>
    <x v="0"/>
    <x v="11"/>
    <x v="0"/>
    <x v="45"/>
    <x v="132"/>
    <x v="3"/>
    <x v="6"/>
    <x v="0"/>
    <x v="0"/>
    <x v="14"/>
  </r>
  <r>
    <x v="7"/>
    <x v="18"/>
    <x v="4"/>
    <x v="13"/>
    <x v="1"/>
    <x v="9"/>
    <x v="100"/>
    <x v="176"/>
    <x v="1"/>
    <x v="0"/>
    <x v="0"/>
    <x v="0"/>
    <x v="11"/>
    <x v="0"/>
    <x v="45"/>
    <x v="132"/>
    <x v="3"/>
    <x v="6"/>
    <x v="0"/>
    <x v="0"/>
    <x v="14"/>
  </r>
  <r>
    <x v="1"/>
    <x v="15"/>
    <x v="4"/>
    <x v="13"/>
    <x v="6"/>
    <x v="9"/>
    <x v="101"/>
    <x v="438"/>
    <x v="16"/>
    <x v="0"/>
    <x v="0"/>
    <x v="0"/>
    <x v="11"/>
    <x v="0"/>
    <x v="60"/>
    <x v="132"/>
    <x v="3"/>
    <x v="6"/>
    <x v="0"/>
    <x v="0"/>
    <x v="14"/>
  </r>
  <r>
    <x v="1"/>
    <x v="16"/>
    <x v="4"/>
    <x v="13"/>
    <x v="3"/>
    <x v="9"/>
    <x v="101"/>
    <x v="424"/>
    <x v="54"/>
    <x v="0"/>
    <x v="0"/>
    <x v="0"/>
    <x v="11"/>
    <x v="0"/>
    <x v="60"/>
    <x v="132"/>
    <x v="3"/>
    <x v="6"/>
    <x v="0"/>
    <x v="0"/>
    <x v="14"/>
  </r>
  <r>
    <x v="0"/>
    <x v="18"/>
    <x v="4"/>
    <x v="13"/>
    <x v="6"/>
    <x v="9"/>
    <x v="101"/>
    <x v="437"/>
    <x v="15"/>
    <x v="0"/>
    <x v="0"/>
    <x v="0"/>
    <x v="11"/>
    <x v="0"/>
    <x v="60"/>
    <x v="132"/>
    <x v="3"/>
    <x v="6"/>
    <x v="0"/>
    <x v="0"/>
    <x v="14"/>
  </r>
  <r>
    <x v="7"/>
    <x v="18"/>
    <x v="4"/>
    <x v="13"/>
    <x v="3"/>
    <x v="9"/>
    <x v="101"/>
    <x v="436"/>
    <x v="85"/>
    <x v="0"/>
    <x v="0"/>
    <x v="0"/>
    <x v="11"/>
    <x v="0"/>
    <x v="60"/>
    <x v="132"/>
    <x v="3"/>
    <x v="6"/>
    <x v="0"/>
    <x v="0"/>
    <x v="14"/>
  </r>
  <r>
    <x v="5"/>
    <x v="30"/>
    <x v="4"/>
    <x v="13"/>
    <x v="3"/>
    <x v="9"/>
    <x v="97"/>
    <x v="361"/>
    <x v="12"/>
    <x v="0"/>
    <x v="0"/>
    <x v="0"/>
    <x v="11"/>
    <x v="0"/>
    <x v="232"/>
    <x v="132"/>
    <x v="3"/>
    <x v="6"/>
    <x v="0"/>
    <x v="0"/>
    <x v="14"/>
  </r>
  <r>
    <x v="7"/>
    <x v="18"/>
    <x v="4"/>
    <x v="13"/>
    <x v="3"/>
    <x v="9"/>
    <x v="100"/>
    <x v="176"/>
    <x v="1"/>
    <x v="0"/>
    <x v="0"/>
    <x v="0"/>
    <x v="11"/>
    <x v="0"/>
    <x v="59"/>
    <x v="132"/>
    <x v="3"/>
    <x v="6"/>
    <x v="0"/>
    <x v="0"/>
    <x v="14"/>
  </r>
  <r>
    <x v="1"/>
    <x v="16"/>
    <x v="4"/>
    <x v="13"/>
    <x v="3"/>
    <x v="9"/>
    <x v="100"/>
    <x v="176"/>
    <x v="16"/>
    <x v="0"/>
    <x v="0"/>
    <x v="0"/>
    <x v="11"/>
    <x v="0"/>
    <x v="59"/>
    <x v="132"/>
    <x v="3"/>
    <x v="6"/>
    <x v="0"/>
    <x v="0"/>
    <x v="14"/>
  </r>
  <r>
    <x v="1"/>
    <x v="16"/>
    <x v="4"/>
    <x v="13"/>
    <x v="3"/>
    <x v="9"/>
    <x v="100"/>
    <x v="177"/>
    <x v="16"/>
    <x v="0"/>
    <x v="0"/>
    <x v="0"/>
    <x v="11"/>
    <x v="0"/>
    <x v="59"/>
    <x v="132"/>
    <x v="3"/>
    <x v="6"/>
    <x v="0"/>
    <x v="0"/>
    <x v="14"/>
  </r>
  <r>
    <x v="7"/>
    <x v="17"/>
    <x v="0"/>
    <x v="30"/>
    <x v="6"/>
    <x v="9"/>
    <x v="199"/>
    <x v="567"/>
    <x v="68"/>
    <x v="0"/>
    <x v="0"/>
    <x v="0"/>
    <x v="11"/>
    <x v="0"/>
    <x v="124"/>
    <x v="77"/>
    <x v="3"/>
    <x v="6"/>
    <x v="0"/>
    <x v="0"/>
    <x v="14"/>
  </r>
  <r>
    <x v="1"/>
    <x v="16"/>
    <x v="5"/>
    <x v="37"/>
    <x v="3"/>
    <x v="9"/>
    <x v="55"/>
    <x v="380"/>
    <x v="39"/>
    <x v="0"/>
    <x v="0"/>
    <x v="0"/>
    <x v="11"/>
    <x v="0"/>
    <x v="192"/>
    <x v="104"/>
    <x v="3"/>
    <x v="6"/>
    <x v="0"/>
    <x v="0"/>
    <x v="14"/>
  </r>
  <r>
    <x v="1"/>
    <x v="16"/>
    <x v="5"/>
    <x v="32"/>
    <x v="3"/>
    <x v="9"/>
    <x v="56"/>
    <x v="535"/>
    <x v="90"/>
    <x v="19"/>
    <x v="26"/>
    <x v="0"/>
    <x v="11"/>
    <x v="51"/>
    <x v="192"/>
    <x v="104"/>
    <x v="3"/>
    <x v="6"/>
    <x v="0"/>
    <x v="0"/>
    <x v="14"/>
  </r>
  <r>
    <x v="1"/>
    <x v="16"/>
    <x v="0"/>
    <x v="5"/>
    <x v="2"/>
    <x v="9"/>
    <x v="160"/>
    <x v="612"/>
    <x v="70"/>
    <x v="0"/>
    <x v="0"/>
    <x v="0"/>
    <x v="11"/>
    <x v="0"/>
    <x v="104"/>
    <x v="48"/>
    <x v="3"/>
    <x v="6"/>
    <x v="0"/>
    <x v="0"/>
    <x v="14"/>
  </r>
  <r>
    <x v="1"/>
    <x v="16"/>
    <x v="0"/>
    <x v="5"/>
    <x v="4"/>
    <x v="9"/>
    <x v="160"/>
    <x v="179"/>
    <x v="15"/>
    <x v="0"/>
    <x v="0"/>
    <x v="0"/>
    <x v="11"/>
    <x v="0"/>
    <x v="104"/>
    <x v="48"/>
    <x v="3"/>
    <x v="6"/>
    <x v="0"/>
    <x v="0"/>
    <x v="14"/>
  </r>
  <r>
    <x v="1"/>
    <x v="16"/>
    <x v="5"/>
    <x v="31"/>
    <x v="3"/>
    <x v="9"/>
    <x v="188"/>
    <x v="268"/>
    <x v="34"/>
    <x v="0"/>
    <x v="0"/>
    <x v="0"/>
    <x v="11"/>
    <x v="0"/>
    <x v="147"/>
    <x v="21"/>
    <x v="3"/>
    <x v="6"/>
    <x v="0"/>
    <x v="0"/>
    <x v="14"/>
  </r>
  <r>
    <x v="1"/>
    <x v="16"/>
    <x v="5"/>
    <x v="31"/>
    <x v="3"/>
    <x v="9"/>
    <x v="188"/>
    <x v="592"/>
    <x v="39"/>
    <x v="0"/>
    <x v="0"/>
    <x v="0"/>
    <x v="11"/>
    <x v="0"/>
    <x v="147"/>
    <x v="21"/>
    <x v="3"/>
    <x v="6"/>
    <x v="0"/>
    <x v="0"/>
    <x v="14"/>
  </r>
  <r>
    <x v="7"/>
    <x v="17"/>
    <x v="5"/>
    <x v="31"/>
    <x v="3"/>
    <x v="9"/>
    <x v="188"/>
    <x v="490"/>
    <x v="68"/>
    <x v="90"/>
    <x v="174"/>
    <x v="0"/>
    <x v="11"/>
    <x v="278"/>
    <x v="147"/>
    <x v="21"/>
    <x v="3"/>
    <x v="6"/>
    <x v="0"/>
    <x v="0"/>
    <x v="8"/>
  </r>
  <r>
    <x v="7"/>
    <x v="17"/>
    <x v="5"/>
    <x v="31"/>
    <x v="3"/>
    <x v="9"/>
    <x v="188"/>
    <x v="313"/>
    <x v="12"/>
    <x v="0"/>
    <x v="0"/>
    <x v="0"/>
    <x v="11"/>
    <x v="0"/>
    <x v="147"/>
    <x v="21"/>
    <x v="3"/>
    <x v="6"/>
    <x v="0"/>
    <x v="0"/>
    <x v="14"/>
  </r>
  <r>
    <x v="7"/>
    <x v="18"/>
    <x v="5"/>
    <x v="31"/>
    <x v="3"/>
    <x v="9"/>
    <x v="188"/>
    <x v="695"/>
    <x v="68"/>
    <x v="88"/>
    <x v="119"/>
    <x v="0"/>
    <x v="11"/>
    <x v="210"/>
    <x v="147"/>
    <x v="21"/>
    <x v="3"/>
    <x v="6"/>
    <x v="0"/>
    <x v="0"/>
    <x v="6"/>
  </r>
  <r>
    <x v="1"/>
    <x v="18"/>
    <x v="4"/>
    <x v="37"/>
    <x v="9"/>
    <x v="9"/>
    <x v="244"/>
    <x v="396"/>
    <x v="16"/>
    <x v="0"/>
    <x v="0"/>
    <x v="0"/>
    <x v="11"/>
    <x v="0"/>
    <x v="124"/>
    <x v="31"/>
    <x v="3"/>
    <x v="6"/>
    <x v="0"/>
    <x v="0"/>
    <x v="14"/>
  </r>
  <r>
    <x v="7"/>
    <x v="17"/>
    <x v="0"/>
    <x v="21"/>
    <x v="0"/>
    <x v="9"/>
    <x v="140"/>
    <x v="599"/>
    <x v="12"/>
    <x v="0"/>
    <x v="0"/>
    <x v="0"/>
    <x v="10"/>
    <x v="0"/>
    <x v="256"/>
    <x v="102"/>
    <x v="3"/>
    <x v="6"/>
    <x v="0"/>
    <x v="0"/>
    <x v="14"/>
  </r>
  <r>
    <x v="7"/>
    <x v="17"/>
    <x v="5"/>
    <x v="31"/>
    <x v="3"/>
    <x v="9"/>
    <x v="226"/>
    <x v="608"/>
    <x v="12"/>
    <x v="0"/>
    <x v="0"/>
    <x v="0"/>
    <x v="10"/>
    <x v="0"/>
    <x v="168"/>
    <x v="142"/>
    <x v="3"/>
    <x v="6"/>
    <x v="0"/>
    <x v="0"/>
    <x v="14"/>
  </r>
  <r>
    <x v="7"/>
    <x v="17"/>
    <x v="5"/>
    <x v="31"/>
    <x v="3"/>
    <x v="9"/>
    <x v="226"/>
    <x v="199"/>
    <x v="86"/>
    <x v="8"/>
    <x v="5"/>
    <x v="0"/>
    <x v="10"/>
    <x v="24"/>
    <x v="168"/>
    <x v="142"/>
    <x v="3"/>
    <x v="6"/>
    <x v="0"/>
    <x v="0"/>
    <x v="14"/>
  </r>
  <r>
    <x v="1"/>
    <x v="16"/>
    <x v="5"/>
    <x v="31"/>
    <x v="2"/>
    <x v="1"/>
    <x v="226"/>
    <x v="375"/>
    <x v="57"/>
    <x v="1"/>
    <x v="1"/>
    <x v="0"/>
    <x v="10"/>
    <x v="28"/>
    <x v="168"/>
    <x v="142"/>
    <x v="3"/>
    <x v="6"/>
    <x v="0"/>
    <x v="0"/>
    <x v="14"/>
  </r>
  <r>
    <x v="1"/>
    <x v="15"/>
    <x v="5"/>
    <x v="31"/>
    <x v="1"/>
    <x v="9"/>
    <x v="226"/>
    <x v="116"/>
    <x v="16"/>
    <x v="0"/>
    <x v="0"/>
    <x v="0"/>
    <x v="10"/>
    <x v="26"/>
    <x v="168"/>
    <x v="142"/>
    <x v="3"/>
    <x v="6"/>
    <x v="0"/>
    <x v="0"/>
    <x v="14"/>
  </r>
  <r>
    <x v="6"/>
    <x v="16"/>
    <x v="5"/>
    <x v="31"/>
    <x v="1"/>
    <x v="9"/>
    <x v="226"/>
    <x v="333"/>
    <x v="55"/>
    <x v="6"/>
    <x v="9"/>
    <x v="0"/>
    <x v="10"/>
    <x v="14"/>
    <x v="168"/>
    <x v="142"/>
    <x v="3"/>
    <x v="6"/>
    <x v="0"/>
    <x v="0"/>
    <x v="14"/>
  </r>
  <r>
    <x v="1"/>
    <x v="17"/>
    <x v="5"/>
    <x v="31"/>
    <x v="0"/>
    <x v="9"/>
    <x v="226"/>
    <x v="503"/>
    <x v="16"/>
    <x v="37"/>
    <x v="50"/>
    <x v="0"/>
    <x v="10"/>
    <x v="80"/>
    <x v="168"/>
    <x v="142"/>
    <x v="3"/>
    <x v="6"/>
    <x v="0"/>
    <x v="0"/>
    <x v="14"/>
  </r>
  <r>
    <x v="7"/>
    <x v="17"/>
    <x v="5"/>
    <x v="31"/>
    <x v="0"/>
    <x v="9"/>
    <x v="226"/>
    <x v="405"/>
    <x v="27"/>
    <x v="37"/>
    <x v="45"/>
    <x v="0"/>
    <x v="10"/>
    <x v="77"/>
    <x v="168"/>
    <x v="142"/>
    <x v="3"/>
    <x v="6"/>
    <x v="0"/>
    <x v="0"/>
    <x v="14"/>
  </r>
  <r>
    <x v="7"/>
    <x v="17"/>
    <x v="5"/>
    <x v="31"/>
    <x v="6"/>
    <x v="9"/>
    <x v="351"/>
    <x v="511"/>
    <x v="62"/>
    <x v="0"/>
    <x v="0"/>
    <x v="0"/>
    <x v="10"/>
    <x v="47"/>
    <x v="247"/>
    <x v="142"/>
    <x v="3"/>
    <x v="6"/>
    <x v="0"/>
    <x v="0"/>
    <x v="14"/>
  </r>
  <r>
    <x v="1"/>
    <x v="15"/>
    <x v="5"/>
    <x v="31"/>
    <x v="3"/>
    <x v="9"/>
    <x v="186"/>
    <x v="595"/>
    <x v="34"/>
    <x v="0"/>
    <x v="0"/>
    <x v="0"/>
    <x v="10"/>
    <x v="0"/>
    <x v="145"/>
    <x v="142"/>
    <x v="3"/>
    <x v="6"/>
    <x v="0"/>
    <x v="0"/>
    <x v="14"/>
  </r>
  <r>
    <x v="1"/>
    <x v="12"/>
    <x v="5"/>
    <x v="31"/>
    <x v="3"/>
    <x v="9"/>
    <x v="186"/>
    <x v="168"/>
    <x v="6"/>
    <x v="0"/>
    <x v="0"/>
    <x v="0"/>
    <x v="10"/>
    <x v="0"/>
    <x v="145"/>
    <x v="142"/>
    <x v="3"/>
    <x v="6"/>
    <x v="0"/>
    <x v="0"/>
    <x v="14"/>
  </r>
  <r>
    <x v="7"/>
    <x v="16"/>
    <x v="5"/>
    <x v="31"/>
    <x v="3"/>
    <x v="9"/>
    <x v="186"/>
    <x v="321"/>
    <x v="68"/>
    <x v="34"/>
    <x v="48"/>
    <x v="0"/>
    <x v="10"/>
    <x v="86"/>
    <x v="214"/>
    <x v="142"/>
    <x v="3"/>
    <x v="6"/>
    <x v="0"/>
    <x v="0"/>
    <x v="14"/>
  </r>
  <r>
    <x v="1"/>
    <x v="15"/>
    <x v="5"/>
    <x v="31"/>
    <x v="1"/>
    <x v="9"/>
    <x v="186"/>
    <x v="321"/>
    <x v="6"/>
    <x v="36"/>
    <x v="51"/>
    <x v="0"/>
    <x v="10"/>
    <x v="87"/>
    <x v="145"/>
    <x v="142"/>
    <x v="3"/>
    <x v="6"/>
    <x v="0"/>
    <x v="0"/>
    <x v="14"/>
  </r>
  <r>
    <x v="6"/>
    <x v="15"/>
    <x v="5"/>
    <x v="31"/>
    <x v="0"/>
    <x v="9"/>
    <x v="186"/>
    <x v="407"/>
    <x v="63"/>
    <x v="0"/>
    <x v="0"/>
    <x v="0"/>
    <x v="10"/>
    <x v="0"/>
    <x v="214"/>
    <x v="142"/>
    <x v="3"/>
    <x v="6"/>
    <x v="0"/>
    <x v="0"/>
    <x v="14"/>
  </r>
  <r>
    <x v="7"/>
    <x v="16"/>
    <x v="5"/>
    <x v="31"/>
    <x v="3"/>
    <x v="9"/>
    <x v="188"/>
    <x v="426"/>
    <x v="17"/>
    <x v="37"/>
    <x v="54"/>
    <x v="0"/>
    <x v="10"/>
    <x v="94"/>
    <x v="147"/>
    <x v="142"/>
    <x v="3"/>
    <x v="6"/>
    <x v="0"/>
    <x v="0"/>
    <x v="14"/>
  </r>
  <r>
    <x v="7"/>
    <x v="16"/>
    <x v="5"/>
    <x v="31"/>
    <x v="6"/>
    <x v="9"/>
    <x v="188"/>
    <x v="23"/>
    <x v="68"/>
    <x v="82"/>
    <x v="115"/>
    <x v="0"/>
    <x v="10"/>
    <x v="198"/>
    <x v="147"/>
    <x v="142"/>
    <x v="3"/>
    <x v="6"/>
    <x v="0"/>
    <x v="0"/>
    <x v="5"/>
  </r>
  <r>
    <x v="7"/>
    <x v="16"/>
    <x v="5"/>
    <x v="31"/>
    <x v="1"/>
    <x v="9"/>
    <x v="188"/>
    <x v="360"/>
    <x v="26"/>
    <x v="33"/>
    <x v="52"/>
    <x v="0"/>
    <x v="10"/>
    <x v="84"/>
    <x v="147"/>
    <x v="142"/>
    <x v="3"/>
    <x v="6"/>
    <x v="0"/>
    <x v="0"/>
    <x v="14"/>
  </r>
  <r>
    <x v="7"/>
    <x v="17"/>
    <x v="5"/>
    <x v="27"/>
    <x v="9"/>
    <x v="9"/>
    <x v="19"/>
    <x v="488"/>
    <x v="85"/>
    <x v="0"/>
    <x v="0"/>
    <x v="0"/>
    <x v="10"/>
    <x v="0"/>
    <x v="17"/>
    <x v="138"/>
    <x v="3"/>
    <x v="6"/>
    <x v="0"/>
    <x v="0"/>
    <x v="14"/>
  </r>
  <r>
    <x v="7"/>
    <x v="17"/>
    <x v="5"/>
    <x v="27"/>
    <x v="6"/>
    <x v="9"/>
    <x v="19"/>
    <x v="593"/>
    <x v="85"/>
    <x v="0"/>
    <x v="0"/>
    <x v="0"/>
    <x v="10"/>
    <x v="0"/>
    <x v="17"/>
    <x v="138"/>
    <x v="3"/>
    <x v="6"/>
    <x v="0"/>
    <x v="0"/>
    <x v="14"/>
  </r>
  <r>
    <x v="7"/>
    <x v="17"/>
    <x v="5"/>
    <x v="27"/>
    <x v="6"/>
    <x v="9"/>
    <x v="19"/>
    <x v="594"/>
    <x v="90"/>
    <x v="0"/>
    <x v="0"/>
    <x v="0"/>
    <x v="10"/>
    <x v="0"/>
    <x v="17"/>
    <x v="138"/>
    <x v="3"/>
    <x v="6"/>
    <x v="0"/>
    <x v="0"/>
    <x v="14"/>
  </r>
  <r>
    <x v="1"/>
    <x v="12"/>
    <x v="5"/>
    <x v="27"/>
    <x v="1"/>
    <x v="9"/>
    <x v="310"/>
    <x v="372"/>
    <x v="6"/>
    <x v="87"/>
    <x v="188"/>
    <x v="0"/>
    <x v="10"/>
    <x v="293"/>
    <x v="15"/>
    <x v="138"/>
    <x v="3"/>
    <x v="6"/>
    <x v="0"/>
    <x v="0"/>
    <x v="33"/>
  </r>
  <r>
    <x v="7"/>
    <x v="17"/>
    <x v="5"/>
    <x v="27"/>
    <x v="2"/>
    <x v="9"/>
    <x v="53"/>
    <x v="668"/>
    <x v="85"/>
    <x v="85"/>
    <x v="106"/>
    <x v="0"/>
    <x v="10"/>
    <x v="215"/>
    <x v="15"/>
    <x v="138"/>
    <x v="3"/>
    <x v="6"/>
    <x v="0"/>
    <x v="0"/>
    <x v="6"/>
  </r>
  <r>
    <x v="1"/>
    <x v="13"/>
    <x v="5"/>
    <x v="27"/>
    <x v="1"/>
    <x v="9"/>
    <x v="51"/>
    <x v="636"/>
    <x v="9"/>
    <x v="87"/>
    <x v="101"/>
    <x v="0"/>
    <x v="10"/>
    <x v="272"/>
    <x v="15"/>
    <x v="138"/>
    <x v="3"/>
    <x v="6"/>
    <x v="0"/>
    <x v="0"/>
    <x v="8"/>
  </r>
  <r>
    <x v="1"/>
    <x v="14"/>
    <x v="5"/>
    <x v="27"/>
    <x v="1"/>
    <x v="9"/>
    <x v="49"/>
    <x v="281"/>
    <x v="16"/>
    <x v="0"/>
    <x v="0"/>
    <x v="0"/>
    <x v="10"/>
    <x v="0"/>
    <x v="36"/>
    <x v="138"/>
    <x v="3"/>
    <x v="6"/>
    <x v="0"/>
    <x v="0"/>
    <x v="14"/>
  </r>
  <r>
    <x v="1"/>
    <x v="13"/>
    <x v="5"/>
    <x v="27"/>
    <x v="9"/>
    <x v="9"/>
    <x v="49"/>
    <x v="242"/>
    <x v="16"/>
    <x v="0"/>
    <x v="0"/>
    <x v="0"/>
    <x v="10"/>
    <x v="0"/>
    <x v="36"/>
    <x v="138"/>
    <x v="3"/>
    <x v="6"/>
    <x v="0"/>
    <x v="0"/>
    <x v="14"/>
  </r>
  <r>
    <x v="1"/>
    <x v="14"/>
    <x v="5"/>
    <x v="27"/>
    <x v="6"/>
    <x v="9"/>
    <x v="49"/>
    <x v="102"/>
    <x v="7"/>
    <x v="0"/>
    <x v="0"/>
    <x v="0"/>
    <x v="10"/>
    <x v="0"/>
    <x v="36"/>
    <x v="138"/>
    <x v="3"/>
    <x v="6"/>
    <x v="0"/>
    <x v="0"/>
    <x v="14"/>
  </r>
  <r>
    <x v="1"/>
    <x v="16"/>
    <x v="5"/>
    <x v="27"/>
    <x v="9"/>
    <x v="9"/>
    <x v="49"/>
    <x v="103"/>
    <x v="7"/>
    <x v="0"/>
    <x v="0"/>
    <x v="0"/>
    <x v="10"/>
    <x v="0"/>
    <x v="36"/>
    <x v="138"/>
    <x v="3"/>
    <x v="6"/>
    <x v="0"/>
    <x v="0"/>
    <x v="14"/>
  </r>
  <r>
    <x v="7"/>
    <x v="15"/>
    <x v="5"/>
    <x v="37"/>
    <x v="3"/>
    <x v="9"/>
    <x v="221"/>
    <x v="671"/>
    <x v="56"/>
    <x v="0"/>
    <x v="0"/>
    <x v="0"/>
    <x v="10"/>
    <x v="0"/>
    <x v="215"/>
    <x v="128"/>
    <x v="3"/>
    <x v="6"/>
    <x v="0"/>
    <x v="0"/>
    <x v="14"/>
  </r>
  <r>
    <x v="7"/>
    <x v="30"/>
    <x v="5"/>
    <x v="37"/>
    <x v="3"/>
    <x v="9"/>
    <x v="42"/>
    <x v="704"/>
    <x v="90"/>
    <x v="0"/>
    <x v="0"/>
    <x v="0"/>
    <x v="10"/>
    <x v="0"/>
    <x v="215"/>
    <x v="128"/>
    <x v="3"/>
    <x v="6"/>
    <x v="0"/>
    <x v="0"/>
    <x v="14"/>
  </r>
  <r>
    <x v="6"/>
    <x v="15"/>
    <x v="5"/>
    <x v="16"/>
    <x v="2"/>
    <x v="1"/>
    <x v="42"/>
    <x v="576"/>
    <x v="17"/>
    <x v="0"/>
    <x v="0"/>
    <x v="0"/>
    <x v="10"/>
    <x v="0"/>
    <x v="215"/>
    <x v="128"/>
    <x v="3"/>
    <x v="6"/>
    <x v="0"/>
    <x v="0"/>
    <x v="14"/>
  </r>
  <r>
    <x v="7"/>
    <x v="17"/>
    <x v="5"/>
    <x v="37"/>
    <x v="3"/>
    <x v="9"/>
    <x v="74"/>
    <x v="457"/>
    <x v="15"/>
    <x v="0"/>
    <x v="0"/>
    <x v="0"/>
    <x v="10"/>
    <x v="0"/>
    <x v="71"/>
    <x v="128"/>
    <x v="3"/>
    <x v="6"/>
    <x v="0"/>
    <x v="0"/>
    <x v="14"/>
  </r>
  <r>
    <x v="1"/>
    <x v="14"/>
    <x v="5"/>
    <x v="35"/>
    <x v="3"/>
    <x v="9"/>
    <x v="278"/>
    <x v="243"/>
    <x v="15"/>
    <x v="0"/>
    <x v="0"/>
    <x v="0"/>
    <x v="10"/>
    <x v="46"/>
    <x v="203"/>
    <x v="130"/>
    <x v="3"/>
    <x v="6"/>
    <x v="0"/>
    <x v="0"/>
    <x v="14"/>
  </r>
  <r>
    <x v="7"/>
    <x v="14"/>
    <x v="5"/>
    <x v="35"/>
    <x v="3"/>
    <x v="9"/>
    <x v="278"/>
    <x v="356"/>
    <x v="77"/>
    <x v="0"/>
    <x v="0"/>
    <x v="0"/>
    <x v="10"/>
    <x v="47"/>
    <x v="203"/>
    <x v="130"/>
    <x v="3"/>
    <x v="6"/>
    <x v="0"/>
    <x v="0"/>
    <x v="14"/>
  </r>
  <r>
    <x v="7"/>
    <x v="17"/>
    <x v="5"/>
    <x v="35"/>
    <x v="6"/>
    <x v="9"/>
    <x v="278"/>
    <x v="358"/>
    <x v="90"/>
    <x v="0"/>
    <x v="0"/>
    <x v="0"/>
    <x v="10"/>
    <x v="46"/>
    <x v="203"/>
    <x v="130"/>
    <x v="3"/>
    <x v="6"/>
    <x v="0"/>
    <x v="0"/>
    <x v="14"/>
  </r>
  <r>
    <x v="7"/>
    <x v="30"/>
    <x v="5"/>
    <x v="35"/>
    <x v="6"/>
    <x v="9"/>
    <x v="64"/>
    <x v="20"/>
    <x v="90"/>
    <x v="0"/>
    <x v="0"/>
    <x v="0"/>
    <x v="10"/>
    <x v="47"/>
    <x v="44"/>
    <x v="130"/>
    <x v="3"/>
    <x v="6"/>
    <x v="0"/>
    <x v="0"/>
    <x v="14"/>
  </r>
  <r>
    <x v="7"/>
    <x v="17"/>
    <x v="5"/>
    <x v="35"/>
    <x v="6"/>
    <x v="9"/>
    <x v="64"/>
    <x v="173"/>
    <x v="90"/>
    <x v="0"/>
    <x v="0"/>
    <x v="0"/>
    <x v="10"/>
    <x v="46"/>
    <x v="44"/>
    <x v="130"/>
    <x v="3"/>
    <x v="6"/>
    <x v="0"/>
    <x v="0"/>
    <x v="14"/>
  </r>
  <r>
    <x v="7"/>
    <x v="16"/>
    <x v="5"/>
    <x v="35"/>
    <x v="6"/>
    <x v="9"/>
    <x v="243"/>
    <x v="84"/>
    <x v="90"/>
    <x v="0"/>
    <x v="0"/>
    <x v="0"/>
    <x v="10"/>
    <x v="47"/>
    <x v="185"/>
    <x v="130"/>
    <x v="3"/>
    <x v="6"/>
    <x v="0"/>
    <x v="0"/>
    <x v="14"/>
  </r>
  <r>
    <x v="7"/>
    <x v="15"/>
    <x v="5"/>
    <x v="35"/>
    <x v="6"/>
    <x v="9"/>
    <x v="243"/>
    <x v="244"/>
    <x v="90"/>
    <x v="0"/>
    <x v="0"/>
    <x v="0"/>
    <x v="10"/>
    <x v="46"/>
    <x v="185"/>
    <x v="130"/>
    <x v="3"/>
    <x v="6"/>
    <x v="0"/>
    <x v="0"/>
    <x v="14"/>
  </r>
  <r>
    <x v="7"/>
    <x v="17"/>
    <x v="5"/>
    <x v="35"/>
    <x v="6"/>
    <x v="9"/>
    <x v="243"/>
    <x v="173"/>
    <x v="90"/>
    <x v="0"/>
    <x v="0"/>
    <x v="0"/>
    <x v="10"/>
    <x v="46"/>
    <x v="185"/>
    <x v="130"/>
    <x v="3"/>
    <x v="6"/>
    <x v="0"/>
    <x v="0"/>
    <x v="14"/>
  </r>
  <r>
    <x v="5"/>
    <x v="30"/>
    <x v="5"/>
    <x v="17"/>
    <x v="6"/>
    <x v="9"/>
    <x v="207"/>
    <x v="73"/>
    <x v="90"/>
    <x v="0"/>
    <x v="0"/>
    <x v="0"/>
    <x v="10"/>
    <x v="46"/>
    <x v="32"/>
    <x v="130"/>
    <x v="3"/>
    <x v="6"/>
    <x v="0"/>
    <x v="0"/>
    <x v="14"/>
  </r>
  <r>
    <x v="5"/>
    <x v="13"/>
    <x v="5"/>
    <x v="17"/>
    <x v="6"/>
    <x v="9"/>
    <x v="123"/>
    <x v="561"/>
    <x v="12"/>
    <x v="0"/>
    <x v="0"/>
    <x v="0"/>
    <x v="10"/>
    <x v="46"/>
    <x v="32"/>
    <x v="130"/>
    <x v="3"/>
    <x v="6"/>
    <x v="0"/>
    <x v="0"/>
    <x v="14"/>
  </r>
  <r>
    <x v="5"/>
    <x v="17"/>
    <x v="5"/>
    <x v="17"/>
    <x v="6"/>
    <x v="9"/>
    <x v="139"/>
    <x v="414"/>
    <x v="15"/>
    <x v="26"/>
    <x v="31"/>
    <x v="0"/>
    <x v="10"/>
    <x v="66"/>
    <x v="32"/>
    <x v="130"/>
    <x v="3"/>
    <x v="6"/>
    <x v="0"/>
    <x v="0"/>
    <x v="14"/>
  </r>
  <r>
    <x v="1"/>
    <x v="15"/>
    <x v="5"/>
    <x v="31"/>
    <x v="3"/>
    <x v="9"/>
    <x v="10"/>
    <x v="472"/>
    <x v="57"/>
    <x v="0"/>
    <x v="0"/>
    <x v="0"/>
    <x v="9"/>
    <x v="0"/>
    <x v="9"/>
    <x v="141"/>
    <x v="3"/>
    <x v="6"/>
    <x v="0"/>
    <x v="0"/>
    <x v="14"/>
  </r>
  <r>
    <x v="1"/>
    <x v="13"/>
    <x v="5"/>
    <x v="31"/>
    <x v="3"/>
    <x v="9"/>
    <x v="10"/>
    <x v="164"/>
    <x v="16"/>
    <x v="0"/>
    <x v="0"/>
    <x v="0"/>
    <x v="9"/>
    <x v="0"/>
    <x v="9"/>
    <x v="141"/>
    <x v="3"/>
    <x v="6"/>
    <x v="0"/>
    <x v="0"/>
    <x v="14"/>
  </r>
  <r>
    <x v="7"/>
    <x v="16"/>
    <x v="5"/>
    <x v="31"/>
    <x v="3"/>
    <x v="9"/>
    <x v="10"/>
    <x v="122"/>
    <x v="90"/>
    <x v="0"/>
    <x v="0"/>
    <x v="0"/>
    <x v="9"/>
    <x v="0"/>
    <x v="9"/>
    <x v="141"/>
    <x v="3"/>
    <x v="6"/>
    <x v="0"/>
    <x v="0"/>
    <x v="14"/>
  </r>
  <r>
    <x v="1"/>
    <x v="12"/>
    <x v="5"/>
    <x v="32"/>
    <x v="2"/>
    <x v="9"/>
    <x v="290"/>
    <x v="527"/>
    <x v="16"/>
    <x v="69"/>
    <x v="109"/>
    <x v="0"/>
    <x v="9"/>
    <x v="225"/>
    <x v="208"/>
    <x v="144"/>
    <x v="3"/>
    <x v="6"/>
    <x v="0"/>
    <x v="0"/>
    <x v="6"/>
  </r>
  <r>
    <x v="1"/>
    <x v="12"/>
    <x v="5"/>
    <x v="32"/>
    <x v="4"/>
    <x v="9"/>
    <x v="290"/>
    <x v="337"/>
    <x v="16"/>
    <x v="79"/>
    <x v="102"/>
    <x v="0"/>
    <x v="9"/>
    <x v="175"/>
    <x v="208"/>
    <x v="144"/>
    <x v="3"/>
    <x v="6"/>
    <x v="0"/>
    <x v="0"/>
    <x v="4"/>
  </r>
  <r>
    <x v="1"/>
    <x v="16"/>
    <x v="5"/>
    <x v="32"/>
    <x v="6"/>
    <x v="9"/>
    <x v="246"/>
    <x v="401"/>
    <x v="90"/>
    <x v="71"/>
    <x v="85"/>
    <x v="0"/>
    <x v="9"/>
    <x v="165"/>
    <x v="187"/>
    <x v="144"/>
    <x v="3"/>
    <x v="6"/>
    <x v="0"/>
    <x v="0"/>
    <x v="4"/>
  </r>
  <r>
    <x v="1"/>
    <x v="13"/>
    <x v="5"/>
    <x v="32"/>
    <x v="4"/>
    <x v="9"/>
    <x v="246"/>
    <x v="402"/>
    <x v="16"/>
    <x v="66"/>
    <x v="110"/>
    <x v="0"/>
    <x v="9"/>
    <x v="165"/>
    <x v="187"/>
    <x v="144"/>
    <x v="3"/>
    <x v="6"/>
    <x v="0"/>
    <x v="0"/>
    <x v="4"/>
  </r>
  <r>
    <x v="1"/>
    <x v="13"/>
    <x v="5"/>
    <x v="32"/>
    <x v="2"/>
    <x v="9"/>
    <x v="246"/>
    <x v="41"/>
    <x v="16"/>
    <x v="78"/>
    <x v="194"/>
    <x v="0"/>
    <x v="9"/>
    <x v="250"/>
    <x v="187"/>
    <x v="144"/>
    <x v="3"/>
    <x v="6"/>
    <x v="0"/>
    <x v="0"/>
    <x v="7"/>
  </r>
  <r>
    <x v="1"/>
    <x v="15"/>
    <x v="5"/>
    <x v="32"/>
    <x v="6"/>
    <x v="9"/>
    <x v="128"/>
    <x v="233"/>
    <x v="16"/>
    <x v="76"/>
    <x v="87"/>
    <x v="0"/>
    <x v="9"/>
    <x v="158"/>
    <x v="73"/>
    <x v="144"/>
    <x v="3"/>
    <x v="6"/>
    <x v="0"/>
    <x v="0"/>
    <x v="27"/>
  </r>
  <r>
    <x v="1"/>
    <x v="13"/>
    <x v="5"/>
    <x v="32"/>
    <x v="3"/>
    <x v="9"/>
    <x v="128"/>
    <x v="117"/>
    <x v="16"/>
    <x v="68"/>
    <x v="139"/>
    <x v="0"/>
    <x v="9"/>
    <x v="228"/>
    <x v="73"/>
    <x v="144"/>
    <x v="3"/>
    <x v="6"/>
    <x v="0"/>
    <x v="0"/>
    <x v="6"/>
  </r>
  <r>
    <x v="1"/>
    <x v="13"/>
    <x v="5"/>
    <x v="32"/>
    <x v="3"/>
    <x v="9"/>
    <x v="325"/>
    <x v="51"/>
    <x v="16"/>
    <x v="83"/>
    <x v="143"/>
    <x v="0"/>
    <x v="9"/>
    <x v="197"/>
    <x v="73"/>
    <x v="144"/>
    <x v="3"/>
    <x v="6"/>
    <x v="0"/>
    <x v="0"/>
    <x v="5"/>
  </r>
  <r>
    <x v="7"/>
    <x v="16"/>
    <x v="5"/>
    <x v="32"/>
    <x v="2"/>
    <x v="9"/>
    <x v="343"/>
    <x v="25"/>
    <x v="90"/>
    <x v="0"/>
    <x v="0"/>
    <x v="0"/>
    <x v="9"/>
    <x v="0"/>
    <x v="53"/>
    <x v="144"/>
    <x v="3"/>
    <x v="6"/>
    <x v="0"/>
    <x v="0"/>
    <x v="14"/>
  </r>
  <r>
    <x v="1"/>
    <x v="13"/>
    <x v="5"/>
    <x v="32"/>
    <x v="1"/>
    <x v="9"/>
    <x v="265"/>
    <x v="492"/>
    <x v="39"/>
    <x v="80"/>
    <x v="140"/>
    <x v="0"/>
    <x v="9"/>
    <x v="218"/>
    <x v="233"/>
    <x v="144"/>
    <x v="3"/>
    <x v="6"/>
    <x v="0"/>
    <x v="0"/>
    <x v="6"/>
  </r>
  <r>
    <x v="7"/>
    <x v="16"/>
    <x v="5"/>
    <x v="35"/>
    <x v="6"/>
    <x v="9"/>
    <x v="259"/>
    <x v="354"/>
    <x v="90"/>
    <x v="0"/>
    <x v="0"/>
    <x v="0"/>
    <x v="9"/>
    <x v="0"/>
    <x v="194"/>
    <x v="129"/>
    <x v="3"/>
    <x v="6"/>
    <x v="0"/>
    <x v="0"/>
    <x v="14"/>
  </r>
  <r>
    <x v="7"/>
    <x v="14"/>
    <x v="5"/>
    <x v="35"/>
    <x v="3"/>
    <x v="9"/>
    <x v="259"/>
    <x v="390"/>
    <x v="77"/>
    <x v="0"/>
    <x v="0"/>
    <x v="0"/>
    <x v="9"/>
    <x v="0"/>
    <x v="194"/>
    <x v="129"/>
    <x v="3"/>
    <x v="6"/>
    <x v="0"/>
    <x v="0"/>
    <x v="14"/>
  </r>
  <r>
    <x v="7"/>
    <x v="16"/>
    <x v="5"/>
    <x v="35"/>
    <x v="6"/>
    <x v="9"/>
    <x v="278"/>
    <x v="354"/>
    <x v="90"/>
    <x v="0"/>
    <x v="0"/>
    <x v="0"/>
    <x v="9"/>
    <x v="0"/>
    <x v="203"/>
    <x v="129"/>
    <x v="3"/>
    <x v="6"/>
    <x v="0"/>
    <x v="0"/>
    <x v="14"/>
  </r>
  <r>
    <x v="7"/>
    <x v="14"/>
    <x v="5"/>
    <x v="35"/>
    <x v="3"/>
    <x v="9"/>
    <x v="278"/>
    <x v="219"/>
    <x v="90"/>
    <x v="0"/>
    <x v="0"/>
    <x v="0"/>
    <x v="9"/>
    <x v="0"/>
    <x v="203"/>
    <x v="129"/>
    <x v="3"/>
    <x v="6"/>
    <x v="0"/>
    <x v="0"/>
    <x v="14"/>
  </r>
  <r>
    <x v="7"/>
    <x v="16"/>
    <x v="5"/>
    <x v="35"/>
    <x v="6"/>
    <x v="9"/>
    <x v="294"/>
    <x v="355"/>
    <x v="90"/>
    <x v="0"/>
    <x v="0"/>
    <x v="0"/>
    <x v="9"/>
    <x v="0"/>
    <x v="209"/>
    <x v="129"/>
    <x v="3"/>
    <x v="6"/>
    <x v="0"/>
    <x v="0"/>
    <x v="14"/>
  </r>
  <r>
    <x v="7"/>
    <x v="15"/>
    <x v="5"/>
    <x v="35"/>
    <x v="3"/>
    <x v="9"/>
    <x v="294"/>
    <x v="673"/>
    <x v="90"/>
    <x v="0"/>
    <x v="0"/>
    <x v="0"/>
    <x v="9"/>
    <x v="0"/>
    <x v="209"/>
    <x v="129"/>
    <x v="3"/>
    <x v="6"/>
    <x v="0"/>
    <x v="0"/>
    <x v="14"/>
  </r>
  <r>
    <x v="7"/>
    <x v="14"/>
    <x v="5"/>
    <x v="35"/>
    <x v="3"/>
    <x v="9"/>
    <x v="294"/>
    <x v="229"/>
    <x v="90"/>
    <x v="0"/>
    <x v="0"/>
    <x v="0"/>
    <x v="9"/>
    <x v="0"/>
    <x v="209"/>
    <x v="129"/>
    <x v="3"/>
    <x v="6"/>
    <x v="0"/>
    <x v="0"/>
    <x v="14"/>
  </r>
  <r>
    <x v="7"/>
    <x v="16"/>
    <x v="5"/>
    <x v="35"/>
    <x v="6"/>
    <x v="9"/>
    <x v="268"/>
    <x v="603"/>
    <x v="17"/>
    <x v="84"/>
    <x v="104"/>
    <x v="0"/>
    <x v="9"/>
    <x v="156"/>
    <x v="198"/>
    <x v="148"/>
    <x v="3"/>
    <x v="6"/>
    <x v="0"/>
    <x v="0"/>
    <x v="27"/>
  </r>
  <r>
    <x v="7"/>
    <x v="14"/>
    <x v="5"/>
    <x v="35"/>
    <x v="3"/>
    <x v="9"/>
    <x v="268"/>
    <x v="97"/>
    <x v="17"/>
    <x v="81"/>
    <x v="108"/>
    <x v="0"/>
    <x v="9"/>
    <x v="221"/>
    <x v="198"/>
    <x v="148"/>
    <x v="3"/>
    <x v="6"/>
    <x v="0"/>
    <x v="0"/>
    <x v="6"/>
  </r>
  <r>
    <x v="7"/>
    <x v="14"/>
    <x v="5"/>
    <x v="35"/>
    <x v="3"/>
    <x v="2"/>
    <x v="268"/>
    <x v="318"/>
    <x v="23"/>
    <x v="73"/>
    <x v="107"/>
    <x v="0"/>
    <x v="9"/>
    <x v="226"/>
    <x v="198"/>
    <x v="148"/>
    <x v="3"/>
    <x v="6"/>
    <x v="0"/>
    <x v="0"/>
    <x v="6"/>
  </r>
  <r>
    <x v="1"/>
    <x v="14"/>
    <x v="5"/>
    <x v="35"/>
    <x v="6"/>
    <x v="9"/>
    <x v="152"/>
    <x v="411"/>
    <x v="90"/>
    <x v="0"/>
    <x v="0"/>
    <x v="0"/>
    <x v="8"/>
    <x v="0"/>
    <x v="126"/>
    <x v="105"/>
    <x v="3"/>
    <x v="6"/>
    <x v="0"/>
    <x v="0"/>
    <x v="14"/>
  </r>
  <r>
    <x v="7"/>
    <x v="14"/>
    <x v="5"/>
    <x v="31"/>
    <x v="2"/>
    <x v="9"/>
    <x v="115"/>
    <x v="56"/>
    <x v="17"/>
    <x v="31"/>
    <x v="53"/>
    <x v="0"/>
    <x v="8"/>
    <x v="92"/>
    <x v="67"/>
    <x v="145"/>
    <x v="3"/>
    <x v="6"/>
    <x v="0"/>
    <x v="0"/>
    <x v="14"/>
  </r>
  <r>
    <x v="7"/>
    <x v="13"/>
    <x v="5"/>
    <x v="31"/>
    <x v="4"/>
    <x v="9"/>
    <x v="115"/>
    <x v="121"/>
    <x v="12"/>
    <x v="0"/>
    <x v="0"/>
    <x v="0"/>
    <x v="8"/>
    <x v="0"/>
    <x v="67"/>
    <x v="145"/>
    <x v="3"/>
    <x v="6"/>
    <x v="0"/>
    <x v="0"/>
    <x v="14"/>
  </r>
  <r>
    <x v="1"/>
    <x v="14"/>
    <x v="5"/>
    <x v="31"/>
    <x v="2"/>
    <x v="1"/>
    <x v="131"/>
    <x v="575"/>
    <x v="57"/>
    <x v="30"/>
    <x v="44"/>
    <x v="0"/>
    <x v="8"/>
    <x v="81"/>
    <x v="97"/>
    <x v="145"/>
    <x v="3"/>
    <x v="6"/>
    <x v="0"/>
    <x v="0"/>
    <x v="14"/>
  </r>
  <r>
    <x v="7"/>
    <x v="15"/>
    <x v="5"/>
    <x v="31"/>
    <x v="4"/>
    <x v="9"/>
    <x v="131"/>
    <x v="371"/>
    <x v="17"/>
    <x v="81"/>
    <x v="103"/>
    <x v="0"/>
    <x v="8"/>
    <x v="201"/>
    <x v="97"/>
    <x v="145"/>
    <x v="3"/>
    <x v="6"/>
    <x v="0"/>
    <x v="0"/>
    <x v="5"/>
  </r>
  <r>
    <x v="7"/>
    <x v="30"/>
    <x v="5"/>
    <x v="31"/>
    <x v="6"/>
    <x v="9"/>
    <x v="162"/>
    <x v="188"/>
    <x v="90"/>
    <x v="0"/>
    <x v="0"/>
    <x v="0"/>
    <x v="8"/>
    <x v="0"/>
    <x v="130"/>
    <x v="145"/>
    <x v="3"/>
    <x v="6"/>
    <x v="0"/>
    <x v="0"/>
    <x v="14"/>
  </r>
  <r>
    <x v="1"/>
    <x v="30"/>
    <x v="5"/>
    <x v="18"/>
    <x v="4"/>
    <x v="9"/>
    <x v="318"/>
    <x v="299"/>
    <x v="90"/>
    <x v="0"/>
    <x v="0"/>
    <x v="0"/>
    <x v="8"/>
    <x v="0"/>
    <x v="220"/>
    <x v="125"/>
    <x v="3"/>
    <x v="6"/>
    <x v="0"/>
    <x v="0"/>
    <x v="14"/>
  </r>
  <r>
    <x v="1"/>
    <x v="30"/>
    <x v="5"/>
    <x v="18"/>
    <x v="1"/>
    <x v="9"/>
    <x v="318"/>
    <x v="643"/>
    <x v="90"/>
    <x v="0"/>
    <x v="0"/>
    <x v="0"/>
    <x v="8"/>
    <x v="0"/>
    <x v="220"/>
    <x v="125"/>
    <x v="3"/>
    <x v="6"/>
    <x v="0"/>
    <x v="0"/>
    <x v="14"/>
  </r>
  <r>
    <x v="1"/>
    <x v="30"/>
    <x v="5"/>
    <x v="18"/>
    <x v="2"/>
    <x v="9"/>
    <x v="318"/>
    <x v="189"/>
    <x v="90"/>
    <x v="0"/>
    <x v="0"/>
    <x v="0"/>
    <x v="8"/>
    <x v="0"/>
    <x v="220"/>
    <x v="125"/>
    <x v="3"/>
    <x v="6"/>
    <x v="0"/>
    <x v="0"/>
    <x v="14"/>
  </r>
  <r>
    <x v="6"/>
    <x v="30"/>
    <x v="5"/>
    <x v="18"/>
    <x v="1"/>
    <x v="9"/>
    <x v="318"/>
    <x v="650"/>
    <x v="90"/>
    <x v="0"/>
    <x v="0"/>
    <x v="0"/>
    <x v="8"/>
    <x v="0"/>
    <x v="220"/>
    <x v="125"/>
    <x v="3"/>
    <x v="6"/>
    <x v="0"/>
    <x v="0"/>
    <x v="14"/>
  </r>
  <r>
    <x v="7"/>
    <x v="11"/>
    <x v="5"/>
    <x v="18"/>
    <x v="3"/>
    <x v="9"/>
    <x v="138"/>
    <x v="588"/>
    <x v="90"/>
    <x v="0"/>
    <x v="0"/>
    <x v="0"/>
    <x v="8"/>
    <x v="55"/>
    <x v="101"/>
    <x v="125"/>
    <x v="3"/>
    <x v="6"/>
    <x v="0"/>
    <x v="0"/>
    <x v="14"/>
  </r>
  <r>
    <x v="7"/>
    <x v="14"/>
    <x v="5"/>
    <x v="18"/>
    <x v="6"/>
    <x v="9"/>
    <x v="138"/>
    <x v="479"/>
    <x v="81"/>
    <x v="0"/>
    <x v="0"/>
    <x v="0"/>
    <x v="8"/>
    <x v="0"/>
    <x v="101"/>
    <x v="125"/>
    <x v="3"/>
    <x v="6"/>
    <x v="0"/>
    <x v="0"/>
    <x v="14"/>
  </r>
  <r>
    <x v="1"/>
    <x v="12"/>
    <x v="5"/>
    <x v="18"/>
    <x v="2"/>
    <x v="9"/>
    <x v="338"/>
    <x v="171"/>
    <x v="90"/>
    <x v="77"/>
    <x v="106"/>
    <x v="0"/>
    <x v="8"/>
    <x v="135"/>
    <x v="230"/>
    <x v="125"/>
    <x v="3"/>
    <x v="6"/>
    <x v="0"/>
    <x v="0"/>
    <x v="2"/>
  </r>
  <r>
    <x v="1"/>
    <x v="12"/>
    <x v="5"/>
    <x v="18"/>
    <x v="1"/>
    <x v="9"/>
    <x v="338"/>
    <x v="455"/>
    <x v="16"/>
    <x v="77"/>
    <x v="128"/>
    <x v="0"/>
    <x v="8"/>
    <x v="166"/>
    <x v="230"/>
    <x v="125"/>
    <x v="3"/>
    <x v="6"/>
    <x v="0"/>
    <x v="0"/>
    <x v="4"/>
  </r>
  <r>
    <x v="1"/>
    <x v="10"/>
    <x v="5"/>
    <x v="18"/>
    <x v="3"/>
    <x v="9"/>
    <x v="338"/>
    <x v="165"/>
    <x v="90"/>
    <x v="0"/>
    <x v="0"/>
    <x v="0"/>
    <x v="8"/>
    <x v="0"/>
    <x v="230"/>
    <x v="125"/>
    <x v="3"/>
    <x v="6"/>
    <x v="0"/>
    <x v="0"/>
    <x v="14"/>
  </r>
  <r>
    <x v="7"/>
    <x v="13"/>
    <x v="5"/>
    <x v="18"/>
    <x v="3"/>
    <x v="9"/>
    <x v="338"/>
    <x v="659"/>
    <x v="90"/>
    <x v="0"/>
    <x v="0"/>
    <x v="0"/>
    <x v="8"/>
    <x v="0"/>
    <x v="230"/>
    <x v="125"/>
    <x v="3"/>
    <x v="6"/>
    <x v="0"/>
    <x v="0"/>
    <x v="14"/>
  </r>
  <r>
    <x v="7"/>
    <x v="12"/>
    <x v="5"/>
    <x v="18"/>
    <x v="3"/>
    <x v="9"/>
    <x v="338"/>
    <x v="478"/>
    <x v="81"/>
    <x v="67"/>
    <x v="94"/>
    <x v="0"/>
    <x v="8"/>
    <x v="165"/>
    <x v="230"/>
    <x v="125"/>
    <x v="3"/>
    <x v="6"/>
    <x v="0"/>
    <x v="0"/>
    <x v="4"/>
  </r>
  <r>
    <x v="1"/>
    <x v="12"/>
    <x v="5"/>
    <x v="18"/>
    <x v="1"/>
    <x v="9"/>
    <x v="213"/>
    <x v="686"/>
    <x v="90"/>
    <x v="0"/>
    <x v="0"/>
    <x v="0"/>
    <x v="8"/>
    <x v="0"/>
    <x v="159"/>
    <x v="125"/>
    <x v="3"/>
    <x v="6"/>
    <x v="0"/>
    <x v="0"/>
    <x v="14"/>
  </r>
  <r>
    <x v="1"/>
    <x v="11"/>
    <x v="5"/>
    <x v="18"/>
    <x v="2"/>
    <x v="9"/>
    <x v="213"/>
    <x v="120"/>
    <x v="90"/>
    <x v="66"/>
    <x v="98"/>
    <x v="0"/>
    <x v="8"/>
    <x v="186"/>
    <x v="159"/>
    <x v="125"/>
    <x v="3"/>
    <x v="6"/>
    <x v="0"/>
    <x v="0"/>
    <x v="5"/>
  </r>
  <r>
    <x v="1"/>
    <x v="11"/>
    <x v="5"/>
    <x v="18"/>
    <x v="2"/>
    <x v="9"/>
    <x v="213"/>
    <x v="560"/>
    <x v="40"/>
    <x v="65"/>
    <x v="82"/>
    <x v="0"/>
    <x v="8"/>
    <x v="149"/>
    <x v="159"/>
    <x v="125"/>
    <x v="3"/>
    <x v="6"/>
    <x v="0"/>
    <x v="0"/>
    <x v="3"/>
  </r>
  <r>
    <x v="1"/>
    <x v="13"/>
    <x v="5"/>
    <x v="31"/>
    <x v="1"/>
    <x v="9"/>
    <x v="189"/>
    <x v="347"/>
    <x v="16"/>
    <x v="10"/>
    <x v="9"/>
    <x v="0"/>
    <x v="8"/>
    <x v="14"/>
    <x v="148"/>
    <x v="17"/>
    <x v="3"/>
    <x v="6"/>
    <x v="0"/>
    <x v="0"/>
    <x v="14"/>
  </r>
  <r>
    <x v="1"/>
    <x v="30"/>
    <x v="5"/>
    <x v="31"/>
    <x v="2"/>
    <x v="9"/>
    <x v="189"/>
    <x v="544"/>
    <x v="90"/>
    <x v="0"/>
    <x v="0"/>
    <x v="0"/>
    <x v="8"/>
    <x v="0"/>
    <x v="148"/>
    <x v="17"/>
    <x v="3"/>
    <x v="6"/>
    <x v="0"/>
    <x v="0"/>
    <x v="14"/>
  </r>
  <r>
    <x v="7"/>
    <x v="30"/>
    <x v="5"/>
    <x v="31"/>
    <x v="6"/>
    <x v="9"/>
    <x v="189"/>
    <x v="692"/>
    <x v="90"/>
    <x v="0"/>
    <x v="0"/>
    <x v="0"/>
    <x v="8"/>
    <x v="0"/>
    <x v="148"/>
    <x v="17"/>
    <x v="3"/>
    <x v="6"/>
    <x v="0"/>
    <x v="0"/>
    <x v="14"/>
  </r>
  <r>
    <x v="7"/>
    <x v="15"/>
    <x v="5"/>
    <x v="31"/>
    <x v="0"/>
    <x v="9"/>
    <x v="189"/>
    <x v="247"/>
    <x v="26"/>
    <x v="74"/>
    <x v="86"/>
    <x v="0"/>
    <x v="8"/>
    <x v="174"/>
    <x v="148"/>
    <x v="17"/>
    <x v="3"/>
    <x v="1"/>
    <x v="0"/>
    <x v="0"/>
    <x v="4"/>
  </r>
  <r>
    <x v="7"/>
    <x v="15"/>
    <x v="5"/>
    <x v="35"/>
    <x v="4"/>
    <x v="9"/>
    <x v="268"/>
    <x v="603"/>
    <x v="90"/>
    <x v="71"/>
    <x v="84"/>
    <x v="0"/>
    <x v="8"/>
    <x v="146"/>
    <x v="83"/>
    <x v="105"/>
    <x v="3"/>
    <x v="6"/>
    <x v="0"/>
    <x v="0"/>
    <x v="3"/>
  </r>
  <r>
    <x v="1"/>
    <x v="12"/>
    <x v="5"/>
    <x v="35"/>
    <x v="2"/>
    <x v="9"/>
    <x v="354"/>
    <x v="653"/>
    <x v="90"/>
    <x v="0"/>
    <x v="0"/>
    <x v="0"/>
    <x v="8"/>
    <x v="0"/>
    <x v="83"/>
    <x v="105"/>
    <x v="3"/>
    <x v="6"/>
    <x v="0"/>
    <x v="0"/>
    <x v="14"/>
  </r>
  <r>
    <x v="7"/>
    <x v="15"/>
    <x v="5"/>
    <x v="35"/>
    <x v="6"/>
    <x v="9"/>
    <x v="37"/>
    <x v="282"/>
    <x v="90"/>
    <x v="0"/>
    <x v="0"/>
    <x v="0"/>
    <x v="8"/>
    <x v="0"/>
    <x v="29"/>
    <x v="105"/>
    <x v="3"/>
    <x v="6"/>
    <x v="0"/>
    <x v="0"/>
    <x v="14"/>
  </r>
  <r>
    <x v="7"/>
    <x v="30"/>
    <x v="5"/>
    <x v="35"/>
    <x v="6"/>
    <x v="9"/>
    <x v="37"/>
    <x v="71"/>
    <x v="90"/>
    <x v="0"/>
    <x v="0"/>
    <x v="0"/>
    <x v="8"/>
    <x v="0"/>
    <x v="29"/>
    <x v="105"/>
    <x v="3"/>
    <x v="6"/>
    <x v="0"/>
    <x v="0"/>
    <x v="14"/>
  </r>
  <r>
    <x v="1"/>
    <x v="14"/>
    <x v="5"/>
    <x v="35"/>
    <x v="3"/>
    <x v="9"/>
    <x v="152"/>
    <x v="627"/>
    <x v="90"/>
    <x v="0"/>
    <x v="0"/>
    <x v="0"/>
    <x v="8"/>
    <x v="0"/>
    <x v="126"/>
    <x v="105"/>
    <x v="3"/>
    <x v="6"/>
    <x v="0"/>
    <x v="0"/>
    <x v="14"/>
  </r>
  <r>
    <x v="1"/>
    <x v="14"/>
    <x v="5"/>
    <x v="35"/>
    <x v="3"/>
    <x v="9"/>
    <x v="152"/>
    <x v="411"/>
    <x v="90"/>
    <x v="0"/>
    <x v="0"/>
    <x v="0"/>
    <x v="8"/>
    <x v="0"/>
    <x v="126"/>
    <x v="105"/>
    <x v="3"/>
    <x v="6"/>
    <x v="0"/>
    <x v="0"/>
    <x v="14"/>
  </r>
  <r>
    <x v="1"/>
    <x v="30"/>
    <x v="5"/>
    <x v="34"/>
    <x v="3"/>
    <x v="9"/>
    <x v="315"/>
    <x v="677"/>
    <x v="90"/>
    <x v="0"/>
    <x v="0"/>
    <x v="0"/>
    <x v="7"/>
    <x v="0"/>
    <x v="217"/>
    <x v="147"/>
    <x v="3"/>
    <x v="6"/>
    <x v="0"/>
    <x v="0"/>
    <x v="14"/>
  </r>
  <r>
    <x v="7"/>
    <x v="30"/>
    <x v="5"/>
    <x v="34"/>
    <x v="6"/>
    <x v="9"/>
    <x v="315"/>
    <x v="676"/>
    <x v="90"/>
    <x v="0"/>
    <x v="0"/>
    <x v="0"/>
    <x v="7"/>
    <x v="0"/>
    <x v="217"/>
    <x v="147"/>
    <x v="3"/>
    <x v="6"/>
    <x v="0"/>
    <x v="0"/>
    <x v="14"/>
  </r>
  <r>
    <x v="1"/>
    <x v="11"/>
    <x v="5"/>
    <x v="34"/>
    <x v="2"/>
    <x v="9"/>
    <x v="54"/>
    <x v="536"/>
    <x v="90"/>
    <x v="67"/>
    <x v="89"/>
    <x v="0"/>
    <x v="7"/>
    <x v="188"/>
    <x v="39"/>
    <x v="147"/>
    <x v="3"/>
    <x v="6"/>
    <x v="0"/>
    <x v="0"/>
    <x v="5"/>
  </r>
  <r>
    <x v="1"/>
    <x v="11"/>
    <x v="5"/>
    <x v="34"/>
    <x v="1"/>
    <x v="9"/>
    <x v="54"/>
    <x v="4"/>
    <x v="65"/>
    <x v="75"/>
    <x v="130"/>
    <x v="0"/>
    <x v="7"/>
    <x v="222"/>
    <x v="39"/>
    <x v="147"/>
    <x v="3"/>
    <x v="6"/>
    <x v="0"/>
    <x v="0"/>
    <x v="6"/>
  </r>
  <r>
    <x v="1"/>
    <x v="11"/>
    <x v="5"/>
    <x v="27"/>
    <x v="1"/>
    <x v="9"/>
    <x v="51"/>
    <x v="636"/>
    <x v="9"/>
    <x v="67"/>
    <x v="172"/>
    <x v="0"/>
    <x v="7"/>
    <x v="270"/>
    <x v="15"/>
    <x v="137"/>
    <x v="3"/>
    <x v="6"/>
    <x v="0"/>
    <x v="0"/>
    <x v="8"/>
  </r>
  <r>
    <x v="1"/>
    <x v="12"/>
    <x v="5"/>
    <x v="27"/>
    <x v="2"/>
    <x v="9"/>
    <x v="51"/>
    <x v="528"/>
    <x v="9"/>
    <x v="67"/>
    <x v="106"/>
    <x v="0"/>
    <x v="7"/>
    <x v="215"/>
    <x v="15"/>
    <x v="137"/>
    <x v="3"/>
    <x v="6"/>
    <x v="0"/>
    <x v="0"/>
    <x v="6"/>
  </r>
  <r>
    <x v="1"/>
    <x v="14"/>
    <x v="5"/>
    <x v="27"/>
    <x v="6"/>
    <x v="9"/>
    <x v="49"/>
    <x v="103"/>
    <x v="7"/>
    <x v="0"/>
    <x v="0"/>
    <x v="0"/>
    <x v="7"/>
    <x v="0"/>
    <x v="36"/>
    <x v="137"/>
    <x v="3"/>
    <x v="6"/>
    <x v="0"/>
    <x v="0"/>
    <x v="14"/>
  </r>
  <r>
    <x v="1"/>
    <x v="12"/>
    <x v="5"/>
    <x v="27"/>
    <x v="3"/>
    <x v="9"/>
    <x v="49"/>
    <x v="102"/>
    <x v="7"/>
    <x v="0"/>
    <x v="0"/>
    <x v="0"/>
    <x v="7"/>
    <x v="47"/>
    <x v="36"/>
    <x v="137"/>
    <x v="3"/>
    <x v="6"/>
    <x v="0"/>
    <x v="0"/>
    <x v="14"/>
  </r>
  <r>
    <x v="1"/>
    <x v="13"/>
    <x v="5"/>
    <x v="27"/>
    <x v="3"/>
    <x v="9"/>
    <x v="49"/>
    <x v="242"/>
    <x v="15"/>
    <x v="0"/>
    <x v="0"/>
    <x v="0"/>
    <x v="7"/>
    <x v="0"/>
    <x v="36"/>
    <x v="137"/>
    <x v="3"/>
    <x v="6"/>
    <x v="0"/>
    <x v="0"/>
    <x v="14"/>
  </r>
  <r>
    <x v="1"/>
    <x v="7"/>
    <x v="5"/>
    <x v="27"/>
    <x v="3"/>
    <x v="9"/>
    <x v="12"/>
    <x v="495"/>
    <x v="90"/>
    <x v="0"/>
    <x v="0"/>
    <x v="0"/>
    <x v="7"/>
    <x v="47"/>
    <x v="11"/>
    <x v="137"/>
    <x v="3"/>
    <x v="6"/>
    <x v="0"/>
    <x v="0"/>
    <x v="14"/>
  </r>
  <r>
    <x v="1"/>
    <x v="11"/>
    <x v="5"/>
    <x v="27"/>
    <x v="6"/>
    <x v="9"/>
    <x v="12"/>
    <x v="100"/>
    <x v="7"/>
    <x v="0"/>
    <x v="0"/>
    <x v="0"/>
    <x v="7"/>
    <x v="0"/>
    <x v="11"/>
    <x v="137"/>
    <x v="3"/>
    <x v="6"/>
    <x v="0"/>
    <x v="0"/>
    <x v="14"/>
  </r>
  <r>
    <x v="1"/>
    <x v="11"/>
    <x v="5"/>
    <x v="27"/>
    <x v="3"/>
    <x v="9"/>
    <x v="12"/>
    <x v="101"/>
    <x v="7"/>
    <x v="0"/>
    <x v="0"/>
    <x v="0"/>
    <x v="7"/>
    <x v="0"/>
    <x v="11"/>
    <x v="137"/>
    <x v="3"/>
    <x v="6"/>
    <x v="0"/>
    <x v="0"/>
    <x v="14"/>
  </r>
  <r>
    <x v="7"/>
    <x v="14"/>
    <x v="5"/>
    <x v="27"/>
    <x v="6"/>
    <x v="9"/>
    <x v="43"/>
    <x v="663"/>
    <x v="85"/>
    <x v="0"/>
    <x v="0"/>
    <x v="0"/>
    <x v="7"/>
    <x v="0"/>
    <x v="31"/>
    <x v="137"/>
    <x v="3"/>
    <x v="6"/>
    <x v="0"/>
    <x v="0"/>
    <x v="14"/>
  </r>
  <r>
    <x v="6"/>
    <x v="14"/>
    <x v="5"/>
    <x v="27"/>
    <x v="1"/>
    <x v="9"/>
    <x v="43"/>
    <x v="661"/>
    <x v="85"/>
    <x v="0"/>
    <x v="0"/>
    <x v="0"/>
    <x v="7"/>
    <x v="0"/>
    <x v="31"/>
    <x v="137"/>
    <x v="3"/>
    <x v="6"/>
    <x v="0"/>
    <x v="0"/>
    <x v="14"/>
  </r>
  <r>
    <x v="7"/>
    <x v="13"/>
    <x v="5"/>
    <x v="27"/>
    <x v="3"/>
    <x v="9"/>
    <x v="43"/>
    <x v="665"/>
    <x v="85"/>
    <x v="0"/>
    <x v="0"/>
    <x v="0"/>
    <x v="7"/>
    <x v="0"/>
    <x v="31"/>
    <x v="137"/>
    <x v="3"/>
    <x v="6"/>
    <x v="0"/>
    <x v="0"/>
    <x v="14"/>
  </r>
  <r>
    <x v="7"/>
    <x v="14"/>
    <x v="5"/>
    <x v="27"/>
    <x v="6"/>
    <x v="9"/>
    <x v="50"/>
    <x v="666"/>
    <x v="85"/>
    <x v="0"/>
    <x v="0"/>
    <x v="0"/>
    <x v="7"/>
    <x v="0"/>
    <x v="37"/>
    <x v="137"/>
    <x v="3"/>
    <x v="6"/>
    <x v="0"/>
    <x v="0"/>
    <x v="14"/>
  </r>
  <r>
    <x v="7"/>
    <x v="13"/>
    <x v="5"/>
    <x v="27"/>
    <x v="3"/>
    <x v="9"/>
    <x v="50"/>
    <x v="664"/>
    <x v="85"/>
    <x v="0"/>
    <x v="0"/>
    <x v="0"/>
    <x v="7"/>
    <x v="52"/>
    <x v="37"/>
    <x v="137"/>
    <x v="3"/>
    <x v="6"/>
    <x v="0"/>
    <x v="0"/>
    <x v="14"/>
  </r>
  <r>
    <x v="7"/>
    <x v="30"/>
    <x v="5"/>
    <x v="17"/>
    <x v="3"/>
    <x v="9"/>
    <x v="18"/>
    <x v="121"/>
    <x v="12"/>
    <x v="0"/>
    <x v="0"/>
    <x v="0"/>
    <x v="7"/>
    <x v="0"/>
    <x v="16"/>
    <x v="106"/>
    <x v="3"/>
    <x v="6"/>
    <x v="0"/>
    <x v="0"/>
    <x v="14"/>
  </r>
  <r>
    <x v="1"/>
    <x v="30"/>
    <x v="5"/>
    <x v="17"/>
    <x v="4"/>
    <x v="9"/>
    <x v="18"/>
    <x v="150"/>
    <x v="90"/>
    <x v="0"/>
    <x v="0"/>
    <x v="0"/>
    <x v="7"/>
    <x v="0"/>
    <x v="16"/>
    <x v="106"/>
    <x v="3"/>
    <x v="6"/>
    <x v="0"/>
    <x v="0"/>
    <x v="14"/>
  </r>
  <r>
    <x v="1"/>
    <x v="30"/>
    <x v="5"/>
    <x v="17"/>
    <x v="2"/>
    <x v="9"/>
    <x v="18"/>
    <x v="340"/>
    <x v="90"/>
    <x v="0"/>
    <x v="0"/>
    <x v="0"/>
    <x v="7"/>
    <x v="0"/>
    <x v="16"/>
    <x v="106"/>
    <x v="3"/>
    <x v="6"/>
    <x v="0"/>
    <x v="0"/>
    <x v="14"/>
  </r>
  <r>
    <x v="7"/>
    <x v="13"/>
    <x v="5"/>
    <x v="27"/>
    <x v="1"/>
    <x v="9"/>
    <x v="53"/>
    <x v="105"/>
    <x v="90"/>
    <x v="65"/>
    <x v="80"/>
    <x v="0"/>
    <x v="7"/>
    <x v="149"/>
    <x v="221"/>
    <x v="137"/>
    <x v="3"/>
    <x v="6"/>
    <x v="0"/>
    <x v="0"/>
    <x v="3"/>
  </r>
  <r>
    <x v="1"/>
    <x v="9"/>
    <x v="5"/>
    <x v="31"/>
    <x v="3"/>
    <x v="9"/>
    <x v="316"/>
    <x v="93"/>
    <x v="6"/>
    <x v="0"/>
    <x v="0"/>
    <x v="0"/>
    <x v="6"/>
    <x v="0"/>
    <x v="218"/>
    <x v="68"/>
    <x v="3"/>
    <x v="6"/>
    <x v="0"/>
    <x v="0"/>
    <x v="14"/>
  </r>
  <r>
    <x v="7"/>
    <x v="13"/>
    <x v="5"/>
    <x v="31"/>
    <x v="3"/>
    <x v="9"/>
    <x v="316"/>
    <x v="572"/>
    <x v="67"/>
    <x v="28"/>
    <x v="42"/>
    <x v="0"/>
    <x v="6"/>
    <x v="100"/>
    <x v="218"/>
    <x v="68"/>
    <x v="3"/>
    <x v="6"/>
    <x v="0"/>
    <x v="0"/>
    <x v="14"/>
  </r>
  <r>
    <x v="7"/>
    <x v="13"/>
    <x v="5"/>
    <x v="31"/>
    <x v="4"/>
    <x v="9"/>
    <x v="340"/>
    <x v="512"/>
    <x v="62"/>
    <x v="0"/>
    <x v="0"/>
    <x v="0"/>
    <x v="6"/>
    <x v="0"/>
    <x v="250"/>
    <x v="68"/>
    <x v="3"/>
    <x v="6"/>
    <x v="0"/>
    <x v="0"/>
    <x v="14"/>
  </r>
  <r>
    <x v="1"/>
    <x v="7"/>
    <x v="5"/>
    <x v="18"/>
    <x v="2"/>
    <x v="9"/>
    <x v="5"/>
    <x v="24"/>
    <x v="90"/>
    <x v="0"/>
    <x v="0"/>
    <x v="0"/>
    <x v="6"/>
    <x v="50"/>
    <x v="186"/>
    <x v="124"/>
    <x v="3"/>
    <x v="6"/>
    <x v="0"/>
    <x v="0"/>
    <x v="14"/>
  </r>
  <r>
    <x v="1"/>
    <x v="9"/>
    <x v="5"/>
    <x v="18"/>
    <x v="4"/>
    <x v="9"/>
    <x v="5"/>
    <x v="197"/>
    <x v="90"/>
    <x v="0"/>
    <x v="0"/>
    <x v="0"/>
    <x v="6"/>
    <x v="50"/>
    <x v="186"/>
    <x v="124"/>
    <x v="3"/>
    <x v="6"/>
    <x v="0"/>
    <x v="0"/>
    <x v="14"/>
  </r>
  <r>
    <x v="1"/>
    <x v="10"/>
    <x v="5"/>
    <x v="18"/>
    <x v="1"/>
    <x v="9"/>
    <x v="213"/>
    <x v="120"/>
    <x v="90"/>
    <x v="65"/>
    <x v="111"/>
    <x v="0"/>
    <x v="6"/>
    <x v="217"/>
    <x v="159"/>
    <x v="124"/>
    <x v="3"/>
    <x v="6"/>
    <x v="0"/>
    <x v="0"/>
    <x v="6"/>
  </r>
  <r>
    <x v="1"/>
    <x v="9"/>
    <x v="5"/>
    <x v="18"/>
    <x v="2"/>
    <x v="9"/>
    <x v="213"/>
    <x v="477"/>
    <x v="90"/>
    <x v="0"/>
    <x v="0"/>
    <x v="0"/>
    <x v="6"/>
    <x v="46"/>
    <x v="159"/>
    <x v="124"/>
    <x v="3"/>
    <x v="6"/>
    <x v="0"/>
    <x v="0"/>
    <x v="14"/>
  </r>
  <r>
    <x v="1"/>
    <x v="10"/>
    <x v="5"/>
    <x v="18"/>
    <x v="3"/>
    <x v="9"/>
    <x v="213"/>
    <x v="560"/>
    <x v="90"/>
    <x v="65"/>
    <x v="94"/>
    <x v="0"/>
    <x v="6"/>
    <x v="217"/>
    <x v="159"/>
    <x v="124"/>
    <x v="3"/>
    <x v="6"/>
    <x v="0"/>
    <x v="0"/>
    <x v="6"/>
  </r>
  <r>
    <x v="7"/>
    <x v="12"/>
    <x v="5"/>
    <x v="18"/>
    <x v="8"/>
    <x v="9"/>
    <x v="138"/>
    <x v="479"/>
    <x v="90"/>
    <x v="0"/>
    <x v="0"/>
    <x v="0"/>
    <x v="6"/>
    <x v="71"/>
    <x v="101"/>
    <x v="124"/>
    <x v="3"/>
    <x v="6"/>
    <x v="0"/>
    <x v="0"/>
    <x v="14"/>
  </r>
  <r>
    <x v="1"/>
    <x v="10"/>
    <x v="5"/>
    <x v="18"/>
    <x v="2"/>
    <x v="9"/>
    <x v="138"/>
    <x v="10"/>
    <x v="90"/>
    <x v="0"/>
    <x v="0"/>
    <x v="0"/>
    <x v="6"/>
    <x v="46"/>
    <x v="101"/>
    <x v="124"/>
    <x v="3"/>
    <x v="6"/>
    <x v="0"/>
    <x v="0"/>
    <x v="14"/>
  </r>
  <r>
    <x v="1"/>
    <x v="11"/>
    <x v="5"/>
    <x v="18"/>
    <x v="6"/>
    <x v="9"/>
    <x v="138"/>
    <x v="464"/>
    <x v="90"/>
    <x v="0"/>
    <x v="0"/>
    <x v="0"/>
    <x v="6"/>
    <x v="50"/>
    <x v="101"/>
    <x v="124"/>
    <x v="3"/>
    <x v="6"/>
    <x v="0"/>
    <x v="0"/>
    <x v="14"/>
  </r>
  <r>
    <x v="6"/>
    <x v="30"/>
    <x v="5"/>
    <x v="18"/>
    <x v="1"/>
    <x v="9"/>
    <x v="138"/>
    <x v="196"/>
    <x v="90"/>
    <x v="0"/>
    <x v="0"/>
    <x v="0"/>
    <x v="6"/>
    <x v="0"/>
    <x v="101"/>
    <x v="124"/>
    <x v="3"/>
    <x v="6"/>
    <x v="0"/>
    <x v="0"/>
    <x v="14"/>
  </r>
  <r>
    <x v="5"/>
    <x v="30"/>
    <x v="5"/>
    <x v="18"/>
    <x v="6"/>
    <x v="9"/>
    <x v="138"/>
    <x v="74"/>
    <x v="90"/>
    <x v="0"/>
    <x v="0"/>
    <x v="0"/>
    <x v="6"/>
    <x v="0"/>
    <x v="101"/>
    <x v="124"/>
    <x v="3"/>
    <x v="6"/>
    <x v="0"/>
    <x v="0"/>
    <x v="14"/>
  </r>
  <r>
    <x v="7"/>
    <x v="12"/>
    <x v="5"/>
    <x v="18"/>
    <x v="3"/>
    <x v="9"/>
    <x v="302"/>
    <x v="617"/>
    <x v="90"/>
    <x v="0"/>
    <x v="0"/>
    <x v="0"/>
    <x v="6"/>
    <x v="50"/>
    <x v="69"/>
    <x v="124"/>
    <x v="3"/>
    <x v="6"/>
    <x v="0"/>
    <x v="0"/>
    <x v="14"/>
  </r>
  <r>
    <x v="7"/>
    <x v="13"/>
    <x v="5"/>
    <x v="18"/>
    <x v="2"/>
    <x v="9"/>
    <x v="302"/>
    <x v="423"/>
    <x v="90"/>
    <x v="0"/>
    <x v="0"/>
    <x v="0"/>
    <x v="6"/>
    <x v="50"/>
    <x v="69"/>
    <x v="124"/>
    <x v="3"/>
    <x v="6"/>
    <x v="0"/>
    <x v="0"/>
    <x v="14"/>
  </r>
  <r>
    <x v="1"/>
    <x v="10"/>
    <x v="5"/>
    <x v="34"/>
    <x v="3"/>
    <x v="9"/>
    <x v="87"/>
    <x v="549"/>
    <x v="90"/>
    <x v="65"/>
    <x v="111"/>
    <x v="0"/>
    <x v="6"/>
    <x v="166"/>
    <x v="51"/>
    <x v="124"/>
    <x v="3"/>
    <x v="6"/>
    <x v="1"/>
    <x v="0"/>
    <x v="4"/>
  </r>
  <r>
    <x v="1"/>
    <x v="11"/>
    <x v="5"/>
    <x v="34"/>
    <x v="2"/>
    <x v="9"/>
    <x v="54"/>
    <x v="536"/>
    <x v="90"/>
    <x v="67"/>
    <x v="89"/>
    <x v="0"/>
    <x v="6"/>
    <x v="189"/>
    <x v="39"/>
    <x v="124"/>
    <x v="3"/>
    <x v="6"/>
    <x v="1"/>
    <x v="0"/>
    <x v="5"/>
  </r>
  <r>
    <x v="1"/>
    <x v="10"/>
    <x v="5"/>
    <x v="34"/>
    <x v="3"/>
    <x v="9"/>
    <x v="54"/>
    <x v="550"/>
    <x v="90"/>
    <x v="67"/>
    <x v="121"/>
    <x v="0"/>
    <x v="6"/>
    <x v="216"/>
    <x v="39"/>
    <x v="124"/>
    <x v="3"/>
    <x v="6"/>
    <x v="1"/>
    <x v="0"/>
    <x v="6"/>
  </r>
  <r>
    <x v="1"/>
    <x v="10"/>
    <x v="5"/>
    <x v="34"/>
    <x v="1"/>
    <x v="9"/>
    <x v="54"/>
    <x v="4"/>
    <x v="65"/>
    <x v="77"/>
    <x v="157"/>
    <x v="0"/>
    <x v="6"/>
    <x v="271"/>
    <x v="39"/>
    <x v="124"/>
    <x v="3"/>
    <x v="6"/>
    <x v="1"/>
    <x v="0"/>
    <x v="8"/>
  </r>
  <r>
    <x v="6"/>
    <x v="30"/>
    <x v="5"/>
    <x v="34"/>
    <x v="1"/>
    <x v="9"/>
    <x v="54"/>
    <x v="551"/>
    <x v="90"/>
    <x v="0"/>
    <x v="0"/>
    <x v="0"/>
    <x v="6"/>
    <x v="50"/>
    <x v="256"/>
    <x v="124"/>
    <x v="3"/>
    <x v="6"/>
    <x v="1"/>
    <x v="0"/>
    <x v="14"/>
  </r>
  <r>
    <x v="7"/>
    <x v="13"/>
    <x v="0"/>
    <x v="21"/>
    <x v="6"/>
    <x v="9"/>
    <x v="178"/>
    <x v="224"/>
    <x v="32"/>
    <x v="64"/>
    <x v="81"/>
    <x v="0"/>
    <x v="6"/>
    <x v="134"/>
    <x v="139"/>
    <x v="86"/>
    <x v="3"/>
    <x v="6"/>
    <x v="0"/>
    <x v="0"/>
    <x v="2"/>
  </r>
  <r>
    <x v="5"/>
    <x v="12"/>
    <x v="0"/>
    <x v="21"/>
    <x v="3"/>
    <x v="9"/>
    <x v="178"/>
    <x v="580"/>
    <x v="32"/>
    <x v="0"/>
    <x v="0"/>
    <x v="0"/>
    <x v="6"/>
    <x v="0"/>
    <x v="139"/>
    <x v="86"/>
    <x v="3"/>
    <x v="6"/>
    <x v="0"/>
    <x v="0"/>
    <x v="14"/>
  </r>
  <r>
    <x v="7"/>
    <x v="13"/>
    <x v="0"/>
    <x v="21"/>
    <x v="3"/>
    <x v="9"/>
    <x v="178"/>
    <x v="223"/>
    <x v="62"/>
    <x v="0"/>
    <x v="0"/>
    <x v="0"/>
    <x v="6"/>
    <x v="149"/>
    <x v="139"/>
    <x v="86"/>
    <x v="3"/>
    <x v="6"/>
    <x v="0"/>
    <x v="0"/>
    <x v="3"/>
  </r>
  <r>
    <x v="7"/>
    <x v="13"/>
    <x v="0"/>
    <x v="21"/>
    <x v="6"/>
    <x v="9"/>
    <x v="135"/>
    <x v="222"/>
    <x v="32"/>
    <x v="0"/>
    <x v="0"/>
    <x v="0"/>
    <x v="6"/>
    <x v="0"/>
    <x v="99"/>
    <x v="86"/>
    <x v="3"/>
    <x v="6"/>
    <x v="0"/>
    <x v="0"/>
    <x v="14"/>
  </r>
  <r>
    <x v="7"/>
    <x v="11"/>
    <x v="0"/>
    <x v="21"/>
    <x v="6"/>
    <x v="9"/>
    <x v="135"/>
    <x v="598"/>
    <x v="62"/>
    <x v="0"/>
    <x v="0"/>
    <x v="0"/>
    <x v="6"/>
    <x v="0"/>
    <x v="99"/>
    <x v="86"/>
    <x v="3"/>
    <x v="6"/>
    <x v="0"/>
    <x v="0"/>
    <x v="14"/>
  </r>
  <r>
    <x v="7"/>
    <x v="13"/>
    <x v="0"/>
    <x v="21"/>
    <x v="3"/>
    <x v="1"/>
    <x v="219"/>
    <x v="349"/>
    <x v="62"/>
    <x v="0"/>
    <x v="0"/>
    <x v="0"/>
    <x v="6"/>
    <x v="112"/>
    <x v="205"/>
    <x v="86"/>
    <x v="3"/>
    <x v="6"/>
    <x v="0"/>
    <x v="0"/>
    <x v="19"/>
  </r>
  <r>
    <x v="7"/>
    <x v="12"/>
    <x v="5"/>
    <x v="35"/>
    <x v="6"/>
    <x v="9"/>
    <x v="222"/>
    <x v="227"/>
    <x v="90"/>
    <x v="0"/>
    <x v="0"/>
    <x v="0"/>
    <x v="6"/>
    <x v="0"/>
    <x v="163"/>
    <x v="84"/>
    <x v="3"/>
    <x v="6"/>
    <x v="0"/>
    <x v="0"/>
    <x v="14"/>
  </r>
  <r>
    <x v="7"/>
    <x v="13"/>
    <x v="5"/>
    <x v="35"/>
    <x v="6"/>
    <x v="9"/>
    <x v="222"/>
    <x v="59"/>
    <x v="90"/>
    <x v="0"/>
    <x v="0"/>
    <x v="0"/>
    <x v="6"/>
    <x v="0"/>
    <x v="163"/>
    <x v="84"/>
    <x v="3"/>
    <x v="6"/>
    <x v="0"/>
    <x v="0"/>
    <x v="14"/>
  </r>
  <r>
    <x v="6"/>
    <x v="9"/>
    <x v="5"/>
    <x v="35"/>
    <x v="1"/>
    <x v="9"/>
    <x v="222"/>
    <x v="8"/>
    <x v="90"/>
    <x v="62"/>
    <x v="100"/>
    <x v="0"/>
    <x v="6"/>
    <x v="307"/>
    <x v="163"/>
    <x v="84"/>
    <x v="3"/>
    <x v="6"/>
    <x v="0"/>
    <x v="0"/>
    <x v="10"/>
  </r>
  <r>
    <x v="1"/>
    <x v="12"/>
    <x v="5"/>
    <x v="35"/>
    <x v="6"/>
    <x v="9"/>
    <x v="222"/>
    <x v="443"/>
    <x v="90"/>
    <x v="0"/>
    <x v="0"/>
    <x v="0"/>
    <x v="6"/>
    <x v="0"/>
    <x v="163"/>
    <x v="84"/>
    <x v="3"/>
    <x v="6"/>
    <x v="0"/>
    <x v="0"/>
    <x v="14"/>
  </r>
  <r>
    <x v="1"/>
    <x v="10"/>
    <x v="5"/>
    <x v="32"/>
    <x v="1"/>
    <x v="9"/>
    <x v="246"/>
    <x v="41"/>
    <x v="90"/>
    <x v="67"/>
    <x v="137"/>
    <x v="0"/>
    <x v="5"/>
    <x v="217"/>
    <x v="86"/>
    <x v="143"/>
    <x v="3"/>
    <x v="6"/>
    <x v="0"/>
    <x v="0"/>
    <x v="6"/>
  </r>
  <r>
    <x v="1"/>
    <x v="10"/>
    <x v="5"/>
    <x v="32"/>
    <x v="2"/>
    <x v="9"/>
    <x v="246"/>
    <x v="402"/>
    <x v="90"/>
    <x v="19"/>
    <x v="26"/>
    <x v="0"/>
    <x v="5"/>
    <x v="65"/>
    <x v="86"/>
    <x v="143"/>
    <x v="3"/>
    <x v="6"/>
    <x v="0"/>
    <x v="0"/>
    <x v="14"/>
  </r>
  <r>
    <x v="1"/>
    <x v="10"/>
    <x v="5"/>
    <x v="32"/>
    <x v="1"/>
    <x v="9"/>
    <x v="273"/>
    <x v="35"/>
    <x v="15"/>
    <x v="67"/>
    <x v="157"/>
    <x v="0"/>
    <x v="5"/>
    <x v="215"/>
    <x v="87"/>
    <x v="143"/>
    <x v="3"/>
    <x v="6"/>
    <x v="0"/>
    <x v="0"/>
    <x v="6"/>
  </r>
  <r>
    <x v="1"/>
    <x v="10"/>
    <x v="5"/>
    <x v="32"/>
    <x v="5"/>
    <x v="9"/>
    <x v="273"/>
    <x v="682"/>
    <x v="16"/>
    <x v="63"/>
    <x v="96"/>
    <x v="0"/>
    <x v="5"/>
    <x v="152"/>
    <x v="87"/>
    <x v="143"/>
    <x v="3"/>
    <x v="6"/>
    <x v="0"/>
    <x v="0"/>
    <x v="3"/>
  </r>
  <r>
    <x v="6"/>
    <x v="1"/>
    <x v="5"/>
    <x v="32"/>
    <x v="1"/>
    <x v="9"/>
    <x v="273"/>
    <x v="680"/>
    <x v="17"/>
    <x v="4"/>
    <x v="25"/>
    <x v="0"/>
    <x v="5"/>
    <x v="113"/>
    <x v="87"/>
    <x v="143"/>
    <x v="3"/>
    <x v="6"/>
    <x v="0"/>
    <x v="0"/>
    <x v="19"/>
  </r>
  <r>
    <x v="1"/>
    <x v="9"/>
    <x v="5"/>
    <x v="32"/>
    <x v="2"/>
    <x v="9"/>
    <x v="227"/>
    <x v="403"/>
    <x v="90"/>
    <x v="0"/>
    <x v="0"/>
    <x v="0"/>
    <x v="5"/>
    <x v="46"/>
    <x v="85"/>
    <x v="143"/>
    <x v="3"/>
    <x v="6"/>
    <x v="0"/>
    <x v="0"/>
    <x v="14"/>
  </r>
  <r>
    <x v="7"/>
    <x v="12"/>
    <x v="5"/>
    <x v="32"/>
    <x v="3"/>
    <x v="9"/>
    <x v="329"/>
    <x v="433"/>
    <x v="90"/>
    <x v="0"/>
    <x v="0"/>
    <x v="0"/>
    <x v="5"/>
    <x v="45"/>
    <x v="76"/>
    <x v="143"/>
    <x v="3"/>
    <x v="6"/>
    <x v="0"/>
    <x v="0"/>
    <x v="14"/>
  </r>
  <r>
    <x v="7"/>
    <x v="11"/>
    <x v="5"/>
    <x v="32"/>
    <x v="3"/>
    <x v="9"/>
    <x v="333"/>
    <x v="638"/>
    <x v="90"/>
    <x v="0"/>
    <x v="0"/>
    <x v="0"/>
    <x v="5"/>
    <x v="46"/>
    <x v="77"/>
    <x v="143"/>
    <x v="3"/>
    <x v="6"/>
    <x v="0"/>
    <x v="0"/>
    <x v="14"/>
  </r>
  <r>
    <x v="1"/>
    <x v="10"/>
    <x v="5"/>
    <x v="32"/>
    <x v="2"/>
    <x v="9"/>
    <x v="212"/>
    <x v="402"/>
    <x v="90"/>
    <x v="65"/>
    <x v="111"/>
    <x v="0"/>
    <x v="5"/>
    <x v="217"/>
    <x v="158"/>
    <x v="143"/>
    <x v="3"/>
    <x v="6"/>
    <x v="0"/>
    <x v="0"/>
    <x v="6"/>
  </r>
  <r>
    <x v="1"/>
    <x v="9"/>
    <x v="5"/>
    <x v="32"/>
    <x v="1"/>
    <x v="9"/>
    <x v="212"/>
    <x v="548"/>
    <x v="90"/>
    <x v="62"/>
    <x v="91"/>
    <x v="0"/>
    <x v="5"/>
    <x v="190"/>
    <x v="158"/>
    <x v="143"/>
    <x v="3"/>
    <x v="6"/>
    <x v="0"/>
    <x v="0"/>
    <x v="5"/>
  </r>
  <r>
    <x v="1"/>
    <x v="6"/>
    <x v="5"/>
    <x v="35"/>
    <x v="2"/>
    <x v="9"/>
    <x v="311"/>
    <x v="291"/>
    <x v="16"/>
    <x v="0"/>
    <x v="0"/>
    <x v="0"/>
    <x v="4"/>
    <x v="47"/>
    <x v="78"/>
    <x v="85"/>
    <x v="3"/>
    <x v="6"/>
    <x v="0"/>
    <x v="0"/>
    <x v="14"/>
  </r>
  <r>
    <x v="1"/>
    <x v="8"/>
    <x v="5"/>
    <x v="35"/>
    <x v="2"/>
    <x v="9"/>
    <x v="311"/>
    <x v="463"/>
    <x v="90"/>
    <x v="0"/>
    <x v="0"/>
    <x v="0"/>
    <x v="4"/>
    <x v="46"/>
    <x v="78"/>
    <x v="85"/>
    <x v="3"/>
    <x v="6"/>
    <x v="0"/>
    <x v="0"/>
    <x v="14"/>
  </r>
  <r>
    <x v="1"/>
    <x v="7"/>
    <x v="5"/>
    <x v="9"/>
    <x v="1"/>
    <x v="9"/>
    <x v="218"/>
    <x v="609"/>
    <x v="90"/>
    <x v="0"/>
    <x v="0"/>
    <x v="0"/>
    <x v="4"/>
    <x v="66"/>
    <x v="228"/>
    <x v="131"/>
    <x v="3"/>
    <x v="6"/>
    <x v="0"/>
    <x v="0"/>
    <x v="14"/>
  </r>
  <r>
    <x v="7"/>
    <x v="30"/>
    <x v="5"/>
    <x v="9"/>
    <x v="3"/>
    <x v="9"/>
    <x v="218"/>
    <x v="635"/>
    <x v="90"/>
    <x v="0"/>
    <x v="0"/>
    <x v="0"/>
    <x v="4"/>
    <x v="0"/>
    <x v="228"/>
    <x v="131"/>
    <x v="3"/>
    <x v="6"/>
    <x v="0"/>
    <x v="0"/>
    <x v="14"/>
  </r>
  <r>
    <x v="7"/>
    <x v="30"/>
    <x v="5"/>
    <x v="9"/>
    <x v="6"/>
    <x v="9"/>
    <x v="218"/>
    <x v="590"/>
    <x v="8"/>
    <x v="0"/>
    <x v="0"/>
    <x v="0"/>
    <x v="4"/>
    <x v="0"/>
    <x v="228"/>
    <x v="131"/>
    <x v="3"/>
    <x v="6"/>
    <x v="0"/>
    <x v="0"/>
    <x v="14"/>
  </r>
  <r>
    <x v="7"/>
    <x v="30"/>
    <x v="5"/>
    <x v="9"/>
    <x v="2"/>
    <x v="9"/>
    <x v="218"/>
    <x v="591"/>
    <x v="90"/>
    <x v="0"/>
    <x v="0"/>
    <x v="0"/>
    <x v="4"/>
    <x v="0"/>
    <x v="228"/>
    <x v="131"/>
    <x v="3"/>
    <x v="6"/>
    <x v="0"/>
    <x v="0"/>
    <x v="14"/>
  </r>
  <r>
    <x v="0"/>
    <x v="30"/>
    <x v="5"/>
    <x v="9"/>
    <x v="3"/>
    <x v="9"/>
    <x v="4"/>
    <x v="320"/>
    <x v="39"/>
    <x v="0"/>
    <x v="0"/>
    <x v="0"/>
    <x v="4"/>
    <x v="0"/>
    <x v="5"/>
    <x v="131"/>
    <x v="3"/>
    <x v="6"/>
    <x v="0"/>
    <x v="0"/>
    <x v="14"/>
  </r>
  <r>
    <x v="7"/>
    <x v="30"/>
    <x v="5"/>
    <x v="9"/>
    <x v="6"/>
    <x v="9"/>
    <x v="4"/>
    <x v="704"/>
    <x v="76"/>
    <x v="0"/>
    <x v="0"/>
    <x v="0"/>
    <x v="4"/>
    <x v="0"/>
    <x v="5"/>
    <x v="131"/>
    <x v="3"/>
    <x v="6"/>
    <x v="0"/>
    <x v="0"/>
    <x v="14"/>
  </r>
  <r>
    <x v="7"/>
    <x v="30"/>
    <x v="5"/>
    <x v="9"/>
    <x v="6"/>
    <x v="9"/>
    <x v="4"/>
    <x v="704"/>
    <x v="67"/>
    <x v="0"/>
    <x v="0"/>
    <x v="0"/>
    <x v="4"/>
    <x v="0"/>
    <x v="5"/>
    <x v="131"/>
    <x v="3"/>
    <x v="6"/>
    <x v="0"/>
    <x v="0"/>
    <x v="14"/>
  </r>
  <r>
    <x v="6"/>
    <x v="10"/>
    <x v="5"/>
    <x v="9"/>
    <x v="2"/>
    <x v="9"/>
    <x v="202"/>
    <x v="458"/>
    <x v="83"/>
    <x v="0"/>
    <x v="0"/>
    <x v="0"/>
    <x v="4"/>
    <x v="0"/>
    <x v="72"/>
    <x v="131"/>
    <x v="3"/>
    <x v="6"/>
    <x v="0"/>
    <x v="0"/>
    <x v="14"/>
  </r>
  <r>
    <x v="1"/>
    <x v="30"/>
    <x v="5"/>
    <x v="9"/>
    <x v="6"/>
    <x v="9"/>
    <x v="354"/>
    <x v="704"/>
    <x v="60"/>
    <x v="0"/>
    <x v="0"/>
    <x v="0"/>
    <x v="4"/>
    <x v="0"/>
    <x v="72"/>
    <x v="131"/>
    <x v="3"/>
    <x v="6"/>
    <x v="0"/>
    <x v="0"/>
    <x v="14"/>
  </r>
  <r>
    <x v="7"/>
    <x v="30"/>
    <x v="5"/>
    <x v="9"/>
    <x v="3"/>
    <x v="9"/>
    <x v="354"/>
    <x v="704"/>
    <x v="76"/>
    <x v="0"/>
    <x v="0"/>
    <x v="0"/>
    <x v="4"/>
    <x v="0"/>
    <x v="72"/>
    <x v="131"/>
    <x v="3"/>
    <x v="6"/>
    <x v="0"/>
    <x v="0"/>
    <x v="14"/>
  </r>
  <r>
    <x v="7"/>
    <x v="30"/>
    <x v="5"/>
    <x v="9"/>
    <x v="6"/>
    <x v="9"/>
    <x v="354"/>
    <x v="704"/>
    <x v="36"/>
    <x v="0"/>
    <x v="0"/>
    <x v="0"/>
    <x v="4"/>
    <x v="0"/>
    <x v="72"/>
    <x v="131"/>
    <x v="3"/>
    <x v="6"/>
    <x v="0"/>
    <x v="0"/>
    <x v="14"/>
  </r>
  <r>
    <x v="7"/>
    <x v="30"/>
    <x v="5"/>
    <x v="9"/>
    <x v="1"/>
    <x v="9"/>
    <x v="354"/>
    <x v="704"/>
    <x v="36"/>
    <x v="0"/>
    <x v="0"/>
    <x v="0"/>
    <x v="4"/>
    <x v="0"/>
    <x v="121"/>
    <x v="131"/>
    <x v="3"/>
    <x v="6"/>
    <x v="0"/>
    <x v="0"/>
    <x v="14"/>
  </r>
  <r>
    <x v="7"/>
    <x v="30"/>
    <x v="5"/>
    <x v="9"/>
    <x v="1"/>
    <x v="9"/>
    <x v="354"/>
    <x v="704"/>
    <x v="61"/>
    <x v="0"/>
    <x v="0"/>
    <x v="0"/>
    <x v="4"/>
    <x v="0"/>
    <x v="121"/>
    <x v="131"/>
    <x v="3"/>
    <x v="6"/>
    <x v="0"/>
    <x v="0"/>
    <x v="14"/>
  </r>
  <r>
    <x v="6"/>
    <x v="30"/>
    <x v="5"/>
    <x v="9"/>
    <x v="1"/>
    <x v="9"/>
    <x v="354"/>
    <x v="704"/>
    <x v="84"/>
    <x v="0"/>
    <x v="0"/>
    <x v="0"/>
    <x v="4"/>
    <x v="0"/>
    <x v="121"/>
    <x v="131"/>
    <x v="3"/>
    <x v="6"/>
    <x v="0"/>
    <x v="0"/>
    <x v="14"/>
  </r>
  <r>
    <x v="7"/>
    <x v="7"/>
    <x v="5"/>
    <x v="32"/>
    <x v="1"/>
    <x v="9"/>
    <x v="85"/>
    <x v="251"/>
    <x v="12"/>
    <x v="0"/>
    <x v="0"/>
    <x v="0"/>
    <x v="1"/>
    <x v="0"/>
    <x v="50"/>
    <x v="146"/>
    <x v="3"/>
    <x v="6"/>
    <x v="0"/>
    <x v="0"/>
    <x v="14"/>
  </r>
  <r>
    <x v="7"/>
    <x v="6"/>
    <x v="5"/>
    <x v="34"/>
    <x v="3"/>
    <x v="9"/>
    <x v="60"/>
    <x v="119"/>
    <x v="15"/>
    <x v="0"/>
    <x v="0"/>
    <x v="0"/>
    <x v="1"/>
    <x v="47"/>
    <x v="75"/>
    <x v="146"/>
    <x v="3"/>
    <x v="6"/>
    <x v="0"/>
    <x v="0"/>
    <x v="14"/>
  </r>
  <r>
    <x v="1"/>
    <x v="7"/>
    <x v="5"/>
    <x v="28"/>
    <x v="3"/>
    <x v="9"/>
    <x v="130"/>
    <x v="89"/>
    <x v="6"/>
    <x v="0"/>
    <x v="0"/>
    <x v="0"/>
    <x v="2"/>
    <x v="47"/>
    <x v="35"/>
    <x v="139"/>
    <x v="3"/>
    <x v="6"/>
    <x v="0"/>
    <x v="0"/>
    <x v="14"/>
  </r>
  <r>
    <x v="1"/>
    <x v="7"/>
    <x v="5"/>
    <x v="28"/>
    <x v="1"/>
    <x v="9"/>
    <x v="126"/>
    <x v="558"/>
    <x v="52"/>
    <x v="60"/>
    <x v="78"/>
    <x v="0"/>
    <x v="2"/>
    <x v="143"/>
    <x v="256"/>
    <x v="139"/>
    <x v="3"/>
    <x v="6"/>
    <x v="0"/>
    <x v="0"/>
    <x v="3"/>
  </r>
  <r>
    <x v="1"/>
    <x v="2"/>
    <x v="5"/>
    <x v="37"/>
    <x v="1"/>
    <x v="9"/>
    <x v="304"/>
    <x v="44"/>
    <x v="90"/>
    <x v="0"/>
    <x v="0"/>
    <x v="0"/>
    <x v="20"/>
    <x v="0"/>
    <x v="110"/>
    <x v="166"/>
    <x v="3"/>
    <x v="6"/>
    <x v="0"/>
    <x v="0"/>
    <x v="14"/>
  </r>
  <r>
    <x v="1"/>
    <x v="6"/>
    <x v="5"/>
    <x v="32"/>
    <x v="3"/>
    <x v="9"/>
    <x v="273"/>
    <x v="682"/>
    <x v="90"/>
    <x v="60"/>
    <x v="79"/>
    <x v="0"/>
    <x v="1"/>
    <x v="111"/>
    <x v="201"/>
    <x v="146"/>
    <x v="3"/>
    <x v="6"/>
    <x v="0"/>
    <x v="0"/>
    <x v="18"/>
  </r>
  <r>
    <x v="1"/>
    <x v="6"/>
    <x v="5"/>
    <x v="32"/>
    <x v="1"/>
    <x v="9"/>
    <x v="273"/>
    <x v="336"/>
    <x v="90"/>
    <x v="61"/>
    <x v="83"/>
    <x v="0"/>
    <x v="1"/>
    <x v="162"/>
    <x v="201"/>
    <x v="146"/>
    <x v="3"/>
    <x v="6"/>
    <x v="0"/>
    <x v="0"/>
    <x v="4"/>
  </r>
  <r>
    <x v="1"/>
    <x v="4"/>
    <x v="5"/>
    <x v="32"/>
    <x v="1"/>
    <x v="9"/>
    <x v="61"/>
    <x v="289"/>
    <x v="90"/>
    <x v="0"/>
    <x v="0"/>
    <x v="0"/>
    <x v="0"/>
    <x v="0"/>
    <x v="193"/>
    <x v="71"/>
    <x v="3"/>
    <x v="6"/>
    <x v="0"/>
    <x v="0"/>
    <x v="14"/>
  </r>
  <r>
    <x v="1"/>
    <x v="4"/>
    <x v="5"/>
    <x v="32"/>
    <x v="1"/>
    <x v="9"/>
    <x v="61"/>
    <x v="139"/>
    <x v="90"/>
    <x v="57"/>
    <x v="78"/>
    <x v="0"/>
    <x v="0"/>
    <x v="121"/>
    <x v="193"/>
    <x v="71"/>
    <x v="3"/>
    <x v="6"/>
    <x v="0"/>
    <x v="0"/>
    <x v="0"/>
  </r>
  <r>
    <x v="1"/>
    <x v="4"/>
    <x v="5"/>
    <x v="32"/>
    <x v="3"/>
    <x v="9"/>
    <x v="85"/>
    <x v="72"/>
    <x v="66"/>
    <x v="0"/>
    <x v="0"/>
    <x v="0"/>
    <x v="1"/>
    <x v="49"/>
    <x v="50"/>
    <x v="146"/>
    <x v="3"/>
    <x v="6"/>
    <x v="0"/>
    <x v="0"/>
    <x v="14"/>
  </r>
  <r>
    <x v="1"/>
    <x v="4"/>
    <x v="5"/>
    <x v="32"/>
    <x v="1"/>
    <x v="9"/>
    <x v="85"/>
    <x v="431"/>
    <x v="90"/>
    <x v="0"/>
    <x v="0"/>
    <x v="0"/>
    <x v="1"/>
    <x v="0"/>
    <x v="50"/>
    <x v="146"/>
    <x v="3"/>
    <x v="6"/>
    <x v="0"/>
    <x v="0"/>
    <x v="14"/>
  </r>
  <r>
    <x v="6"/>
    <x v="0"/>
    <x v="5"/>
    <x v="32"/>
    <x v="1"/>
    <x v="9"/>
    <x v="85"/>
    <x v="445"/>
    <x v="90"/>
    <x v="0"/>
    <x v="0"/>
    <x v="0"/>
    <x v="1"/>
    <x v="0"/>
    <x v="50"/>
    <x v="146"/>
    <x v="3"/>
    <x v="6"/>
    <x v="0"/>
    <x v="0"/>
    <x v="14"/>
  </r>
  <r>
    <x v="1"/>
    <x v="4"/>
    <x v="5"/>
    <x v="32"/>
    <x v="1"/>
    <x v="9"/>
    <x v="13"/>
    <x v="640"/>
    <x v="90"/>
    <x v="59"/>
    <x v="98"/>
    <x v="0"/>
    <x v="0"/>
    <x v="194"/>
    <x v="256"/>
    <x v="71"/>
    <x v="3"/>
    <x v="6"/>
    <x v="0"/>
    <x v="0"/>
    <x v="5"/>
  </r>
  <r>
    <x v="1"/>
    <x v="4"/>
    <x v="5"/>
    <x v="32"/>
    <x v="1"/>
    <x v="9"/>
    <x v="204"/>
    <x v="352"/>
    <x v="90"/>
    <x v="0"/>
    <x v="0"/>
    <x v="0"/>
    <x v="0"/>
    <x v="32"/>
    <x v="256"/>
    <x v="71"/>
    <x v="3"/>
    <x v="6"/>
    <x v="0"/>
    <x v="0"/>
    <x v="14"/>
  </r>
  <r>
    <x v="6"/>
    <x v="0"/>
    <x v="0"/>
    <x v="5"/>
    <x v="1"/>
    <x v="9"/>
    <x v="197"/>
    <x v="703"/>
    <x v="90"/>
    <x v="0"/>
    <x v="0"/>
    <x v="0"/>
    <x v="20"/>
    <x v="0"/>
    <x v="256"/>
    <x v="166"/>
    <x v="3"/>
    <x v="6"/>
    <x v="0"/>
    <x v="0"/>
    <x v="14"/>
  </r>
  <r>
    <x v="1"/>
    <x v="3"/>
    <x v="0"/>
    <x v="5"/>
    <x v="1"/>
    <x v="9"/>
    <x v="339"/>
    <x v="509"/>
    <x v="90"/>
    <x v="0"/>
    <x v="0"/>
    <x v="0"/>
    <x v="0"/>
    <x v="0"/>
    <x v="128"/>
    <x v="166"/>
    <x v="3"/>
    <x v="6"/>
    <x v="0"/>
    <x v="0"/>
    <x v="14"/>
  </r>
  <r>
    <x v="1"/>
    <x v="3"/>
    <x v="0"/>
    <x v="5"/>
    <x v="1"/>
    <x v="9"/>
    <x v="339"/>
    <x v="614"/>
    <x v="90"/>
    <x v="0"/>
    <x v="0"/>
    <x v="0"/>
    <x v="0"/>
    <x v="0"/>
    <x v="128"/>
    <x v="166"/>
    <x v="3"/>
    <x v="6"/>
    <x v="0"/>
    <x v="0"/>
    <x v="14"/>
  </r>
  <r>
    <x v="1"/>
    <x v="10"/>
    <x v="4"/>
    <x v="37"/>
    <x v="3"/>
    <x v="9"/>
    <x v="244"/>
    <x v="316"/>
    <x v="90"/>
    <x v="0"/>
    <x v="0"/>
    <x v="0"/>
    <x v="4"/>
    <x v="0"/>
    <x v="3"/>
    <x v="13"/>
    <x v="3"/>
    <x v="6"/>
    <x v="0"/>
    <x v="0"/>
    <x v="14"/>
  </r>
  <r>
    <x v="1"/>
    <x v="2"/>
    <x v="4"/>
    <x v="37"/>
    <x v="2"/>
    <x v="9"/>
    <x v="65"/>
    <x v="262"/>
    <x v="90"/>
    <x v="58"/>
    <x v="88"/>
    <x v="0"/>
    <x v="20"/>
    <x v="132"/>
    <x v="1"/>
    <x v="166"/>
    <x v="3"/>
    <x v="6"/>
    <x v="0"/>
    <x v="0"/>
    <x v="2"/>
  </r>
  <r>
    <x v="1"/>
    <x v="5"/>
    <x v="4"/>
    <x v="37"/>
    <x v="1"/>
    <x v="9"/>
    <x v="71"/>
    <x v="166"/>
    <x v="90"/>
    <x v="0"/>
    <x v="0"/>
    <x v="0"/>
    <x v="20"/>
    <x v="0"/>
    <x v="256"/>
    <x v="166"/>
    <x v="3"/>
    <x v="6"/>
    <x v="0"/>
    <x v="0"/>
    <x v="14"/>
  </r>
  <r>
    <x v="1"/>
    <x v="2"/>
    <x v="4"/>
    <x v="37"/>
    <x v="5"/>
    <x v="9"/>
    <x v="72"/>
    <x v="191"/>
    <x v="90"/>
    <x v="100"/>
    <x v="217"/>
    <x v="0"/>
    <x v="20"/>
    <x v="163"/>
    <x v="256"/>
    <x v="166"/>
    <x v="3"/>
    <x v="6"/>
    <x v="0"/>
    <x v="0"/>
    <x v="4"/>
  </r>
  <r>
    <x v="1"/>
    <x v="1"/>
    <x v="4"/>
    <x v="37"/>
    <x v="1"/>
    <x v="9"/>
    <x v="69"/>
    <x v="136"/>
    <x v="90"/>
    <x v="56"/>
    <x v="88"/>
    <x v="0"/>
    <x v="20"/>
    <x v="139"/>
    <x v="256"/>
    <x v="166"/>
    <x v="3"/>
    <x v="6"/>
    <x v="0"/>
    <x v="0"/>
    <x v="2"/>
  </r>
  <r>
    <x v="1"/>
    <x v="30"/>
    <x v="5"/>
    <x v="32"/>
    <x v="1"/>
    <x v="9"/>
    <x v="289"/>
    <x v="140"/>
    <x v="90"/>
    <x v="0"/>
    <x v="0"/>
    <x v="0"/>
    <x v="20"/>
    <x v="0"/>
    <x v="256"/>
    <x v="166"/>
    <x v="3"/>
    <x v="6"/>
    <x v="0"/>
    <x v="0"/>
    <x v="14"/>
  </r>
  <r>
    <x v="7"/>
    <x v="7"/>
    <x v="0"/>
    <x v="30"/>
    <x v="1"/>
    <x v="9"/>
    <x v="274"/>
    <x v="266"/>
    <x v="68"/>
    <x v="58"/>
    <x v="78"/>
    <x v="0"/>
    <x v="20"/>
    <x v="143"/>
    <x v="256"/>
    <x v="166"/>
    <x v="3"/>
    <x v="6"/>
    <x v="0"/>
    <x v="0"/>
    <x v="3"/>
  </r>
  <r>
    <x v="7"/>
    <x v="10"/>
    <x v="0"/>
    <x v="30"/>
    <x v="3"/>
    <x v="9"/>
    <x v="16"/>
    <x v="83"/>
    <x v="15"/>
    <x v="0"/>
    <x v="0"/>
    <x v="0"/>
    <x v="3"/>
    <x v="0"/>
    <x v="256"/>
    <x v="111"/>
    <x v="3"/>
    <x v="6"/>
    <x v="0"/>
    <x v="0"/>
    <x v="14"/>
  </r>
  <r>
    <x v="7"/>
    <x v="10"/>
    <x v="0"/>
    <x v="30"/>
    <x v="2"/>
    <x v="9"/>
    <x v="296"/>
    <x v="310"/>
    <x v="41"/>
    <x v="0"/>
    <x v="0"/>
    <x v="0"/>
    <x v="3"/>
    <x v="0"/>
    <x v="256"/>
    <x v="111"/>
    <x v="3"/>
    <x v="6"/>
    <x v="0"/>
    <x v="0"/>
    <x v="14"/>
  </r>
  <r>
    <x v="7"/>
    <x v="10"/>
    <x v="0"/>
    <x v="30"/>
    <x v="1"/>
    <x v="9"/>
    <x v="303"/>
    <x v="586"/>
    <x v="67"/>
    <x v="0"/>
    <x v="0"/>
    <x v="0"/>
    <x v="3"/>
    <x v="0"/>
    <x v="256"/>
    <x v="111"/>
    <x v="3"/>
    <x v="6"/>
    <x v="0"/>
    <x v="0"/>
    <x v="14"/>
  </r>
  <r>
    <x v="1"/>
    <x v="11"/>
    <x v="4"/>
    <x v="37"/>
    <x v="6"/>
    <x v="9"/>
    <x v="68"/>
    <x v="131"/>
    <x v="16"/>
    <x v="0"/>
    <x v="0"/>
    <x v="0"/>
    <x v="5"/>
    <x v="0"/>
    <x v="242"/>
    <x v="159"/>
    <x v="3"/>
    <x v="6"/>
    <x v="0"/>
    <x v="0"/>
    <x v="14"/>
  </r>
  <r>
    <x v="1"/>
    <x v="10"/>
    <x v="5"/>
    <x v="37"/>
    <x v="0"/>
    <x v="9"/>
    <x v="147"/>
    <x v="330"/>
    <x v="16"/>
    <x v="0"/>
    <x v="0"/>
    <x v="0"/>
    <x v="10"/>
    <x v="21"/>
    <x v="113"/>
    <x v="56"/>
    <x v="3"/>
    <x v="6"/>
    <x v="0"/>
    <x v="0"/>
    <x v="14"/>
  </r>
  <r>
    <x v="1"/>
    <x v="15"/>
    <x v="4"/>
    <x v="14"/>
    <x v="3"/>
    <x v="9"/>
    <x v="203"/>
    <x v="169"/>
    <x v="16"/>
    <x v="0"/>
    <x v="0"/>
    <x v="0"/>
    <x v="8"/>
    <x v="0"/>
    <x v="105"/>
    <x v="49"/>
    <x v="1"/>
    <x v="3"/>
    <x v="0"/>
    <x v="0"/>
    <x v="14"/>
  </r>
  <r>
    <x v="1"/>
    <x v="16"/>
    <x v="4"/>
    <x v="37"/>
    <x v="9"/>
    <x v="9"/>
    <x v="244"/>
    <x v="396"/>
    <x v="16"/>
    <x v="0"/>
    <x v="0"/>
    <x v="0"/>
    <x v="9"/>
    <x v="0"/>
    <x v="64"/>
    <x v="31"/>
    <x v="3"/>
    <x v="6"/>
    <x v="0"/>
    <x v="0"/>
    <x v="14"/>
  </r>
  <r>
    <x v="4"/>
    <x v="14"/>
    <x v="4"/>
    <x v="37"/>
    <x v="0"/>
    <x v="9"/>
    <x v="244"/>
    <x v="639"/>
    <x v="39"/>
    <x v="0"/>
    <x v="0"/>
    <x v="0"/>
    <x v="9"/>
    <x v="0"/>
    <x v="64"/>
    <x v="31"/>
    <x v="3"/>
    <x v="6"/>
    <x v="0"/>
    <x v="0"/>
    <x v="14"/>
  </r>
  <r>
    <x v="1"/>
    <x v="10"/>
    <x v="4"/>
    <x v="37"/>
    <x v="0"/>
    <x v="9"/>
    <x v="73"/>
    <x v="135"/>
    <x v="16"/>
    <x v="72"/>
    <x v="195"/>
    <x v="0"/>
    <x v="7"/>
    <x v="172"/>
    <x v="122"/>
    <x v="66"/>
    <x v="3"/>
    <x v="6"/>
    <x v="0"/>
    <x v="0"/>
    <x v="4"/>
  </r>
  <r>
    <x v="4"/>
    <x v="13"/>
    <x v="5"/>
    <x v="32"/>
    <x v="0"/>
    <x v="9"/>
    <x v="332"/>
    <x v="466"/>
    <x v="66"/>
    <x v="33"/>
    <x v="52"/>
    <x v="0"/>
    <x v="9"/>
    <x v="79"/>
    <x v="107"/>
    <x v="50"/>
    <x v="3"/>
    <x v="6"/>
    <x v="0"/>
    <x v="0"/>
    <x v="14"/>
  </r>
  <r>
    <x v="1"/>
    <x v="11"/>
    <x v="5"/>
    <x v="23"/>
    <x v="0"/>
    <x v="9"/>
    <x v="17"/>
    <x v="45"/>
    <x v="48"/>
    <x v="70"/>
    <x v="122"/>
    <x v="0"/>
    <x v="10"/>
    <x v="124"/>
    <x v="113"/>
    <x v="56"/>
    <x v="3"/>
    <x v="6"/>
    <x v="0"/>
    <x v="0"/>
    <x v="0"/>
  </r>
  <r>
    <x v="4"/>
    <x v="17"/>
    <x v="4"/>
    <x v="37"/>
    <x v="0"/>
    <x v="9"/>
    <x v="244"/>
    <x v="505"/>
    <x v="16"/>
    <x v="0"/>
    <x v="0"/>
    <x v="0"/>
    <x v="9"/>
    <x v="0"/>
    <x v="64"/>
    <x v="31"/>
    <x v="3"/>
    <x v="6"/>
    <x v="0"/>
    <x v="0"/>
    <x v="14"/>
  </r>
  <r>
    <x v="1"/>
    <x v="18"/>
    <x v="0"/>
    <x v="5"/>
    <x v="0"/>
    <x v="9"/>
    <x v="305"/>
    <x v="60"/>
    <x v="16"/>
    <x v="0"/>
    <x v="0"/>
    <x v="0"/>
    <x v="20"/>
    <x v="20"/>
    <x v="256"/>
    <x v="166"/>
    <x v="3"/>
    <x v="6"/>
    <x v="0"/>
    <x v="0"/>
    <x v="14"/>
  </r>
  <r>
    <x v="1"/>
    <x v="13"/>
    <x v="3"/>
    <x v="37"/>
    <x v="3"/>
    <x v="9"/>
    <x v="31"/>
    <x v="583"/>
    <x v="16"/>
    <x v="88"/>
    <x v="192"/>
    <x v="0"/>
    <x v="13"/>
    <x v="261"/>
    <x v="188"/>
    <x v="103"/>
    <x v="3"/>
    <x v="6"/>
    <x v="0"/>
    <x v="0"/>
    <x v="8"/>
  </r>
  <r>
    <x v="1"/>
    <x v="17"/>
    <x v="0"/>
    <x v="5"/>
    <x v="2"/>
    <x v="9"/>
    <x v="229"/>
    <x v="533"/>
    <x v="16"/>
    <x v="100"/>
    <x v="168"/>
    <x v="0"/>
    <x v="20"/>
    <x v="215"/>
    <x v="14"/>
    <x v="11"/>
    <x v="3"/>
    <x v="6"/>
    <x v="0"/>
    <x v="0"/>
    <x v="6"/>
  </r>
  <r>
    <x v="1"/>
    <x v="11"/>
    <x v="5"/>
    <x v="37"/>
    <x v="0"/>
    <x v="9"/>
    <x v="237"/>
    <x v="649"/>
    <x v="16"/>
    <x v="0"/>
    <x v="0"/>
    <x v="0"/>
    <x v="13"/>
    <x v="0"/>
    <x v="117"/>
    <x v="60"/>
    <x v="3"/>
    <x v="6"/>
    <x v="0"/>
    <x v="0"/>
    <x v="14"/>
  </r>
  <r>
    <x v="1"/>
    <x v="15"/>
    <x v="4"/>
    <x v="37"/>
    <x v="0"/>
    <x v="9"/>
    <x v="215"/>
    <x v="344"/>
    <x v="16"/>
    <x v="0"/>
    <x v="0"/>
    <x v="0"/>
    <x v="20"/>
    <x v="0"/>
    <x v="256"/>
    <x v="166"/>
    <x v="3"/>
    <x v="6"/>
    <x v="0"/>
    <x v="0"/>
    <x v="14"/>
  </r>
  <r>
    <x v="1"/>
    <x v="13"/>
    <x v="2"/>
    <x v="2"/>
    <x v="0"/>
    <x v="9"/>
    <x v="193"/>
    <x v="597"/>
    <x v="57"/>
    <x v="0"/>
    <x v="0"/>
    <x v="0"/>
    <x v="13"/>
    <x v="0"/>
    <x v="109"/>
    <x v="52"/>
    <x v="3"/>
    <x v="6"/>
    <x v="0"/>
    <x v="0"/>
    <x v="14"/>
  </r>
  <r>
    <x v="7"/>
    <x v="18"/>
    <x v="0"/>
    <x v="30"/>
    <x v="0"/>
    <x v="9"/>
    <x v="322"/>
    <x v="432"/>
    <x v="12"/>
    <x v="0"/>
    <x v="0"/>
    <x v="0"/>
    <x v="13"/>
    <x v="0"/>
    <x v="179"/>
    <x v="97"/>
    <x v="3"/>
    <x v="6"/>
    <x v="0"/>
    <x v="0"/>
    <x v="14"/>
  </r>
  <r>
    <x v="6"/>
    <x v="10"/>
    <x v="5"/>
    <x v="35"/>
    <x v="1"/>
    <x v="1"/>
    <x v="345"/>
    <x v="494"/>
    <x v="59"/>
    <x v="0"/>
    <x v="0"/>
    <x v="0"/>
    <x v="20"/>
    <x v="0"/>
    <x v="256"/>
    <x v="166"/>
    <x v="3"/>
    <x v="6"/>
    <x v="0"/>
    <x v="0"/>
    <x v="14"/>
  </r>
  <r>
    <x v="6"/>
    <x v="10"/>
    <x v="0"/>
    <x v="5"/>
    <x v="1"/>
    <x v="1"/>
    <x v="2"/>
    <x v="62"/>
    <x v="57"/>
    <x v="0"/>
    <x v="0"/>
    <x v="0"/>
    <x v="20"/>
    <x v="0"/>
    <x v="256"/>
    <x v="166"/>
    <x v="3"/>
    <x v="6"/>
    <x v="0"/>
    <x v="0"/>
    <x v="14"/>
  </r>
  <r>
    <x v="6"/>
    <x v="27"/>
    <x v="5"/>
    <x v="35"/>
    <x v="1"/>
    <x v="1"/>
    <x v="336"/>
    <x v="454"/>
    <x v="38"/>
    <x v="0"/>
    <x v="0"/>
    <x v="0"/>
    <x v="20"/>
    <x v="0"/>
    <x v="256"/>
    <x v="166"/>
    <x v="3"/>
    <x v="6"/>
    <x v="0"/>
    <x v="0"/>
    <x v="1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33">
  <r>
    <x v="9"/>
    <x v="30"/>
    <x v="10"/>
    <x v="37"/>
    <x v="13"/>
    <x v="9"/>
    <x v="354"/>
    <x v="704"/>
    <x v="90"/>
    <x v="211"/>
    <x v="274"/>
    <x v="0"/>
    <x v="20"/>
    <x v="325"/>
    <x v="256"/>
    <x v="166"/>
    <x v="3"/>
    <x v="6"/>
    <x v="1"/>
    <x v="1"/>
    <x v="38"/>
    <x v="25"/>
    <x v="33"/>
    <x v="17"/>
    <x v="20"/>
    <x v="35"/>
    <x v="34"/>
    <x v="11"/>
    <x v="21"/>
    <x v="124"/>
    <x v="18"/>
    <x v="28"/>
    <x v="5"/>
    <x v="9"/>
    <x v="10"/>
    <x v="10"/>
    <x v="41"/>
    <x v="41"/>
    <x v="10"/>
    <x v="40"/>
    <x v="37"/>
    <x v="16"/>
    <x v="26"/>
  </r>
  <r>
    <x v="1"/>
    <x v="21"/>
    <x v="4"/>
    <x v="4"/>
    <x v="0"/>
    <x v="1"/>
    <x v="70"/>
    <x v="134"/>
    <x v="16"/>
    <x v="0"/>
    <x v="0"/>
    <x v="0"/>
    <x v="19"/>
    <x v="0"/>
    <x v="174"/>
    <x v="6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3"/>
    <x v="8"/>
    <x v="3"/>
    <x v="21"/>
    <x v="10"/>
    <x v="40"/>
    <x v="36"/>
    <x v="15"/>
    <x v="17"/>
  </r>
  <r>
    <x v="6"/>
    <x v="24"/>
    <x v="0"/>
    <x v="5"/>
    <x v="0"/>
    <x v="1"/>
    <x v="337"/>
    <x v="200"/>
    <x v="24"/>
    <x v="0"/>
    <x v="0"/>
    <x v="0"/>
    <x v="19"/>
    <x v="0"/>
    <x v="178"/>
    <x v="43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8"/>
    <x v="7"/>
    <x v="37"/>
    <x v="32"/>
    <x v="10"/>
    <x v="40"/>
    <x v="36"/>
    <x v="14"/>
    <x v="17"/>
  </r>
  <r>
    <x v="1"/>
    <x v="22"/>
    <x v="5"/>
    <x v="32"/>
    <x v="2"/>
    <x v="2"/>
    <x v="236"/>
    <x v="631"/>
    <x v="16"/>
    <x v="180"/>
    <x v="231"/>
    <x v="0"/>
    <x v="19"/>
    <x v="283"/>
    <x v="170"/>
    <x v="122"/>
    <x v="3"/>
    <x v="6"/>
    <x v="0"/>
    <x v="0"/>
    <x v="8"/>
    <x v="18"/>
    <x v="21"/>
    <x v="10"/>
    <x v="14"/>
    <x v="25"/>
    <x v="34"/>
    <x v="11"/>
    <x v="21"/>
    <x v="124"/>
    <x v="18"/>
    <x v="28"/>
    <x v="5"/>
    <x v="9"/>
    <x v="5"/>
    <x v="4"/>
    <x v="21"/>
    <x v="19"/>
    <x v="4"/>
    <x v="19"/>
    <x v="23"/>
    <x v="13"/>
    <x v="17"/>
  </r>
  <r>
    <x v="1"/>
    <x v="25"/>
    <x v="5"/>
    <x v="32"/>
    <x v="3"/>
    <x v="3"/>
    <x v="236"/>
    <x v="139"/>
    <x v="16"/>
    <x v="0"/>
    <x v="0"/>
    <x v="0"/>
    <x v="19"/>
    <x v="0"/>
    <x v="170"/>
    <x v="122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21"/>
    <x v="19"/>
    <x v="4"/>
    <x v="19"/>
    <x v="36"/>
    <x v="13"/>
    <x v="17"/>
  </r>
  <r>
    <x v="1"/>
    <x v="24"/>
    <x v="5"/>
    <x v="32"/>
    <x v="3"/>
    <x v="3"/>
    <x v="236"/>
    <x v="145"/>
    <x v="16"/>
    <x v="0"/>
    <x v="0"/>
    <x v="0"/>
    <x v="19"/>
    <x v="0"/>
    <x v="170"/>
    <x v="122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21"/>
    <x v="19"/>
    <x v="4"/>
    <x v="19"/>
    <x v="36"/>
    <x v="13"/>
    <x v="17"/>
  </r>
  <r>
    <x v="1"/>
    <x v="22"/>
    <x v="5"/>
    <x v="32"/>
    <x v="7"/>
    <x v="3"/>
    <x v="39"/>
    <x v="47"/>
    <x v="39"/>
    <x v="0"/>
    <x v="0"/>
    <x v="0"/>
    <x v="19"/>
    <x v="0"/>
    <x v="30"/>
    <x v="122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21"/>
    <x v="19"/>
    <x v="4"/>
    <x v="19"/>
    <x v="36"/>
    <x v="13"/>
    <x v="17"/>
  </r>
  <r>
    <x v="1"/>
    <x v="22"/>
    <x v="5"/>
    <x v="32"/>
    <x v="3"/>
    <x v="3"/>
    <x v="39"/>
    <x v="49"/>
    <x v="16"/>
    <x v="0"/>
    <x v="0"/>
    <x v="0"/>
    <x v="19"/>
    <x v="0"/>
    <x v="30"/>
    <x v="122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21"/>
    <x v="19"/>
    <x v="4"/>
    <x v="19"/>
    <x v="36"/>
    <x v="13"/>
    <x v="17"/>
  </r>
  <r>
    <x v="4"/>
    <x v="21"/>
    <x v="5"/>
    <x v="32"/>
    <x v="1"/>
    <x v="1"/>
    <x v="39"/>
    <x v="48"/>
    <x v="6"/>
    <x v="158"/>
    <x v="200"/>
    <x v="0"/>
    <x v="19"/>
    <x v="242"/>
    <x v="30"/>
    <x v="122"/>
    <x v="3"/>
    <x v="6"/>
    <x v="0"/>
    <x v="0"/>
    <x v="7"/>
    <x v="17"/>
    <x v="19"/>
    <x v="17"/>
    <x v="20"/>
    <x v="35"/>
    <x v="34"/>
    <x v="11"/>
    <x v="21"/>
    <x v="124"/>
    <x v="18"/>
    <x v="28"/>
    <x v="5"/>
    <x v="9"/>
    <x v="5"/>
    <x v="4"/>
    <x v="21"/>
    <x v="19"/>
    <x v="4"/>
    <x v="19"/>
    <x v="21"/>
    <x v="13"/>
    <x v="17"/>
  </r>
  <r>
    <x v="1"/>
    <x v="24"/>
    <x v="5"/>
    <x v="32"/>
    <x v="6"/>
    <x v="3"/>
    <x v="20"/>
    <x v="139"/>
    <x v="66"/>
    <x v="194"/>
    <x v="167"/>
    <x v="0"/>
    <x v="19"/>
    <x v="140"/>
    <x v="18"/>
    <x v="122"/>
    <x v="3"/>
    <x v="6"/>
    <x v="0"/>
    <x v="0"/>
    <x v="2"/>
    <x v="19"/>
    <x v="15"/>
    <x v="10"/>
    <x v="16"/>
    <x v="27"/>
    <x v="34"/>
    <x v="11"/>
    <x v="21"/>
    <x v="124"/>
    <x v="18"/>
    <x v="28"/>
    <x v="5"/>
    <x v="9"/>
    <x v="5"/>
    <x v="4"/>
    <x v="21"/>
    <x v="19"/>
    <x v="4"/>
    <x v="19"/>
    <x v="17"/>
    <x v="13"/>
    <x v="17"/>
  </r>
  <r>
    <x v="1"/>
    <x v="22"/>
    <x v="5"/>
    <x v="32"/>
    <x v="4"/>
    <x v="4"/>
    <x v="20"/>
    <x v="170"/>
    <x v="66"/>
    <x v="187"/>
    <x v="217"/>
    <x v="0"/>
    <x v="19"/>
    <x v="242"/>
    <x v="18"/>
    <x v="122"/>
    <x v="3"/>
    <x v="6"/>
    <x v="0"/>
    <x v="0"/>
    <x v="7"/>
    <x v="19"/>
    <x v="21"/>
    <x v="17"/>
    <x v="20"/>
    <x v="35"/>
    <x v="34"/>
    <x v="11"/>
    <x v="21"/>
    <x v="124"/>
    <x v="18"/>
    <x v="28"/>
    <x v="5"/>
    <x v="9"/>
    <x v="5"/>
    <x v="4"/>
    <x v="21"/>
    <x v="19"/>
    <x v="4"/>
    <x v="19"/>
    <x v="23"/>
    <x v="13"/>
    <x v="17"/>
  </r>
  <r>
    <x v="1"/>
    <x v="21"/>
    <x v="5"/>
    <x v="32"/>
    <x v="2"/>
    <x v="2"/>
    <x v="20"/>
    <x v="394"/>
    <x v="66"/>
    <x v="164"/>
    <x v="226"/>
    <x v="0"/>
    <x v="19"/>
    <x v="273"/>
    <x v="18"/>
    <x v="122"/>
    <x v="3"/>
    <x v="6"/>
    <x v="0"/>
    <x v="0"/>
    <x v="8"/>
    <x v="17"/>
    <x v="21"/>
    <x v="7"/>
    <x v="13"/>
    <x v="19"/>
    <x v="34"/>
    <x v="11"/>
    <x v="21"/>
    <x v="124"/>
    <x v="18"/>
    <x v="28"/>
    <x v="5"/>
    <x v="9"/>
    <x v="5"/>
    <x v="4"/>
    <x v="21"/>
    <x v="19"/>
    <x v="4"/>
    <x v="19"/>
    <x v="21"/>
    <x v="13"/>
    <x v="9"/>
  </r>
  <r>
    <x v="6"/>
    <x v="18"/>
    <x v="5"/>
    <x v="32"/>
    <x v="2"/>
    <x v="2"/>
    <x v="20"/>
    <x v="680"/>
    <x v="17"/>
    <x v="52"/>
    <x v="72"/>
    <x v="0"/>
    <x v="19"/>
    <x v="101"/>
    <x v="18"/>
    <x v="122"/>
    <x v="3"/>
    <x v="6"/>
    <x v="0"/>
    <x v="0"/>
    <x v="38"/>
    <x v="25"/>
    <x v="33"/>
    <x v="10"/>
    <x v="14"/>
    <x v="21"/>
    <x v="34"/>
    <x v="11"/>
    <x v="21"/>
    <x v="124"/>
    <x v="18"/>
    <x v="28"/>
    <x v="5"/>
    <x v="9"/>
    <x v="5"/>
    <x v="4"/>
    <x v="21"/>
    <x v="19"/>
    <x v="4"/>
    <x v="19"/>
    <x v="23"/>
    <x v="13"/>
    <x v="17"/>
  </r>
  <r>
    <x v="6"/>
    <x v="13"/>
    <x v="5"/>
    <x v="32"/>
    <x v="1"/>
    <x v="1"/>
    <x v="20"/>
    <x v="428"/>
    <x v="66"/>
    <x v="187"/>
    <x v="254"/>
    <x v="0"/>
    <x v="19"/>
    <x v="296"/>
    <x v="18"/>
    <x v="122"/>
    <x v="3"/>
    <x v="6"/>
    <x v="0"/>
    <x v="0"/>
    <x v="9"/>
    <x v="19"/>
    <x v="26"/>
    <x v="17"/>
    <x v="20"/>
    <x v="35"/>
    <x v="34"/>
    <x v="11"/>
    <x v="21"/>
    <x v="124"/>
    <x v="18"/>
    <x v="28"/>
    <x v="5"/>
    <x v="9"/>
    <x v="5"/>
    <x v="4"/>
    <x v="21"/>
    <x v="19"/>
    <x v="4"/>
    <x v="19"/>
    <x v="32"/>
    <x v="13"/>
    <x v="17"/>
  </r>
  <r>
    <x v="1"/>
    <x v="24"/>
    <x v="5"/>
    <x v="32"/>
    <x v="10"/>
    <x v="8"/>
    <x v="59"/>
    <x v="139"/>
    <x v="16"/>
    <x v="180"/>
    <x v="198"/>
    <x v="0"/>
    <x v="19"/>
    <x v="227"/>
    <x v="42"/>
    <x v="122"/>
    <x v="3"/>
    <x v="6"/>
    <x v="0"/>
    <x v="0"/>
    <x v="6"/>
    <x v="18"/>
    <x v="18"/>
    <x v="9"/>
    <x v="14"/>
    <x v="21"/>
    <x v="34"/>
    <x v="11"/>
    <x v="21"/>
    <x v="124"/>
    <x v="18"/>
    <x v="28"/>
    <x v="5"/>
    <x v="9"/>
    <x v="5"/>
    <x v="4"/>
    <x v="21"/>
    <x v="19"/>
    <x v="4"/>
    <x v="19"/>
    <x v="20"/>
    <x v="13"/>
    <x v="18"/>
  </r>
  <r>
    <x v="1"/>
    <x v="23"/>
    <x v="5"/>
    <x v="32"/>
    <x v="6"/>
    <x v="6"/>
    <x v="59"/>
    <x v="553"/>
    <x v="16"/>
    <x v="203"/>
    <x v="261"/>
    <x v="0"/>
    <x v="19"/>
    <x v="301"/>
    <x v="42"/>
    <x v="122"/>
    <x v="3"/>
    <x v="6"/>
    <x v="0"/>
    <x v="0"/>
    <x v="9"/>
    <x v="20"/>
    <x v="26"/>
    <x v="12"/>
    <x v="17"/>
    <x v="30"/>
    <x v="34"/>
    <x v="11"/>
    <x v="21"/>
    <x v="124"/>
    <x v="18"/>
    <x v="28"/>
    <x v="5"/>
    <x v="9"/>
    <x v="5"/>
    <x v="4"/>
    <x v="21"/>
    <x v="19"/>
    <x v="4"/>
    <x v="19"/>
    <x v="32"/>
    <x v="13"/>
    <x v="17"/>
  </r>
  <r>
    <x v="1"/>
    <x v="25"/>
    <x v="5"/>
    <x v="32"/>
    <x v="3"/>
    <x v="3"/>
    <x v="59"/>
    <x v="346"/>
    <x v="39"/>
    <x v="0"/>
    <x v="0"/>
    <x v="0"/>
    <x v="19"/>
    <x v="0"/>
    <x v="42"/>
    <x v="122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21"/>
    <x v="19"/>
    <x v="4"/>
    <x v="19"/>
    <x v="36"/>
    <x v="13"/>
    <x v="17"/>
  </r>
  <r>
    <x v="6"/>
    <x v="17"/>
    <x v="5"/>
    <x v="32"/>
    <x v="2"/>
    <x v="2"/>
    <x v="129"/>
    <x v="680"/>
    <x v="66"/>
    <x v="0"/>
    <x v="0"/>
    <x v="0"/>
    <x v="19"/>
    <x v="0"/>
    <x v="95"/>
    <x v="122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21"/>
    <x v="19"/>
    <x v="4"/>
    <x v="19"/>
    <x v="36"/>
    <x v="13"/>
    <x v="17"/>
  </r>
  <r>
    <x v="1"/>
    <x v="24"/>
    <x v="5"/>
    <x v="32"/>
    <x v="9"/>
    <x v="6"/>
    <x v="129"/>
    <x v="139"/>
    <x v="66"/>
    <x v="52"/>
    <x v="72"/>
    <x v="0"/>
    <x v="19"/>
    <x v="98"/>
    <x v="95"/>
    <x v="122"/>
    <x v="3"/>
    <x v="6"/>
    <x v="0"/>
    <x v="0"/>
    <x v="38"/>
    <x v="25"/>
    <x v="33"/>
    <x v="9"/>
    <x v="14"/>
    <x v="21"/>
    <x v="34"/>
    <x v="11"/>
    <x v="21"/>
    <x v="124"/>
    <x v="18"/>
    <x v="28"/>
    <x v="5"/>
    <x v="9"/>
    <x v="5"/>
    <x v="4"/>
    <x v="21"/>
    <x v="19"/>
    <x v="4"/>
    <x v="19"/>
    <x v="23"/>
    <x v="13"/>
    <x v="18"/>
  </r>
  <r>
    <x v="1"/>
    <x v="24"/>
    <x v="5"/>
    <x v="32"/>
    <x v="2"/>
    <x v="2"/>
    <x v="129"/>
    <x v="112"/>
    <x v="73"/>
    <x v="54"/>
    <x v="71"/>
    <x v="0"/>
    <x v="19"/>
    <x v="84"/>
    <x v="95"/>
    <x v="122"/>
    <x v="3"/>
    <x v="6"/>
    <x v="0"/>
    <x v="0"/>
    <x v="38"/>
    <x v="25"/>
    <x v="33"/>
    <x v="6"/>
    <x v="16"/>
    <x v="20"/>
    <x v="34"/>
    <x v="11"/>
    <x v="21"/>
    <x v="124"/>
    <x v="18"/>
    <x v="28"/>
    <x v="5"/>
    <x v="9"/>
    <x v="5"/>
    <x v="4"/>
    <x v="21"/>
    <x v="19"/>
    <x v="4"/>
    <x v="19"/>
    <x v="22"/>
    <x v="13"/>
    <x v="17"/>
  </r>
  <r>
    <x v="1"/>
    <x v="23"/>
    <x v="5"/>
    <x v="32"/>
    <x v="1"/>
    <x v="1"/>
    <x v="129"/>
    <x v="230"/>
    <x v="66"/>
    <x v="191"/>
    <x v="264"/>
    <x v="0"/>
    <x v="19"/>
    <x v="309"/>
    <x v="95"/>
    <x v="122"/>
    <x v="3"/>
    <x v="6"/>
    <x v="0"/>
    <x v="0"/>
    <x v="10"/>
    <x v="19"/>
    <x v="27"/>
    <x v="12"/>
    <x v="15"/>
    <x v="28"/>
    <x v="34"/>
    <x v="11"/>
    <x v="21"/>
    <x v="124"/>
    <x v="18"/>
    <x v="28"/>
    <x v="5"/>
    <x v="9"/>
    <x v="5"/>
    <x v="4"/>
    <x v="21"/>
    <x v="19"/>
    <x v="4"/>
    <x v="19"/>
    <x v="32"/>
    <x v="13"/>
    <x v="11"/>
  </r>
  <r>
    <x v="7"/>
    <x v="26"/>
    <x v="5"/>
    <x v="32"/>
    <x v="3"/>
    <x v="3"/>
    <x v="129"/>
    <x v="379"/>
    <x v="66"/>
    <x v="0"/>
    <x v="0"/>
    <x v="0"/>
    <x v="19"/>
    <x v="0"/>
    <x v="95"/>
    <x v="122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21"/>
    <x v="19"/>
    <x v="4"/>
    <x v="19"/>
    <x v="36"/>
    <x v="13"/>
    <x v="5"/>
  </r>
  <r>
    <x v="1"/>
    <x v="18"/>
    <x v="5"/>
    <x v="34"/>
    <x v="2"/>
    <x v="2"/>
    <x v="54"/>
    <x v="536"/>
    <x v="65"/>
    <x v="0"/>
    <x v="0"/>
    <x v="0"/>
    <x v="19"/>
    <x v="0"/>
    <x v="13"/>
    <x v="10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24"/>
    <x v="14"/>
    <x v="4"/>
    <x v="14"/>
    <x v="36"/>
    <x v="12"/>
    <x v="10"/>
  </r>
  <r>
    <x v="7"/>
    <x v="25"/>
    <x v="5"/>
    <x v="34"/>
    <x v="2"/>
    <x v="1"/>
    <x v="54"/>
    <x v="121"/>
    <x v="65"/>
    <x v="0"/>
    <x v="0"/>
    <x v="0"/>
    <x v="19"/>
    <x v="0"/>
    <x v="13"/>
    <x v="10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24"/>
    <x v="14"/>
    <x v="4"/>
    <x v="14"/>
    <x v="36"/>
    <x v="12"/>
    <x v="17"/>
  </r>
  <r>
    <x v="1"/>
    <x v="22"/>
    <x v="5"/>
    <x v="34"/>
    <x v="6"/>
    <x v="4"/>
    <x v="54"/>
    <x v="156"/>
    <x v="65"/>
    <x v="187"/>
    <x v="249"/>
    <x v="0"/>
    <x v="19"/>
    <x v="261"/>
    <x v="13"/>
    <x v="10"/>
    <x v="3"/>
    <x v="6"/>
    <x v="0"/>
    <x v="0"/>
    <x v="8"/>
    <x v="19"/>
    <x v="25"/>
    <x v="17"/>
    <x v="20"/>
    <x v="35"/>
    <x v="34"/>
    <x v="11"/>
    <x v="21"/>
    <x v="124"/>
    <x v="18"/>
    <x v="28"/>
    <x v="5"/>
    <x v="9"/>
    <x v="5"/>
    <x v="4"/>
    <x v="24"/>
    <x v="14"/>
    <x v="4"/>
    <x v="14"/>
    <x v="30"/>
    <x v="12"/>
    <x v="17"/>
  </r>
  <r>
    <x v="2"/>
    <x v="22"/>
    <x v="5"/>
    <x v="34"/>
    <x v="1"/>
    <x v="1"/>
    <x v="54"/>
    <x v="156"/>
    <x v="65"/>
    <x v="187"/>
    <x v="249"/>
    <x v="0"/>
    <x v="19"/>
    <x v="261"/>
    <x v="13"/>
    <x v="10"/>
    <x v="3"/>
    <x v="6"/>
    <x v="0"/>
    <x v="0"/>
    <x v="8"/>
    <x v="19"/>
    <x v="25"/>
    <x v="17"/>
    <x v="20"/>
    <x v="35"/>
    <x v="34"/>
    <x v="11"/>
    <x v="21"/>
    <x v="124"/>
    <x v="18"/>
    <x v="28"/>
    <x v="5"/>
    <x v="9"/>
    <x v="5"/>
    <x v="4"/>
    <x v="24"/>
    <x v="14"/>
    <x v="4"/>
    <x v="14"/>
    <x v="30"/>
    <x v="12"/>
    <x v="17"/>
  </r>
  <r>
    <x v="1"/>
    <x v="23"/>
    <x v="5"/>
    <x v="34"/>
    <x v="1"/>
    <x v="1"/>
    <x v="54"/>
    <x v="450"/>
    <x v="65"/>
    <x v="0"/>
    <x v="0"/>
    <x v="0"/>
    <x v="19"/>
    <x v="0"/>
    <x v="13"/>
    <x v="10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24"/>
    <x v="14"/>
    <x v="4"/>
    <x v="14"/>
    <x v="36"/>
    <x v="12"/>
    <x v="17"/>
  </r>
  <r>
    <x v="1"/>
    <x v="21"/>
    <x v="5"/>
    <x v="34"/>
    <x v="1"/>
    <x v="1"/>
    <x v="54"/>
    <x v="4"/>
    <x v="65"/>
    <x v="199"/>
    <x v="254"/>
    <x v="0"/>
    <x v="19"/>
    <x v="306"/>
    <x v="13"/>
    <x v="10"/>
    <x v="3"/>
    <x v="6"/>
    <x v="0"/>
    <x v="0"/>
    <x v="10"/>
    <x v="20"/>
    <x v="26"/>
    <x v="17"/>
    <x v="20"/>
    <x v="35"/>
    <x v="34"/>
    <x v="11"/>
    <x v="21"/>
    <x v="124"/>
    <x v="18"/>
    <x v="28"/>
    <x v="5"/>
    <x v="9"/>
    <x v="5"/>
    <x v="4"/>
    <x v="24"/>
    <x v="14"/>
    <x v="4"/>
    <x v="14"/>
    <x v="32"/>
    <x v="12"/>
    <x v="17"/>
  </r>
  <r>
    <x v="1"/>
    <x v="21"/>
    <x v="5"/>
    <x v="34"/>
    <x v="6"/>
    <x v="3"/>
    <x v="54"/>
    <x v="4"/>
    <x v="65"/>
    <x v="199"/>
    <x v="254"/>
    <x v="0"/>
    <x v="19"/>
    <x v="306"/>
    <x v="81"/>
    <x v="10"/>
    <x v="3"/>
    <x v="6"/>
    <x v="0"/>
    <x v="0"/>
    <x v="10"/>
    <x v="20"/>
    <x v="26"/>
    <x v="17"/>
    <x v="20"/>
    <x v="35"/>
    <x v="34"/>
    <x v="11"/>
    <x v="21"/>
    <x v="124"/>
    <x v="18"/>
    <x v="28"/>
    <x v="5"/>
    <x v="9"/>
    <x v="5"/>
    <x v="4"/>
    <x v="24"/>
    <x v="14"/>
    <x v="4"/>
    <x v="14"/>
    <x v="32"/>
    <x v="12"/>
    <x v="17"/>
  </r>
  <r>
    <x v="1"/>
    <x v="18"/>
    <x v="5"/>
    <x v="34"/>
    <x v="2"/>
    <x v="1"/>
    <x v="262"/>
    <x v="442"/>
    <x v="65"/>
    <x v="0"/>
    <x v="0"/>
    <x v="0"/>
    <x v="19"/>
    <x v="0"/>
    <x v="81"/>
    <x v="10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24"/>
    <x v="14"/>
    <x v="4"/>
    <x v="14"/>
    <x v="36"/>
    <x v="12"/>
    <x v="17"/>
  </r>
  <r>
    <x v="1"/>
    <x v="20"/>
    <x v="5"/>
    <x v="1"/>
    <x v="1"/>
    <x v="1"/>
    <x v="287"/>
    <x v="489"/>
    <x v="53"/>
    <x v="0"/>
    <x v="0"/>
    <x v="0"/>
    <x v="19"/>
    <x v="0"/>
    <x v="74"/>
    <x v="10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38"/>
    <x v="7"/>
    <x v="4"/>
    <x v="7"/>
    <x v="36"/>
    <x v="12"/>
    <x v="17"/>
  </r>
  <r>
    <x v="1"/>
    <x v="21"/>
    <x v="5"/>
    <x v="1"/>
    <x v="1"/>
    <x v="1"/>
    <x v="245"/>
    <x v="319"/>
    <x v="58"/>
    <x v="0"/>
    <x v="0"/>
    <x v="0"/>
    <x v="19"/>
    <x v="0"/>
    <x v="74"/>
    <x v="10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38"/>
    <x v="7"/>
    <x v="4"/>
    <x v="7"/>
    <x v="36"/>
    <x v="12"/>
    <x v="13"/>
  </r>
  <r>
    <x v="1"/>
    <x v="21"/>
    <x v="5"/>
    <x v="1"/>
    <x v="1"/>
    <x v="1"/>
    <x v="245"/>
    <x v="430"/>
    <x v="58"/>
    <x v="0"/>
    <x v="0"/>
    <x v="0"/>
    <x v="19"/>
    <x v="0"/>
    <x v="74"/>
    <x v="10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38"/>
    <x v="7"/>
    <x v="4"/>
    <x v="7"/>
    <x v="36"/>
    <x v="12"/>
    <x v="13"/>
  </r>
  <r>
    <x v="6"/>
    <x v="21"/>
    <x v="5"/>
    <x v="1"/>
    <x v="1"/>
    <x v="1"/>
    <x v="342"/>
    <x v="2"/>
    <x v="58"/>
    <x v="0"/>
    <x v="0"/>
    <x v="0"/>
    <x v="19"/>
    <x v="0"/>
    <x v="80"/>
    <x v="10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38"/>
    <x v="7"/>
    <x v="4"/>
    <x v="7"/>
    <x v="36"/>
    <x v="12"/>
    <x v="17"/>
  </r>
  <r>
    <x v="1"/>
    <x v="21"/>
    <x v="5"/>
    <x v="1"/>
    <x v="1"/>
    <x v="1"/>
    <x v="233"/>
    <x v="12"/>
    <x v="49"/>
    <x v="0"/>
    <x v="0"/>
    <x v="0"/>
    <x v="19"/>
    <x v="0"/>
    <x v="80"/>
    <x v="10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38"/>
    <x v="7"/>
    <x v="4"/>
    <x v="7"/>
    <x v="36"/>
    <x v="12"/>
    <x v="17"/>
  </r>
  <r>
    <x v="1"/>
    <x v="21"/>
    <x v="5"/>
    <x v="1"/>
    <x v="1"/>
    <x v="1"/>
    <x v="124"/>
    <x v="416"/>
    <x v="49"/>
    <x v="0"/>
    <x v="0"/>
    <x v="0"/>
    <x v="19"/>
    <x v="0"/>
    <x v="80"/>
    <x v="10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38"/>
    <x v="7"/>
    <x v="4"/>
    <x v="7"/>
    <x v="36"/>
    <x v="12"/>
    <x v="17"/>
  </r>
  <r>
    <x v="6"/>
    <x v="24"/>
    <x v="5"/>
    <x v="1"/>
    <x v="2"/>
    <x v="1"/>
    <x v="238"/>
    <x v="186"/>
    <x v="58"/>
    <x v="0"/>
    <x v="0"/>
    <x v="0"/>
    <x v="19"/>
    <x v="0"/>
    <x v="34"/>
    <x v="10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38"/>
    <x v="7"/>
    <x v="4"/>
    <x v="7"/>
    <x v="36"/>
    <x v="12"/>
    <x v="17"/>
  </r>
  <r>
    <x v="1"/>
    <x v="22"/>
    <x v="5"/>
    <x v="1"/>
    <x v="1"/>
    <x v="1"/>
    <x v="146"/>
    <x v="207"/>
    <x v="58"/>
    <x v="0"/>
    <x v="0"/>
    <x v="0"/>
    <x v="19"/>
    <x v="0"/>
    <x v="123"/>
    <x v="10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38"/>
    <x v="7"/>
    <x v="4"/>
    <x v="7"/>
    <x v="36"/>
    <x v="12"/>
    <x v="17"/>
  </r>
  <r>
    <x v="6"/>
    <x v="24"/>
    <x v="5"/>
    <x v="1"/>
    <x v="2"/>
    <x v="1"/>
    <x v="146"/>
    <x v="206"/>
    <x v="58"/>
    <x v="0"/>
    <x v="0"/>
    <x v="0"/>
    <x v="19"/>
    <x v="0"/>
    <x v="123"/>
    <x v="10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38"/>
    <x v="7"/>
    <x v="4"/>
    <x v="7"/>
    <x v="36"/>
    <x v="12"/>
    <x v="17"/>
  </r>
  <r>
    <x v="5"/>
    <x v="24"/>
    <x v="5"/>
    <x v="1"/>
    <x v="2"/>
    <x v="2"/>
    <x v="146"/>
    <x v="596"/>
    <x v="58"/>
    <x v="0"/>
    <x v="0"/>
    <x v="0"/>
    <x v="19"/>
    <x v="0"/>
    <x v="123"/>
    <x v="10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38"/>
    <x v="7"/>
    <x v="4"/>
    <x v="7"/>
    <x v="36"/>
    <x v="12"/>
    <x v="17"/>
  </r>
  <r>
    <x v="4"/>
    <x v="25"/>
    <x v="5"/>
    <x v="1"/>
    <x v="1"/>
    <x v="1"/>
    <x v="146"/>
    <x v="205"/>
    <x v="58"/>
    <x v="0"/>
    <x v="0"/>
    <x v="0"/>
    <x v="19"/>
    <x v="0"/>
    <x v="123"/>
    <x v="10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38"/>
    <x v="7"/>
    <x v="4"/>
    <x v="7"/>
    <x v="36"/>
    <x v="12"/>
    <x v="17"/>
  </r>
  <r>
    <x v="1"/>
    <x v="24"/>
    <x v="5"/>
    <x v="1"/>
    <x v="3"/>
    <x v="3"/>
    <x v="146"/>
    <x v="578"/>
    <x v="58"/>
    <x v="0"/>
    <x v="0"/>
    <x v="0"/>
    <x v="19"/>
    <x v="0"/>
    <x v="123"/>
    <x v="10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38"/>
    <x v="7"/>
    <x v="4"/>
    <x v="7"/>
    <x v="36"/>
    <x v="12"/>
    <x v="17"/>
  </r>
  <r>
    <x v="1"/>
    <x v="24"/>
    <x v="5"/>
    <x v="1"/>
    <x v="3"/>
    <x v="4"/>
    <x v="146"/>
    <x v="296"/>
    <x v="49"/>
    <x v="0"/>
    <x v="0"/>
    <x v="0"/>
    <x v="19"/>
    <x v="0"/>
    <x v="123"/>
    <x v="10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38"/>
    <x v="7"/>
    <x v="4"/>
    <x v="7"/>
    <x v="36"/>
    <x v="12"/>
    <x v="17"/>
  </r>
  <r>
    <x v="1"/>
    <x v="25"/>
    <x v="5"/>
    <x v="1"/>
    <x v="3"/>
    <x v="2"/>
    <x v="146"/>
    <x v="205"/>
    <x v="58"/>
    <x v="0"/>
    <x v="0"/>
    <x v="0"/>
    <x v="19"/>
    <x v="0"/>
    <x v="123"/>
    <x v="10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38"/>
    <x v="7"/>
    <x v="4"/>
    <x v="7"/>
    <x v="36"/>
    <x v="12"/>
    <x v="14"/>
  </r>
  <r>
    <x v="1"/>
    <x v="24"/>
    <x v="5"/>
    <x v="1"/>
    <x v="3"/>
    <x v="1"/>
    <x v="166"/>
    <x v="667"/>
    <x v="71"/>
    <x v="0"/>
    <x v="0"/>
    <x v="0"/>
    <x v="19"/>
    <x v="0"/>
    <x v="133"/>
    <x v="10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38"/>
    <x v="7"/>
    <x v="4"/>
    <x v="7"/>
    <x v="36"/>
    <x v="12"/>
    <x v="17"/>
  </r>
  <r>
    <x v="5"/>
    <x v="29"/>
    <x v="5"/>
    <x v="1"/>
    <x v="3"/>
    <x v="1"/>
    <x v="166"/>
    <x v="611"/>
    <x v="80"/>
    <x v="0"/>
    <x v="0"/>
    <x v="0"/>
    <x v="19"/>
    <x v="0"/>
    <x v="133"/>
    <x v="10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38"/>
    <x v="7"/>
    <x v="4"/>
    <x v="7"/>
    <x v="36"/>
    <x v="12"/>
    <x v="17"/>
  </r>
  <r>
    <x v="7"/>
    <x v="26"/>
    <x v="5"/>
    <x v="1"/>
    <x v="3"/>
    <x v="0"/>
    <x v="166"/>
    <x v="497"/>
    <x v="20"/>
    <x v="0"/>
    <x v="0"/>
    <x v="0"/>
    <x v="19"/>
    <x v="0"/>
    <x v="133"/>
    <x v="10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38"/>
    <x v="7"/>
    <x v="4"/>
    <x v="7"/>
    <x v="36"/>
    <x v="12"/>
    <x v="17"/>
  </r>
  <r>
    <x v="7"/>
    <x v="26"/>
    <x v="5"/>
    <x v="1"/>
    <x v="3"/>
    <x v="1"/>
    <x v="166"/>
    <x v="27"/>
    <x v="17"/>
    <x v="0"/>
    <x v="0"/>
    <x v="0"/>
    <x v="19"/>
    <x v="0"/>
    <x v="133"/>
    <x v="10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38"/>
    <x v="7"/>
    <x v="4"/>
    <x v="7"/>
    <x v="36"/>
    <x v="12"/>
    <x v="17"/>
  </r>
  <r>
    <x v="7"/>
    <x v="25"/>
    <x v="6"/>
    <x v="22"/>
    <x v="0"/>
    <x v="1"/>
    <x v="82"/>
    <x v="564"/>
    <x v="68"/>
    <x v="176"/>
    <x v="129"/>
    <x v="0"/>
    <x v="19"/>
    <x v="141"/>
    <x v="114"/>
    <x v="27"/>
    <x v="3"/>
    <x v="6"/>
    <x v="0"/>
    <x v="0"/>
    <x v="2"/>
    <x v="18"/>
    <x v="12"/>
    <x v="10"/>
    <x v="13"/>
    <x v="11"/>
    <x v="34"/>
    <x v="11"/>
    <x v="21"/>
    <x v="16"/>
    <x v="11"/>
    <x v="7"/>
    <x v="5"/>
    <x v="9"/>
    <x v="9"/>
    <x v="0"/>
    <x v="40"/>
    <x v="1"/>
    <x v="0"/>
    <x v="0"/>
    <x v="13"/>
    <x v="12"/>
    <x v="17"/>
  </r>
  <r>
    <x v="7"/>
    <x v="20"/>
    <x v="0"/>
    <x v="21"/>
    <x v="0"/>
    <x v="1"/>
    <x v="275"/>
    <x v="507"/>
    <x v="32"/>
    <x v="173"/>
    <x v="206"/>
    <x v="0"/>
    <x v="19"/>
    <x v="130"/>
    <x v="115"/>
    <x v="27"/>
    <x v="3"/>
    <x v="6"/>
    <x v="0"/>
    <x v="0"/>
    <x v="1"/>
    <x v="18"/>
    <x v="19"/>
    <x v="9"/>
    <x v="8"/>
    <x v="11"/>
    <x v="34"/>
    <x v="11"/>
    <x v="21"/>
    <x v="37"/>
    <x v="11"/>
    <x v="4"/>
    <x v="5"/>
    <x v="9"/>
    <x v="8"/>
    <x v="7"/>
    <x v="34"/>
    <x v="33"/>
    <x v="7"/>
    <x v="32"/>
    <x v="12"/>
    <x v="1"/>
    <x v="6"/>
  </r>
  <r>
    <x v="1"/>
    <x v="24"/>
    <x v="5"/>
    <x v="15"/>
    <x v="1"/>
    <x v="1"/>
    <x v="299"/>
    <x v="274"/>
    <x v="16"/>
    <x v="0"/>
    <x v="0"/>
    <x v="0"/>
    <x v="19"/>
    <x v="0"/>
    <x v="251"/>
    <x v="108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25"/>
    <x v="11"/>
    <x v="4"/>
    <x v="11"/>
    <x v="36"/>
    <x v="11"/>
    <x v="9"/>
  </r>
  <r>
    <x v="7"/>
    <x v="25"/>
    <x v="5"/>
    <x v="31"/>
    <x v="3"/>
    <x v="9"/>
    <x v="293"/>
    <x v="564"/>
    <x v="68"/>
    <x v="0"/>
    <x v="0"/>
    <x v="0"/>
    <x v="19"/>
    <x v="0"/>
    <x v="248"/>
    <x v="25"/>
    <x v="3"/>
    <x v="6"/>
    <x v="0"/>
    <x v="0"/>
    <x v="14"/>
    <x v="25"/>
    <x v="33"/>
    <x v="17"/>
    <x v="20"/>
    <x v="35"/>
    <x v="34"/>
    <x v="11"/>
    <x v="21"/>
    <x v="124"/>
    <x v="18"/>
    <x v="28"/>
    <x v="5"/>
    <x v="9"/>
    <x v="5"/>
    <x v="4"/>
    <x v="22"/>
    <x v="28"/>
    <x v="4"/>
    <x v="27"/>
    <x v="36"/>
    <x v="10"/>
    <x v="17"/>
  </r>
  <r>
    <x v="1"/>
    <x v="23"/>
    <x v="5"/>
    <x v="31"/>
    <x v="6"/>
    <x v="9"/>
    <x v="293"/>
    <x v="328"/>
    <x v="34"/>
    <x v="0"/>
    <x v="0"/>
    <x v="0"/>
    <x v="19"/>
    <x v="0"/>
    <x v="248"/>
    <x v="25"/>
    <x v="3"/>
    <x v="6"/>
    <x v="0"/>
    <x v="0"/>
    <x v="14"/>
    <x v="25"/>
    <x v="33"/>
    <x v="17"/>
    <x v="20"/>
    <x v="35"/>
    <x v="34"/>
    <x v="11"/>
    <x v="21"/>
    <x v="124"/>
    <x v="18"/>
    <x v="28"/>
    <x v="5"/>
    <x v="9"/>
    <x v="5"/>
    <x v="4"/>
    <x v="22"/>
    <x v="28"/>
    <x v="4"/>
    <x v="27"/>
    <x v="36"/>
    <x v="10"/>
    <x v="17"/>
  </r>
  <r>
    <x v="1"/>
    <x v="23"/>
    <x v="5"/>
    <x v="31"/>
    <x v="3"/>
    <x v="1"/>
    <x v="293"/>
    <x v="582"/>
    <x v="34"/>
    <x v="0"/>
    <x v="0"/>
    <x v="0"/>
    <x v="19"/>
    <x v="0"/>
    <x v="248"/>
    <x v="25"/>
    <x v="3"/>
    <x v="6"/>
    <x v="0"/>
    <x v="0"/>
    <x v="14"/>
    <x v="25"/>
    <x v="33"/>
    <x v="17"/>
    <x v="20"/>
    <x v="35"/>
    <x v="34"/>
    <x v="11"/>
    <x v="21"/>
    <x v="124"/>
    <x v="18"/>
    <x v="28"/>
    <x v="5"/>
    <x v="9"/>
    <x v="5"/>
    <x v="4"/>
    <x v="22"/>
    <x v="28"/>
    <x v="4"/>
    <x v="27"/>
    <x v="36"/>
    <x v="10"/>
    <x v="17"/>
  </r>
  <r>
    <x v="1"/>
    <x v="25"/>
    <x v="5"/>
    <x v="31"/>
    <x v="6"/>
    <x v="0"/>
    <x v="293"/>
    <x v="111"/>
    <x v="86"/>
    <x v="0"/>
    <x v="0"/>
    <x v="0"/>
    <x v="19"/>
    <x v="0"/>
    <x v="248"/>
    <x v="25"/>
    <x v="3"/>
    <x v="6"/>
    <x v="0"/>
    <x v="0"/>
    <x v="14"/>
    <x v="25"/>
    <x v="33"/>
    <x v="17"/>
    <x v="20"/>
    <x v="35"/>
    <x v="34"/>
    <x v="11"/>
    <x v="21"/>
    <x v="124"/>
    <x v="18"/>
    <x v="28"/>
    <x v="5"/>
    <x v="9"/>
    <x v="5"/>
    <x v="4"/>
    <x v="22"/>
    <x v="28"/>
    <x v="4"/>
    <x v="27"/>
    <x v="36"/>
    <x v="10"/>
    <x v="17"/>
  </r>
  <r>
    <x v="4"/>
    <x v="24"/>
    <x v="5"/>
    <x v="31"/>
    <x v="1"/>
    <x v="1"/>
    <x v="11"/>
    <x v="389"/>
    <x v="34"/>
    <x v="0"/>
    <x v="0"/>
    <x v="0"/>
    <x v="19"/>
    <x v="0"/>
    <x v="10"/>
    <x v="25"/>
    <x v="3"/>
    <x v="6"/>
    <x v="0"/>
    <x v="0"/>
    <x v="14"/>
    <x v="25"/>
    <x v="33"/>
    <x v="17"/>
    <x v="20"/>
    <x v="35"/>
    <x v="34"/>
    <x v="11"/>
    <x v="21"/>
    <x v="124"/>
    <x v="18"/>
    <x v="28"/>
    <x v="5"/>
    <x v="9"/>
    <x v="5"/>
    <x v="4"/>
    <x v="22"/>
    <x v="28"/>
    <x v="4"/>
    <x v="27"/>
    <x v="36"/>
    <x v="10"/>
    <x v="21"/>
  </r>
  <r>
    <x v="1"/>
    <x v="24"/>
    <x v="5"/>
    <x v="31"/>
    <x v="7"/>
    <x v="6"/>
    <x v="11"/>
    <x v="328"/>
    <x v="34"/>
    <x v="0"/>
    <x v="0"/>
    <x v="0"/>
    <x v="19"/>
    <x v="0"/>
    <x v="10"/>
    <x v="25"/>
    <x v="3"/>
    <x v="6"/>
    <x v="0"/>
    <x v="0"/>
    <x v="14"/>
    <x v="25"/>
    <x v="33"/>
    <x v="17"/>
    <x v="20"/>
    <x v="35"/>
    <x v="34"/>
    <x v="11"/>
    <x v="21"/>
    <x v="124"/>
    <x v="18"/>
    <x v="28"/>
    <x v="5"/>
    <x v="9"/>
    <x v="5"/>
    <x v="4"/>
    <x v="22"/>
    <x v="28"/>
    <x v="4"/>
    <x v="27"/>
    <x v="36"/>
    <x v="10"/>
    <x v="17"/>
  </r>
  <r>
    <x v="1"/>
    <x v="24"/>
    <x v="5"/>
    <x v="31"/>
    <x v="3"/>
    <x v="3"/>
    <x v="11"/>
    <x v="389"/>
    <x v="34"/>
    <x v="0"/>
    <x v="0"/>
    <x v="0"/>
    <x v="19"/>
    <x v="0"/>
    <x v="10"/>
    <x v="25"/>
    <x v="3"/>
    <x v="6"/>
    <x v="0"/>
    <x v="0"/>
    <x v="14"/>
    <x v="25"/>
    <x v="33"/>
    <x v="17"/>
    <x v="20"/>
    <x v="35"/>
    <x v="34"/>
    <x v="11"/>
    <x v="21"/>
    <x v="124"/>
    <x v="18"/>
    <x v="28"/>
    <x v="5"/>
    <x v="9"/>
    <x v="5"/>
    <x v="4"/>
    <x v="22"/>
    <x v="28"/>
    <x v="4"/>
    <x v="27"/>
    <x v="36"/>
    <x v="10"/>
    <x v="17"/>
  </r>
  <r>
    <x v="7"/>
    <x v="26"/>
    <x v="5"/>
    <x v="31"/>
    <x v="3"/>
    <x v="0"/>
    <x v="116"/>
    <x v="307"/>
    <x v="33"/>
    <x v="0"/>
    <x v="0"/>
    <x v="0"/>
    <x v="19"/>
    <x v="0"/>
    <x v="149"/>
    <x v="25"/>
    <x v="3"/>
    <x v="6"/>
    <x v="0"/>
    <x v="0"/>
    <x v="14"/>
    <x v="25"/>
    <x v="33"/>
    <x v="17"/>
    <x v="20"/>
    <x v="35"/>
    <x v="34"/>
    <x v="11"/>
    <x v="21"/>
    <x v="124"/>
    <x v="18"/>
    <x v="28"/>
    <x v="5"/>
    <x v="9"/>
    <x v="5"/>
    <x v="4"/>
    <x v="22"/>
    <x v="28"/>
    <x v="4"/>
    <x v="27"/>
    <x v="36"/>
    <x v="10"/>
    <x v="17"/>
  </r>
  <r>
    <x v="1"/>
    <x v="24"/>
    <x v="5"/>
    <x v="31"/>
    <x v="7"/>
    <x v="6"/>
    <x v="116"/>
    <x v="88"/>
    <x v="6"/>
    <x v="0"/>
    <x v="0"/>
    <x v="0"/>
    <x v="19"/>
    <x v="0"/>
    <x v="149"/>
    <x v="25"/>
    <x v="3"/>
    <x v="6"/>
    <x v="0"/>
    <x v="0"/>
    <x v="14"/>
    <x v="25"/>
    <x v="33"/>
    <x v="17"/>
    <x v="20"/>
    <x v="35"/>
    <x v="34"/>
    <x v="11"/>
    <x v="21"/>
    <x v="124"/>
    <x v="18"/>
    <x v="28"/>
    <x v="5"/>
    <x v="9"/>
    <x v="5"/>
    <x v="4"/>
    <x v="22"/>
    <x v="28"/>
    <x v="4"/>
    <x v="27"/>
    <x v="36"/>
    <x v="10"/>
    <x v="17"/>
  </r>
  <r>
    <x v="1"/>
    <x v="24"/>
    <x v="5"/>
    <x v="31"/>
    <x v="3"/>
    <x v="3"/>
    <x v="116"/>
    <x v="328"/>
    <x v="34"/>
    <x v="0"/>
    <x v="0"/>
    <x v="0"/>
    <x v="19"/>
    <x v="0"/>
    <x v="149"/>
    <x v="25"/>
    <x v="3"/>
    <x v="6"/>
    <x v="0"/>
    <x v="0"/>
    <x v="14"/>
    <x v="25"/>
    <x v="33"/>
    <x v="17"/>
    <x v="20"/>
    <x v="35"/>
    <x v="34"/>
    <x v="11"/>
    <x v="21"/>
    <x v="124"/>
    <x v="18"/>
    <x v="28"/>
    <x v="5"/>
    <x v="9"/>
    <x v="5"/>
    <x v="4"/>
    <x v="22"/>
    <x v="28"/>
    <x v="4"/>
    <x v="27"/>
    <x v="36"/>
    <x v="10"/>
    <x v="17"/>
  </r>
  <r>
    <x v="7"/>
    <x v="25"/>
    <x v="0"/>
    <x v="30"/>
    <x v="2"/>
    <x v="9"/>
    <x v="352"/>
    <x v="308"/>
    <x v="28"/>
    <x v="0"/>
    <x v="0"/>
    <x v="0"/>
    <x v="19"/>
    <x v="0"/>
    <x v="26"/>
    <x v="20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8"/>
    <x v="7"/>
    <x v="33"/>
    <x v="30"/>
    <x v="7"/>
    <x v="29"/>
    <x v="36"/>
    <x v="10"/>
    <x v="17"/>
  </r>
  <r>
    <x v="7"/>
    <x v="25"/>
    <x v="5"/>
    <x v="31"/>
    <x v="2"/>
    <x v="9"/>
    <x v="187"/>
    <x v="301"/>
    <x v="26"/>
    <x v="0"/>
    <x v="0"/>
    <x v="0"/>
    <x v="19"/>
    <x v="0"/>
    <x v="26"/>
    <x v="20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22"/>
    <x v="28"/>
    <x v="4"/>
    <x v="27"/>
    <x v="36"/>
    <x v="10"/>
    <x v="17"/>
  </r>
  <r>
    <x v="7"/>
    <x v="25"/>
    <x v="0"/>
    <x v="5"/>
    <x v="2"/>
    <x v="9"/>
    <x v="25"/>
    <x v="341"/>
    <x v="12"/>
    <x v="0"/>
    <x v="0"/>
    <x v="0"/>
    <x v="19"/>
    <x v="0"/>
    <x v="26"/>
    <x v="20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8"/>
    <x v="7"/>
    <x v="37"/>
    <x v="32"/>
    <x v="7"/>
    <x v="31"/>
    <x v="36"/>
    <x v="10"/>
    <x v="17"/>
  </r>
  <r>
    <x v="1"/>
    <x v="21"/>
    <x v="0"/>
    <x v="5"/>
    <x v="2"/>
    <x v="9"/>
    <x v="284"/>
    <x v="277"/>
    <x v="16"/>
    <x v="0"/>
    <x v="0"/>
    <x v="0"/>
    <x v="19"/>
    <x v="0"/>
    <x v="26"/>
    <x v="20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8"/>
    <x v="7"/>
    <x v="37"/>
    <x v="32"/>
    <x v="7"/>
    <x v="31"/>
    <x v="36"/>
    <x v="10"/>
    <x v="17"/>
  </r>
  <r>
    <x v="1"/>
    <x v="25"/>
    <x v="0"/>
    <x v="5"/>
    <x v="2"/>
    <x v="9"/>
    <x v="192"/>
    <x v="14"/>
    <x v="39"/>
    <x v="0"/>
    <x v="0"/>
    <x v="0"/>
    <x v="19"/>
    <x v="0"/>
    <x v="26"/>
    <x v="20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8"/>
    <x v="7"/>
    <x v="37"/>
    <x v="32"/>
    <x v="7"/>
    <x v="31"/>
    <x v="36"/>
    <x v="10"/>
    <x v="17"/>
  </r>
  <r>
    <x v="1"/>
    <x v="25"/>
    <x v="0"/>
    <x v="5"/>
    <x v="2"/>
    <x v="9"/>
    <x v="229"/>
    <x v="543"/>
    <x v="89"/>
    <x v="0"/>
    <x v="0"/>
    <x v="0"/>
    <x v="19"/>
    <x v="0"/>
    <x v="26"/>
    <x v="20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8"/>
    <x v="7"/>
    <x v="37"/>
    <x v="32"/>
    <x v="7"/>
    <x v="31"/>
    <x v="36"/>
    <x v="10"/>
    <x v="17"/>
  </r>
  <r>
    <x v="1"/>
    <x v="23"/>
    <x v="5"/>
    <x v="17"/>
    <x v="6"/>
    <x v="9"/>
    <x v="34"/>
    <x v="288"/>
    <x v="16"/>
    <x v="0"/>
    <x v="0"/>
    <x v="0"/>
    <x v="19"/>
    <x v="0"/>
    <x v="26"/>
    <x v="20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18"/>
    <x v="24"/>
    <x v="4"/>
    <x v="23"/>
    <x v="36"/>
    <x v="10"/>
    <x v="17"/>
  </r>
  <r>
    <x v="1"/>
    <x v="24"/>
    <x v="0"/>
    <x v="5"/>
    <x v="6"/>
    <x v="4"/>
    <x v="168"/>
    <x v="66"/>
    <x v="2"/>
    <x v="0"/>
    <x v="0"/>
    <x v="0"/>
    <x v="19"/>
    <x v="0"/>
    <x v="26"/>
    <x v="20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8"/>
    <x v="7"/>
    <x v="37"/>
    <x v="32"/>
    <x v="7"/>
    <x v="31"/>
    <x v="36"/>
    <x v="10"/>
    <x v="17"/>
  </r>
  <r>
    <x v="7"/>
    <x v="24"/>
    <x v="2"/>
    <x v="26"/>
    <x v="9"/>
    <x v="7"/>
    <x v="314"/>
    <x v="540"/>
    <x v="62"/>
    <x v="0"/>
    <x v="0"/>
    <x v="0"/>
    <x v="19"/>
    <x v="0"/>
    <x v="240"/>
    <x v="155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6"/>
    <x v="9"/>
    <x v="10"/>
    <x v="38"/>
    <x v="9"/>
    <x v="37"/>
    <x v="36"/>
    <x v="10"/>
    <x v="17"/>
  </r>
  <r>
    <x v="1"/>
    <x v="22"/>
    <x v="5"/>
    <x v="31"/>
    <x v="0"/>
    <x v="1"/>
    <x v="187"/>
    <x v="328"/>
    <x v="34"/>
    <x v="0"/>
    <x v="0"/>
    <x v="0"/>
    <x v="19"/>
    <x v="0"/>
    <x v="109"/>
    <x v="5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22"/>
    <x v="28"/>
    <x v="4"/>
    <x v="27"/>
    <x v="36"/>
    <x v="10"/>
    <x v="14"/>
  </r>
  <r>
    <x v="1"/>
    <x v="23"/>
    <x v="5"/>
    <x v="31"/>
    <x v="0"/>
    <x v="1"/>
    <x v="185"/>
    <x v="607"/>
    <x v="16"/>
    <x v="3"/>
    <x v="2"/>
    <x v="0"/>
    <x v="19"/>
    <x v="0"/>
    <x v="114"/>
    <x v="1"/>
    <x v="3"/>
    <x v="6"/>
    <x v="0"/>
    <x v="0"/>
    <x v="14"/>
    <x v="25"/>
    <x v="33"/>
    <x v="17"/>
    <x v="20"/>
    <x v="35"/>
    <x v="34"/>
    <x v="11"/>
    <x v="21"/>
    <x v="124"/>
    <x v="18"/>
    <x v="28"/>
    <x v="3"/>
    <x v="4"/>
    <x v="5"/>
    <x v="4"/>
    <x v="22"/>
    <x v="28"/>
    <x v="4"/>
    <x v="27"/>
    <x v="20"/>
    <x v="2"/>
    <x v="7"/>
  </r>
  <r>
    <x v="1"/>
    <x v="12"/>
    <x v="5"/>
    <x v="32"/>
    <x v="1"/>
    <x v="1"/>
    <x v="59"/>
    <x v="185"/>
    <x v="16"/>
    <x v="107"/>
    <x v="233"/>
    <x v="0"/>
    <x v="19"/>
    <x v="311"/>
    <x v="42"/>
    <x v="89"/>
    <x v="3"/>
    <x v="6"/>
    <x v="0"/>
    <x v="0"/>
    <x v="10"/>
    <x v="14"/>
    <x v="22"/>
    <x v="15"/>
    <x v="7"/>
    <x v="35"/>
    <x v="12"/>
    <x v="11"/>
    <x v="21"/>
    <x v="32"/>
    <x v="18"/>
    <x v="28"/>
    <x v="5"/>
    <x v="9"/>
    <x v="5"/>
    <x v="4"/>
    <x v="21"/>
    <x v="19"/>
    <x v="4"/>
    <x v="19"/>
    <x v="24"/>
    <x v="3"/>
    <x v="16"/>
  </r>
  <r>
    <x v="1"/>
    <x v="22"/>
    <x v="5"/>
    <x v="32"/>
    <x v="1"/>
    <x v="1"/>
    <x v="59"/>
    <x v="185"/>
    <x v="16"/>
    <x v="199"/>
    <x v="254"/>
    <x v="0"/>
    <x v="19"/>
    <x v="306"/>
    <x v="42"/>
    <x v="89"/>
    <x v="3"/>
    <x v="6"/>
    <x v="0"/>
    <x v="0"/>
    <x v="10"/>
    <x v="20"/>
    <x v="26"/>
    <x v="17"/>
    <x v="20"/>
    <x v="35"/>
    <x v="34"/>
    <x v="11"/>
    <x v="21"/>
    <x v="124"/>
    <x v="18"/>
    <x v="28"/>
    <x v="5"/>
    <x v="9"/>
    <x v="5"/>
    <x v="4"/>
    <x v="21"/>
    <x v="19"/>
    <x v="4"/>
    <x v="19"/>
    <x v="32"/>
    <x v="3"/>
    <x v="16"/>
  </r>
  <r>
    <x v="1"/>
    <x v="13"/>
    <x v="5"/>
    <x v="32"/>
    <x v="2"/>
    <x v="2"/>
    <x v="59"/>
    <x v="553"/>
    <x v="16"/>
    <x v="125"/>
    <x v="199"/>
    <x v="0"/>
    <x v="19"/>
    <x v="317"/>
    <x v="42"/>
    <x v="89"/>
    <x v="3"/>
    <x v="6"/>
    <x v="0"/>
    <x v="0"/>
    <x v="11"/>
    <x v="15"/>
    <x v="18"/>
    <x v="14"/>
    <x v="7"/>
    <x v="22"/>
    <x v="11"/>
    <x v="11"/>
    <x v="21"/>
    <x v="32"/>
    <x v="18"/>
    <x v="28"/>
    <x v="5"/>
    <x v="9"/>
    <x v="5"/>
    <x v="4"/>
    <x v="21"/>
    <x v="19"/>
    <x v="4"/>
    <x v="19"/>
    <x v="20"/>
    <x v="3"/>
    <x v="16"/>
  </r>
  <r>
    <x v="1"/>
    <x v="14"/>
    <x v="5"/>
    <x v="32"/>
    <x v="1"/>
    <x v="1"/>
    <x v="59"/>
    <x v="553"/>
    <x v="16"/>
    <x v="140"/>
    <x v="251"/>
    <x v="0"/>
    <x v="19"/>
    <x v="324"/>
    <x v="42"/>
    <x v="89"/>
    <x v="3"/>
    <x v="6"/>
    <x v="0"/>
    <x v="0"/>
    <x v="37"/>
    <x v="16"/>
    <x v="25"/>
    <x v="11"/>
    <x v="9"/>
    <x v="24"/>
    <x v="10"/>
    <x v="11"/>
    <x v="21"/>
    <x v="35"/>
    <x v="18"/>
    <x v="28"/>
    <x v="5"/>
    <x v="9"/>
    <x v="5"/>
    <x v="4"/>
    <x v="21"/>
    <x v="19"/>
    <x v="4"/>
    <x v="19"/>
    <x v="28"/>
    <x v="3"/>
    <x v="16"/>
  </r>
  <r>
    <x v="1"/>
    <x v="19"/>
    <x v="5"/>
    <x v="32"/>
    <x v="1"/>
    <x v="1"/>
    <x v="59"/>
    <x v="553"/>
    <x v="16"/>
    <x v="148"/>
    <x v="242"/>
    <x v="0"/>
    <x v="19"/>
    <x v="304"/>
    <x v="42"/>
    <x v="89"/>
    <x v="3"/>
    <x v="6"/>
    <x v="0"/>
    <x v="0"/>
    <x v="9"/>
    <x v="16"/>
    <x v="24"/>
    <x v="14"/>
    <x v="13"/>
    <x v="23"/>
    <x v="13"/>
    <x v="11"/>
    <x v="21"/>
    <x v="30"/>
    <x v="18"/>
    <x v="28"/>
    <x v="5"/>
    <x v="9"/>
    <x v="5"/>
    <x v="4"/>
    <x v="21"/>
    <x v="19"/>
    <x v="4"/>
    <x v="19"/>
    <x v="26"/>
    <x v="3"/>
    <x v="16"/>
  </r>
  <r>
    <x v="7"/>
    <x v="23"/>
    <x v="5"/>
    <x v="28"/>
    <x v="0"/>
    <x v="1"/>
    <x v="153"/>
    <x v="652"/>
    <x v="12"/>
    <x v="0"/>
    <x v="0"/>
    <x v="0"/>
    <x v="19"/>
    <x v="0"/>
    <x v="175"/>
    <x v="92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30"/>
    <x v="2"/>
    <x v="4"/>
    <x v="2"/>
    <x v="36"/>
    <x v="1"/>
    <x v="4"/>
  </r>
  <r>
    <x v="7"/>
    <x v="24"/>
    <x v="0"/>
    <x v="5"/>
    <x v="0"/>
    <x v="0"/>
    <x v="177"/>
    <x v="297"/>
    <x v="32"/>
    <x v="0"/>
    <x v="0"/>
    <x v="0"/>
    <x v="19"/>
    <x v="0"/>
    <x v="4"/>
    <x v="7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8"/>
    <x v="7"/>
    <x v="37"/>
    <x v="32"/>
    <x v="7"/>
    <x v="31"/>
    <x v="36"/>
    <x v="16"/>
    <x v="17"/>
  </r>
  <r>
    <x v="1"/>
    <x v="24"/>
    <x v="0"/>
    <x v="5"/>
    <x v="0"/>
    <x v="9"/>
    <x v="190"/>
    <x v="277"/>
    <x v="16"/>
    <x v="0"/>
    <x v="0"/>
    <x v="0"/>
    <x v="19"/>
    <x v="0"/>
    <x v="4"/>
    <x v="7"/>
    <x v="3"/>
    <x v="5"/>
    <x v="0"/>
    <x v="0"/>
    <x v="38"/>
    <x v="25"/>
    <x v="33"/>
    <x v="17"/>
    <x v="20"/>
    <x v="35"/>
    <x v="34"/>
    <x v="11"/>
    <x v="21"/>
    <x v="124"/>
    <x v="18"/>
    <x v="28"/>
    <x v="5"/>
    <x v="9"/>
    <x v="8"/>
    <x v="7"/>
    <x v="37"/>
    <x v="32"/>
    <x v="7"/>
    <x v="31"/>
    <x v="36"/>
    <x v="16"/>
    <x v="17"/>
  </r>
  <r>
    <x v="1"/>
    <x v="24"/>
    <x v="0"/>
    <x v="5"/>
    <x v="6"/>
    <x v="9"/>
    <x v="168"/>
    <x v="66"/>
    <x v="2"/>
    <x v="0"/>
    <x v="0"/>
    <x v="0"/>
    <x v="19"/>
    <x v="0"/>
    <x v="25"/>
    <x v="19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8"/>
    <x v="7"/>
    <x v="37"/>
    <x v="32"/>
    <x v="7"/>
    <x v="31"/>
    <x v="36"/>
    <x v="16"/>
    <x v="17"/>
  </r>
  <r>
    <x v="1"/>
    <x v="24"/>
    <x v="0"/>
    <x v="5"/>
    <x v="6"/>
    <x v="9"/>
    <x v="6"/>
    <x v="259"/>
    <x v="39"/>
    <x v="0"/>
    <x v="0"/>
    <x v="0"/>
    <x v="19"/>
    <x v="0"/>
    <x v="25"/>
    <x v="19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8"/>
    <x v="7"/>
    <x v="37"/>
    <x v="32"/>
    <x v="7"/>
    <x v="31"/>
    <x v="36"/>
    <x v="16"/>
    <x v="17"/>
  </r>
  <r>
    <x v="1"/>
    <x v="25"/>
    <x v="5"/>
    <x v="35"/>
    <x v="5"/>
    <x v="4"/>
    <x v="297"/>
    <x v="388"/>
    <x v="17"/>
    <x v="0"/>
    <x v="0"/>
    <x v="0"/>
    <x v="19"/>
    <x v="0"/>
    <x v="25"/>
    <x v="19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19"/>
    <x v="23"/>
    <x v="4"/>
    <x v="22"/>
    <x v="36"/>
    <x v="16"/>
    <x v="17"/>
  </r>
  <r>
    <x v="1"/>
    <x v="23"/>
    <x v="5"/>
    <x v="28"/>
    <x v="9"/>
    <x v="5"/>
    <x v="125"/>
    <x v="552"/>
    <x v="51"/>
    <x v="0"/>
    <x v="0"/>
    <x v="0"/>
    <x v="19"/>
    <x v="0"/>
    <x v="25"/>
    <x v="19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30"/>
    <x v="2"/>
    <x v="4"/>
    <x v="2"/>
    <x v="36"/>
    <x v="16"/>
    <x v="17"/>
  </r>
  <r>
    <x v="5"/>
    <x v="27"/>
    <x v="5"/>
    <x v="35"/>
    <x v="1"/>
    <x v="1"/>
    <x v="32"/>
    <x v="237"/>
    <x v="16"/>
    <x v="0"/>
    <x v="0"/>
    <x v="0"/>
    <x v="19"/>
    <x v="0"/>
    <x v="25"/>
    <x v="19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19"/>
    <x v="23"/>
    <x v="4"/>
    <x v="22"/>
    <x v="36"/>
    <x v="16"/>
    <x v="17"/>
  </r>
  <r>
    <x v="1"/>
    <x v="23"/>
    <x v="5"/>
    <x v="17"/>
    <x v="6"/>
    <x v="9"/>
    <x v="34"/>
    <x v="288"/>
    <x v="16"/>
    <x v="0"/>
    <x v="0"/>
    <x v="0"/>
    <x v="19"/>
    <x v="0"/>
    <x v="25"/>
    <x v="19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18"/>
    <x v="24"/>
    <x v="4"/>
    <x v="23"/>
    <x v="36"/>
    <x v="16"/>
    <x v="17"/>
  </r>
  <r>
    <x v="7"/>
    <x v="25"/>
    <x v="5"/>
    <x v="17"/>
    <x v="6"/>
    <x v="0"/>
    <x v="30"/>
    <x v="353"/>
    <x v="78"/>
    <x v="0"/>
    <x v="0"/>
    <x v="0"/>
    <x v="19"/>
    <x v="0"/>
    <x v="239"/>
    <x v="154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18"/>
    <x v="24"/>
    <x v="4"/>
    <x v="23"/>
    <x v="36"/>
    <x v="2"/>
    <x v="17"/>
  </r>
  <r>
    <x v="7"/>
    <x v="24"/>
    <x v="2"/>
    <x v="26"/>
    <x v="6"/>
    <x v="9"/>
    <x v="314"/>
    <x v="540"/>
    <x v="62"/>
    <x v="0"/>
    <x v="0"/>
    <x v="0"/>
    <x v="19"/>
    <x v="0"/>
    <x v="239"/>
    <x v="154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6"/>
    <x v="9"/>
    <x v="10"/>
    <x v="38"/>
    <x v="9"/>
    <x v="37"/>
    <x v="36"/>
    <x v="2"/>
    <x v="17"/>
  </r>
  <r>
    <x v="7"/>
    <x v="15"/>
    <x v="4"/>
    <x v="14"/>
    <x v="0"/>
    <x v="1"/>
    <x v="86"/>
    <x v="121"/>
    <x v="12"/>
    <x v="0"/>
    <x v="0"/>
    <x v="0"/>
    <x v="19"/>
    <x v="0"/>
    <x v="178"/>
    <x v="4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3"/>
    <x v="8"/>
    <x v="6"/>
    <x v="18"/>
    <x v="8"/>
    <x v="18"/>
    <x v="36"/>
    <x v="16"/>
    <x v="2"/>
  </r>
  <r>
    <x v="7"/>
    <x v="25"/>
    <x v="5"/>
    <x v="35"/>
    <x v="0"/>
    <x v="1"/>
    <x v="173"/>
    <x v="601"/>
    <x v="23"/>
    <x v="0"/>
    <x v="0"/>
    <x v="0"/>
    <x v="19"/>
    <x v="0"/>
    <x v="175"/>
    <x v="3"/>
    <x v="3"/>
    <x v="6"/>
    <x v="0"/>
    <x v="0"/>
    <x v="14"/>
    <x v="25"/>
    <x v="33"/>
    <x v="17"/>
    <x v="20"/>
    <x v="35"/>
    <x v="34"/>
    <x v="11"/>
    <x v="21"/>
    <x v="124"/>
    <x v="18"/>
    <x v="28"/>
    <x v="5"/>
    <x v="9"/>
    <x v="5"/>
    <x v="4"/>
    <x v="19"/>
    <x v="23"/>
    <x v="4"/>
    <x v="22"/>
    <x v="36"/>
    <x v="16"/>
    <x v="26"/>
  </r>
  <r>
    <x v="7"/>
    <x v="22"/>
    <x v="0"/>
    <x v="21"/>
    <x v="0"/>
    <x v="1"/>
    <x v="108"/>
    <x v="3"/>
    <x v="12"/>
    <x v="0"/>
    <x v="0"/>
    <x v="0"/>
    <x v="19"/>
    <x v="0"/>
    <x v="175"/>
    <x v="44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8"/>
    <x v="7"/>
    <x v="34"/>
    <x v="33"/>
    <x v="7"/>
    <x v="32"/>
    <x v="36"/>
    <x v="8"/>
    <x v="1"/>
  </r>
  <r>
    <x v="1"/>
    <x v="23"/>
    <x v="5"/>
    <x v="28"/>
    <x v="0"/>
    <x v="1"/>
    <x v="165"/>
    <x v="476"/>
    <x v="16"/>
    <x v="160"/>
    <x v="153"/>
    <x v="0"/>
    <x v="18"/>
    <x v="160"/>
    <x v="243"/>
    <x v="157"/>
    <x v="3"/>
    <x v="6"/>
    <x v="0"/>
    <x v="0"/>
    <x v="4"/>
    <x v="17"/>
    <x v="15"/>
    <x v="17"/>
    <x v="20"/>
    <x v="35"/>
    <x v="34"/>
    <x v="11"/>
    <x v="21"/>
    <x v="9"/>
    <x v="12"/>
    <x v="8"/>
    <x v="5"/>
    <x v="9"/>
    <x v="5"/>
    <x v="4"/>
    <x v="30"/>
    <x v="2"/>
    <x v="4"/>
    <x v="2"/>
    <x v="16"/>
    <x v="7"/>
    <x v="17"/>
  </r>
  <r>
    <x v="7"/>
    <x v="25"/>
    <x v="0"/>
    <x v="21"/>
    <x v="3"/>
    <x v="9"/>
    <x v="308"/>
    <x v="461"/>
    <x v="32"/>
    <x v="0"/>
    <x v="0"/>
    <x v="0"/>
    <x v="18"/>
    <x v="0"/>
    <x v="124"/>
    <x v="158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8"/>
    <x v="7"/>
    <x v="34"/>
    <x v="33"/>
    <x v="7"/>
    <x v="32"/>
    <x v="36"/>
    <x v="16"/>
    <x v="17"/>
  </r>
  <r>
    <x v="1"/>
    <x v="19"/>
    <x v="5"/>
    <x v="32"/>
    <x v="0"/>
    <x v="1"/>
    <x v="292"/>
    <x v="641"/>
    <x v="16"/>
    <x v="0"/>
    <x v="0"/>
    <x v="0"/>
    <x v="18"/>
    <x v="0"/>
    <x v="181"/>
    <x v="123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21"/>
    <x v="19"/>
    <x v="4"/>
    <x v="19"/>
    <x v="36"/>
    <x v="16"/>
    <x v="9"/>
  </r>
  <r>
    <x v="6"/>
    <x v="23"/>
    <x v="7"/>
    <x v="24"/>
    <x v="1"/>
    <x v="1"/>
    <x v="348"/>
    <x v="684"/>
    <x v="16"/>
    <x v="209"/>
    <x v="272"/>
    <x v="0"/>
    <x v="18"/>
    <x v="117"/>
    <x v="124"/>
    <x v="46"/>
    <x v="3"/>
    <x v="6"/>
    <x v="0"/>
    <x v="0"/>
    <x v="22"/>
    <x v="23"/>
    <x v="31"/>
    <x v="14"/>
    <x v="18"/>
    <x v="33"/>
    <x v="34"/>
    <x v="11"/>
    <x v="21"/>
    <x v="124"/>
    <x v="18"/>
    <x v="28"/>
    <x v="5"/>
    <x v="9"/>
    <x v="1"/>
    <x v="2"/>
    <x v="1"/>
    <x v="8"/>
    <x v="2"/>
    <x v="8"/>
    <x v="34"/>
    <x v="16"/>
    <x v="26"/>
  </r>
  <r>
    <x v="6"/>
    <x v="23"/>
    <x v="7"/>
    <x v="24"/>
    <x v="1"/>
    <x v="1"/>
    <x v="348"/>
    <x v="684"/>
    <x v="16"/>
    <x v="209"/>
    <x v="272"/>
    <x v="0"/>
    <x v="17"/>
    <x v="117"/>
    <x v="124"/>
    <x v="165"/>
    <x v="3"/>
    <x v="6"/>
    <x v="0"/>
    <x v="0"/>
    <x v="22"/>
    <x v="23"/>
    <x v="31"/>
    <x v="14"/>
    <x v="18"/>
    <x v="33"/>
    <x v="34"/>
    <x v="11"/>
    <x v="21"/>
    <x v="124"/>
    <x v="18"/>
    <x v="28"/>
    <x v="5"/>
    <x v="9"/>
    <x v="1"/>
    <x v="2"/>
    <x v="1"/>
    <x v="8"/>
    <x v="2"/>
    <x v="8"/>
    <x v="34"/>
    <x v="16"/>
    <x v="26"/>
  </r>
  <r>
    <x v="6"/>
    <x v="22"/>
    <x v="7"/>
    <x v="24"/>
    <x v="1"/>
    <x v="1"/>
    <x v="348"/>
    <x v="684"/>
    <x v="16"/>
    <x v="186"/>
    <x v="270"/>
    <x v="0"/>
    <x v="16"/>
    <x v="206"/>
    <x v="124"/>
    <x v="165"/>
    <x v="3"/>
    <x v="6"/>
    <x v="0"/>
    <x v="0"/>
    <x v="5"/>
    <x v="18"/>
    <x v="29"/>
    <x v="15"/>
    <x v="18"/>
    <x v="33"/>
    <x v="34"/>
    <x v="11"/>
    <x v="21"/>
    <x v="124"/>
    <x v="18"/>
    <x v="28"/>
    <x v="5"/>
    <x v="9"/>
    <x v="1"/>
    <x v="2"/>
    <x v="1"/>
    <x v="8"/>
    <x v="2"/>
    <x v="8"/>
    <x v="34"/>
    <x v="16"/>
    <x v="26"/>
  </r>
  <r>
    <x v="6"/>
    <x v="22"/>
    <x v="7"/>
    <x v="24"/>
    <x v="1"/>
    <x v="1"/>
    <x v="281"/>
    <x v="684"/>
    <x v="16"/>
    <x v="210"/>
    <x v="273"/>
    <x v="0"/>
    <x v="15"/>
    <x v="318"/>
    <x v="244"/>
    <x v="165"/>
    <x v="3"/>
    <x v="6"/>
    <x v="0"/>
    <x v="0"/>
    <x v="11"/>
    <x v="24"/>
    <x v="32"/>
    <x v="15"/>
    <x v="18"/>
    <x v="33"/>
    <x v="34"/>
    <x v="11"/>
    <x v="21"/>
    <x v="124"/>
    <x v="18"/>
    <x v="28"/>
    <x v="5"/>
    <x v="9"/>
    <x v="1"/>
    <x v="2"/>
    <x v="1"/>
    <x v="8"/>
    <x v="2"/>
    <x v="8"/>
    <x v="34"/>
    <x v="16"/>
    <x v="26"/>
  </r>
  <r>
    <x v="6"/>
    <x v="19"/>
    <x v="5"/>
    <x v="28"/>
    <x v="2"/>
    <x v="2"/>
    <x v="110"/>
    <x v="52"/>
    <x v="87"/>
    <x v="108"/>
    <x v="226"/>
    <x v="0"/>
    <x v="18"/>
    <x v="254"/>
    <x v="124"/>
    <x v="46"/>
    <x v="3"/>
    <x v="6"/>
    <x v="0"/>
    <x v="0"/>
    <x v="7"/>
    <x v="14"/>
    <x v="21"/>
    <x v="8"/>
    <x v="9"/>
    <x v="19"/>
    <x v="34"/>
    <x v="11"/>
    <x v="21"/>
    <x v="124"/>
    <x v="18"/>
    <x v="28"/>
    <x v="5"/>
    <x v="9"/>
    <x v="5"/>
    <x v="4"/>
    <x v="30"/>
    <x v="2"/>
    <x v="4"/>
    <x v="2"/>
    <x v="21"/>
    <x v="8"/>
    <x v="17"/>
  </r>
  <r>
    <x v="1"/>
    <x v="22"/>
    <x v="5"/>
    <x v="35"/>
    <x v="1"/>
    <x v="1"/>
    <x v="7"/>
    <x v="17"/>
    <x v="16"/>
    <x v="0"/>
    <x v="0"/>
    <x v="0"/>
    <x v="18"/>
    <x v="0"/>
    <x v="124"/>
    <x v="45"/>
    <x v="3"/>
    <x v="6"/>
    <x v="0"/>
    <x v="0"/>
    <x v="14"/>
    <x v="25"/>
    <x v="33"/>
    <x v="17"/>
    <x v="20"/>
    <x v="35"/>
    <x v="34"/>
    <x v="11"/>
    <x v="21"/>
    <x v="124"/>
    <x v="18"/>
    <x v="28"/>
    <x v="5"/>
    <x v="9"/>
    <x v="5"/>
    <x v="4"/>
    <x v="19"/>
    <x v="23"/>
    <x v="4"/>
    <x v="22"/>
    <x v="36"/>
    <x v="16"/>
    <x v="13"/>
  </r>
  <r>
    <x v="6"/>
    <x v="21"/>
    <x v="5"/>
    <x v="31"/>
    <x v="3"/>
    <x v="2"/>
    <x v="186"/>
    <x v="530"/>
    <x v="63"/>
    <x v="0"/>
    <x v="0"/>
    <x v="0"/>
    <x v="18"/>
    <x v="0"/>
    <x v="145"/>
    <x v="112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17"/>
  </r>
  <r>
    <x v="6"/>
    <x v="22"/>
    <x v="5"/>
    <x v="31"/>
    <x v="3"/>
    <x v="1"/>
    <x v="186"/>
    <x v="104"/>
    <x v="27"/>
    <x v="0"/>
    <x v="0"/>
    <x v="0"/>
    <x v="18"/>
    <x v="0"/>
    <x v="145"/>
    <x v="112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17"/>
  </r>
  <r>
    <x v="1"/>
    <x v="22"/>
    <x v="5"/>
    <x v="31"/>
    <x v="2"/>
    <x v="3"/>
    <x v="186"/>
    <x v="679"/>
    <x v="57"/>
    <x v="17"/>
    <x v="17"/>
    <x v="0"/>
    <x v="18"/>
    <x v="0"/>
    <x v="145"/>
    <x v="112"/>
    <x v="3"/>
    <x v="6"/>
    <x v="0"/>
    <x v="0"/>
    <x v="14"/>
    <x v="25"/>
    <x v="33"/>
    <x v="16"/>
    <x v="20"/>
    <x v="35"/>
    <x v="14"/>
    <x v="11"/>
    <x v="21"/>
    <x v="124"/>
    <x v="13"/>
    <x v="13"/>
    <x v="5"/>
    <x v="9"/>
    <x v="5"/>
    <x v="4"/>
    <x v="22"/>
    <x v="28"/>
    <x v="4"/>
    <x v="27"/>
    <x v="21"/>
    <x v="16"/>
    <x v="17"/>
  </r>
  <r>
    <x v="1"/>
    <x v="23"/>
    <x v="5"/>
    <x v="31"/>
    <x v="2"/>
    <x v="2"/>
    <x v="186"/>
    <x v="305"/>
    <x v="6"/>
    <x v="0"/>
    <x v="0"/>
    <x v="0"/>
    <x v="18"/>
    <x v="0"/>
    <x v="145"/>
    <x v="112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17"/>
  </r>
  <r>
    <x v="1"/>
    <x v="23"/>
    <x v="5"/>
    <x v="31"/>
    <x v="4"/>
    <x v="3"/>
    <x v="186"/>
    <x v="595"/>
    <x v="34"/>
    <x v="0"/>
    <x v="0"/>
    <x v="0"/>
    <x v="18"/>
    <x v="0"/>
    <x v="145"/>
    <x v="112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17"/>
  </r>
  <r>
    <x v="1"/>
    <x v="23"/>
    <x v="5"/>
    <x v="31"/>
    <x v="3"/>
    <x v="3"/>
    <x v="186"/>
    <x v="162"/>
    <x v="16"/>
    <x v="0"/>
    <x v="0"/>
    <x v="0"/>
    <x v="18"/>
    <x v="0"/>
    <x v="145"/>
    <x v="112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17"/>
  </r>
  <r>
    <x v="1"/>
    <x v="23"/>
    <x v="5"/>
    <x v="31"/>
    <x v="1"/>
    <x v="1"/>
    <x v="186"/>
    <x v="321"/>
    <x v="6"/>
    <x v="0"/>
    <x v="0"/>
    <x v="0"/>
    <x v="18"/>
    <x v="0"/>
    <x v="145"/>
    <x v="112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9"/>
  </r>
  <r>
    <x v="7"/>
    <x v="24"/>
    <x v="5"/>
    <x v="31"/>
    <x v="2"/>
    <x v="2"/>
    <x v="186"/>
    <x v="321"/>
    <x v="26"/>
    <x v="0"/>
    <x v="0"/>
    <x v="0"/>
    <x v="18"/>
    <x v="0"/>
    <x v="145"/>
    <x v="112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0"/>
  </r>
  <r>
    <x v="7"/>
    <x v="24"/>
    <x v="5"/>
    <x v="31"/>
    <x v="3"/>
    <x v="3"/>
    <x v="186"/>
    <x v="321"/>
    <x v="12"/>
    <x v="171"/>
    <x v="203"/>
    <x v="0"/>
    <x v="18"/>
    <x v="265"/>
    <x v="145"/>
    <x v="112"/>
    <x v="3"/>
    <x v="6"/>
    <x v="0"/>
    <x v="0"/>
    <x v="8"/>
    <x v="18"/>
    <x v="19"/>
    <x v="16"/>
    <x v="20"/>
    <x v="35"/>
    <x v="14"/>
    <x v="11"/>
    <x v="21"/>
    <x v="28"/>
    <x v="13"/>
    <x v="11"/>
    <x v="5"/>
    <x v="9"/>
    <x v="5"/>
    <x v="4"/>
    <x v="22"/>
    <x v="28"/>
    <x v="4"/>
    <x v="27"/>
    <x v="19"/>
    <x v="16"/>
    <x v="0"/>
  </r>
  <r>
    <x v="8"/>
    <x v="19"/>
    <x v="5"/>
    <x v="31"/>
    <x v="1"/>
    <x v="9"/>
    <x v="186"/>
    <x v="236"/>
    <x v="12"/>
    <x v="11"/>
    <x v="10"/>
    <x v="0"/>
    <x v="18"/>
    <x v="7"/>
    <x v="145"/>
    <x v="112"/>
    <x v="3"/>
    <x v="6"/>
    <x v="0"/>
    <x v="0"/>
    <x v="14"/>
    <x v="25"/>
    <x v="33"/>
    <x v="16"/>
    <x v="20"/>
    <x v="35"/>
    <x v="14"/>
    <x v="11"/>
    <x v="21"/>
    <x v="16"/>
    <x v="8"/>
    <x v="6"/>
    <x v="5"/>
    <x v="9"/>
    <x v="5"/>
    <x v="4"/>
    <x v="22"/>
    <x v="28"/>
    <x v="4"/>
    <x v="27"/>
    <x v="14"/>
    <x v="16"/>
    <x v="26"/>
  </r>
  <r>
    <x v="7"/>
    <x v="24"/>
    <x v="5"/>
    <x v="31"/>
    <x v="3"/>
    <x v="3"/>
    <x v="183"/>
    <x v="231"/>
    <x v="68"/>
    <x v="169"/>
    <x v="146"/>
    <x v="0"/>
    <x v="18"/>
    <x v="210"/>
    <x v="142"/>
    <x v="112"/>
    <x v="3"/>
    <x v="6"/>
    <x v="0"/>
    <x v="0"/>
    <x v="6"/>
    <x v="18"/>
    <x v="14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16"/>
    <x v="16"/>
    <x v="17"/>
  </r>
  <r>
    <x v="1"/>
    <x v="23"/>
    <x v="5"/>
    <x v="31"/>
    <x v="1"/>
    <x v="1"/>
    <x v="183"/>
    <x v="644"/>
    <x v="57"/>
    <x v="169"/>
    <x v="183"/>
    <x v="0"/>
    <x v="18"/>
    <x v="242"/>
    <x v="142"/>
    <x v="112"/>
    <x v="3"/>
    <x v="6"/>
    <x v="0"/>
    <x v="0"/>
    <x v="7"/>
    <x v="18"/>
    <x v="17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19"/>
    <x v="16"/>
    <x v="17"/>
  </r>
  <r>
    <x v="1"/>
    <x v="22"/>
    <x v="5"/>
    <x v="31"/>
    <x v="2"/>
    <x v="2"/>
    <x v="183"/>
    <x v="231"/>
    <x v="16"/>
    <x v="0"/>
    <x v="0"/>
    <x v="0"/>
    <x v="18"/>
    <x v="0"/>
    <x v="142"/>
    <x v="112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17"/>
  </r>
  <r>
    <x v="1"/>
    <x v="24"/>
    <x v="5"/>
    <x v="31"/>
    <x v="6"/>
    <x v="1"/>
    <x v="183"/>
    <x v="329"/>
    <x v="16"/>
    <x v="0"/>
    <x v="0"/>
    <x v="0"/>
    <x v="18"/>
    <x v="0"/>
    <x v="142"/>
    <x v="112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17"/>
  </r>
  <r>
    <x v="1"/>
    <x v="23"/>
    <x v="5"/>
    <x v="31"/>
    <x v="0"/>
    <x v="1"/>
    <x v="185"/>
    <x v="607"/>
    <x v="16"/>
    <x v="3"/>
    <x v="2"/>
    <x v="0"/>
    <x v="18"/>
    <x v="0"/>
    <x v="114"/>
    <x v="58"/>
    <x v="3"/>
    <x v="6"/>
    <x v="0"/>
    <x v="0"/>
    <x v="14"/>
    <x v="25"/>
    <x v="33"/>
    <x v="17"/>
    <x v="20"/>
    <x v="35"/>
    <x v="34"/>
    <x v="11"/>
    <x v="21"/>
    <x v="124"/>
    <x v="18"/>
    <x v="28"/>
    <x v="3"/>
    <x v="4"/>
    <x v="5"/>
    <x v="4"/>
    <x v="22"/>
    <x v="28"/>
    <x v="4"/>
    <x v="27"/>
    <x v="20"/>
    <x v="2"/>
    <x v="7"/>
  </r>
  <r>
    <x v="1"/>
    <x v="23"/>
    <x v="4"/>
    <x v="14"/>
    <x v="12"/>
    <x v="3"/>
    <x v="215"/>
    <x v="344"/>
    <x v="6"/>
    <x v="0"/>
    <x v="0"/>
    <x v="0"/>
    <x v="18"/>
    <x v="0"/>
    <x v="124"/>
    <x v="162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3"/>
    <x v="8"/>
    <x v="6"/>
    <x v="18"/>
    <x v="8"/>
    <x v="18"/>
    <x v="36"/>
    <x v="3"/>
    <x v="17"/>
  </r>
  <r>
    <x v="4"/>
    <x v="24"/>
    <x v="4"/>
    <x v="14"/>
    <x v="0"/>
    <x v="1"/>
    <x v="215"/>
    <x v="344"/>
    <x v="6"/>
    <x v="0"/>
    <x v="0"/>
    <x v="0"/>
    <x v="18"/>
    <x v="0"/>
    <x v="124"/>
    <x v="22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3"/>
    <x v="8"/>
    <x v="6"/>
    <x v="18"/>
    <x v="8"/>
    <x v="18"/>
    <x v="36"/>
    <x v="9"/>
    <x v="24"/>
  </r>
  <r>
    <x v="1"/>
    <x v="20"/>
    <x v="5"/>
    <x v="28"/>
    <x v="2"/>
    <x v="0"/>
    <x v="33"/>
    <x v="69"/>
    <x v="51"/>
    <x v="0"/>
    <x v="0"/>
    <x v="0"/>
    <x v="18"/>
    <x v="0"/>
    <x v="132"/>
    <x v="73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30"/>
    <x v="2"/>
    <x v="4"/>
    <x v="2"/>
    <x v="36"/>
    <x v="6"/>
    <x v="9"/>
  </r>
  <r>
    <x v="4"/>
    <x v="16"/>
    <x v="5"/>
    <x v="32"/>
    <x v="0"/>
    <x v="9"/>
    <x v="332"/>
    <x v="466"/>
    <x v="16"/>
    <x v="12"/>
    <x v="10"/>
    <x v="0"/>
    <x v="18"/>
    <x v="22"/>
    <x v="119"/>
    <x v="62"/>
    <x v="3"/>
    <x v="6"/>
    <x v="0"/>
    <x v="0"/>
    <x v="14"/>
    <x v="25"/>
    <x v="33"/>
    <x v="16"/>
    <x v="20"/>
    <x v="35"/>
    <x v="14"/>
    <x v="11"/>
    <x v="21"/>
    <x v="63"/>
    <x v="9"/>
    <x v="6"/>
    <x v="5"/>
    <x v="9"/>
    <x v="5"/>
    <x v="4"/>
    <x v="21"/>
    <x v="19"/>
    <x v="4"/>
    <x v="19"/>
    <x v="14"/>
    <x v="6"/>
    <x v="17"/>
  </r>
  <r>
    <x v="1"/>
    <x v="24"/>
    <x v="5"/>
    <x v="32"/>
    <x v="0"/>
    <x v="0"/>
    <x v="174"/>
    <x v="138"/>
    <x v="16"/>
    <x v="0"/>
    <x v="0"/>
    <x v="0"/>
    <x v="18"/>
    <x v="0"/>
    <x v="177"/>
    <x v="95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21"/>
    <x v="19"/>
    <x v="4"/>
    <x v="19"/>
    <x v="36"/>
    <x v="5"/>
    <x v="26"/>
  </r>
  <r>
    <x v="6"/>
    <x v="4"/>
    <x v="0"/>
    <x v="5"/>
    <x v="0"/>
    <x v="1"/>
    <x v="117"/>
    <x v="200"/>
    <x v="68"/>
    <x v="0"/>
    <x v="0"/>
    <x v="0"/>
    <x v="18"/>
    <x v="0"/>
    <x v="23"/>
    <x v="18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8"/>
    <x v="7"/>
    <x v="37"/>
    <x v="32"/>
    <x v="7"/>
    <x v="31"/>
    <x v="36"/>
    <x v="5"/>
    <x v="15"/>
  </r>
  <r>
    <x v="6"/>
    <x v="27"/>
    <x v="8"/>
    <x v="29"/>
    <x v="0"/>
    <x v="1"/>
    <x v="279"/>
    <x v="589"/>
    <x v="22"/>
    <x v="0"/>
    <x v="0"/>
    <x v="0"/>
    <x v="18"/>
    <x v="0"/>
    <x v="23"/>
    <x v="18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7"/>
    <x v="5"/>
    <x v="31"/>
    <x v="25"/>
    <x v="5"/>
    <x v="24"/>
    <x v="36"/>
    <x v="5"/>
    <x v="15"/>
  </r>
  <r>
    <x v="6"/>
    <x v="27"/>
    <x v="4"/>
    <x v="13"/>
    <x v="0"/>
    <x v="2"/>
    <x v="353"/>
    <x v="412"/>
    <x v="46"/>
    <x v="0"/>
    <x v="0"/>
    <x v="0"/>
    <x v="18"/>
    <x v="0"/>
    <x v="23"/>
    <x v="18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3"/>
    <x v="8"/>
    <x v="13"/>
    <x v="12"/>
    <x v="8"/>
    <x v="12"/>
    <x v="36"/>
    <x v="5"/>
    <x v="17"/>
  </r>
  <r>
    <x v="6"/>
    <x v="21"/>
    <x v="0"/>
    <x v="5"/>
    <x v="0"/>
    <x v="1"/>
    <x v="255"/>
    <x v="646"/>
    <x v="17"/>
    <x v="0"/>
    <x v="0"/>
    <x v="0"/>
    <x v="18"/>
    <x v="0"/>
    <x v="23"/>
    <x v="18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8"/>
    <x v="7"/>
    <x v="37"/>
    <x v="32"/>
    <x v="7"/>
    <x v="31"/>
    <x v="36"/>
    <x v="5"/>
    <x v="17"/>
  </r>
  <r>
    <x v="6"/>
    <x v="13"/>
    <x v="5"/>
    <x v="31"/>
    <x v="0"/>
    <x v="1"/>
    <x v="156"/>
    <x v="40"/>
    <x v="12"/>
    <x v="0"/>
    <x v="0"/>
    <x v="0"/>
    <x v="18"/>
    <x v="0"/>
    <x v="23"/>
    <x v="18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22"/>
    <x v="28"/>
    <x v="4"/>
    <x v="27"/>
    <x v="36"/>
    <x v="5"/>
    <x v="17"/>
  </r>
  <r>
    <x v="6"/>
    <x v="22"/>
    <x v="5"/>
    <x v="31"/>
    <x v="0"/>
    <x v="1"/>
    <x v="182"/>
    <x v="681"/>
    <x v="27"/>
    <x v="0"/>
    <x v="0"/>
    <x v="0"/>
    <x v="18"/>
    <x v="0"/>
    <x v="23"/>
    <x v="18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22"/>
    <x v="28"/>
    <x v="4"/>
    <x v="27"/>
    <x v="36"/>
    <x v="5"/>
    <x v="17"/>
  </r>
  <r>
    <x v="1"/>
    <x v="21"/>
    <x v="5"/>
    <x v="31"/>
    <x v="0"/>
    <x v="1"/>
    <x v="10"/>
    <x v="164"/>
    <x v="16"/>
    <x v="0"/>
    <x v="0"/>
    <x v="0"/>
    <x v="18"/>
    <x v="0"/>
    <x v="175"/>
    <x v="38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4"/>
    <x v="12"/>
  </r>
  <r>
    <x v="1"/>
    <x v="13"/>
    <x v="4"/>
    <x v="6"/>
    <x v="0"/>
    <x v="9"/>
    <x v="105"/>
    <x v="397"/>
    <x v="57"/>
    <x v="9"/>
    <x v="6"/>
    <x v="0"/>
    <x v="18"/>
    <x v="10"/>
    <x v="173"/>
    <x v="87"/>
    <x v="3"/>
    <x v="6"/>
    <x v="0"/>
    <x v="0"/>
    <x v="38"/>
    <x v="25"/>
    <x v="33"/>
    <x v="17"/>
    <x v="20"/>
    <x v="35"/>
    <x v="34"/>
    <x v="11"/>
    <x v="21"/>
    <x v="21"/>
    <x v="6"/>
    <x v="2"/>
    <x v="5"/>
    <x v="9"/>
    <x v="3"/>
    <x v="8"/>
    <x v="7"/>
    <x v="31"/>
    <x v="8"/>
    <x v="30"/>
    <x v="10"/>
    <x v="3"/>
    <x v="14"/>
  </r>
  <r>
    <x v="1"/>
    <x v="22"/>
    <x v="5"/>
    <x v="32"/>
    <x v="3"/>
    <x v="3"/>
    <x v="211"/>
    <x v="234"/>
    <x v="16"/>
    <x v="158"/>
    <x v="200"/>
    <x v="0"/>
    <x v="18"/>
    <x v="210"/>
    <x v="157"/>
    <x v="121"/>
    <x v="3"/>
    <x v="6"/>
    <x v="0"/>
    <x v="0"/>
    <x v="6"/>
    <x v="17"/>
    <x v="19"/>
    <x v="17"/>
    <x v="20"/>
    <x v="35"/>
    <x v="34"/>
    <x v="11"/>
    <x v="21"/>
    <x v="124"/>
    <x v="18"/>
    <x v="28"/>
    <x v="5"/>
    <x v="9"/>
    <x v="5"/>
    <x v="4"/>
    <x v="21"/>
    <x v="19"/>
    <x v="4"/>
    <x v="19"/>
    <x v="21"/>
    <x v="3"/>
    <x v="18"/>
  </r>
  <r>
    <x v="1"/>
    <x v="22"/>
    <x v="5"/>
    <x v="32"/>
    <x v="3"/>
    <x v="3"/>
    <x v="211"/>
    <x v="141"/>
    <x v="16"/>
    <x v="18"/>
    <x v="24"/>
    <x v="0"/>
    <x v="18"/>
    <x v="0"/>
    <x v="157"/>
    <x v="121"/>
    <x v="3"/>
    <x v="6"/>
    <x v="0"/>
    <x v="0"/>
    <x v="38"/>
    <x v="25"/>
    <x v="33"/>
    <x v="17"/>
    <x v="20"/>
    <x v="35"/>
    <x v="34"/>
    <x v="11"/>
    <x v="21"/>
    <x v="124"/>
    <x v="14"/>
    <x v="23"/>
    <x v="5"/>
    <x v="9"/>
    <x v="5"/>
    <x v="4"/>
    <x v="21"/>
    <x v="19"/>
    <x v="4"/>
    <x v="19"/>
    <x v="31"/>
    <x v="3"/>
    <x v="18"/>
  </r>
  <r>
    <x v="1"/>
    <x v="21"/>
    <x v="5"/>
    <x v="32"/>
    <x v="3"/>
    <x v="3"/>
    <x v="211"/>
    <x v="145"/>
    <x v="16"/>
    <x v="159"/>
    <x v="193"/>
    <x v="0"/>
    <x v="18"/>
    <x v="182"/>
    <x v="157"/>
    <x v="121"/>
    <x v="3"/>
    <x v="6"/>
    <x v="0"/>
    <x v="0"/>
    <x v="5"/>
    <x v="17"/>
    <x v="18"/>
    <x v="17"/>
    <x v="20"/>
    <x v="35"/>
    <x v="34"/>
    <x v="11"/>
    <x v="21"/>
    <x v="124"/>
    <x v="11"/>
    <x v="13"/>
    <x v="5"/>
    <x v="9"/>
    <x v="5"/>
    <x v="4"/>
    <x v="21"/>
    <x v="19"/>
    <x v="4"/>
    <x v="19"/>
    <x v="20"/>
    <x v="3"/>
    <x v="17"/>
  </r>
  <r>
    <x v="0"/>
    <x v="25"/>
    <x v="5"/>
    <x v="32"/>
    <x v="3"/>
    <x v="3"/>
    <x v="211"/>
    <x v="531"/>
    <x v="16"/>
    <x v="0"/>
    <x v="0"/>
    <x v="0"/>
    <x v="18"/>
    <x v="0"/>
    <x v="157"/>
    <x v="121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21"/>
    <x v="19"/>
    <x v="4"/>
    <x v="19"/>
    <x v="36"/>
    <x v="3"/>
    <x v="6"/>
  </r>
  <r>
    <x v="1"/>
    <x v="22"/>
    <x v="5"/>
    <x v="32"/>
    <x v="1"/>
    <x v="1"/>
    <x v="285"/>
    <x v="303"/>
    <x v="16"/>
    <x v="0"/>
    <x v="0"/>
    <x v="0"/>
    <x v="18"/>
    <x v="0"/>
    <x v="204"/>
    <x v="121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21"/>
    <x v="19"/>
    <x v="4"/>
    <x v="19"/>
    <x v="36"/>
    <x v="3"/>
    <x v="19"/>
  </r>
  <r>
    <x v="1"/>
    <x v="21"/>
    <x v="5"/>
    <x v="32"/>
    <x v="1"/>
    <x v="1"/>
    <x v="285"/>
    <x v="148"/>
    <x v="66"/>
    <x v="138"/>
    <x v="220"/>
    <x v="0"/>
    <x v="18"/>
    <x v="266"/>
    <x v="204"/>
    <x v="121"/>
    <x v="3"/>
    <x v="6"/>
    <x v="0"/>
    <x v="0"/>
    <x v="8"/>
    <x v="16"/>
    <x v="21"/>
    <x v="17"/>
    <x v="20"/>
    <x v="35"/>
    <x v="34"/>
    <x v="11"/>
    <x v="21"/>
    <x v="31"/>
    <x v="12"/>
    <x v="15"/>
    <x v="5"/>
    <x v="9"/>
    <x v="5"/>
    <x v="4"/>
    <x v="21"/>
    <x v="19"/>
    <x v="4"/>
    <x v="19"/>
    <x v="23"/>
    <x v="3"/>
    <x v="18"/>
  </r>
  <r>
    <x v="1"/>
    <x v="22"/>
    <x v="5"/>
    <x v="32"/>
    <x v="2"/>
    <x v="2"/>
    <x v="285"/>
    <x v="148"/>
    <x v="66"/>
    <x v="0"/>
    <x v="0"/>
    <x v="0"/>
    <x v="18"/>
    <x v="0"/>
    <x v="204"/>
    <x v="121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21"/>
    <x v="19"/>
    <x v="4"/>
    <x v="19"/>
    <x v="36"/>
    <x v="3"/>
    <x v="18"/>
  </r>
  <r>
    <x v="1"/>
    <x v="22"/>
    <x v="5"/>
    <x v="32"/>
    <x v="10"/>
    <x v="3"/>
    <x v="285"/>
    <x v="145"/>
    <x v="16"/>
    <x v="15"/>
    <x v="21"/>
    <x v="0"/>
    <x v="18"/>
    <x v="9"/>
    <x v="204"/>
    <x v="121"/>
    <x v="3"/>
    <x v="6"/>
    <x v="0"/>
    <x v="0"/>
    <x v="38"/>
    <x v="25"/>
    <x v="33"/>
    <x v="17"/>
    <x v="20"/>
    <x v="35"/>
    <x v="34"/>
    <x v="11"/>
    <x v="21"/>
    <x v="19"/>
    <x v="12"/>
    <x v="17"/>
    <x v="5"/>
    <x v="9"/>
    <x v="5"/>
    <x v="4"/>
    <x v="21"/>
    <x v="19"/>
    <x v="4"/>
    <x v="19"/>
    <x v="25"/>
    <x v="3"/>
    <x v="18"/>
  </r>
  <r>
    <x v="1"/>
    <x v="23"/>
    <x v="5"/>
    <x v="32"/>
    <x v="6"/>
    <x v="9"/>
    <x v="285"/>
    <x v="139"/>
    <x v="16"/>
    <x v="0"/>
    <x v="0"/>
    <x v="0"/>
    <x v="18"/>
    <x v="0"/>
    <x v="204"/>
    <x v="121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21"/>
    <x v="19"/>
    <x v="4"/>
    <x v="19"/>
    <x v="36"/>
    <x v="3"/>
    <x v="12"/>
  </r>
  <r>
    <x v="1"/>
    <x v="22"/>
    <x v="5"/>
    <x v="32"/>
    <x v="1"/>
    <x v="1"/>
    <x v="58"/>
    <x v="285"/>
    <x v="16"/>
    <x v="55"/>
    <x v="77"/>
    <x v="0"/>
    <x v="18"/>
    <x v="107"/>
    <x v="41"/>
    <x v="121"/>
    <x v="3"/>
    <x v="6"/>
    <x v="0"/>
    <x v="0"/>
    <x v="38"/>
    <x v="25"/>
    <x v="33"/>
    <x v="13"/>
    <x v="16"/>
    <x v="32"/>
    <x v="34"/>
    <x v="11"/>
    <x v="21"/>
    <x v="37"/>
    <x v="16"/>
    <x v="25"/>
    <x v="5"/>
    <x v="9"/>
    <x v="5"/>
    <x v="4"/>
    <x v="21"/>
    <x v="19"/>
    <x v="4"/>
    <x v="19"/>
    <x v="33"/>
    <x v="3"/>
    <x v="10"/>
  </r>
  <r>
    <x v="1"/>
    <x v="23"/>
    <x v="5"/>
    <x v="32"/>
    <x v="2"/>
    <x v="2"/>
    <x v="58"/>
    <x v="142"/>
    <x v="16"/>
    <x v="53"/>
    <x v="74"/>
    <x v="0"/>
    <x v="18"/>
    <x v="90"/>
    <x v="41"/>
    <x v="121"/>
    <x v="3"/>
    <x v="6"/>
    <x v="0"/>
    <x v="0"/>
    <x v="38"/>
    <x v="25"/>
    <x v="33"/>
    <x v="7"/>
    <x v="15"/>
    <x v="23"/>
    <x v="34"/>
    <x v="11"/>
    <x v="21"/>
    <x v="7"/>
    <x v="14"/>
    <x v="12"/>
    <x v="5"/>
    <x v="9"/>
    <x v="5"/>
    <x v="4"/>
    <x v="21"/>
    <x v="19"/>
    <x v="4"/>
    <x v="19"/>
    <x v="20"/>
    <x v="3"/>
    <x v="16"/>
  </r>
  <r>
    <x v="1"/>
    <x v="24"/>
    <x v="5"/>
    <x v="32"/>
    <x v="9"/>
    <x v="9"/>
    <x v="58"/>
    <x v="139"/>
    <x v="66"/>
    <x v="51"/>
    <x v="68"/>
    <x v="0"/>
    <x v="18"/>
    <x v="91"/>
    <x v="41"/>
    <x v="121"/>
    <x v="3"/>
    <x v="6"/>
    <x v="0"/>
    <x v="0"/>
    <x v="38"/>
    <x v="25"/>
    <x v="33"/>
    <x v="7"/>
    <x v="13"/>
    <x v="18"/>
    <x v="34"/>
    <x v="11"/>
    <x v="21"/>
    <x v="11"/>
    <x v="12"/>
    <x v="12"/>
    <x v="5"/>
    <x v="9"/>
    <x v="5"/>
    <x v="4"/>
    <x v="21"/>
    <x v="19"/>
    <x v="4"/>
    <x v="19"/>
    <x v="20"/>
    <x v="3"/>
    <x v="17"/>
  </r>
  <r>
    <x v="4"/>
    <x v="23"/>
    <x v="5"/>
    <x v="32"/>
    <x v="0"/>
    <x v="1"/>
    <x v="120"/>
    <x v="144"/>
    <x v="66"/>
    <x v="0"/>
    <x v="0"/>
    <x v="0"/>
    <x v="18"/>
    <x v="0"/>
    <x v="91"/>
    <x v="121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21"/>
    <x v="19"/>
    <x v="4"/>
    <x v="19"/>
    <x v="36"/>
    <x v="9"/>
    <x v="25"/>
  </r>
  <r>
    <x v="7"/>
    <x v="24"/>
    <x v="5"/>
    <x v="32"/>
    <x v="3"/>
    <x v="3"/>
    <x v="120"/>
    <x v="283"/>
    <x v="12"/>
    <x v="170"/>
    <x v="184"/>
    <x v="0"/>
    <x v="18"/>
    <x v="210"/>
    <x v="91"/>
    <x v="121"/>
    <x v="3"/>
    <x v="6"/>
    <x v="0"/>
    <x v="0"/>
    <x v="6"/>
    <x v="18"/>
    <x v="17"/>
    <x v="17"/>
    <x v="20"/>
    <x v="35"/>
    <x v="34"/>
    <x v="11"/>
    <x v="21"/>
    <x v="124"/>
    <x v="12"/>
    <x v="10"/>
    <x v="5"/>
    <x v="9"/>
    <x v="5"/>
    <x v="4"/>
    <x v="21"/>
    <x v="19"/>
    <x v="4"/>
    <x v="19"/>
    <x v="18"/>
    <x v="3"/>
    <x v="4"/>
  </r>
  <r>
    <x v="5"/>
    <x v="23"/>
    <x v="5"/>
    <x v="32"/>
    <x v="6"/>
    <x v="9"/>
    <x v="120"/>
    <x v="611"/>
    <x v="17"/>
    <x v="0"/>
    <x v="0"/>
    <x v="0"/>
    <x v="18"/>
    <x v="0"/>
    <x v="91"/>
    <x v="121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21"/>
    <x v="19"/>
    <x v="4"/>
    <x v="19"/>
    <x v="36"/>
    <x v="3"/>
    <x v="3"/>
  </r>
  <r>
    <x v="6"/>
    <x v="14"/>
    <x v="5"/>
    <x v="32"/>
    <x v="3"/>
    <x v="2"/>
    <x v="120"/>
    <x v="680"/>
    <x v="17"/>
    <x v="0"/>
    <x v="0"/>
    <x v="0"/>
    <x v="18"/>
    <x v="0"/>
    <x v="91"/>
    <x v="121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21"/>
    <x v="19"/>
    <x v="4"/>
    <x v="19"/>
    <x v="36"/>
    <x v="3"/>
    <x v="17"/>
  </r>
  <r>
    <x v="1"/>
    <x v="21"/>
    <x v="5"/>
    <x v="32"/>
    <x v="3"/>
    <x v="3"/>
    <x v="120"/>
    <x v="363"/>
    <x v="6"/>
    <x v="171"/>
    <x v="255"/>
    <x v="0"/>
    <x v="18"/>
    <x v="264"/>
    <x v="91"/>
    <x v="121"/>
    <x v="3"/>
    <x v="6"/>
    <x v="0"/>
    <x v="0"/>
    <x v="8"/>
    <x v="18"/>
    <x v="26"/>
    <x v="17"/>
    <x v="20"/>
    <x v="35"/>
    <x v="34"/>
    <x v="11"/>
    <x v="21"/>
    <x v="26"/>
    <x v="13"/>
    <x v="14"/>
    <x v="5"/>
    <x v="9"/>
    <x v="5"/>
    <x v="4"/>
    <x v="21"/>
    <x v="19"/>
    <x v="4"/>
    <x v="19"/>
    <x v="22"/>
    <x v="3"/>
    <x v="17"/>
  </r>
  <r>
    <x v="4"/>
    <x v="21"/>
    <x v="5"/>
    <x v="32"/>
    <x v="1"/>
    <x v="1"/>
    <x v="120"/>
    <x v="232"/>
    <x v="66"/>
    <x v="172"/>
    <x v="256"/>
    <x v="0"/>
    <x v="18"/>
    <x v="315"/>
    <x v="91"/>
    <x v="121"/>
    <x v="3"/>
    <x v="6"/>
    <x v="0"/>
    <x v="0"/>
    <x v="11"/>
    <x v="18"/>
    <x v="26"/>
    <x v="17"/>
    <x v="20"/>
    <x v="35"/>
    <x v="34"/>
    <x v="11"/>
    <x v="21"/>
    <x v="24"/>
    <x v="14"/>
    <x v="22"/>
    <x v="5"/>
    <x v="9"/>
    <x v="5"/>
    <x v="4"/>
    <x v="21"/>
    <x v="19"/>
    <x v="4"/>
    <x v="19"/>
    <x v="29"/>
    <x v="9"/>
    <x v="22"/>
  </r>
  <r>
    <x v="3"/>
    <x v="22"/>
    <x v="5"/>
    <x v="32"/>
    <x v="3"/>
    <x v="3"/>
    <x v="120"/>
    <x v="232"/>
    <x v="66"/>
    <x v="188"/>
    <x v="262"/>
    <x v="0"/>
    <x v="18"/>
    <x v="323"/>
    <x v="91"/>
    <x v="121"/>
    <x v="3"/>
    <x v="6"/>
    <x v="0"/>
    <x v="0"/>
    <x v="37"/>
    <x v="19"/>
    <x v="27"/>
    <x v="17"/>
    <x v="20"/>
    <x v="35"/>
    <x v="34"/>
    <x v="11"/>
    <x v="21"/>
    <x v="27"/>
    <x v="14"/>
    <x v="22"/>
    <x v="5"/>
    <x v="9"/>
    <x v="5"/>
    <x v="4"/>
    <x v="21"/>
    <x v="19"/>
    <x v="4"/>
    <x v="19"/>
    <x v="29"/>
    <x v="3"/>
    <x v="17"/>
  </r>
  <r>
    <x v="1"/>
    <x v="23"/>
    <x v="5"/>
    <x v="32"/>
    <x v="3"/>
    <x v="3"/>
    <x v="120"/>
    <x v="232"/>
    <x v="66"/>
    <x v="189"/>
    <x v="256"/>
    <x v="0"/>
    <x v="18"/>
    <x v="296"/>
    <x v="91"/>
    <x v="121"/>
    <x v="3"/>
    <x v="6"/>
    <x v="0"/>
    <x v="0"/>
    <x v="9"/>
    <x v="19"/>
    <x v="26"/>
    <x v="17"/>
    <x v="20"/>
    <x v="35"/>
    <x v="34"/>
    <x v="11"/>
    <x v="21"/>
    <x v="124"/>
    <x v="15"/>
    <x v="22"/>
    <x v="5"/>
    <x v="9"/>
    <x v="5"/>
    <x v="4"/>
    <x v="21"/>
    <x v="19"/>
    <x v="4"/>
    <x v="19"/>
    <x v="29"/>
    <x v="3"/>
    <x v="17"/>
  </r>
  <r>
    <x v="6"/>
    <x v="19"/>
    <x v="5"/>
    <x v="32"/>
    <x v="1"/>
    <x v="1"/>
    <x v="59"/>
    <x v="660"/>
    <x v="17"/>
    <x v="136"/>
    <x v="218"/>
    <x v="0"/>
    <x v="18"/>
    <x v="243"/>
    <x v="42"/>
    <x v="121"/>
    <x v="3"/>
    <x v="6"/>
    <x v="0"/>
    <x v="0"/>
    <x v="7"/>
    <x v="16"/>
    <x v="21"/>
    <x v="17"/>
    <x v="20"/>
    <x v="35"/>
    <x v="34"/>
    <x v="11"/>
    <x v="21"/>
    <x v="8"/>
    <x v="10"/>
    <x v="8"/>
    <x v="5"/>
    <x v="9"/>
    <x v="5"/>
    <x v="4"/>
    <x v="21"/>
    <x v="19"/>
    <x v="4"/>
    <x v="19"/>
    <x v="16"/>
    <x v="3"/>
    <x v="17"/>
  </r>
  <r>
    <x v="1"/>
    <x v="21"/>
    <x v="5"/>
    <x v="32"/>
    <x v="1"/>
    <x v="1"/>
    <x v="59"/>
    <x v="187"/>
    <x v="16"/>
    <x v="177"/>
    <x v="211"/>
    <x v="0"/>
    <x v="18"/>
    <x v="108"/>
    <x v="42"/>
    <x v="121"/>
    <x v="3"/>
    <x v="6"/>
    <x v="0"/>
    <x v="0"/>
    <x v="15"/>
    <x v="18"/>
    <x v="19"/>
    <x v="13"/>
    <x v="13"/>
    <x v="20"/>
    <x v="34"/>
    <x v="11"/>
    <x v="21"/>
    <x v="19"/>
    <x v="15"/>
    <x v="20"/>
    <x v="5"/>
    <x v="9"/>
    <x v="5"/>
    <x v="4"/>
    <x v="21"/>
    <x v="19"/>
    <x v="4"/>
    <x v="19"/>
    <x v="21"/>
    <x v="3"/>
    <x v="16"/>
  </r>
  <r>
    <x v="1"/>
    <x v="18"/>
    <x v="5"/>
    <x v="32"/>
    <x v="1"/>
    <x v="1"/>
    <x v="59"/>
    <x v="187"/>
    <x v="16"/>
    <x v="127"/>
    <x v="190"/>
    <x v="0"/>
    <x v="18"/>
    <x v="205"/>
    <x v="42"/>
    <x v="121"/>
    <x v="3"/>
    <x v="6"/>
    <x v="0"/>
    <x v="0"/>
    <x v="5"/>
    <x v="15"/>
    <x v="17"/>
    <x v="14"/>
    <x v="10"/>
    <x v="16"/>
    <x v="34"/>
    <x v="11"/>
    <x v="21"/>
    <x v="34"/>
    <x v="11"/>
    <x v="19"/>
    <x v="5"/>
    <x v="9"/>
    <x v="5"/>
    <x v="4"/>
    <x v="21"/>
    <x v="19"/>
    <x v="4"/>
    <x v="19"/>
    <x v="18"/>
    <x v="3"/>
    <x v="16"/>
  </r>
  <r>
    <x v="1"/>
    <x v="21"/>
    <x v="5"/>
    <x v="32"/>
    <x v="3"/>
    <x v="3"/>
    <x v="59"/>
    <x v="553"/>
    <x v="16"/>
    <x v="193"/>
    <x v="259"/>
    <x v="0"/>
    <x v="18"/>
    <x v="301"/>
    <x v="42"/>
    <x v="121"/>
    <x v="3"/>
    <x v="6"/>
    <x v="0"/>
    <x v="0"/>
    <x v="9"/>
    <x v="19"/>
    <x v="26"/>
    <x v="12"/>
    <x v="15"/>
    <x v="25"/>
    <x v="34"/>
    <x v="11"/>
    <x v="21"/>
    <x v="124"/>
    <x v="15"/>
    <x v="19"/>
    <x v="5"/>
    <x v="9"/>
    <x v="5"/>
    <x v="4"/>
    <x v="21"/>
    <x v="19"/>
    <x v="4"/>
    <x v="19"/>
    <x v="27"/>
    <x v="3"/>
    <x v="17"/>
  </r>
  <r>
    <x v="4"/>
    <x v="22"/>
    <x v="5"/>
    <x v="32"/>
    <x v="1"/>
    <x v="1"/>
    <x v="122"/>
    <x v="80"/>
    <x v="66"/>
    <x v="50"/>
    <x v="75"/>
    <x v="0"/>
    <x v="18"/>
    <x v="104"/>
    <x v="200"/>
    <x v="121"/>
    <x v="3"/>
    <x v="6"/>
    <x v="0"/>
    <x v="0"/>
    <x v="38"/>
    <x v="25"/>
    <x v="33"/>
    <x v="11"/>
    <x v="12"/>
    <x v="24"/>
    <x v="34"/>
    <x v="11"/>
    <x v="21"/>
    <x v="12"/>
    <x v="14"/>
    <x v="20"/>
    <x v="5"/>
    <x v="9"/>
    <x v="5"/>
    <x v="4"/>
    <x v="21"/>
    <x v="19"/>
    <x v="4"/>
    <x v="19"/>
    <x v="28"/>
    <x v="9"/>
    <x v="22"/>
  </r>
  <r>
    <x v="1"/>
    <x v="23"/>
    <x v="5"/>
    <x v="32"/>
    <x v="9"/>
    <x v="6"/>
    <x v="122"/>
    <x v="487"/>
    <x v="16"/>
    <x v="0"/>
    <x v="0"/>
    <x v="0"/>
    <x v="18"/>
    <x v="0"/>
    <x v="200"/>
    <x v="121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21"/>
    <x v="19"/>
    <x v="4"/>
    <x v="19"/>
    <x v="36"/>
    <x v="3"/>
    <x v="18"/>
  </r>
  <r>
    <x v="6"/>
    <x v="14"/>
    <x v="5"/>
    <x v="32"/>
    <x v="1"/>
    <x v="1"/>
    <x v="129"/>
    <x v="680"/>
    <x v="66"/>
    <x v="15"/>
    <x v="22"/>
    <x v="0"/>
    <x v="18"/>
    <x v="13"/>
    <x v="95"/>
    <x v="121"/>
    <x v="3"/>
    <x v="6"/>
    <x v="0"/>
    <x v="0"/>
    <x v="38"/>
    <x v="25"/>
    <x v="33"/>
    <x v="17"/>
    <x v="20"/>
    <x v="35"/>
    <x v="34"/>
    <x v="11"/>
    <x v="21"/>
    <x v="39"/>
    <x v="12"/>
    <x v="19"/>
    <x v="5"/>
    <x v="9"/>
    <x v="5"/>
    <x v="4"/>
    <x v="21"/>
    <x v="19"/>
    <x v="4"/>
    <x v="19"/>
    <x v="27"/>
    <x v="3"/>
    <x v="17"/>
  </r>
  <r>
    <x v="1"/>
    <x v="23"/>
    <x v="5"/>
    <x v="32"/>
    <x v="9"/>
    <x v="6"/>
    <x v="129"/>
    <x v="139"/>
    <x v="66"/>
    <x v="171"/>
    <x v="185"/>
    <x v="0"/>
    <x v="18"/>
    <x v="183"/>
    <x v="95"/>
    <x v="121"/>
    <x v="3"/>
    <x v="6"/>
    <x v="0"/>
    <x v="0"/>
    <x v="5"/>
    <x v="18"/>
    <x v="17"/>
    <x v="17"/>
    <x v="20"/>
    <x v="35"/>
    <x v="34"/>
    <x v="11"/>
    <x v="21"/>
    <x v="13"/>
    <x v="13"/>
    <x v="14"/>
    <x v="5"/>
    <x v="9"/>
    <x v="5"/>
    <x v="4"/>
    <x v="21"/>
    <x v="19"/>
    <x v="4"/>
    <x v="19"/>
    <x v="19"/>
    <x v="3"/>
    <x v="18"/>
  </r>
  <r>
    <x v="1"/>
    <x v="15"/>
    <x v="5"/>
    <x v="32"/>
    <x v="3"/>
    <x v="9"/>
    <x v="129"/>
    <x v="112"/>
    <x v="73"/>
    <x v="91"/>
    <x v="162"/>
    <x v="0"/>
    <x v="18"/>
    <x v="202"/>
    <x v="95"/>
    <x v="121"/>
    <x v="3"/>
    <x v="6"/>
    <x v="0"/>
    <x v="0"/>
    <x v="5"/>
    <x v="12"/>
    <x v="15"/>
    <x v="9"/>
    <x v="7"/>
    <x v="15"/>
    <x v="34"/>
    <x v="11"/>
    <x v="21"/>
    <x v="12"/>
    <x v="7"/>
    <x v="8"/>
    <x v="5"/>
    <x v="9"/>
    <x v="5"/>
    <x v="4"/>
    <x v="21"/>
    <x v="19"/>
    <x v="4"/>
    <x v="19"/>
    <x v="16"/>
    <x v="3"/>
    <x v="17"/>
  </r>
  <r>
    <x v="1"/>
    <x v="22"/>
    <x v="5"/>
    <x v="32"/>
    <x v="2"/>
    <x v="2"/>
    <x v="129"/>
    <x v="230"/>
    <x v="66"/>
    <x v="182"/>
    <x v="269"/>
    <x v="0"/>
    <x v="18"/>
    <x v="119"/>
    <x v="95"/>
    <x v="121"/>
    <x v="3"/>
    <x v="6"/>
    <x v="0"/>
    <x v="0"/>
    <x v="13"/>
    <x v="18"/>
    <x v="28"/>
    <x v="14"/>
    <x v="14"/>
    <x v="28"/>
    <x v="34"/>
    <x v="11"/>
    <x v="21"/>
    <x v="38"/>
    <x v="16"/>
    <x v="26"/>
    <x v="5"/>
    <x v="9"/>
    <x v="5"/>
    <x v="4"/>
    <x v="21"/>
    <x v="19"/>
    <x v="4"/>
    <x v="19"/>
    <x v="32"/>
    <x v="3"/>
    <x v="11"/>
  </r>
  <r>
    <x v="4"/>
    <x v="22"/>
    <x v="5"/>
    <x v="32"/>
    <x v="1"/>
    <x v="1"/>
    <x v="129"/>
    <x v="672"/>
    <x v="66"/>
    <x v="201"/>
    <x v="268"/>
    <x v="0"/>
    <x v="18"/>
    <x v="321"/>
    <x v="95"/>
    <x v="121"/>
    <x v="3"/>
    <x v="6"/>
    <x v="0"/>
    <x v="0"/>
    <x v="12"/>
    <x v="20"/>
    <x v="28"/>
    <x v="11"/>
    <x v="14"/>
    <x v="27"/>
    <x v="34"/>
    <x v="11"/>
    <x v="21"/>
    <x v="30"/>
    <x v="14"/>
    <x v="26"/>
    <x v="5"/>
    <x v="9"/>
    <x v="5"/>
    <x v="4"/>
    <x v="21"/>
    <x v="19"/>
    <x v="4"/>
    <x v="19"/>
    <x v="30"/>
    <x v="9"/>
    <x v="21"/>
  </r>
  <r>
    <x v="1"/>
    <x v="22"/>
    <x v="0"/>
    <x v="5"/>
    <x v="0"/>
    <x v="2"/>
    <x v="169"/>
    <x v="690"/>
    <x v="16"/>
    <x v="0"/>
    <x v="0"/>
    <x v="0"/>
    <x v="18"/>
    <x v="39"/>
    <x v="175"/>
    <x v="0"/>
    <x v="3"/>
    <x v="6"/>
    <x v="0"/>
    <x v="0"/>
    <x v="14"/>
    <x v="25"/>
    <x v="33"/>
    <x v="16"/>
    <x v="20"/>
    <x v="35"/>
    <x v="14"/>
    <x v="11"/>
    <x v="21"/>
    <x v="91"/>
    <x v="18"/>
    <x v="28"/>
    <x v="5"/>
    <x v="9"/>
    <x v="8"/>
    <x v="7"/>
    <x v="37"/>
    <x v="32"/>
    <x v="7"/>
    <x v="31"/>
    <x v="36"/>
    <x v="1"/>
    <x v="7"/>
  </r>
  <r>
    <x v="1"/>
    <x v="21"/>
    <x v="5"/>
    <x v="27"/>
    <x v="0"/>
    <x v="9"/>
    <x v="148"/>
    <x v="369"/>
    <x v="16"/>
    <x v="0"/>
    <x v="0"/>
    <x v="0"/>
    <x v="17"/>
    <x v="0"/>
    <x v="184"/>
    <x v="101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14"/>
    <x v="4"/>
    <x v="4"/>
    <x v="4"/>
    <x v="36"/>
    <x v="1"/>
    <x v="9"/>
  </r>
  <r>
    <x v="1"/>
    <x v="21"/>
    <x v="5"/>
    <x v="31"/>
    <x v="0"/>
    <x v="9"/>
    <x v="156"/>
    <x v="328"/>
    <x v="34"/>
    <x v="0"/>
    <x v="0"/>
    <x v="0"/>
    <x v="18"/>
    <x v="0"/>
    <x v="175"/>
    <x v="0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"/>
    <x v="12"/>
  </r>
  <r>
    <x v="7"/>
    <x v="23"/>
    <x v="2"/>
    <x v="26"/>
    <x v="0"/>
    <x v="9"/>
    <x v="141"/>
    <x v="425"/>
    <x v="62"/>
    <x v="0"/>
    <x v="0"/>
    <x v="0"/>
    <x v="18"/>
    <x v="0"/>
    <x v="182"/>
    <x v="0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6"/>
    <x v="9"/>
    <x v="10"/>
    <x v="38"/>
    <x v="9"/>
    <x v="37"/>
    <x v="36"/>
    <x v="0"/>
    <x v="6"/>
  </r>
  <r>
    <x v="7"/>
    <x v="19"/>
    <x v="5"/>
    <x v="31"/>
    <x v="2"/>
    <x v="9"/>
    <x v="115"/>
    <x v="123"/>
    <x v="12"/>
    <x v="0"/>
    <x v="0"/>
    <x v="0"/>
    <x v="13"/>
    <x v="5"/>
    <x v="67"/>
    <x v="115"/>
    <x v="3"/>
    <x v="6"/>
    <x v="0"/>
    <x v="0"/>
    <x v="14"/>
    <x v="25"/>
    <x v="33"/>
    <x v="16"/>
    <x v="20"/>
    <x v="35"/>
    <x v="14"/>
    <x v="11"/>
    <x v="21"/>
    <x v="14"/>
    <x v="18"/>
    <x v="28"/>
    <x v="5"/>
    <x v="9"/>
    <x v="5"/>
    <x v="4"/>
    <x v="22"/>
    <x v="28"/>
    <x v="4"/>
    <x v="27"/>
    <x v="36"/>
    <x v="1"/>
    <x v="4"/>
  </r>
  <r>
    <x v="1"/>
    <x v="22"/>
    <x v="5"/>
    <x v="32"/>
    <x v="0"/>
    <x v="9"/>
    <x v="171"/>
    <x v="109"/>
    <x v="16"/>
    <x v="0"/>
    <x v="0"/>
    <x v="0"/>
    <x v="17"/>
    <x v="0"/>
    <x v="109"/>
    <x v="0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21"/>
    <x v="19"/>
    <x v="4"/>
    <x v="19"/>
    <x v="36"/>
    <x v="1"/>
    <x v="12"/>
  </r>
  <r>
    <x v="7"/>
    <x v="24"/>
    <x v="0"/>
    <x v="21"/>
    <x v="3"/>
    <x v="0"/>
    <x v="112"/>
    <x v="278"/>
    <x v="32"/>
    <x v="0"/>
    <x v="0"/>
    <x v="0"/>
    <x v="18"/>
    <x v="0"/>
    <x v="252"/>
    <x v="135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8"/>
    <x v="7"/>
    <x v="34"/>
    <x v="33"/>
    <x v="7"/>
    <x v="32"/>
    <x v="36"/>
    <x v="1"/>
    <x v="17"/>
  </r>
  <r>
    <x v="7"/>
    <x v="22"/>
    <x v="0"/>
    <x v="21"/>
    <x v="3"/>
    <x v="3"/>
    <x v="112"/>
    <x v="61"/>
    <x v="32"/>
    <x v="0"/>
    <x v="0"/>
    <x v="0"/>
    <x v="18"/>
    <x v="0"/>
    <x v="252"/>
    <x v="135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8"/>
    <x v="7"/>
    <x v="34"/>
    <x v="33"/>
    <x v="7"/>
    <x v="32"/>
    <x v="36"/>
    <x v="1"/>
    <x v="1"/>
  </r>
  <r>
    <x v="7"/>
    <x v="25"/>
    <x v="5"/>
    <x v="28"/>
    <x v="3"/>
    <x v="9"/>
    <x v="270"/>
    <x v="13"/>
    <x v="43"/>
    <x v="0"/>
    <x v="0"/>
    <x v="0"/>
    <x v="18"/>
    <x v="0"/>
    <x v="199"/>
    <x v="140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30"/>
    <x v="2"/>
    <x v="4"/>
    <x v="2"/>
    <x v="36"/>
    <x v="3"/>
    <x v="17"/>
  </r>
  <r>
    <x v="7"/>
    <x v="25"/>
    <x v="5"/>
    <x v="28"/>
    <x v="3"/>
    <x v="9"/>
    <x v="270"/>
    <x v="632"/>
    <x v="31"/>
    <x v="0"/>
    <x v="0"/>
    <x v="0"/>
    <x v="18"/>
    <x v="0"/>
    <x v="199"/>
    <x v="140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30"/>
    <x v="2"/>
    <x v="4"/>
    <x v="2"/>
    <x v="36"/>
    <x v="3"/>
    <x v="17"/>
  </r>
  <r>
    <x v="6"/>
    <x v="24"/>
    <x v="5"/>
    <x v="28"/>
    <x v="3"/>
    <x v="0"/>
    <x v="270"/>
    <x v="453"/>
    <x v="43"/>
    <x v="158"/>
    <x v="168"/>
    <x v="0"/>
    <x v="18"/>
    <x v="210"/>
    <x v="199"/>
    <x v="140"/>
    <x v="3"/>
    <x v="6"/>
    <x v="0"/>
    <x v="0"/>
    <x v="6"/>
    <x v="17"/>
    <x v="16"/>
    <x v="17"/>
    <x v="20"/>
    <x v="35"/>
    <x v="34"/>
    <x v="11"/>
    <x v="21"/>
    <x v="124"/>
    <x v="18"/>
    <x v="28"/>
    <x v="5"/>
    <x v="9"/>
    <x v="5"/>
    <x v="4"/>
    <x v="30"/>
    <x v="2"/>
    <x v="4"/>
    <x v="2"/>
    <x v="18"/>
    <x v="5"/>
    <x v="17"/>
  </r>
  <r>
    <x v="7"/>
    <x v="24"/>
    <x v="5"/>
    <x v="28"/>
    <x v="6"/>
    <x v="5"/>
    <x v="270"/>
    <x v="121"/>
    <x v="12"/>
    <x v="167"/>
    <x v="224"/>
    <x v="0"/>
    <x v="18"/>
    <x v="274"/>
    <x v="199"/>
    <x v="140"/>
    <x v="3"/>
    <x v="6"/>
    <x v="0"/>
    <x v="0"/>
    <x v="8"/>
    <x v="17"/>
    <x v="21"/>
    <x v="7"/>
    <x v="14"/>
    <x v="17"/>
    <x v="34"/>
    <x v="11"/>
    <x v="21"/>
    <x v="2"/>
    <x v="12"/>
    <x v="10"/>
    <x v="5"/>
    <x v="9"/>
    <x v="5"/>
    <x v="4"/>
    <x v="30"/>
    <x v="2"/>
    <x v="4"/>
    <x v="2"/>
    <x v="18"/>
    <x v="3"/>
    <x v="17"/>
  </r>
  <r>
    <x v="7"/>
    <x v="25"/>
    <x v="5"/>
    <x v="28"/>
    <x v="3"/>
    <x v="9"/>
    <x v="270"/>
    <x v="13"/>
    <x v="43"/>
    <x v="0"/>
    <x v="0"/>
    <x v="0"/>
    <x v="18"/>
    <x v="0"/>
    <x v="199"/>
    <x v="140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30"/>
    <x v="2"/>
    <x v="4"/>
    <x v="2"/>
    <x v="36"/>
    <x v="3"/>
    <x v="17"/>
  </r>
  <r>
    <x v="8"/>
    <x v="23"/>
    <x v="5"/>
    <x v="28"/>
    <x v="1"/>
    <x v="1"/>
    <x v="270"/>
    <x v="121"/>
    <x v="12"/>
    <x v="149"/>
    <x v="209"/>
    <x v="0"/>
    <x v="18"/>
    <x v="220"/>
    <x v="199"/>
    <x v="140"/>
    <x v="3"/>
    <x v="6"/>
    <x v="0"/>
    <x v="0"/>
    <x v="6"/>
    <x v="16"/>
    <x v="19"/>
    <x v="7"/>
    <x v="13"/>
    <x v="18"/>
    <x v="34"/>
    <x v="11"/>
    <x v="21"/>
    <x v="10"/>
    <x v="10"/>
    <x v="7"/>
    <x v="5"/>
    <x v="9"/>
    <x v="5"/>
    <x v="4"/>
    <x v="30"/>
    <x v="2"/>
    <x v="4"/>
    <x v="2"/>
    <x v="15"/>
    <x v="9"/>
    <x v="22"/>
  </r>
  <r>
    <x v="1"/>
    <x v="22"/>
    <x v="5"/>
    <x v="28"/>
    <x v="3"/>
    <x v="9"/>
    <x v="270"/>
    <x v="557"/>
    <x v="51"/>
    <x v="166"/>
    <x v="227"/>
    <x v="0"/>
    <x v="18"/>
    <x v="279"/>
    <x v="199"/>
    <x v="140"/>
    <x v="3"/>
    <x v="6"/>
    <x v="0"/>
    <x v="0"/>
    <x v="8"/>
    <x v="17"/>
    <x v="21"/>
    <x v="9"/>
    <x v="14"/>
    <x v="19"/>
    <x v="34"/>
    <x v="11"/>
    <x v="21"/>
    <x v="25"/>
    <x v="11"/>
    <x v="11"/>
    <x v="5"/>
    <x v="9"/>
    <x v="5"/>
    <x v="4"/>
    <x v="30"/>
    <x v="2"/>
    <x v="4"/>
    <x v="2"/>
    <x v="19"/>
    <x v="3"/>
    <x v="12"/>
  </r>
  <r>
    <x v="1"/>
    <x v="23"/>
    <x v="5"/>
    <x v="28"/>
    <x v="3"/>
    <x v="3"/>
    <x v="270"/>
    <x v="557"/>
    <x v="51"/>
    <x v="0"/>
    <x v="0"/>
    <x v="0"/>
    <x v="18"/>
    <x v="0"/>
    <x v="199"/>
    <x v="140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30"/>
    <x v="2"/>
    <x v="4"/>
    <x v="2"/>
    <x v="36"/>
    <x v="3"/>
    <x v="17"/>
  </r>
  <r>
    <x v="1"/>
    <x v="23"/>
    <x v="5"/>
    <x v="28"/>
    <x v="3"/>
    <x v="2"/>
    <x v="270"/>
    <x v="368"/>
    <x v="16"/>
    <x v="158"/>
    <x v="146"/>
    <x v="0"/>
    <x v="18"/>
    <x v="178"/>
    <x v="199"/>
    <x v="140"/>
    <x v="3"/>
    <x v="6"/>
    <x v="0"/>
    <x v="0"/>
    <x v="28"/>
    <x v="17"/>
    <x v="14"/>
    <x v="17"/>
    <x v="20"/>
    <x v="35"/>
    <x v="34"/>
    <x v="11"/>
    <x v="21"/>
    <x v="124"/>
    <x v="18"/>
    <x v="28"/>
    <x v="5"/>
    <x v="9"/>
    <x v="5"/>
    <x v="4"/>
    <x v="30"/>
    <x v="2"/>
    <x v="4"/>
    <x v="2"/>
    <x v="16"/>
    <x v="3"/>
    <x v="17"/>
  </r>
  <r>
    <x v="1"/>
    <x v="21"/>
    <x v="5"/>
    <x v="28"/>
    <x v="3"/>
    <x v="9"/>
    <x v="270"/>
    <x v="82"/>
    <x v="16"/>
    <x v="158"/>
    <x v="168"/>
    <x v="0"/>
    <x v="18"/>
    <x v="184"/>
    <x v="199"/>
    <x v="140"/>
    <x v="3"/>
    <x v="6"/>
    <x v="0"/>
    <x v="0"/>
    <x v="5"/>
    <x v="17"/>
    <x v="16"/>
    <x v="17"/>
    <x v="20"/>
    <x v="35"/>
    <x v="34"/>
    <x v="11"/>
    <x v="21"/>
    <x v="19"/>
    <x v="18"/>
    <x v="28"/>
    <x v="5"/>
    <x v="9"/>
    <x v="5"/>
    <x v="4"/>
    <x v="30"/>
    <x v="2"/>
    <x v="4"/>
    <x v="2"/>
    <x v="18"/>
    <x v="3"/>
    <x v="17"/>
  </r>
  <r>
    <x v="4"/>
    <x v="21"/>
    <x v="5"/>
    <x v="28"/>
    <x v="1"/>
    <x v="1"/>
    <x v="270"/>
    <x v="557"/>
    <x v="51"/>
    <x v="160"/>
    <x v="219"/>
    <x v="0"/>
    <x v="18"/>
    <x v="290"/>
    <x v="199"/>
    <x v="140"/>
    <x v="3"/>
    <x v="6"/>
    <x v="0"/>
    <x v="0"/>
    <x v="33"/>
    <x v="17"/>
    <x v="21"/>
    <x v="17"/>
    <x v="20"/>
    <x v="35"/>
    <x v="34"/>
    <x v="11"/>
    <x v="21"/>
    <x v="6"/>
    <x v="12"/>
    <x v="9"/>
    <x v="5"/>
    <x v="9"/>
    <x v="5"/>
    <x v="4"/>
    <x v="30"/>
    <x v="2"/>
    <x v="4"/>
    <x v="2"/>
    <x v="17"/>
    <x v="9"/>
    <x v="25"/>
  </r>
  <r>
    <x v="7"/>
    <x v="23"/>
    <x v="5"/>
    <x v="28"/>
    <x v="3"/>
    <x v="3"/>
    <x v="153"/>
    <x v="107"/>
    <x v="11"/>
    <x v="0"/>
    <x v="0"/>
    <x v="0"/>
    <x v="18"/>
    <x v="4"/>
    <x v="127"/>
    <x v="140"/>
    <x v="3"/>
    <x v="6"/>
    <x v="0"/>
    <x v="0"/>
    <x v="38"/>
    <x v="25"/>
    <x v="33"/>
    <x v="17"/>
    <x v="20"/>
    <x v="35"/>
    <x v="34"/>
    <x v="11"/>
    <x v="21"/>
    <x v="12"/>
    <x v="18"/>
    <x v="28"/>
    <x v="5"/>
    <x v="9"/>
    <x v="5"/>
    <x v="4"/>
    <x v="30"/>
    <x v="2"/>
    <x v="4"/>
    <x v="2"/>
    <x v="36"/>
    <x v="1"/>
    <x v="4"/>
  </r>
  <r>
    <x v="1"/>
    <x v="22"/>
    <x v="5"/>
    <x v="28"/>
    <x v="3"/>
    <x v="3"/>
    <x v="153"/>
    <x v="418"/>
    <x v="51"/>
    <x v="0"/>
    <x v="0"/>
    <x v="0"/>
    <x v="18"/>
    <x v="4"/>
    <x v="127"/>
    <x v="140"/>
    <x v="3"/>
    <x v="6"/>
    <x v="0"/>
    <x v="0"/>
    <x v="38"/>
    <x v="25"/>
    <x v="33"/>
    <x v="17"/>
    <x v="20"/>
    <x v="35"/>
    <x v="34"/>
    <x v="11"/>
    <x v="21"/>
    <x v="12"/>
    <x v="18"/>
    <x v="28"/>
    <x v="5"/>
    <x v="9"/>
    <x v="5"/>
    <x v="4"/>
    <x v="30"/>
    <x v="2"/>
    <x v="4"/>
    <x v="2"/>
    <x v="36"/>
    <x v="1"/>
    <x v="17"/>
  </r>
  <r>
    <x v="1"/>
    <x v="22"/>
    <x v="5"/>
    <x v="28"/>
    <x v="1"/>
    <x v="1"/>
    <x v="153"/>
    <x v="419"/>
    <x v="51"/>
    <x v="17"/>
    <x v="17"/>
    <x v="0"/>
    <x v="18"/>
    <x v="8"/>
    <x v="127"/>
    <x v="140"/>
    <x v="3"/>
    <x v="6"/>
    <x v="0"/>
    <x v="0"/>
    <x v="38"/>
    <x v="25"/>
    <x v="33"/>
    <x v="17"/>
    <x v="20"/>
    <x v="35"/>
    <x v="34"/>
    <x v="11"/>
    <x v="21"/>
    <x v="18"/>
    <x v="13"/>
    <x v="13"/>
    <x v="5"/>
    <x v="9"/>
    <x v="5"/>
    <x v="4"/>
    <x v="30"/>
    <x v="2"/>
    <x v="4"/>
    <x v="2"/>
    <x v="21"/>
    <x v="1"/>
    <x v="14"/>
  </r>
  <r>
    <x v="1"/>
    <x v="22"/>
    <x v="5"/>
    <x v="28"/>
    <x v="1"/>
    <x v="1"/>
    <x v="153"/>
    <x v="422"/>
    <x v="51"/>
    <x v="17"/>
    <x v="20"/>
    <x v="0"/>
    <x v="18"/>
    <x v="10"/>
    <x v="127"/>
    <x v="140"/>
    <x v="3"/>
    <x v="6"/>
    <x v="0"/>
    <x v="0"/>
    <x v="38"/>
    <x v="25"/>
    <x v="33"/>
    <x v="17"/>
    <x v="20"/>
    <x v="35"/>
    <x v="34"/>
    <x v="11"/>
    <x v="21"/>
    <x v="21"/>
    <x v="13"/>
    <x v="16"/>
    <x v="5"/>
    <x v="9"/>
    <x v="5"/>
    <x v="4"/>
    <x v="30"/>
    <x v="2"/>
    <x v="4"/>
    <x v="2"/>
    <x v="24"/>
    <x v="1"/>
    <x v="10"/>
  </r>
  <r>
    <x v="1"/>
    <x v="22"/>
    <x v="5"/>
    <x v="28"/>
    <x v="1"/>
    <x v="1"/>
    <x v="153"/>
    <x v="420"/>
    <x v="51"/>
    <x v="17"/>
    <x v="16"/>
    <x v="0"/>
    <x v="18"/>
    <x v="10"/>
    <x v="127"/>
    <x v="140"/>
    <x v="3"/>
    <x v="6"/>
    <x v="0"/>
    <x v="0"/>
    <x v="38"/>
    <x v="25"/>
    <x v="33"/>
    <x v="17"/>
    <x v="20"/>
    <x v="35"/>
    <x v="34"/>
    <x v="11"/>
    <x v="21"/>
    <x v="21"/>
    <x v="13"/>
    <x v="11"/>
    <x v="5"/>
    <x v="9"/>
    <x v="5"/>
    <x v="4"/>
    <x v="30"/>
    <x v="2"/>
    <x v="4"/>
    <x v="2"/>
    <x v="19"/>
    <x v="1"/>
    <x v="10"/>
  </r>
  <r>
    <x v="4"/>
    <x v="22"/>
    <x v="5"/>
    <x v="28"/>
    <x v="1"/>
    <x v="1"/>
    <x v="153"/>
    <x v="419"/>
    <x v="51"/>
    <x v="17"/>
    <x v="17"/>
    <x v="0"/>
    <x v="18"/>
    <x v="8"/>
    <x v="127"/>
    <x v="140"/>
    <x v="3"/>
    <x v="6"/>
    <x v="0"/>
    <x v="0"/>
    <x v="38"/>
    <x v="25"/>
    <x v="33"/>
    <x v="17"/>
    <x v="20"/>
    <x v="35"/>
    <x v="34"/>
    <x v="11"/>
    <x v="21"/>
    <x v="18"/>
    <x v="13"/>
    <x v="13"/>
    <x v="5"/>
    <x v="9"/>
    <x v="5"/>
    <x v="4"/>
    <x v="30"/>
    <x v="2"/>
    <x v="4"/>
    <x v="2"/>
    <x v="21"/>
    <x v="9"/>
    <x v="20"/>
  </r>
  <r>
    <x v="1"/>
    <x v="25"/>
    <x v="5"/>
    <x v="28"/>
    <x v="3"/>
    <x v="3"/>
    <x v="167"/>
    <x v="685"/>
    <x v="16"/>
    <x v="0"/>
    <x v="0"/>
    <x v="0"/>
    <x v="18"/>
    <x v="0"/>
    <x v="134"/>
    <x v="140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30"/>
    <x v="2"/>
    <x v="4"/>
    <x v="2"/>
    <x v="36"/>
    <x v="1"/>
    <x v="17"/>
  </r>
  <r>
    <x v="1"/>
    <x v="23"/>
    <x v="5"/>
    <x v="28"/>
    <x v="3"/>
    <x v="3"/>
    <x v="167"/>
    <x v="287"/>
    <x v="16"/>
    <x v="13"/>
    <x v="11"/>
    <x v="0"/>
    <x v="18"/>
    <x v="0"/>
    <x v="134"/>
    <x v="140"/>
    <x v="3"/>
    <x v="6"/>
    <x v="0"/>
    <x v="0"/>
    <x v="38"/>
    <x v="25"/>
    <x v="33"/>
    <x v="17"/>
    <x v="20"/>
    <x v="35"/>
    <x v="34"/>
    <x v="11"/>
    <x v="21"/>
    <x v="124"/>
    <x v="10"/>
    <x v="7"/>
    <x v="5"/>
    <x v="9"/>
    <x v="5"/>
    <x v="4"/>
    <x v="30"/>
    <x v="2"/>
    <x v="4"/>
    <x v="2"/>
    <x v="15"/>
    <x v="1"/>
    <x v="17"/>
  </r>
  <r>
    <x v="4"/>
    <x v="23"/>
    <x v="5"/>
    <x v="28"/>
    <x v="1"/>
    <x v="0"/>
    <x v="167"/>
    <x v="287"/>
    <x v="16"/>
    <x v="13"/>
    <x v="11"/>
    <x v="0"/>
    <x v="18"/>
    <x v="0"/>
    <x v="134"/>
    <x v="140"/>
    <x v="3"/>
    <x v="6"/>
    <x v="0"/>
    <x v="0"/>
    <x v="38"/>
    <x v="25"/>
    <x v="33"/>
    <x v="17"/>
    <x v="20"/>
    <x v="35"/>
    <x v="34"/>
    <x v="11"/>
    <x v="21"/>
    <x v="124"/>
    <x v="10"/>
    <x v="7"/>
    <x v="5"/>
    <x v="9"/>
    <x v="5"/>
    <x v="4"/>
    <x v="30"/>
    <x v="2"/>
    <x v="4"/>
    <x v="2"/>
    <x v="15"/>
    <x v="9"/>
    <x v="17"/>
  </r>
  <r>
    <x v="7"/>
    <x v="23"/>
    <x v="5"/>
    <x v="28"/>
    <x v="3"/>
    <x v="3"/>
    <x v="23"/>
    <x v="211"/>
    <x v="17"/>
    <x v="0"/>
    <x v="0"/>
    <x v="0"/>
    <x v="18"/>
    <x v="0"/>
    <x v="20"/>
    <x v="140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30"/>
    <x v="2"/>
    <x v="4"/>
    <x v="2"/>
    <x v="36"/>
    <x v="1"/>
    <x v="1"/>
  </r>
  <r>
    <x v="1"/>
    <x v="22"/>
    <x v="5"/>
    <x v="28"/>
    <x v="3"/>
    <x v="2"/>
    <x v="23"/>
    <x v="577"/>
    <x v="16"/>
    <x v="0"/>
    <x v="0"/>
    <x v="0"/>
    <x v="18"/>
    <x v="0"/>
    <x v="20"/>
    <x v="140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30"/>
    <x v="2"/>
    <x v="4"/>
    <x v="2"/>
    <x v="36"/>
    <x v="1"/>
    <x v="8"/>
  </r>
  <r>
    <x v="5"/>
    <x v="23"/>
    <x v="5"/>
    <x v="28"/>
    <x v="6"/>
    <x v="0"/>
    <x v="248"/>
    <x v="73"/>
    <x v="17"/>
    <x v="0"/>
    <x v="0"/>
    <x v="0"/>
    <x v="18"/>
    <x v="0"/>
    <x v="189"/>
    <x v="140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30"/>
    <x v="2"/>
    <x v="4"/>
    <x v="2"/>
    <x v="36"/>
    <x v="1"/>
    <x v="0"/>
  </r>
  <r>
    <x v="6"/>
    <x v="22"/>
    <x v="5"/>
    <x v="28"/>
    <x v="1"/>
    <x v="1"/>
    <x v="327"/>
    <x v="366"/>
    <x v="35"/>
    <x v="14"/>
    <x v="16"/>
    <x v="0"/>
    <x v="18"/>
    <x v="12"/>
    <x v="223"/>
    <x v="140"/>
    <x v="3"/>
    <x v="6"/>
    <x v="0"/>
    <x v="0"/>
    <x v="38"/>
    <x v="25"/>
    <x v="33"/>
    <x v="17"/>
    <x v="20"/>
    <x v="35"/>
    <x v="34"/>
    <x v="11"/>
    <x v="21"/>
    <x v="28"/>
    <x v="11"/>
    <x v="11"/>
    <x v="5"/>
    <x v="9"/>
    <x v="5"/>
    <x v="4"/>
    <x v="30"/>
    <x v="2"/>
    <x v="4"/>
    <x v="2"/>
    <x v="19"/>
    <x v="5"/>
    <x v="15"/>
  </r>
  <r>
    <x v="1"/>
    <x v="24"/>
    <x v="5"/>
    <x v="28"/>
    <x v="2"/>
    <x v="2"/>
    <x v="327"/>
    <x v="161"/>
    <x v="13"/>
    <x v="17"/>
    <x v="14"/>
    <x v="0"/>
    <x v="18"/>
    <x v="11"/>
    <x v="223"/>
    <x v="140"/>
    <x v="3"/>
    <x v="6"/>
    <x v="0"/>
    <x v="0"/>
    <x v="38"/>
    <x v="25"/>
    <x v="33"/>
    <x v="17"/>
    <x v="20"/>
    <x v="35"/>
    <x v="34"/>
    <x v="11"/>
    <x v="21"/>
    <x v="25"/>
    <x v="13"/>
    <x v="10"/>
    <x v="5"/>
    <x v="9"/>
    <x v="5"/>
    <x v="4"/>
    <x v="30"/>
    <x v="2"/>
    <x v="4"/>
    <x v="2"/>
    <x v="18"/>
    <x v="1"/>
    <x v="13"/>
  </r>
  <r>
    <x v="1"/>
    <x v="21"/>
    <x v="5"/>
    <x v="28"/>
    <x v="3"/>
    <x v="3"/>
    <x v="327"/>
    <x v="417"/>
    <x v="16"/>
    <x v="13"/>
    <x v="9"/>
    <x v="0"/>
    <x v="18"/>
    <x v="6"/>
    <x v="223"/>
    <x v="140"/>
    <x v="3"/>
    <x v="6"/>
    <x v="0"/>
    <x v="0"/>
    <x v="38"/>
    <x v="25"/>
    <x v="33"/>
    <x v="17"/>
    <x v="20"/>
    <x v="35"/>
    <x v="34"/>
    <x v="11"/>
    <x v="21"/>
    <x v="15"/>
    <x v="10"/>
    <x v="5"/>
    <x v="5"/>
    <x v="9"/>
    <x v="5"/>
    <x v="4"/>
    <x v="30"/>
    <x v="2"/>
    <x v="4"/>
    <x v="2"/>
    <x v="13"/>
    <x v="1"/>
    <x v="17"/>
  </r>
  <r>
    <x v="4"/>
    <x v="19"/>
    <x v="5"/>
    <x v="28"/>
    <x v="1"/>
    <x v="1"/>
    <x v="327"/>
    <x v="417"/>
    <x v="16"/>
    <x v="12"/>
    <x v="10"/>
    <x v="0"/>
    <x v="18"/>
    <x v="3"/>
    <x v="223"/>
    <x v="140"/>
    <x v="3"/>
    <x v="6"/>
    <x v="0"/>
    <x v="0"/>
    <x v="38"/>
    <x v="25"/>
    <x v="33"/>
    <x v="17"/>
    <x v="20"/>
    <x v="35"/>
    <x v="34"/>
    <x v="11"/>
    <x v="21"/>
    <x v="8"/>
    <x v="9"/>
    <x v="6"/>
    <x v="5"/>
    <x v="9"/>
    <x v="5"/>
    <x v="4"/>
    <x v="30"/>
    <x v="2"/>
    <x v="4"/>
    <x v="2"/>
    <x v="14"/>
    <x v="9"/>
    <x v="24"/>
  </r>
  <r>
    <x v="1"/>
    <x v="24"/>
    <x v="5"/>
    <x v="32"/>
    <x v="2"/>
    <x v="9"/>
    <x v="271"/>
    <x v="0"/>
    <x v="66"/>
    <x v="0"/>
    <x v="0"/>
    <x v="0"/>
    <x v="18"/>
    <x v="0"/>
    <x v="241"/>
    <x v="156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21"/>
    <x v="19"/>
    <x v="4"/>
    <x v="19"/>
    <x v="36"/>
    <x v="16"/>
    <x v="26"/>
  </r>
  <r>
    <x v="1"/>
    <x v="21"/>
    <x v="0"/>
    <x v="5"/>
    <x v="2"/>
    <x v="9"/>
    <x v="206"/>
    <x v="67"/>
    <x v="2"/>
    <x v="0"/>
    <x v="0"/>
    <x v="0"/>
    <x v="18"/>
    <x v="0"/>
    <x v="241"/>
    <x v="156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8"/>
    <x v="7"/>
    <x v="37"/>
    <x v="32"/>
    <x v="7"/>
    <x v="31"/>
    <x v="36"/>
    <x v="16"/>
    <x v="26"/>
  </r>
  <r>
    <x v="1"/>
    <x v="23"/>
    <x v="5"/>
    <x v="27"/>
    <x v="2"/>
    <x v="9"/>
    <x v="40"/>
    <x v="559"/>
    <x v="90"/>
    <x v="0"/>
    <x v="0"/>
    <x v="0"/>
    <x v="18"/>
    <x v="0"/>
    <x v="241"/>
    <x v="156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14"/>
    <x v="4"/>
    <x v="4"/>
    <x v="4"/>
    <x v="36"/>
    <x v="16"/>
    <x v="26"/>
  </r>
  <r>
    <x v="7"/>
    <x v="24"/>
    <x v="2"/>
    <x v="26"/>
    <x v="6"/>
    <x v="9"/>
    <x v="314"/>
    <x v="540"/>
    <x v="62"/>
    <x v="0"/>
    <x v="0"/>
    <x v="0"/>
    <x v="18"/>
    <x v="0"/>
    <x v="241"/>
    <x v="156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6"/>
    <x v="9"/>
    <x v="10"/>
    <x v="38"/>
    <x v="9"/>
    <x v="37"/>
    <x v="36"/>
    <x v="2"/>
    <x v="17"/>
  </r>
  <r>
    <x v="4"/>
    <x v="13"/>
    <x v="5"/>
    <x v="31"/>
    <x v="1"/>
    <x v="9"/>
    <x v="346"/>
    <x v="498"/>
    <x v="6"/>
    <x v="0"/>
    <x v="0"/>
    <x v="0"/>
    <x v="18"/>
    <x v="0"/>
    <x v="255"/>
    <x v="26"/>
    <x v="2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22"/>
    <x v="28"/>
    <x v="4"/>
    <x v="27"/>
    <x v="36"/>
    <x v="3"/>
    <x v="17"/>
  </r>
  <r>
    <x v="1"/>
    <x v="22"/>
    <x v="5"/>
    <x v="31"/>
    <x v="2"/>
    <x v="9"/>
    <x v="293"/>
    <x v="88"/>
    <x v="6"/>
    <x v="0"/>
    <x v="0"/>
    <x v="0"/>
    <x v="18"/>
    <x v="0"/>
    <x v="255"/>
    <x v="26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22"/>
    <x v="28"/>
    <x v="4"/>
    <x v="27"/>
    <x v="36"/>
    <x v="3"/>
    <x v="17"/>
  </r>
  <r>
    <x v="1"/>
    <x v="24"/>
    <x v="5"/>
    <x v="31"/>
    <x v="2"/>
    <x v="9"/>
    <x v="308"/>
    <x v="386"/>
    <x v="39"/>
    <x v="0"/>
    <x v="0"/>
    <x v="0"/>
    <x v="18"/>
    <x v="0"/>
    <x v="255"/>
    <x v="26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1"/>
    <x v="23"/>
    <x v="5"/>
    <x v="31"/>
    <x v="2"/>
    <x v="9"/>
    <x v="335"/>
    <x v="94"/>
    <x v="6"/>
    <x v="0"/>
    <x v="0"/>
    <x v="0"/>
    <x v="18"/>
    <x v="0"/>
    <x v="255"/>
    <x v="26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22"/>
    <x v="28"/>
    <x v="4"/>
    <x v="27"/>
    <x v="36"/>
    <x v="1"/>
    <x v="17"/>
  </r>
  <r>
    <x v="1"/>
    <x v="24"/>
    <x v="5"/>
    <x v="31"/>
    <x v="2"/>
    <x v="9"/>
    <x v="113"/>
    <x v="324"/>
    <x v="34"/>
    <x v="0"/>
    <x v="0"/>
    <x v="0"/>
    <x v="18"/>
    <x v="0"/>
    <x v="255"/>
    <x v="26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1"/>
    <x v="21"/>
    <x v="5"/>
    <x v="31"/>
    <x v="2"/>
    <x v="9"/>
    <x v="346"/>
    <x v="328"/>
    <x v="34"/>
    <x v="0"/>
    <x v="0"/>
    <x v="0"/>
    <x v="18"/>
    <x v="0"/>
    <x v="255"/>
    <x v="26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5"/>
    <x v="29"/>
    <x v="5"/>
    <x v="17"/>
    <x v="0"/>
    <x v="9"/>
    <x v="89"/>
    <x v="470"/>
    <x v="57"/>
    <x v="0"/>
    <x v="0"/>
    <x v="0"/>
    <x v="18"/>
    <x v="0"/>
    <x v="110"/>
    <x v="88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18"/>
    <x v="24"/>
    <x v="4"/>
    <x v="23"/>
    <x v="36"/>
    <x v="16"/>
    <x v="26"/>
  </r>
  <r>
    <x v="0"/>
    <x v="25"/>
    <x v="0"/>
    <x v="36"/>
    <x v="0"/>
    <x v="9"/>
    <x v="223"/>
    <x v="704"/>
    <x v="16"/>
    <x v="0"/>
    <x v="0"/>
    <x v="0"/>
    <x v="18"/>
    <x v="0"/>
    <x v="112"/>
    <x v="88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8"/>
    <x v="7"/>
    <x v="36"/>
    <x v="34"/>
    <x v="7"/>
    <x v="33"/>
    <x v="36"/>
    <x v="16"/>
    <x v="26"/>
  </r>
  <r>
    <x v="7"/>
    <x v="22"/>
    <x v="0"/>
    <x v="21"/>
    <x v="0"/>
    <x v="9"/>
    <x v="3"/>
    <x v="688"/>
    <x v="62"/>
    <x v="0"/>
    <x v="0"/>
    <x v="0"/>
    <x v="18"/>
    <x v="325"/>
    <x v="116"/>
    <x v="36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8"/>
    <x v="7"/>
    <x v="34"/>
    <x v="33"/>
    <x v="7"/>
    <x v="32"/>
    <x v="36"/>
    <x v="16"/>
    <x v="26"/>
  </r>
  <r>
    <x v="1"/>
    <x v="23"/>
    <x v="0"/>
    <x v="5"/>
    <x v="0"/>
    <x v="1"/>
    <x v="339"/>
    <x v="276"/>
    <x v="16"/>
    <x v="3"/>
    <x v="3"/>
    <x v="0"/>
    <x v="18"/>
    <x v="0"/>
    <x v="114"/>
    <x v="37"/>
    <x v="3"/>
    <x v="6"/>
    <x v="0"/>
    <x v="0"/>
    <x v="38"/>
    <x v="25"/>
    <x v="33"/>
    <x v="17"/>
    <x v="20"/>
    <x v="35"/>
    <x v="34"/>
    <x v="11"/>
    <x v="21"/>
    <x v="124"/>
    <x v="18"/>
    <x v="28"/>
    <x v="3"/>
    <x v="6"/>
    <x v="8"/>
    <x v="7"/>
    <x v="37"/>
    <x v="32"/>
    <x v="7"/>
    <x v="31"/>
    <x v="23"/>
    <x v="2"/>
    <x v="7"/>
  </r>
  <r>
    <x v="1"/>
    <x v="21"/>
    <x v="5"/>
    <x v="3"/>
    <x v="3"/>
    <x v="2"/>
    <x v="341"/>
    <x v="465"/>
    <x v="0"/>
    <x v="0"/>
    <x v="0"/>
    <x v="0"/>
    <x v="18"/>
    <x v="0"/>
    <x v="64"/>
    <x v="31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35"/>
    <x v="6"/>
    <x v="4"/>
    <x v="6"/>
    <x v="36"/>
    <x v="2"/>
    <x v="17"/>
  </r>
  <r>
    <x v="7"/>
    <x v="24"/>
    <x v="5"/>
    <x v="1"/>
    <x v="3"/>
    <x v="9"/>
    <x v="301"/>
    <x v="228"/>
    <x v="19"/>
    <x v="0"/>
    <x v="0"/>
    <x v="0"/>
    <x v="18"/>
    <x v="0"/>
    <x v="64"/>
    <x v="31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38"/>
    <x v="7"/>
    <x v="4"/>
    <x v="7"/>
    <x v="36"/>
    <x v="16"/>
    <x v="26"/>
  </r>
  <r>
    <x v="1"/>
    <x v="18"/>
    <x v="4"/>
    <x v="14"/>
    <x v="0"/>
    <x v="3"/>
    <x v="203"/>
    <x v="155"/>
    <x v="6"/>
    <x v="0"/>
    <x v="0"/>
    <x v="0"/>
    <x v="18"/>
    <x v="0"/>
    <x v="112"/>
    <x v="2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3"/>
    <x v="8"/>
    <x v="6"/>
    <x v="18"/>
    <x v="8"/>
    <x v="18"/>
    <x v="36"/>
    <x v="2"/>
    <x v="7"/>
  </r>
  <r>
    <x v="7"/>
    <x v="25"/>
    <x v="4"/>
    <x v="11"/>
    <x v="2"/>
    <x v="9"/>
    <x v="83"/>
    <x v="167"/>
    <x v="17"/>
    <x v="0"/>
    <x v="0"/>
    <x v="0"/>
    <x v="18"/>
    <x v="0"/>
    <x v="231"/>
    <x v="28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3"/>
    <x v="8"/>
    <x v="5"/>
    <x v="17"/>
    <x v="8"/>
    <x v="17"/>
    <x v="36"/>
    <x v="16"/>
    <x v="26"/>
  </r>
  <r>
    <x v="7"/>
    <x v="25"/>
    <x v="5"/>
    <x v="17"/>
    <x v="2"/>
    <x v="9"/>
    <x v="41"/>
    <x v="353"/>
    <x v="17"/>
    <x v="0"/>
    <x v="0"/>
    <x v="0"/>
    <x v="18"/>
    <x v="0"/>
    <x v="231"/>
    <x v="28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18"/>
    <x v="24"/>
    <x v="4"/>
    <x v="23"/>
    <x v="36"/>
    <x v="16"/>
    <x v="26"/>
  </r>
  <r>
    <x v="7"/>
    <x v="25"/>
    <x v="6"/>
    <x v="19"/>
    <x v="2"/>
    <x v="9"/>
    <x v="347"/>
    <x v="568"/>
    <x v="68"/>
    <x v="0"/>
    <x v="0"/>
    <x v="0"/>
    <x v="18"/>
    <x v="0"/>
    <x v="231"/>
    <x v="28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9"/>
    <x v="0"/>
    <x v="39"/>
    <x v="0"/>
    <x v="0"/>
    <x v="1"/>
    <x v="36"/>
    <x v="16"/>
    <x v="26"/>
  </r>
  <r>
    <x v="1"/>
    <x v="21"/>
    <x v="5"/>
    <x v="32"/>
    <x v="1"/>
    <x v="1"/>
    <x v="109"/>
    <x v="72"/>
    <x v="66"/>
    <x v="197"/>
    <x v="248"/>
    <x v="0"/>
    <x v="18"/>
    <x v="286"/>
    <x v="231"/>
    <x v="28"/>
    <x v="3"/>
    <x v="6"/>
    <x v="0"/>
    <x v="0"/>
    <x v="8"/>
    <x v="19"/>
    <x v="24"/>
    <x v="11"/>
    <x v="16"/>
    <x v="29"/>
    <x v="34"/>
    <x v="11"/>
    <x v="21"/>
    <x v="124"/>
    <x v="16"/>
    <x v="23"/>
    <x v="5"/>
    <x v="9"/>
    <x v="5"/>
    <x v="4"/>
    <x v="21"/>
    <x v="19"/>
    <x v="4"/>
    <x v="19"/>
    <x v="28"/>
    <x v="2"/>
    <x v="12"/>
  </r>
  <r>
    <x v="1"/>
    <x v="21"/>
    <x v="5"/>
    <x v="32"/>
    <x v="1"/>
    <x v="1"/>
    <x v="63"/>
    <x v="72"/>
    <x v="66"/>
    <x v="195"/>
    <x v="252"/>
    <x v="0"/>
    <x v="18"/>
    <x v="300"/>
    <x v="231"/>
    <x v="28"/>
    <x v="3"/>
    <x v="6"/>
    <x v="0"/>
    <x v="0"/>
    <x v="9"/>
    <x v="19"/>
    <x v="25"/>
    <x v="10"/>
    <x v="16"/>
    <x v="28"/>
    <x v="34"/>
    <x v="11"/>
    <x v="21"/>
    <x v="99"/>
    <x v="13"/>
    <x v="18"/>
    <x v="5"/>
    <x v="9"/>
    <x v="5"/>
    <x v="4"/>
    <x v="21"/>
    <x v="19"/>
    <x v="4"/>
    <x v="19"/>
    <x v="26"/>
    <x v="2"/>
    <x v="12"/>
  </r>
  <r>
    <x v="1"/>
    <x v="21"/>
    <x v="5"/>
    <x v="32"/>
    <x v="2"/>
    <x v="2"/>
    <x v="121"/>
    <x v="72"/>
    <x v="66"/>
    <x v="196"/>
    <x v="247"/>
    <x v="0"/>
    <x v="18"/>
    <x v="280"/>
    <x v="231"/>
    <x v="28"/>
    <x v="3"/>
    <x v="6"/>
    <x v="0"/>
    <x v="0"/>
    <x v="8"/>
    <x v="19"/>
    <x v="24"/>
    <x v="9"/>
    <x v="16"/>
    <x v="28"/>
    <x v="34"/>
    <x v="11"/>
    <x v="21"/>
    <x v="87"/>
    <x v="14"/>
    <x v="17"/>
    <x v="5"/>
    <x v="9"/>
    <x v="5"/>
    <x v="4"/>
    <x v="21"/>
    <x v="19"/>
    <x v="4"/>
    <x v="19"/>
    <x v="25"/>
    <x v="2"/>
    <x v="12"/>
  </r>
  <r>
    <x v="1"/>
    <x v="21"/>
    <x v="5"/>
    <x v="32"/>
    <x v="2"/>
    <x v="2"/>
    <x v="170"/>
    <x v="72"/>
    <x v="66"/>
    <x v="198"/>
    <x v="266"/>
    <x v="0"/>
    <x v="18"/>
    <x v="316"/>
    <x v="231"/>
    <x v="28"/>
    <x v="3"/>
    <x v="6"/>
    <x v="0"/>
    <x v="0"/>
    <x v="11"/>
    <x v="19"/>
    <x v="27"/>
    <x v="12"/>
    <x v="16"/>
    <x v="29"/>
    <x v="34"/>
    <x v="11"/>
    <x v="21"/>
    <x v="101"/>
    <x v="17"/>
    <x v="23"/>
    <x v="5"/>
    <x v="9"/>
    <x v="5"/>
    <x v="4"/>
    <x v="21"/>
    <x v="19"/>
    <x v="4"/>
    <x v="19"/>
    <x v="31"/>
    <x v="2"/>
    <x v="12"/>
  </r>
  <r>
    <x v="1"/>
    <x v="21"/>
    <x v="5"/>
    <x v="32"/>
    <x v="1"/>
    <x v="1"/>
    <x v="56"/>
    <x v="72"/>
    <x v="66"/>
    <x v="193"/>
    <x v="246"/>
    <x v="0"/>
    <x v="18"/>
    <x v="281"/>
    <x v="235"/>
    <x v="28"/>
    <x v="3"/>
    <x v="6"/>
    <x v="0"/>
    <x v="0"/>
    <x v="8"/>
    <x v="19"/>
    <x v="24"/>
    <x v="9"/>
    <x v="15"/>
    <x v="25"/>
    <x v="34"/>
    <x v="11"/>
    <x v="21"/>
    <x v="104"/>
    <x v="15"/>
    <x v="20"/>
    <x v="5"/>
    <x v="9"/>
    <x v="5"/>
    <x v="4"/>
    <x v="21"/>
    <x v="19"/>
    <x v="4"/>
    <x v="19"/>
    <x v="28"/>
    <x v="2"/>
    <x v="12"/>
  </r>
  <r>
    <x v="1"/>
    <x v="21"/>
    <x v="5"/>
    <x v="32"/>
    <x v="1"/>
    <x v="1"/>
    <x v="14"/>
    <x v="72"/>
    <x v="66"/>
    <x v="192"/>
    <x v="235"/>
    <x v="0"/>
    <x v="18"/>
    <x v="305"/>
    <x v="235"/>
    <x v="28"/>
    <x v="3"/>
    <x v="6"/>
    <x v="0"/>
    <x v="0"/>
    <x v="34"/>
    <x v="19"/>
    <x v="23"/>
    <x v="10"/>
    <x v="15"/>
    <x v="26"/>
    <x v="34"/>
    <x v="11"/>
    <x v="21"/>
    <x v="93"/>
    <x v="13"/>
    <x v="13"/>
    <x v="5"/>
    <x v="9"/>
    <x v="5"/>
    <x v="4"/>
    <x v="21"/>
    <x v="19"/>
    <x v="4"/>
    <x v="19"/>
    <x v="21"/>
    <x v="2"/>
    <x v="12"/>
  </r>
  <r>
    <x v="7"/>
    <x v="24"/>
    <x v="0"/>
    <x v="21"/>
    <x v="1"/>
    <x v="9"/>
    <x v="163"/>
    <x v="517"/>
    <x v="62"/>
    <x v="0"/>
    <x v="0"/>
    <x v="0"/>
    <x v="18"/>
    <x v="0"/>
    <x v="138"/>
    <x v="109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8"/>
    <x v="7"/>
    <x v="34"/>
    <x v="33"/>
    <x v="7"/>
    <x v="32"/>
    <x v="36"/>
    <x v="16"/>
    <x v="26"/>
  </r>
  <r>
    <x v="7"/>
    <x v="25"/>
    <x v="5"/>
    <x v="35"/>
    <x v="2"/>
    <x v="9"/>
    <x v="150"/>
    <x v="57"/>
    <x v="17"/>
    <x v="0"/>
    <x v="0"/>
    <x v="0"/>
    <x v="18"/>
    <x v="0"/>
    <x v="65"/>
    <x v="34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19"/>
    <x v="23"/>
    <x v="4"/>
    <x v="22"/>
    <x v="36"/>
    <x v="16"/>
    <x v="26"/>
  </r>
  <r>
    <x v="7"/>
    <x v="25"/>
    <x v="0"/>
    <x v="21"/>
    <x v="2"/>
    <x v="9"/>
    <x v="111"/>
    <x v="220"/>
    <x v="17"/>
    <x v="0"/>
    <x v="0"/>
    <x v="0"/>
    <x v="18"/>
    <x v="0"/>
    <x v="65"/>
    <x v="34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8"/>
    <x v="7"/>
    <x v="34"/>
    <x v="33"/>
    <x v="7"/>
    <x v="32"/>
    <x v="36"/>
    <x v="16"/>
    <x v="26"/>
  </r>
  <r>
    <x v="7"/>
    <x v="25"/>
    <x v="5"/>
    <x v="1"/>
    <x v="2"/>
    <x v="9"/>
    <x v="216"/>
    <x v="36"/>
    <x v="80"/>
    <x v="0"/>
    <x v="0"/>
    <x v="0"/>
    <x v="18"/>
    <x v="0"/>
    <x v="65"/>
    <x v="34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38"/>
    <x v="7"/>
    <x v="4"/>
    <x v="7"/>
    <x v="36"/>
    <x v="16"/>
    <x v="26"/>
  </r>
  <r>
    <x v="7"/>
    <x v="24"/>
    <x v="0"/>
    <x v="21"/>
    <x v="2"/>
    <x v="9"/>
    <x v="198"/>
    <x v="312"/>
    <x v="62"/>
    <x v="0"/>
    <x v="0"/>
    <x v="0"/>
    <x v="18"/>
    <x v="0"/>
    <x v="65"/>
    <x v="34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8"/>
    <x v="7"/>
    <x v="34"/>
    <x v="33"/>
    <x v="7"/>
    <x v="32"/>
    <x v="36"/>
    <x v="16"/>
    <x v="26"/>
  </r>
  <r>
    <x v="7"/>
    <x v="25"/>
    <x v="0"/>
    <x v="30"/>
    <x v="0"/>
    <x v="9"/>
    <x v="250"/>
    <x v="692"/>
    <x v="86"/>
    <x v="0"/>
    <x v="0"/>
    <x v="0"/>
    <x v="18"/>
    <x v="0"/>
    <x v="109"/>
    <x v="52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8"/>
    <x v="7"/>
    <x v="33"/>
    <x v="30"/>
    <x v="7"/>
    <x v="29"/>
    <x v="36"/>
    <x v="16"/>
    <x v="26"/>
  </r>
  <r>
    <x v="1"/>
    <x v="22"/>
    <x v="0"/>
    <x v="5"/>
    <x v="0"/>
    <x v="1"/>
    <x v="155"/>
    <x v="85"/>
    <x v="5"/>
    <x v="2"/>
    <x v="4"/>
    <x v="0"/>
    <x v="18"/>
    <x v="0"/>
    <x v="109"/>
    <x v="52"/>
    <x v="3"/>
    <x v="6"/>
    <x v="0"/>
    <x v="0"/>
    <x v="38"/>
    <x v="25"/>
    <x v="33"/>
    <x v="17"/>
    <x v="20"/>
    <x v="35"/>
    <x v="34"/>
    <x v="11"/>
    <x v="21"/>
    <x v="124"/>
    <x v="18"/>
    <x v="28"/>
    <x v="2"/>
    <x v="7"/>
    <x v="8"/>
    <x v="7"/>
    <x v="37"/>
    <x v="32"/>
    <x v="7"/>
    <x v="31"/>
    <x v="24"/>
    <x v="2"/>
    <x v="10"/>
  </r>
  <r>
    <x v="7"/>
    <x v="24"/>
    <x v="5"/>
    <x v="35"/>
    <x v="2"/>
    <x v="9"/>
    <x v="294"/>
    <x v="357"/>
    <x v="17"/>
    <x v="0"/>
    <x v="0"/>
    <x v="0"/>
    <x v="18"/>
    <x v="0"/>
    <x v="65"/>
    <x v="33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19"/>
    <x v="23"/>
    <x v="4"/>
    <x v="22"/>
    <x v="36"/>
    <x v="16"/>
    <x v="26"/>
  </r>
  <r>
    <x v="7"/>
    <x v="24"/>
    <x v="5"/>
    <x v="18"/>
    <x v="2"/>
    <x v="9"/>
    <x v="241"/>
    <x v="339"/>
    <x v="81"/>
    <x v="0"/>
    <x v="0"/>
    <x v="0"/>
    <x v="18"/>
    <x v="0"/>
    <x v="65"/>
    <x v="33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27"/>
    <x v="15"/>
    <x v="4"/>
    <x v="15"/>
    <x v="36"/>
    <x v="16"/>
    <x v="26"/>
  </r>
  <r>
    <x v="7"/>
    <x v="25"/>
    <x v="0"/>
    <x v="21"/>
    <x v="2"/>
    <x v="9"/>
    <x v="159"/>
    <x v="538"/>
    <x v="64"/>
    <x v="0"/>
    <x v="0"/>
    <x v="0"/>
    <x v="18"/>
    <x v="0"/>
    <x v="65"/>
    <x v="33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8"/>
    <x v="7"/>
    <x v="34"/>
    <x v="33"/>
    <x v="7"/>
    <x v="32"/>
    <x v="36"/>
    <x v="16"/>
    <x v="26"/>
  </r>
  <r>
    <x v="7"/>
    <x v="25"/>
    <x v="4"/>
    <x v="14"/>
    <x v="2"/>
    <x v="9"/>
    <x v="225"/>
    <x v="373"/>
    <x v="17"/>
    <x v="0"/>
    <x v="0"/>
    <x v="0"/>
    <x v="18"/>
    <x v="0"/>
    <x v="65"/>
    <x v="33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3"/>
    <x v="8"/>
    <x v="6"/>
    <x v="18"/>
    <x v="8"/>
    <x v="18"/>
    <x v="36"/>
    <x v="16"/>
    <x v="26"/>
  </r>
  <r>
    <x v="0"/>
    <x v="24"/>
    <x v="4"/>
    <x v="13"/>
    <x v="0"/>
    <x v="9"/>
    <x v="81"/>
    <x v="264"/>
    <x v="16"/>
    <x v="0"/>
    <x v="0"/>
    <x v="0"/>
    <x v="18"/>
    <x v="0"/>
    <x v="106"/>
    <x v="33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3"/>
    <x v="8"/>
    <x v="13"/>
    <x v="12"/>
    <x v="8"/>
    <x v="12"/>
    <x v="36"/>
    <x v="16"/>
    <x v="26"/>
  </r>
  <r>
    <x v="7"/>
    <x v="22"/>
    <x v="2"/>
    <x v="26"/>
    <x v="2"/>
    <x v="9"/>
    <x v="314"/>
    <x v="540"/>
    <x v="62"/>
    <x v="0"/>
    <x v="0"/>
    <x v="0"/>
    <x v="18"/>
    <x v="0"/>
    <x v="238"/>
    <x v="35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6"/>
    <x v="9"/>
    <x v="10"/>
    <x v="38"/>
    <x v="9"/>
    <x v="37"/>
    <x v="36"/>
    <x v="16"/>
    <x v="26"/>
  </r>
  <r>
    <x v="7"/>
    <x v="23"/>
    <x v="0"/>
    <x v="5"/>
    <x v="2"/>
    <x v="9"/>
    <x v="276"/>
    <x v="121"/>
    <x v="12"/>
    <x v="0"/>
    <x v="0"/>
    <x v="0"/>
    <x v="18"/>
    <x v="0"/>
    <x v="238"/>
    <x v="35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8"/>
    <x v="7"/>
    <x v="37"/>
    <x v="32"/>
    <x v="7"/>
    <x v="31"/>
    <x v="36"/>
    <x v="16"/>
    <x v="26"/>
  </r>
  <r>
    <x v="7"/>
    <x v="24"/>
    <x v="5"/>
    <x v="35"/>
    <x v="2"/>
    <x v="9"/>
    <x v="38"/>
    <x v="601"/>
    <x v="23"/>
    <x v="0"/>
    <x v="0"/>
    <x v="0"/>
    <x v="18"/>
    <x v="0"/>
    <x v="238"/>
    <x v="35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19"/>
    <x v="23"/>
    <x v="4"/>
    <x v="22"/>
    <x v="36"/>
    <x v="16"/>
    <x v="26"/>
  </r>
  <r>
    <x v="7"/>
    <x v="21"/>
    <x v="5"/>
    <x v="31"/>
    <x v="0"/>
    <x v="1"/>
    <x v="185"/>
    <x v="70"/>
    <x v="26"/>
    <x v="114"/>
    <x v="131"/>
    <x v="0"/>
    <x v="17"/>
    <x v="159"/>
    <x v="114"/>
    <x v="58"/>
    <x v="3"/>
    <x v="6"/>
    <x v="0"/>
    <x v="0"/>
    <x v="4"/>
    <x v="15"/>
    <x v="13"/>
    <x v="17"/>
    <x v="20"/>
    <x v="35"/>
    <x v="34"/>
    <x v="11"/>
    <x v="21"/>
    <x v="124"/>
    <x v="18"/>
    <x v="28"/>
    <x v="5"/>
    <x v="9"/>
    <x v="5"/>
    <x v="4"/>
    <x v="22"/>
    <x v="28"/>
    <x v="4"/>
    <x v="27"/>
    <x v="15"/>
    <x v="1"/>
    <x v="6"/>
  </r>
  <r>
    <x v="4"/>
    <x v="16"/>
    <x v="5"/>
    <x v="32"/>
    <x v="0"/>
    <x v="9"/>
    <x v="332"/>
    <x v="466"/>
    <x v="16"/>
    <x v="12"/>
    <x v="10"/>
    <x v="0"/>
    <x v="16"/>
    <x v="22"/>
    <x v="119"/>
    <x v="62"/>
    <x v="3"/>
    <x v="6"/>
    <x v="0"/>
    <x v="0"/>
    <x v="14"/>
    <x v="25"/>
    <x v="33"/>
    <x v="16"/>
    <x v="20"/>
    <x v="35"/>
    <x v="14"/>
    <x v="11"/>
    <x v="21"/>
    <x v="63"/>
    <x v="9"/>
    <x v="6"/>
    <x v="5"/>
    <x v="9"/>
    <x v="5"/>
    <x v="4"/>
    <x v="21"/>
    <x v="19"/>
    <x v="4"/>
    <x v="19"/>
    <x v="14"/>
    <x v="16"/>
    <x v="26"/>
  </r>
  <r>
    <x v="4"/>
    <x v="23"/>
    <x v="4"/>
    <x v="14"/>
    <x v="0"/>
    <x v="1"/>
    <x v="215"/>
    <x v="334"/>
    <x v="6"/>
    <x v="0"/>
    <x v="0"/>
    <x v="0"/>
    <x v="16"/>
    <x v="0"/>
    <x v="124"/>
    <x v="22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3"/>
    <x v="8"/>
    <x v="6"/>
    <x v="18"/>
    <x v="8"/>
    <x v="18"/>
    <x v="36"/>
    <x v="9"/>
    <x v="24"/>
  </r>
  <r>
    <x v="1"/>
    <x v="23"/>
    <x v="0"/>
    <x v="5"/>
    <x v="0"/>
    <x v="1"/>
    <x v="263"/>
    <x v="446"/>
    <x v="16"/>
    <x v="0"/>
    <x v="0"/>
    <x v="0"/>
    <x v="18"/>
    <x v="40"/>
    <x v="103"/>
    <x v="47"/>
    <x v="3"/>
    <x v="6"/>
    <x v="0"/>
    <x v="0"/>
    <x v="38"/>
    <x v="25"/>
    <x v="33"/>
    <x v="17"/>
    <x v="20"/>
    <x v="35"/>
    <x v="34"/>
    <x v="11"/>
    <x v="21"/>
    <x v="94"/>
    <x v="18"/>
    <x v="28"/>
    <x v="5"/>
    <x v="9"/>
    <x v="8"/>
    <x v="7"/>
    <x v="37"/>
    <x v="32"/>
    <x v="7"/>
    <x v="31"/>
    <x v="36"/>
    <x v="2"/>
    <x v="17"/>
  </r>
  <r>
    <x v="1"/>
    <x v="23"/>
    <x v="0"/>
    <x v="5"/>
    <x v="0"/>
    <x v="1"/>
    <x v="179"/>
    <x v="446"/>
    <x v="16"/>
    <x v="0"/>
    <x v="0"/>
    <x v="0"/>
    <x v="18"/>
    <x v="0"/>
    <x v="103"/>
    <x v="47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8"/>
    <x v="7"/>
    <x v="37"/>
    <x v="32"/>
    <x v="7"/>
    <x v="31"/>
    <x v="36"/>
    <x v="2"/>
    <x v="17"/>
  </r>
  <r>
    <x v="1"/>
    <x v="23"/>
    <x v="0"/>
    <x v="5"/>
    <x v="0"/>
    <x v="1"/>
    <x v="8"/>
    <x v="446"/>
    <x v="16"/>
    <x v="0"/>
    <x v="0"/>
    <x v="0"/>
    <x v="18"/>
    <x v="39"/>
    <x v="103"/>
    <x v="47"/>
    <x v="3"/>
    <x v="6"/>
    <x v="0"/>
    <x v="0"/>
    <x v="38"/>
    <x v="25"/>
    <x v="33"/>
    <x v="17"/>
    <x v="20"/>
    <x v="35"/>
    <x v="34"/>
    <x v="11"/>
    <x v="21"/>
    <x v="91"/>
    <x v="18"/>
    <x v="28"/>
    <x v="5"/>
    <x v="9"/>
    <x v="8"/>
    <x v="7"/>
    <x v="37"/>
    <x v="32"/>
    <x v="7"/>
    <x v="31"/>
    <x v="36"/>
    <x v="2"/>
    <x v="17"/>
  </r>
  <r>
    <x v="1"/>
    <x v="23"/>
    <x v="0"/>
    <x v="5"/>
    <x v="0"/>
    <x v="1"/>
    <x v="144"/>
    <x v="446"/>
    <x v="16"/>
    <x v="0"/>
    <x v="0"/>
    <x v="0"/>
    <x v="18"/>
    <x v="40"/>
    <x v="103"/>
    <x v="47"/>
    <x v="3"/>
    <x v="6"/>
    <x v="0"/>
    <x v="0"/>
    <x v="38"/>
    <x v="25"/>
    <x v="33"/>
    <x v="17"/>
    <x v="20"/>
    <x v="35"/>
    <x v="34"/>
    <x v="11"/>
    <x v="21"/>
    <x v="94"/>
    <x v="18"/>
    <x v="28"/>
    <x v="5"/>
    <x v="9"/>
    <x v="8"/>
    <x v="7"/>
    <x v="37"/>
    <x v="32"/>
    <x v="7"/>
    <x v="31"/>
    <x v="36"/>
    <x v="2"/>
    <x v="17"/>
  </r>
  <r>
    <x v="1"/>
    <x v="23"/>
    <x v="0"/>
    <x v="5"/>
    <x v="0"/>
    <x v="1"/>
    <x v="145"/>
    <x v="446"/>
    <x v="16"/>
    <x v="0"/>
    <x v="0"/>
    <x v="0"/>
    <x v="18"/>
    <x v="40"/>
    <x v="103"/>
    <x v="47"/>
    <x v="3"/>
    <x v="6"/>
    <x v="0"/>
    <x v="0"/>
    <x v="38"/>
    <x v="25"/>
    <x v="33"/>
    <x v="17"/>
    <x v="20"/>
    <x v="35"/>
    <x v="34"/>
    <x v="11"/>
    <x v="21"/>
    <x v="94"/>
    <x v="18"/>
    <x v="28"/>
    <x v="5"/>
    <x v="9"/>
    <x v="8"/>
    <x v="7"/>
    <x v="37"/>
    <x v="32"/>
    <x v="7"/>
    <x v="31"/>
    <x v="36"/>
    <x v="2"/>
    <x v="17"/>
  </r>
  <r>
    <x v="1"/>
    <x v="23"/>
    <x v="0"/>
    <x v="5"/>
    <x v="0"/>
    <x v="1"/>
    <x v="0"/>
    <x v="446"/>
    <x v="16"/>
    <x v="0"/>
    <x v="0"/>
    <x v="0"/>
    <x v="18"/>
    <x v="40"/>
    <x v="103"/>
    <x v="47"/>
    <x v="3"/>
    <x v="6"/>
    <x v="0"/>
    <x v="0"/>
    <x v="38"/>
    <x v="25"/>
    <x v="33"/>
    <x v="17"/>
    <x v="20"/>
    <x v="35"/>
    <x v="34"/>
    <x v="11"/>
    <x v="21"/>
    <x v="94"/>
    <x v="18"/>
    <x v="28"/>
    <x v="5"/>
    <x v="9"/>
    <x v="8"/>
    <x v="7"/>
    <x v="37"/>
    <x v="32"/>
    <x v="7"/>
    <x v="31"/>
    <x v="36"/>
    <x v="2"/>
    <x v="17"/>
  </r>
  <r>
    <x v="1"/>
    <x v="23"/>
    <x v="0"/>
    <x v="5"/>
    <x v="0"/>
    <x v="1"/>
    <x v="76"/>
    <x v="446"/>
    <x v="16"/>
    <x v="0"/>
    <x v="0"/>
    <x v="0"/>
    <x v="18"/>
    <x v="33"/>
    <x v="103"/>
    <x v="47"/>
    <x v="3"/>
    <x v="6"/>
    <x v="0"/>
    <x v="0"/>
    <x v="38"/>
    <x v="25"/>
    <x v="33"/>
    <x v="17"/>
    <x v="20"/>
    <x v="35"/>
    <x v="34"/>
    <x v="11"/>
    <x v="21"/>
    <x v="84"/>
    <x v="18"/>
    <x v="28"/>
    <x v="5"/>
    <x v="9"/>
    <x v="8"/>
    <x v="7"/>
    <x v="37"/>
    <x v="32"/>
    <x v="7"/>
    <x v="31"/>
    <x v="36"/>
    <x v="2"/>
    <x v="17"/>
  </r>
  <r>
    <x v="1"/>
    <x v="23"/>
    <x v="0"/>
    <x v="5"/>
    <x v="0"/>
    <x v="1"/>
    <x v="284"/>
    <x v="446"/>
    <x v="16"/>
    <x v="0"/>
    <x v="0"/>
    <x v="0"/>
    <x v="18"/>
    <x v="40"/>
    <x v="103"/>
    <x v="47"/>
    <x v="3"/>
    <x v="6"/>
    <x v="0"/>
    <x v="0"/>
    <x v="38"/>
    <x v="25"/>
    <x v="33"/>
    <x v="17"/>
    <x v="20"/>
    <x v="35"/>
    <x v="34"/>
    <x v="11"/>
    <x v="21"/>
    <x v="94"/>
    <x v="18"/>
    <x v="28"/>
    <x v="5"/>
    <x v="9"/>
    <x v="8"/>
    <x v="7"/>
    <x v="37"/>
    <x v="32"/>
    <x v="7"/>
    <x v="31"/>
    <x v="36"/>
    <x v="2"/>
    <x v="17"/>
  </r>
  <r>
    <x v="1"/>
    <x v="23"/>
    <x v="0"/>
    <x v="5"/>
    <x v="0"/>
    <x v="1"/>
    <x v="143"/>
    <x v="446"/>
    <x v="16"/>
    <x v="0"/>
    <x v="0"/>
    <x v="0"/>
    <x v="18"/>
    <x v="40"/>
    <x v="103"/>
    <x v="47"/>
    <x v="3"/>
    <x v="6"/>
    <x v="0"/>
    <x v="0"/>
    <x v="38"/>
    <x v="25"/>
    <x v="33"/>
    <x v="17"/>
    <x v="20"/>
    <x v="35"/>
    <x v="34"/>
    <x v="11"/>
    <x v="21"/>
    <x v="94"/>
    <x v="18"/>
    <x v="28"/>
    <x v="5"/>
    <x v="9"/>
    <x v="8"/>
    <x v="7"/>
    <x v="37"/>
    <x v="32"/>
    <x v="7"/>
    <x v="31"/>
    <x v="36"/>
    <x v="2"/>
    <x v="17"/>
  </r>
  <r>
    <x v="7"/>
    <x v="24"/>
    <x v="0"/>
    <x v="21"/>
    <x v="0"/>
    <x v="1"/>
    <x v="275"/>
    <x v="510"/>
    <x v="62"/>
    <x v="202"/>
    <x v="258"/>
    <x v="0"/>
    <x v="18"/>
    <x v="260"/>
    <x v="103"/>
    <x v="47"/>
    <x v="3"/>
    <x v="6"/>
    <x v="0"/>
    <x v="0"/>
    <x v="32"/>
    <x v="20"/>
    <x v="26"/>
    <x v="10"/>
    <x v="16"/>
    <x v="24"/>
    <x v="34"/>
    <x v="11"/>
    <x v="21"/>
    <x v="124"/>
    <x v="18"/>
    <x v="28"/>
    <x v="5"/>
    <x v="9"/>
    <x v="8"/>
    <x v="7"/>
    <x v="34"/>
    <x v="33"/>
    <x v="7"/>
    <x v="32"/>
    <x v="28"/>
    <x v="1"/>
    <x v="0"/>
  </r>
  <r>
    <x v="6"/>
    <x v="20"/>
    <x v="5"/>
    <x v="27"/>
    <x v="0"/>
    <x v="1"/>
    <x v="48"/>
    <x v="404"/>
    <x v="42"/>
    <x v="114"/>
    <x v="131"/>
    <x v="0"/>
    <x v="18"/>
    <x v="132"/>
    <x v="116"/>
    <x v="59"/>
    <x v="3"/>
    <x v="6"/>
    <x v="0"/>
    <x v="0"/>
    <x v="2"/>
    <x v="15"/>
    <x v="13"/>
    <x v="16"/>
    <x v="20"/>
    <x v="35"/>
    <x v="34"/>
    <x v="11"/>
    <x v="21"/>
    <x v="124"/>
    <x v="18"/>
    <x v="28"/>
    <x v="5"/>
    <x v="9"/>
    <x v="5"/>
    <x v="4"/>
    <x v="14"/>
    <x v="4"/>
    <x v="4"/>
    <x v="4"/>
    <x v="15"/>
    <x v="5"/>
    <x v="17"/>
  </r>
  <r>
    <x v="1"/>
    <x v="22"/>
    <x v="5"/>
    <x v="27"/>
    <x v="0"/>
    <x v="9"/>
    <x v="239"/>
    <x v="99"/>
    <x v="7"/>
    <x v="49"/>
    <x v="54"/>
    <x v="0"/>
    <x v="18"/>
    <x v="78"/>
    <x v="116"/>
    <x v="59"/>
    <x v="3"/>
    <x v="6"/>
    <x v="0"/>
    <x v="0"/>
    <x v="14"/>
    <x v="25"/>
    <x v="33"/>
    <x v="3"/>
    <x v="12"/>
    <x v="10"/>
    <x v="34"/>
    <x v="11"/>
    <x v="21"/>
    <x v="124"/>
    <x v="18"/>
    <x v="28"/>
    <x v="5"/>
    <x v="9"/>
    <x v="5"/>
    <x v="4"/>
    <x v="14"/>
    <x v="4"/>
    <x v="4"/>
    <x v="4"/>
    <x v="12"/>
    <x v="16"/>
    <x v="26"/>
  </r>
  <r>
    <x v="1"/>
    <x v="21"/>
    <x v="5"/>
    <x v="32"/>
    <x v="2"/>
    <x v="9"/>
    <x v="280"/>
    <x v="682"/>
    <x v="16"/>
    <x v="0"/>
    <x v="0"/>
    <x v="0"/>
    <x v="17"/>
    <x v="0"/>
    <x v="112"/>
    <x v="55"/>
    <x v="3"/>
    <x v="6"/>
    <x v="0"/>
    <x v="0"/>
    <x v="14"/>
    <x v="25"/>
    <x v="33"/>
    <x v="16"/>
    <x v="20"/>
    <x v="35"/>
    <x v="34"/>
    <x v="11"/>
    <x v="21"/>
    <x v="124"/>
    <x v="18"/>
    <x v="28"/>
    <x v="5"/>
    <x v="9"/>
    <x v="5"/>
    <x v="4"/>
    <x v="21"/>
    <x v="19"/>
    <x v="4"/>
    <x v="19"/>
    <x v="36"/>
    <x v="16"/>
    <x v="26"/>
  </r>
  <r>
    <x v="1"/>
    <x v="23"/>
    <x v="5"/>
    <x v="31"/>
    <x v="1"/>
    <x v="1"/>
    <x v="185"/>
    <x v="172"/>
    <x v="16"/>
    <x v="0"/>
    <x v="0"/>
    <x v="0"/>
    <x v="17"/>
    <x v="0"/>
    <x v="114"/>
    <x v="58"/>
    <x v="3"/>
    <x v="6"/>
    <x v="0"/>
    <x v="0"/>
    <x v="14"/>
    <x v="25"/>
    <x v="33"/>
    <x v="16"/>
    <x v="20"/>
    <x v="35"/>
    <x v="34"/>
    <x v="11"/>
    <x v="21"/>
    <x v="124"/>
    <x v="18"/>
    <x v="28"/>
    <x v="5"/>
    <x v="9"/>
    <x v="5"/>
    <x v="4"/>
    <x v="22"/>
    <x v="28"/>
    <x v="4"/>
    <x v="27"/>
    <x v="36"/>
    <x v="2"/>
    <x v="7"/>
  </r>
  <r>
    <x v="1"/>
    <x v="19"/>
    <x v="0"/>
    <x v="5"/>
    <x v="1"/>
    <x v="1"/>
    <x v="331"/>
    <x v="183"/>
    <x v="16"/>
    <x v="0"/>
    <x v="0"/>
    <x v="0"/>
    <x v="17"/>
    <x v="0"/>
    <x v="253"/>
    <x v="164"/>
    <x v="3"/>
    <x v="6"/>
    <x v="0"/>
    <x v="0"/>
    <x v="14"/>
    <x v="25"/>
    <x v="33"/>
    <x v="16"/>
    <x v="20"/>
    <x v="35"/>
    <x v="34"/>
    <x v="11"/>
    <x v="21"/>
    <x v="124"/>
    <x v="18"/>
    <x v="28"/>
    <x v="5"/>
    <x v="9"/>
    <x v="8"/>
    <x v="7"/>
    <x v="37"/>
    <x v="32"/>
    <x v="7"/>
    <x v="31"/>
    <x v="36"/>
    <x v="2"/>
    <x v="8"/>
  </r>
  <r>
    <x v="1"/>
    <x v="23"/>
    <x v="0"/>
    <x v="5"/>
    <x v="2"/>
    <x v="9"/>
    <x v="331"/>
    <x v="508"/>
    <x v="89"/>
    <x v="0"/>
    <x v="0"/>
    <x v="0"/>
    <x v="17"/>
    <x v="0"/>
    <x v="253"/>
    <x v="164"/>
    <x v="3"/>
    <x v="6"/>
    <x v="0"/>
    <x v="0"/>
    <x v="14"/>
    <x v="25"/>
    <x v="33"/>
    <x v="16"/>
    <x v="20"/>
    <x v="35"/>
    <x v="34"/>
    <x v="11"/>
    <x v="21"/>
    <x v="124"/>
    <x v="18"/>
    <x v="28"/>
    <x v="5"/>
    <x v="9"/>
    <x v="8"/>
    <x v="7"/>
    <x v="37"/>
    <x v="32"/>
    <x v="7"/>
    <x v="31"/>
    <x v="36"/>
    <x v="2"/>
    <x v="17"/>
  </r>
  <r>
    <x v="0"/>
    <x v="24"/>
    <x v="0"/>
    <x v="5"/>
    <x v="3"/>
    <x v="9"/>
    <x v="331"/>
    <x v="532"/>
    <x v="16"/>
    <x v="0"/>
    <x v="0"/>
    <x v="0"/>
    <x v="17"/>
    <x v="0"/>
    <x v="253"/>
    <x v="164"/>
    <x v="3"/>
    <x v="6"/>
    <x v="0"/>
    <x v="0"/>
    <x v="14"/>
    <x v="25"/>
    <x v="33"/>
    <x v="16"/>
    <x v="20"/>
    <x v="35"/>
    <x v="34"/>
    <x v="11"/>
    <x v="21"/>
    <x v="124"/>
    <x v="18"/>
    <x v="28"/>
    <x v="5"/>
    <x v="9"/>
    <x v="8"/>
    <x v="7"/>
    <x v="37"/>
    <x v="32"/>
    <x v="7"/>
    <x v="31"/>
    <x v="36"/>
    <x v="16"/>
    <x v="26"/>
  </r>
  <r>
    <x v="2"/>
    <x v="21"/>
    <x v="5"/>
    <x v="32"/>
    <x v="1"/>
    <x v="9"/>
    <x v="128"/>
    <x v="233"/>
    <x v="16"/>
    <x v="134"/>
    <x v="166"/>
    <x v="0"/>
    <x v="17"/>
    <x v="154"/>
    <x v="129"/>
    <x v="41"/>
    <x v="3"/>
    <x v="6"/>
    <x v="0"/>
    <x v="0"/>
    <x v="3"/>
    <x v="15"/>
    <x v="15"/>
    <x v="10"/>
    <x v="12"/>
    <x v="23"/>
    <x v="34"/>
    <x v="11"/>
    <x v="21"/>
    <x v="5"/>
    <x v="11"/>
    <x v="9"/>
    <x v="5"/>
    <x v="9"/>
    <x v="5"/>
    <x v="4"/>
    <x v="21"/>
    <x v="19"/>
    <x v="4"/>
    <x v="19"/>
    <x v="17"/>
    <x v="3"/>
    <x v="25"/>
  </r>
  <r>
    <x v="4"/>
    <x v="21"/>
    <x v="5"/>
    <x v="31"/>
    <x v="1"/>
    <x v="9"/>
    <x v="186"/>
    <x v="162"/>
    <x v="16"/>
    <x v="0"/>
    <x v="0"/>
    <x v="0"/>
    <x v="17"/>
    <x v="0"/>
    <x v="129"/>
    <x v="41"/>
    <x v="3"/>
    <x v="6"/>
    <x v="0"/>
    <x v="0"/>
    <x v="14"/>
    <x v="25"/>
    <x v="33"/>
    <x v="16"/>
    <x v="20"/>
    <x v="35"/>
    <x v="3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4"/>
    <x v="22"/>
    <x v="5"/>
    <x v="31"/>
    <x v="1"/>
    <x v="1"/>
    <x v="249"/>
    <x v="328"/>
    <x v="34"/>
    <x v="15"/>
    <x v="16"/>
    <x v="0"/>
    <x v="17"/>
    <x v="11"/>
    <x v="129"/>
    <x v="41"/>
    <x v="3"/>
    <x v="6"/>
    <x v="0"/>
    <x v="0"/>
    <x v="14"/>
    <x v="25"/>
    <x v="33"/>
    <x v="16"/>
    <x v="20"/>
    <x v="35"/>
    <x v="34"/>
    <x v="11"/>
    <x v="21"/>
    <x v="25"/>
    <x v="12"/>
    <x v="11"/>
    <x v="5"/>
    <x v="9"/>
    <x v="5"/>
    <x v="4"/>
    <x v="22"/>
    <x v="28"/>
    <x v="4"/>
    <x v="27"/>
    <x v="19"/>
    <x v="9"/>
    <x v="19"/>
  </r>
  <r>
    <x v="7"/>
    <x v="30"/>
    <x v="5"/>
    <x v="31"/>
    <x v="1"/>
    <x v="9"/>
    <x v="186"/>
    <x v="321"/>
    <x v="12"/>
    <x v="0"/>
    <x v="0"/>
    <x v="0"/>
    <x v="17"/>
    <x v="0"/>
    <x v="129"/>
    <x v="41"/>
    <x v="3"/>
    <x v="6"/>
    <x v="0"/>
    <x v="0"/>
    <x v="14"/>
    <x v="25"/>
    <x v="33"/>
    <x v="16"/>
    <x v="20"/>
    <x v="35"/>
    <x v="3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1"/>
    <x v="23"/>
    <x v="4"/>
    <x v="14"/>
    <x v="11"/>
    <x v="9"/>
    <x v="215"/>
    <x v="344"/>
    <x v="16"/>
    <x v="0"/>
    <x v="0"/>
    <x v="0"/>
    <x v="20"/>
    <x v="0"/>
    <x v="124"/>
    <x v="31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3"/>
    <x v="8"/>
    <x v="6"/>
    <x v="18"/>
    <x v="8"/>
    <x v="18"/>
    <x v="36"/>
    <x v="16"/>
    <x v="26"/>
  </r>
  <r>
    <x v="1"/>
    <x v="23"/>
    <x v="4"/>
    <x v="14"/>
    <x v="12"/>
    <x v="9"/>
    <x v="244"/>
    <x v="396"/>
    <x v="16"/>
    <x v="0"/>
    <x v="0"/>
    <x v="0"/>
    <x v="20"/>
    <x v="0"/>
    <x v="124"/>
    <x v="31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3"/>
    <x v="8"/>
    <x v="6"/>
    <x v="18"/>
    <x v="8"/>
    <x v="18"/>
    <x v="36"/>
    <x v="2"/>
    <x v="17"/>
  </r>
  <r>
    <x v="7"/>
    <x v="21"/>
    <x v="2"/>
    <x v="12"/>
    <x v="1"/>
    <x v="1"/>
    <x v="306"/>
    <x v="574"/>
    <x v="62"/>
    <x v="114"/>
    <x v="200"/>
    <x v="0"/>
    <x v="17"/>
    <x v="210"/>
    <x v="94"/>
    <x v="30"/>
    <x v="3"/>
    <x v="6"/>
    <x v="0"/>
    <x v="0"/>
    <x v="6"/>
    <x v="15"/>
    <x v="19"/>
    <x v="16"/>
    <x v="20"/>
    <x v="35"/>
    <x v="34"/>
    <x v="11"/>
    <x v="21"/>
    <x v="124"/>
    <x v="18"/>
    <x v="28"/>
    <x v="5"/>
    <x v="9"/>
    <x v="6"/>
    <x v="9"/>
    <x v="15"/>
    <x v="39"/>
    <x v="9"/>
    <x v="38"/>
    <x v="21"/>
    <x v="1"/>
    <x v="3"/>
  </r>
  <r>
    <x v="1"/>
    <x v="18"/>
    <x v="5"/>
    <x v="35"/>
    <x v="1"/>
    <x v="1"/>
    <x v="35"/>
    <x v="18"/>
    <x v="16"/>
    <x v="47"/>
    <x v="67"/>
    <x v="0"/>
    <x v="17"/>
    <x v="98"/>
    <x v="84"/>
    <x v="118"/>
    <x v="3"/>
    <x v="6"/>
    <x v="0"/>
    <x v="0"/>
    <x v="14"/>
    <x v="25"/>
    <x v="33"/>
    <x v="9"/>
    <x v="11"/>
    <x v="18"/>
    <x v="34"/>
    <x v="11"/>
    <x v="21"/>
    <x v="124"/>
    <x v="18"/>
    <x v="28"/>
    <x v="5"/>
    <x v="9"/>
    <x v="5"/>
    <x v="4"/>
    <x v="19"/>
    <x v="23"/>
    <x v="4"/>
    <x v="22"/>
    <x v="20"/>
    <x v="2"/>
    <x v="11"/>
  </r>
  <r>
    <x v="1"/>
    <x v="21"/>
    <x v="5"/>
    <x v="33"/>
    <x v="1"/>
    <x v="1"/>
    <x v="46"/>
    <x v="359"/>
    <x v="74"/>
    <x v="0"/>
    <x v="0"/>
    <x v="0"/>
    <x v="17"/>
    <x v="0"/>
    <x v="84"/>
    <x v="118"/>
    <x v="3"/>
    <x v="6"/>
    <x v="0"/>
    <x v="0"/>
    <x v="14"/>
    <x v="25"/>
    <x v="33"/>
    <x v="16"/>
    <x v="20"/>
    <x v="35"/>
    <x v="34"/>
    <x v="11"/>
    <x v="21"/>
    <x v="124"/>
    <x v="18"/>
    <x v="28"/>
    <x v="5"/>
    <x v="9"/>
    <x v="5"/>
    <x v="4"/>
    <x v="20"/>
    <x v="26"/>
    <x v="4"/>
    <x v="25"/>
    <x v="36"/>
    <x v="2"/>
    <x v="11"/>
  </r>
  <r>
    <x v="1"/>
    <x v="21"/>
    <x v="5"/>
    <x v="33"/>
    <x v="1"/>
    <x v="1"/>
    <x v="300"/>
    <x v="108"/>
    <x v="10"/>
    <x v="17"/>
    <x v="19"/>
    <x v="0"/>
    <x v="17"/>
    <x v="4"/>
    <x v="84"/>
    <x v="118"/>
    <x v="3"/>
    <x v="6"/>
    <x v="0"/>
    <x v="0"/>
    <x v="14"/>
    <x v="25"/>
    <x v="33"/>
    <x v="16"/>
    <x v="20"/>
    <x v="35"/>
    <x v="34"/>
    <x v="11"/>
    <x v="21"/>
    <x v="12"/>
    <x v="13"/>
    <x v="15"/>
    <x v="5"/>
    <x v="9"/>
    <x v="5"/>
    <x v="4"/>
    <x v="20"/>
    <x v="26"/>
    <x v="4"/>
    <x v="25"/>
    <x v="23"/>
    <x v="2"/>
    <x v="12"/>
  </r>
  <r>
    <x v="4"/>
    <x v="21"/>
    <x v="5"/>
    <x v="33"/>
    <x v="1"/>
    <x v="9"/>
    <x v="300"/>
    <x v="555"/>
    <x v="16"/>
    <x v="0"/>
    <x v="0"/>
    <x v="0"/>
    <x v="17"/>
    <x v="0"/>
    <x v="102"/>
    <x v="118"/>
    <x v="3"/>
    <x v="6"/>
    <x v="0"/>
    <x v="0"/>
    <x v="14"/>
    <x v="25"/>
    <x v="33"/>
    <x v="16"/>
    <x v="20"/>
    <x v="35"/>
    <x v="34"/>
    <x v="11"/>
    <x v="21"/>
    <x v="124"/>
    <x v="18"/>
    <x v="28"/>
    <x v="5"/>
    <x v="9"/>
    <x v="5"/>
    <x v="4"/>
    <x v="20"/>
    <x v="26"/>
    <x v="4"/>
    <x v="25"/>
    <x v="36"/>
    <x v="16"/>
    <x v="26"/>
  </r>
  <r>
    <x v="6"/>
    <x v="19"/>
    <x v="5"/>
    <x v="31"/>
    <x v="6"/>
    <x v="2"/>
    <x v="186"/>
    <x v="530"/>
    <x v="63"/>
    <x v="0"/>
    <x v="0"/>
    <x v="0"/>
    <x v="17"/>
    <x v="0"/>
    <x v="214"/>
    <x v="118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22"/>
    <x v="28"/>
    <x v="4"/>
    <x v="27"/>
    <x v="36"/>
    <x v="5"/>
    <x v="17"/>
  </r>
  <r>
    <x v="7"/>
    <x v="24"/>
    <x v="5"/>
    <x v="31"/>
    <x v="0"/>
    <x v="9"/>
    <x v="186"/>
    <x v="53"/>
    <x v="86"/>
    <x v="0"/>
    <x v="0"/>
    <x v="0"/>
    <x v="17"/>
    <x v="0"/>
    <x v="214"/>
    <x v="118"/>
    <x v="3"/>
    <x v="6"/>
    <x v="0"/>
    <x v="0"/>
    <x v="14"/>
    <x v="25"/>
    <x v="33"/>
    <x v="16"/>
    <x v="20"/>
    <x v="35"/>
    <x v="3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1"/>
    <x v="22"/>
    <x v="5"/>
    <x v="31"/>
    <x v="3"/>
    <x v="9"/>
    <x v="186"/>
    <x v="305"/>
    <x v="6"/>
    <x v="0"/>
    <x v="0"/>
    <x v="0"/>
    <x v="17"/>
    <x v="0"/>
    <x v="214"/>
    <x v="118"/>
    <x v="3"/>
    <x v="6"/>
    <x v="0"/>
    <x v="0"/>
    <x v="14"/>
    <x v="25"/>
    <x v="33"/>
    <x v="16"/>
    <x v="20"/>
    <x v="35"/>
    <x v="34"/>
    <x v="11"/>
    <x v="21"/>
    <x v="124"/>
    <x v="18"/>
    <x v="28"/>
    <x v="5"/>
    <x v="9"/>
    <x v="5"/>
    <x v="4"/>
    <x v="22"/>
    <x v="28"/>
    <x v="4"/>
    <x v="27"/>
    <x v="36"/>
    <x v="1"/>
    <x v="17"/>
  </r>
  <r>
    <x v="1"/>
    <x v="22"/>
    <x v="5"/>
    <x v="31"/>
    <x v="3"/>
    <x v="3"/>
    <x v="186"/>
    <x v="595"/>
    <x v="34"/>
    <x v="0"/>
    <x v="0"/>
    <x v="0"/>
    <x v="17"/>
    <x v="0"/>
    <x v="214"/>
    <x v="118"/>
    <x v="3"/>
    <x v="6"/>
    <x v="0"/>
    <x v="0"/>
    <x v="14"/>
    <x v="25"/>
    <x v="33"/>
    <x v="16"/>
    <x v="20"/>
    <x v="35"/>
    <x v="34"/>
    <x v="11"/>
    <x v="21"/>
    <x v="124"/>
    <x v="18"/>
    <x v="28"/>
    <x v="5"/>
    <x v="9"/>
    <x v="5"/>
    <x v="4"/>
    <x v="22"/>
    <x v="28"/>
    <x v="4"/>
    <x v="27"/>
    <x v="36"/>
    <x v="1"/>
    <x v="17"/>
  </r>
  <r>
    <x v="7"/>
    <x v="24"/>
    <x v="5"/>
    <x v="31"/>
    <x v="2"/>
    <x v="2"/>
    <x v="186"/>
    <x v="321"/>
    <x v="68"/>
    <x v="169"/>
    <x v="183"/>
    <x v="0"/>
    <x v="17"/>
    <x v="244"/>
    <x v="214"/>
    <x v="118"/>
    <x v="3"/>
    <x v="6"/>
    <x v="0"/>
    <x v="0"/>
    <x v="7"/>
    <x v="18"/>
    <x v="17"/>
    <x v="16"/>
    <x v="20"/>
    <x v="35"/>
    <x v="34"/>
    <x v="11"/>
    <x v="21"/>
    <x v="23"/>
    <x v="18"/>
    <x v="28"/>
    <x v="5"/>
    <x v="9"/>
    <x v="5"/>
    <x v="4"/>
    <x v="22"/>
    <x v="28"/>
    <x v="4"/>
    <x v="27"/>
    <x v="19"/>
    <x v="1"/>
    <x v="0"/>
  </r>
  <r>
    <x v="7"/>
    <x v="23"/>
    <x v="5"/>
    <x v="31"/>
    <x v="2"/>
    <x v="1"/>
    <x v="186"/>
    <x v="321"/>
    <x v="26"/>
    <x v="0"/>
    <x v="0"/>
    <x v="0"/>
    <x v="17"/>
    <x v="0"/>
    <x v="214"/>
    <x v="118"/>
    <x v="3"/>
    <x v="6"/>
    <x v="0"/>
    <x v="0"/>
    <x v="14"/>
    <x v="25"/>
    <x v="33"/>
    <x v="16"/>
    <x v="20"/>
    <x v="35"/>
    <x v="34"/>
    <x v="11"/>
    <x v="21"/>
    <x v="124"/>
    <x v="18"/>
    <x v="28"/>
    <x v="5"/>
    <x v="9"/>
    <x v="5"/>
    <x v="4"/>
    <x v="22"/>
    <x v="28"/>
    <x v="4"/>
    <x v="27"/>
    <x v="36"/>
    <x v="1"/>
    <x v="0"/>
  </r>
  <r>
    <x v="1"/>
    <x v="22"/>
    <x v="5"/>
    <x v="31"/>
    <x v="2"/>
    <x v="9"/>
    <x v="186"/>
    <x v="679"/>
    <x v="57"/>
    <x v="0"/>
    <x v="0"/>
    <x v="0"/>
    <x v="17"/>
    <x v="0"/>
    <x v="214"/>
    <x v="118"/>
    <x v="3"/>
    <x v="6"/>
    <x v="0"/>
    <x v="0"/>
    <x v="14"/>
    <x v="25"/>
    <x v="33"/>
    <x v="16"/>
    <x v="20"/>
    <x v="35"/>
    <x v="3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5"/>
    <x v="22"/>
    <x v="5"/>
    <x v="31"/>
    <x v="3"/>
    <x v="9"/>
    <x v="191"/>
    <x v="387"/>
    <x v="17"/>
    <x v="0"/>
    <x v="0"/>
    <x v="0"/>
    <x v="17"/>
    <x v="0"/>
    <x v="150"/>
    <x v="118"/>
    <x v="3"/>
    <x v="6"/>
    <x v="0"/>
    <x v="0"/>
    <x v="14"/>
    <x v="25"/>
    <x v="33"/>
    <x v="16"/>
    <x v="20"/>
    <x v="35"/>
    <x v="3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5"/>
    <x v="28"/>
    <x v="5"/>
    <x v="31"/>
    <x v="9"/>
    <x v="9"/>
    <x v="191"/>
    <x v="263"/>
    <x v="86"/>
    <x v="0"/>
    <x v="0"/>
    <x v="0"/>
    <x v="17"/>
    <x v="0"/>
    <x v="150"/>
    <x v="118"/>
    <x v="3"/>
    <x v="6"/>
    <x v="0"/>
    <x v="0"/>
    <x v="14"/>
    <x v="25"/>
    <x v="33"/>
    <x v="16"/>
    <x v="20"/>
    <x v="35"/>
    <x v="3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7"/>
    <x v="22"/>
    <x v="5"/>
    <x v="31"/>
    <x v="1"/>
    <x v="1"/>
    <x v="335"/>
    <x v="669"/>
    <x v="12"/>
    <x v="158"/>
    <x v="200"/>
    <x v="0"/>
    <x v="17"/>
    <x v="289"/>
    <x v="212"/>
    <x v="118"/>
    <x v="3"/>
    <x v="6"/>
    <x v="0"/>
    <x v="0"/>
    <x v="33"/>
    <x v="17"/>
    <x v="19"/>
    <x v="16"/>
    <x v="20"/>
    <x v="35"/>
    <x v="34"/>
    <x v="11"/>
    <x v="21"/>
    <x v="124"/>
    <x v="18"/>
    <x v="28"/>
    <x v="5"/>
    <x v="9"/>
    <x v="5"/>
    <x v="4"/>
    <x v="22"/>
    <x v="28"/>
    <x v="4"/>
    <x v="27"/>
    <x v="21"/>
    <x v="1"/>
    <x v="19"/>
  </r>
  <r>
    <x v="4"/>
    <x v="22"/>
    <x v="5"/>
    <x v="31"/>
    <x v="1"/>
    <x v="1"/>
    <x v="335"/>
    <x v="345"/>
    <x v="16"/>
    <x v="0"/>
    <x v="0"/>
    <x v="0"/>
    <x v="17"/>
    <x v="0"/>
    <x v="212"/>
    <x v="118"/>
    <x v="3"/>
    <x v="6"/>
    <x v="0"/>
    <x v="0"/>
    <x v="14"/>
    <x v="25"/>
    <x v="33"/>
    <x v="16"/>
    <x v="20"/>
    <x v="35"/>
    <x v="34"/>
    <x v="11"/>
    <x v="21"/>
    <x v="124"/>
    <x v="18"/>
    <x v="28"/>
    <x v="5"/>
    <x v="9"/>
    <x v="5"/>
    <x v="4"/>
    <x v="22"/>
    <x v="28"/>
    <x v="4"/>
    <x v="27"/>
    <x v="36"/>
    <x v="9"/>
    <x v="19"/>
  </r>
  <r>
    <x v="7"/>
    <x v="24"/>
    <x v="5"/>
    <x v="31"/>
    <x v="3"/>
    <x v="2"/>
    <x v="22"/>
    <x v="216"/>
    <x v="26"/>
    <x v="0"/>
    <x v="0"/>
    <x v="0"/>
    <x v="17"/>
    <x v="0"/>
    <x v="143"/>
    <x v="118"/>
    <x v="3"/>
    <x v="6"/>
    <x v="0"/>
    <x v="0"/>
    <x v="14"/>
    <x v="25"/>
    <x v="33"/>
    <x v="16"/>
    <x v="20"/>
    <x v="35"/>
    <x v="34"/>
    <x v="11"/>
    <x v="21"/>
    <x v="124"/>
    <x v="18"/>
    <x v="28"/>
    <x v="5"/>
    <x v="9"/>
    <x v="5"/>
    <x v="4"/>
    <x v="22"/>
    <x v="28"/>
    <x v="4"/>
    <x v="27"/>
    <x v="36"/>
    <x v="1"/>
    <x v="6"/>
  </r>
  <r>
    <x v="6"/>
    <x v="21"/>
    <x v="5"/>
    <x v="31"/>
    <x v="2"/>
    <x v="1"/>
    <x v="22"/>
    <x v="217"/>
    <x v="26"/>
    <x v="0"/>
    <x v="0"/>
    <x v="0"/>
    <x v="17"/>
    <x v="0"/>
    <x v="143"/>
    <x v="118"/>
    <x v="3"/>
    <x v="6"/>
    <x v="0"/>
    <x v="0"/>
    <x v="14"/>
    <x v="25"/>
    <x v="33"/>
    <x v="16"/>
    <x v="20"/>
    <x v="35"/>
    <x v="34"/>
    <x v="11"/>
    <x v="21"/>
    <x v="124"/>
    <x v="18"/>
    <x v="28"/>
    <x v="5"/>
    <x v="9"/>
    <x v="5"/>
    <x v="4"/>
    <x v="22"/>
    <x v="28"/>
    <x v="4"/>
    <x v="27"/>
    <x v="36"/>
    <x v="5"/>
    <x v="17"/>
  </r>
  <r>
    <x v="1"/>
    <x v="22"/>
    <x v="5"/>
    <x v="31"/>
    <x v="1"/>
    <x v="1"/>
    <x v="22"/>
    <x v="106"/>
    <x v="34"/>
    <x v="158"/>
    <x v="168"/>
    <x v="0"/>
    <x v="17"/>
    <x v="210"/>
    <x v="143"/>
    <x v="118"/>
    <x v="3"/>
    <x v="6"/>
    <x v="0"/>
    <x v="0"/>
    <x v="6"/>
    <x v="17"/>
    <x v="16"/>
    <x v="16"/>
    <x v="20"/>
    <x v="35"/>
    <x v="34"/>
    <x v="11"/>
    <x v="21"/>
    <x v="124"/>
    <x v="18"/>
    <x v="28"/>
    <x v="5"/>
    <x v="9"/>
    <x v="5"/>
    <x v="4"/>
    <x v="22"/>
    <x v="28"/>
    <x v="4"/>
    <x v="27"/>
    <x v="18"/>
    <x v="1"/>
    <x v="17"/>
  </r>
  <r>
    <x v="1"/>
    <x v="22"/>
    <x v="5"/>
    <x v="31"/>
    <x v="2"/>
    <x v="2"/>
    <x v="22"/>
    <x v="34"/>
    <x v="16"/>
    <x v="0"/>
    <x v="0"/>
    <x v="0"/>
    <x v="17"/>
    <x v="0"/>
    <x v="143"/>
    <x v="118"/>
    <x v="3"/>
    <x v="6"/>
    <x v="0"/>
    <x v="0"/>
    <x v="14"/>
    <x v="25"/>
    <x v="33"/>
    <x v="16"/>
    <x v="20"/>
    <x v="35"/>
    <x v="34"/>
    <x v="11"/>
    <x v="21"/>
    <x v="124"/>
    <x v="18"/>
    <x v="28"/>
    <x v="5"/>
    <x v="9"/>
    <x v="5"/>
    <x v="4"/>
    <x v="22"/>
    <x v="28"/>
    <x v="4"/>
    <x v="27"/>
    <x v="36"/>
    <x v="1"/>
    <x v="17"/>
  </r>
  <r>
    <x v="4"/>
    <x v="21"/>
    <x v="5"/>
    <x v="31"/>
    <x v="1"/>
    <x v="1"/>
    <x v="184"/>
    <x v="314"/>
    <x v="4"/>
    <x v="0"/>
    <x v="0"/>
    <x v="0"/>
    <x v="17"/>
    <x v="0"/>
    <x v="143"/>
    <x v="118"/>
    <x v="3"/>
    <x v="6"/>
    <x v="0"/>
    <x v="0"/>
    <x v="14"/>
    <x v="25"/>
    <x v="33"/>
    <x v="16"/>
    <x v="20"/>
    <x v="35"/>
    <x v="34"/>
    <x v="11"/>
    <x v="21"/>
    <x v="124"/>
    <x v="18"/>
    <x v="28"/>
    <x v="5"/>
    <x v="9"/>
    <x v="5"/>
    <x v="4"/>
    <x v="22"/>
    <x v="28"/>
    <x v="4"/>
    <x v="27"/>
    <x v="36"/>
    <x v="9"/>
    <x v="20"/>
  </r>
  <r>
    <x v="6"/>
    <x v="21"/>
    <x v="5"/>
    <x v="31"/>
    <x v="2"/>
    <x v="2"/>
    <x v="184"/>
    <x v="493"/>
    <x v="27"/>
    <x v="0"/>
    <x v="0"/>
    <x v="0"/>
    <x v="17"/>
    <x v="0"/>
    <x v="143"/>
    <x v="118"/>
    <x v="3"/>
    <x v="6"/>
    <x v="0"/>
    <x v="0"/>
    <x v="14"/>
    <x v="25"/>
    <x v="33"/>
    <x v="16"/>
    <x v="20"/>
    <x v="35"/>
    <x v="34"/>
    <x v="11"/>
    <x v="21"/>
    <x v="124"/>
    <x v="18"/>
    <x v="28"/>
    <x v="5"/>
    <x v="9"/>
    <x v="5"/>
    <x v="4"/>
    <x v="22"/>
    <x v="28"/>
    <x v="4"/>
    <x v="27"/>
    <x v="36"/>
    <x v="5"/>
    <x v="17"/>
  </r>
  <r>
    <x v="4"/>
    <x v="23"/>
    <x v="5"/>
    <x v="31"/>
    <x v="1"/>
    <x v="1"/>
    <x v="182"/>
    <x v="626"/>
    <x v="34"/>
    <x v="158"/>
    <x v="183"/>
    <x v="0"/>
    <x v="17"/>
    <x v="242"/>
    <x v="141"/>
    <x v="118"/>
    <x v="3"/>
    <x v="6"/>
    <x v="0"/>
    <x v="0"/>
    <x v="7"/>
    <x v="17"/>
    <x v="17"/>
    <x v="16"/>
    <x v="20"/>
    <x v="35"/>
    <x v="34"/>
    <x v="11"/>
    <x v="21"/>
    <x v="124"/>
    <x v="18"/>
    <x v="28"/>
    <x v="4"/>
    <x v="8"/>
    <x v="5"/>
    <x v="4"/>
    <x v="22"/>
    <x v="28"/>
    <x v="4"/>
    <x v="27"/>
    <x v="19"/>
    <x v="9"/>
    <x v="21"/>
  </r>
  <r>
    <x v="1"/>
    <x v="22"/>
    <x v="5"/>
    <x v="31"/>
    <x v="1"/>
    <x v="1"/>
    <x v="182"/>
    <x v="410"/>
    <x v="16"/>
    <x v="158"/>
    <x v="200"/>
    <x v="0"/>
    <x v="17"/>
    <x v="242"/>
    <x v="141"/>
    <x v="118"/>
    <x v="3"/>
    <x v="6"/>
    <x v="0"/>
    <x v="0"/>
    <x v="7"/>
    <x v="17"/>
    <x v="19"/>
    <x v="16"/>
    <x v="20"/>
    <x v="35"/>
    <x v="34"/>
    <x v="11"/>
    <x v="21"/>
    <x v="124"/>
    <x v="18"/>
    <x v="28"/>
    <x v="4"/>
    <x v="8"/>
    <x v="5"/>
    <x v="4"/>
    <x v="22"/>
    <x v="28"/>
    <x v="4"/>
    <x v="27"/>
    <x v="21"/>
    <x v="2"/>
    <x v="17"/>
  </r>
  <r>
    <x v="1"/>
    <x v="22"/>
    <x v="5"/>
    <x v="31"/>
    <x v="2"/>
    <x v="2"/>
    <x v="182"/>
    <x v="592"/>
    <x v="39"/>
    <x v="158"/>
    <x v="200"/>
    <x v="0"/>
    <x v="17"/>
    <x v="233"/>
    <x v="141"/>
    <x v="118"/>
    <x v="3"/>
    <x v="6"/>
    <x v="0"/>
    <x v="0"/>
    <x v="30"/>
    <x v="17"/>
    <x v="19"/>
    <x v="16"/>
    <x v="20"/>
    <x v="35"/>
    <x v="34"/>
    <x v="11"/>
    <x v="21"/>
    <x v="124"/>
    <x v="18"/>
    <x v="28"/>
    <x v="4"/>
    <x v="8"/>
    <x v="5"/>
    <x v="4"/>
    <x v="22"/>
    <x v="28"/>
    <x v="4"/>
    <x v="27"/>
    <x v="21"/>
    <x v="2"/>
    <x v="17"/>
  </r>
  <r>
    <x v="1"/>
    <x v="23"/>
    <x v="5"/>
    <x v="31"/>
    <x v="3"/>
    <x v="3"/>
    <x v="182"/>
    <x v="327"/>
    <x v="34"/>
    <x v="0"/>
    <x v="0"/>
    <x v="0"/>
    <x v="17"/>
    <x v="0"/>
    <x v="141"/>
    <x v="118"/>
    <x v="3"/>
    <x v="6"/>
    <x v="0"/>
    <x v="0"/>
    <x v="14"/>
    <x v="25"/>
    <x v="33"/>
    <x v="16"/>
    <x v="20"/>
    <x v="35"/>
    <x v="34"/>
    <x v="11"/>
    <x v="21"/>
    <x v="124"/>
    <x v="18"/>
    <x v="28"/>
    <x v="4"/>
    <x v="8"/>
    <x v="5"/>
    <x v="4"/>
    <x v="22"/>
    <x v="28"/>
    <x v="4"/>
    <x v="27"/>
    <x v="36"/>
    <x v="2"/>
    <x v="17"/>
  </r>
  <r>
    <x v="4"/>
    <x v="21"/>
    <x v="5"/>
    <x v="31"/>
    <x v="1"/>
    <x v="1"/>
    <x v="185"/>
    <x v="241"/>
    <x v="4"/>
    <x v="158"/>
    <x v="217"/>
    <x v="0"/>
    <x v="17"/>
    <x v="182"/>
    <x v="144"/>
    <x v="118"/>
    <x v="3"/>
    <x v="6"/>
    <x v="0"/>
    <x v="0"/>
    <x v="5"/>
    <x v="17"/>
    <x v="21"/>
    <x v="16"/>
    <x v="20"/>
    <x v="35"/>
    <x v="34"/>
    <x v="11"/>
    <x v="21"/>
    <x v="124"/>
    <x v="18"/>
    <x v="28"/>
    <x v="5"/>
    <x v="9"/>
    <x v="5"/>
    <x v="4"/>
    <x v="22"/>
    <x v="28"/>
    <x v="4"/>
    <x v="27"/>
    <x v="23"/>
    <x v="9"/>
    <x v="21"/>
  </r>
  <r>
    <x v="1"/>
    <x v="22"/>
    <x v="5"/>
    <x v="31"/>
    <x v="1"/>
    <x v="1"/>
    <x v="185"/>
    <x v="240"/>
    <x v="34"/>
    <x v="0"/>
    <x v="0"/>
    <x v="0"/>
    <x v="17"/>
    <x v="0"/>
    <x v="144"/>
    <x v="118"/>
    <x v="3"/>
    <x v="6"/>
    <x v="0"/>
    <x v="0"/>
    <x v="14"/>
    <x v="25"/>
    <x v="33"/>
    <x v="16"/>
    <x v="20"/>
    <x v="35"/>
    <x v="34"/>
    <x v="11"/>
    <x v="21"/>
    <x v="124"/>
    <x v="18"/>
    <x v="28"/>
    <x v="5"/>
    <x v="9"/>
    <x v="5"/>
    <x v="4"/>
    <x v="22"/>
    <x v="28"/>
    <x v="4"/>
    <x v="27"/>
    <x v="36"/>
    <x v="2"/>
    <x v="14"/>
  </r>
  <r>
    <x v="1"/>
    <x v="22"/>
    <x v="5"/>
    <x v="31"/>
    <x v="2"/>
    <x v="2"/>
    <x v="185"/>
    <x v="70"/>
    <x v="39"/>
    <x v="0"/>
    <x v="0"/>
    <x v="0"/>
    <x v="17"/>
    <x v="0"/>
    <x v="144"/>
    <x v="118"/>
    <x v="3"/>
    <x v="6"/>
    <x v="0"/>
    <x v="0"/>
    <x v="14"/>
    <x v="25"/>
    <x v="33"/>
    <x v="16"/>
    <x v="20"/>
    <x v="35"/>
    <x v="34"/>
    <x v="11"/>
    <x v="21"/>
    <x v="124"/>
    <x v="18"/>
    <x v="28"/>
    <x v="5"/>
    <x v="9"/>
    <x v="5"/>
    <x v="4"/>
    <x v="22"/>
    <x v="28"/>
    <x v="4"/>
    <x v="27"/>
    <x v="36"/>
    <x v="2"/>
    <x v="13"/>
  </r>
  <r>
    <x v="4"/>
    <x v="23"/>
    <x v="4"/>
    <x v="14"/>
    <x v="0"/>
    <x v="1"/>
    <x v="215"/>
    <x v="344"/>
    <x v="16"/>
    <x v="0"/>
    <x v="0"/>
    <x v="0"/>
    <x v="15"/>
    <x v="0"/>
    <x v="124"/>
    <x v="22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3"/>
    <x v="8"/>
    <x v="6"/>
    <x v="18"/>
    <x v="8"/>
    <x v="18"/>
    <x v="36"/>
    <x v="9"/>
    <x v="23"/>
  </r>
  <r>
    <x v="1"/>
    <x v="22"/>
    <x v="5"/>
    <x v="32"/>
    <x v="1"/>
    <x v="1"/>
    <x v="120"/>
    <x v="146"/>
    <x v="66"/>
    <x v="183"/>
    <x v="260"/>
    <x v="0"/>
    <x v="17"/>
    <x v="309"/>
    <x v="216"/>
    <x v="75"/>
    <x v="3"/>
    <x v="6"/>
    <x v="0"/>
    <x v="0"/>
    <x v="10"/>
    <x v="18"/>
    <x v="26"/>
    <x v="12"/>
    <x v="15"/>
    <x v="29"/>
    <x v="34"/>
    <x v="11"/>
    <x v="21"/>
    <x v="124"/>
    <x v="18"/>
    <x v="28"/>
    <x v="5"/>
    <x v="9"/>
    <x v="5"/>
    <x v="4"/>
    <x v="21"/>
    <x v="19"/>
    <x v="4"/>
    <x v="19"/>
    <x v="32"/>
    <x v="2"/>
    <x v="13"/>
  </r>
  <r>
    <x v="1"/>
    <x v="21"/>
    <x v="5"/>
    <x v="35"/>
    <x v="1"/>
    <x v="9"/>
    <x v="323"/>
    <x v="657"/>
    <x v="16"/>
    <x v="165"/>
    <x v="150"/>
    <x v="0"/>
    <x v="17"/>
    <x v="171"/>
    <x v="216"/>
    <x v="75"/>
    <x v="3"/>
    <x v="6"/>
    <x v="0"/>
    <x v="0"/>
    <x v="4"/>
    <x v="17"/>
    <x v="14"/>
    <x v="7"/>
    <x v="14"/>
    <x v="16"/>
    <x v="34"/>
    <x v="11"/>
    <x v="21"/>
    <x v="124"/>
    <x v="18"/>
    <x v="28"/>
    <x v="5"/>
    <x v="9"/>
    <x v="5"/>
    <x v="4"/>
    <x v="19"/>
    <x v="23"/>
    <x v="4"/>
    <x v="22"/>
    <x v="16"/>
    <x v="16"/>
    <x v="26"/>
  </r>
  <r>
    <x v="7"/>
    <x v="24"/>
    <x v="5"/>
    <x v="32"/>
    <x v="2"/>
    <x v="9"/>
    <x v="272"/>
    <x v="606"/>
    <x v="85"/>
    <x v="163"/>
    <x v="148"/>
    <x v="0"/>
    <x v="17"/>
    <x v="240"/>
    <x v="216"/>
    <x v="75"/>
    <x v="3"/>
    <x v="6"/>
    <x v="0"/>
    <x v="0"/>
    <x v="30"/>
    <x v="17"/>
    <x v="14"/>
    <x v="7"/>
    <x v="12"/>
    <x v="10"/>
    <x v="34"/>
    <x v="11"/>
    <x v="21"/>
    <x v="124"/>
    <x v="18"/>
    <x v="28"/>
    <x v="5"/>
    <x v="9"/>
    <x v="5"/>
    <x v="4"/>
    <x v="21"/>
    <x v="19"/>
    <x v="4"/>
    <x v="19"/>
    <x v="12"/>
    <x v="16"/>
    <x v="26"/>
  </r>
  <r>
    <x v="1"/>
    <x v="22"/>
    <x v="5"/>
    <x v="35"/>
    <x v="3"/>
    <x v="1"/>
    <x v="172"/>
    <x v="656"/>
    <x v="16"/>
    <x v="0"/>
    <x v="0"/>
    <x v="0"/>
    <x v="17"/>
    <x v="0"/>
    <x v="136"/>
    <x v="75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19"/>
    <x v="23"/>
    <x v="4"/>
    <x v="22"/>
    <x v="36"/>
    <x v="2"/>
    <x v="12"/>
  </r>
  <r>
    <x v="1"/>
    <x v="21"/>
    <x v="5"/>
    <x v="35"/>
    <x v="3"/>
    <x v="2"/>
    <x v="266"/>
    <x v="537"/>
    <x v="16"/>
    <x v="0"/>
    <x v="0"/>
    <x v="0"/>
    <x v="17"/>
    <x v="0"/>
    <x v="197"/>
    <x v="75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19"/>
    <x v="23"/>
    <x v="4"/>
    <x v="22"/>
    <x v="36"/>
    <x v="2"/>
    <x v="17"/>
  </r>
  <r>
    <x v="7"/>
    <x v="22"/>
    <x v="0"/>
    <x v="21"/>
    <x v="0"/>
    <x v="2"/>
    <x v="264"/>
    <x v="701"/>
    <x v="32"/>
    <x v="0"/>
    <x v="0"/>
    <x v="0"/>
    <x v="17"/>
    <x v="0"/>
    <x v="116"/>
    <x v="59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8"/>
    <x v="7"/>
    <x v="34"/>
    <x v="33"/>
    <x v="7"/>
    <x v="32"/>
    <x v="36"/>
    <x v="1"/>
    <x v="1"/>
  </r>
  <r>
    <x v="1"/>
    <x v="21"/>
    <x v="5"/>
    <x v="32"/>
    <x v="2"/>
    <x v="2"/>
    <x v="128"/>
    <x v="631"/>
    <x v="16"/>
    <x v="142"/>
    <x v="196"/>
    <x v="0"/>
    <x v="17"/>
    <x v="252"/>
    <x v="73"/>
    <x v="120"/>
    <x v="3"/>
    <x v="6"/>
    <x v="0"/>
    <x v="0"/>
    <x v="7"/>
    <x v="16"/>
    <x v="18"/>
    <x v="7"/>
    <x v="11"/>
    <x v="15"/>
    <x v="34"/>
    <x v="11"/>
    <x v="21"/>
    <x v="124"/>
    <x v="18"/>
    <x v="28"/>
    <x v="5"/>
    <x v="9"/>
    <x v="5"/>
    <x v="4"/>
    <x v="21"/>
    <x v="19"/>
    <x v="4"/>
    <x v="19"/>
    <x v="17"/>
    <x v="2"/>
    <x v="17"/>
  </r>
  <r>
    <x v="1"/>
    <x v="22"/>
    <x v="5"/>
    <x v="32"/>
    <x v="6"/>
    <x v="9"/>
    <x v="211"/>
    <x v="380"/>
    <x v="39"/>
    <x v="13"/>
    <x v="11"/>
    <x v="0"/>
    <x v="17"/>
    <x v="18"/>
    <x v="157"/>
    <x v="120"/>
    <x v="3"/>
    <x v="6"/>
    <x v="0"/>
    <x v="0"/>
    <x v="38"/>
    <x v="25"/>
    <x v="33"/>
    <x v="17"/>
    <x v="20"/>
    <x v="35"/>
    <x v="34"/>
    <x v="11"/>
    <x v="21"/>
    <x v="51"/>
    <x v="10"/>
    <x v="7"/>
    <x v="5"/>
    <x v="9"/>
    <x v="5"/>
    <x v="4"/>
    <x v="21"/>
    <x v="19"/>
    <x v="4"/>
    <x v="19"/>
    <x v="15"/>
    <x v="16"/>
    <x v="26"/>
  </r>
  <r>
    <x v="1"/>
    <x v="21"/>
    <x v="5"/>
    <x v="32"/>
    <x v="6"/>
    <x v="4"/>
    <x v="211"/>
    <x v="235"/>
    <x v="16"/>
    <x v="0"/>
    <x v="0"/>
    <x v="0"/>
    <x v="17"/>
    <x v="0"/>
    <x v="157"/>
    <x v="120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21"/>
    <x v="19"/>
    <x v="4"/>
    <x v="19"/>
    <x v="36"/>
    <x v="2"/>
    <x v="16"/>
  </r>
  <r>
    <x v="1"/>
    <x v="21"/>
    <x v="5"/>
    <x v="32"/>
    <x v="3"/>
    <x v="9"/>
    <x v="211"/>
    <x v="234"/>
    <x v="16"/>
    <x v="0"/>
    <x v="0"/>
    <x v="0"/>
    <x v="17"/>
    <x v="0"/>
    <x v="157"/>
    <x v="120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21"/>
    <x v="19"/>
    <x v="4"/>
    <x v="19"/>
    <x v="36"/>
    <x v="2"/>
    <x v="17"/>
  </r>
  <r>
    <x v="4"/>
    <x v="21"/>
    <x v="5"/>
    <x v="32"/>
    <x v="1"/>
    <x v="1"/>
    <x v="211"/>
    <x v="234"/>
    <x v="16"/>
    <x v="0"/>
    <x v="0"/>
    <x v="0"/>
    <x v="17"/>
    <x v="0"/>
    <x v="157"/>
    <x v="120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21"/>
    <x v="19"/>
    <x v="4"/>
    <x v="19"/>
    <x v="36"/>
    <x v="9"/>
    <x v="23"/>
  </r>
  <r>
    <x v="1"/>
    <x v="21"/>
    <x v="5"/>
    <x v="32"/>
    <x v="3"/>
    <x v="3"/>
    <x v="211"/>
    <x v="141"/>
    <x v="16"/>
    <x v="0"/>
    <x v="0"/>
    <x v="0"/>
    <x v="17"/>
    <x v="0"/>
    <x v="157"/>
    <x v="120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21"/>
    <x v="19"/>
    <x v="4"/>
    <x v="19"/>
    <x v="36"/>
    <x v="2"/>
    <x v="17"/>
  </r>
  <r>
    <x v="1"/>
    <x v="21"/>
    <x v="5"/>
    <x v="32"/>
    <x v="6"/>
    <x v="9"/>
    <x v="211"/>
    <x v="139"/>
    <x v="16"/>
    <x v="136"/>
    <x v="153"/>
    <x v="0"/>
    <x v="17"/>
    <x v="144"/>
    <x v="157"/>
    <x v="120"/>
    <x v="3"/>
    <x v="6"/>
    <x v="0"/>
    <x v="0"/>
    <x v="3"/>
    <x v="16"/>
    <x v="15"/>
    <x v="17"/>
    <x v="20"/>
    <x v="35"/>
    <x v="34"/>
    <x v="11"/>
    <x v="21"/>
    <x v="45"/>
    <x v="10"/>
    <x v="8"/>
    <x v="5"/>
    <x v="9"/>
    <x v="5"/>
    <x v="4"/>
    <x v="21"/>
    <x v="19"/>
    <x v="4"/>
    <x v="19"/>
    <x v="16"/>
    <x v="16"/>
    <x v="26"/>
  </r>
  <r>
    <x v="1"/>
    <x v="21"/>
    <x v="5"/>
    <x v="32"/>
    <x v="2"/>
    <x v="2"/>
    <x v="58"/>
    <x v="160"/>
    <x v="6"/>
    <x v="184"/>
    <x v="253"/>
    <x v="0"/>
    <x v="17"/>
    <x v="313"/>
    <x v="40"/>
    <x v="120"/>
    <x v="3"/>
    <x v="6"/>
    <x v="0"/>
    <x v="0"/>
    <x v="35"/>
    <x v="18"/>
    <x v="25"/>
    <x v="12"/>
    <x v="15"/>
    <x v="31"/>
    <x v="34"/>
    <x v="11"/>
    <x v="21"/>
    <x v="31"/>
    <x v="13"/>
    <x v="19"/>
    <x v="5"/>
    <x v="9"/>
    <x v="5"/>
    <x v="4"/>
    <x v="21"/>
    <x v="19"/>
    <x v="4"/>
    <x v="19"/>
    <x v="27"/>
    <x v="2"/>
    <x v="12"/>
  </r>
  <r>
    <x v="1"/>
    <x v="22"/>
    <x v="5"/>
    <x v="32"/>
    <x v="1"/>
    <x v="1"/>
    <x v="58"/>
    <x v="480"/>
    <x v="39"/>
    <x v="151"/>
    <x v="239"/>
    <x v="0"/>
    <x v="17"/>
    <x v="319"/>
    <x v="40"/>
    <x v="120"/>
    <x v="3"/>
    <x v="6"/>
    <x v="0"/>
    <x v="0"/>
    <x v="36"/>
    <x v="16"/>
    <x v="24"/>
    <x v="11"/>
    <x v="13"/>
    <x v="19"/>
    <x v="34"/>
    <x v="11"/>
    <x v="21"/>
    <x v="19"/>
    <x v="13"/>
    <x v="18"/>
    <x v="5"/>
    <x v="9"/>
    <x v="5"/>
    <x v="4"/>
    <x v="21"/>
    <x v="19"/>
    <x v="4"/>
    <x v="19"/>
    <x v="21"/>
    <x v="2"/>
    <x v="7"/>
  </r>
  <r>
    <x v="1"/>
    <x v="21"/>
    <x v="5"/>
    <x v="32"/>
    <x v="1"/>
    <x v="1"/>
    <x v="58"/>
    <x v="284"/>
    <x v="16"/>
    <x v="168"/>
    <x v="234"/>
    <x v="0"/>
    <x v="17"/>
    <x v="294"/>
    <x v="40"/>
    <x v="120"/>
    <x v="3"/>
    <x v="6"/>
    <x v="0"/>
    <x v="0"/>
    <x v="33"/>
    <x v="17"/>
    <x v="23"/>
    <x v="10"/>
    <x v="15"/>
    <x v="23"/>
    <x v="34"/>
    <x v="11"/>
    <x v="21"/>
    <x v="34"/>
    <x v="14"/>
    <x v="22"/>
    <x v="5"/>
    <x v="9"/>
    <x v="5"/>
    <x v="4"/>
    <x v="21"/>
    <x v="19"/>
    <x v="4"/>
    <x v="19"/>
    <x v="26"/>
    <x v="2"/>
    <x v="12"/>
  </r>
  <r>
    <x v="1"/>
    <x v="23"/>
    <x v="5"/>
    <x v="32"/>
    <x v="6"/>
    <x v="9"/>
    <x v="58"/>
    <x v="139"/>
    <x v="16"/>
    <x v="163"/>
    <x v="145"/>
    <x v="0"/>
    <x v="17"/>
    <x v="131"/>
    <x v="40"/>
    <x v="120"/>
    <x v="3"/>
    <x v="6"/>
    <x v="0"/>
    <x v="0"/>
    <x v="1"/>
    <x v="17"/>
    <x v="13"/>
    <x v="11"/>
    <x v="12"/>
    <x v="23"/>
    <x v="34"/>
    <x v="11"/>
    <x v="21"/>
    <x v="124"/>
    <x v="18"/>
    <x v="28"/>
    <x v="5"/>
    <x v="9"/>
    <x v="5"/>
    <x v="4"/>
    <x v="21"/>
    <x v="19"/>
    <x v="4"/>
    <x v="19"/>
    <x v="15"/>
    <x v="16"/>
    <x v="26"/>
  </r>
  <r>
    <x v="1"/>
    <x v="17"/>
    <x v="5"/>
    <x v="32"/>
    <x v="2"/>
    <x v="2"/>
    <x v="59"/>
    <x v="187"/>
    <x v="16"/>
    <x v="130"/>
    <x v="225"/>
    <x v="0"/>
    <x v="17"/>
    <x v="299"/>
    <x v="42"/>
    <x v="120"/>
    <x v="3"/>
    <x v="6"/>
    <x v="0"/>
    <x v="0"/>
    <x v="9"/>
    <x v="15"/>
    <x v="21"/>
    <x v="10"/>
    <x v="11"/>
    <x v="18"/>
    <x v="34"/>
    <x v="11"/>
    <x v="21"/>
    <x v="33"/>
    <x v="12"/>
    <x v="21"/>
    <x v="5"/>
    <x v="9"/>
    <x v="5"/>
    <x v="4"/>
    <x v="21"/>
    <x v="19"/>
    <x v="4"/>
    <x v="19"/>
    <x v="20"/>
    <x v="2"/>
    <x v="16"/>
  </r>
  <r>
    <x v="1"/>
    <x v="20"/>
    <x v="5"/>
    <x v="32"/>
    <x v="3"/>
    <x v="3"/>
    <x v="59"/>
    <x v="553"/>
    <x v="16"/>
    <x v="175"/>
    <x v="238"/>
    <x v="0"/>
    <x v="17"/>
    <x v="273"/>
    <x v="42"/>
    <x v="120"/>
    <x v="3"/>
    <x v="6"/>
    <x v="0"/>
    <x v="0"/>
    <x v="8"/>
    <x v="18"/>
    <x v="24"/>
    <x v="7"/>
    <x v="12"/>
    <x v="15"/>
    <x v="34"/>
    <x v="11"/>
    <x v="21"/>
    <x v="124"/>
    <x v="18"/>
    <x v="28"/>
    <x v="5"/>
    <x v="9"/>
    <x v="5"/>
    <x v="4"/>
    <x v="21"/>
    <x v="19"/>
    <x v="4"/>
    <x v="19"/>
    <x v="17"/>
    <x v="2"/>
    <x v="17"/>
  </r>
  <r>
    <x v="6"/>
    <x v="19"/>
    <x v="5"/>
    <x v="32"/>
    <x v="1"/>
    <x v="1"/>
    <x v="59"/>
    <x v="660"/>
    <x v="17"/>
    <x v="0"/>
    <x v="0"/>
    <x v="0"/>
    <x v="17"/>
    <x v="0"/>
    <x v="42"/>
    <x v="120"/>
    <x v="3"/>
    <x v="6"/>
    <x v="0"/>
    <x v="0"/>
    <x v="38"/>
    <x v="25"/>
    <x v="33"/>
    <x v="17"/>
    <x v="20"/>
    <x v="35"/>
    <x v="34"/>
    <x v="11"/>
    <x v="21"/>
    <x v="124"/>
    <x v="18"/>
    <x v="28"/>
    <x v="5"/>
    <x v="9"/>
    <x v="5"/>
    <x v="4"/>
    <x v="21"/>
    <x v="19"/>
    <x v="4"/>
    <x v="19"/>
    <x v="36"/>
    <x v="5"/>
    <x v="15"/>
  </r>
  <r>
    <x v="6"/>
    <x v="15"/>
    <x v="5"/>
    <x v="32"/>
    <x v="1"/>
    <x v="1"/>
    <x v="129"/>
    <x v="683"/>
    <x v="17"/>
    <x v="136"/>
    <x v="271"/>
    <x v="0"/>
    <x v="17"/>
    <x v="320"/>
    <x v="95"/>
    <x v="120"/>
    <x v="3"/>
    <x v="6"/>
    <x v="0"/>
    <x v="0"/>
    <x v="12"/>
    <x v="16"/>
    <x v="30"/>
    <x v="17"/>
    <x v="20"/>
    <x v="35"/>
    <x v="34"/>
    <x v="11"/>
    <x v="21"/>
    <x v="23"/>
    <x v="10"/>
    <x v="27"/>
    <x v="5"/>
    <x v="9"/>
    <x v="5"/>
    <x v="4"/>
    <x v="21"/>
    <x v="19"/>
    <x v="4"/>
    <x v="19"/>
    <x v="35"/>
    <x v="5"/>
    <x v="17"/>
  </r>
  <r>
    <x v="4"/>
    <x v="21"/>
    <x v="5"/>
    <x v="32"/>
    <x v="2"/>
    <x v="1"/>
    <x v="129"/>
    <x v="139"/>
    <x v="66"/>
    <x v="150"/>
    <x v="212"/>
    <x v="0"/>
    <x v="17"/>
    <x v="203"/>
    <x v="95"/>
    <x v="120"/>
    <x v="3"/>
    <x v="6"/>
    <x v="0"/>
    <x v="0"/>
    <x v="5"/>
    <x v="16"/>
    <x v="19"/>
    <x v="10"/>
    <x v="13"/>
    <x v="22"/>
    <x v="16"/>
    <x v="11"/>
    <x v="21"/>
    <x v="18"/>
    <x v="12"/>
    <x v="13"/>
    <x v="5"/>
    <x v="9"/>
    <x v="5"/>
    <x v="4"/>
    <x v="21"/>
    <x v="19"/>
    <x v="4"/>
    <x v="19"/>
    <x v="21"/>
    <x v="16"/>
    <x v="24"/>
  </r>
  <r>
    <x v="1"/>
    <x v="21"/>
    <x v="5"/>
    <x v="32"/>
    <x v="3"/>
    <x v="3"/>
    <x v="129"/>
    <x v="672"/>
    <x v="66"/>
    <x v="185"/>
    <x v="265"/>
    <x v="0"/>
    <x v="17"/>
    <x v="314"/>
    <x v="95"/>
    <x v="120"/>
    <x v="3"/>
    <x v="6"/>
    <x v="0"/>
    <x v="0"/>
    <x v="35"/>
    <x v="18"/>
    <x v="27"/>
    <x v="12"/>
    <x v="16"/>
    <x v="28"/>
    <x v="34"/>
    <x v="11"/>
    <x v="21"/>
    <x v="32"/>
    <x v="14"/>
    <x v="23"/>
    <x v="5"/>
    <x v="9"/>
    <x v="5"/>
    <x v="4"/>
    <x v="21"/>
    <x v="19"/>
    <x v="4"/>
    <x v="19"/>
    <x v="31"/>
    <x v="2"/>
    <x v="7"/>
  </r>
  <r>
    <x v="1"/>
    <x v="21"/>
    <x v="5"/>
    <x v="32"/>
    <x v="2"/>
    <x v="2"/>
    <x v="129"/>
    <x v="230"/>
    <x v="66"/>
    <x v="181"/>
    <x v="267"/>
    <x v="0"/>
    <x v="17"/>
    <x v="322"/>
    <x v="95"/>
    <x v="120"/>
    <x v="3"/>
    <x v="6"/>
    <x v="0"/>
    <x v="0"/>
    <x v="12"/>
    <x v="18"/>
    <x v="28"/>
    <x v="13"/>
    <x v="14"/>
    <x v="24"/>
    <x v="34"/>
    <x v="11"/>
    <x v="21"/>
    <x v="36"/>
    <x v="15"/>
    <x v="25"/>
    <x v="5"/>
    <x v="9"/>
    <x v="5"/>
    <x v="4"/>
    <x v="21"/>
    <x v="19"/>
    <x v="4"/>
    <x v="19"/>
    <x v="28"/>
    <x v="2"/>
    <x v="13"/>
  </r>
  <r>
    <x v="4"/>
    <x v="21"/>
    <x v="5"/>
    <x v="32"/>
    <x v="1"/>
    <x v="1"/>
    <x v="129"/>
    <x v="230"/>
    <x v="66"/>
    <x v="181"/>
    <x v="267"/>
    <x v="0"/>
    <x v="17"/>
    <x v="322"/>
    <x v="95"/>
    <x v="120"/>
    <x v="3"/>
    <x v="6"/>
    <x v="0"/>
    <x v="0"/>
    <x v="12"/>
    <x v="18"/>
    <x v="28"/>
    <x v="13"/>
    <x v="14"/>
    <x v="24"/>
    <x v="34"/>
    <x v="11"/>
    <x v="21"/>
    <x v="36"/>
    <x v="15"/>
    <x v="25"/>
    <x v="5"/>
    <x v="9"/>
    <x v="5"/>
    <x v="4"/>
    <x v="21"/>
    <x v="19"/>
    <x v="4"/>
    <x v="19"/>
    <x v="28"/>
    <x v="9"/>
    <x v="23"/>
  </r>
  <r>
    <x v="1"/>
    <x v="21"/>
    <x v="5"/>
    <x v="32"/>
    <x v="3"/>
    <x v="3"/>
    <x v="129"/>
    <x v="112"/>
    <x v="73"/>
    <x v="138"/>
    <x v="236"/>
    <x v="0"/>
    <x v="17"/>
    <x v="262"/>
    <x v="95"/>
    <x v="120"/>
    <x v="3"/>
    <x v="6"/>
    <x v="0"/>
    <x v="0"/>
    <x v="8"/>
    <x v="16"/>
    <x v="24"/>
    <x v="17"/>
    <x v="20"/>
    <x v="35"/>
    <x v="34"/>
    <x v="11"/>
    <x v="21"/>
    <x v="0"/>
    <x v="12"/>
    <x v="12"/>
    <x v="5"/>
    <x v="9"/>
    <x v="5"/>
    <x v="4"/>
    <x v="21"/>
    <x v="19"/>
    <x v="4"/>
    <x v="19"/>
    <x v="20"/>
    <x v="2"/>
    <x v="17"/>
  </r>
  <r>
    <x v="1"/>
    <x v="21"/>
    <x v="5"/>
    <x v="32"/>
    <x v="1"/>
    <x v="1"/>
    <x v="129"/>
    <x v="473"/>
    <x v="57"/>
    <x v="0"/>
    <x v="0"/>
    <x v="0"/>
    <x v="17"/>
    <x v="9"/>
    <x v="95"/>
    <x v="120"/>
    <x v="3"/>
    <x v="6"/>
    <x v="0"/>
    <x v="0"/>
    <x v="38"/>
    <x v="25"/>
    <x v="33"/>
    <x v="17"/>
    <x v="20"/>
    <x v="35"/>
    <x v="34"/>
    <x v="11"/>
    <x v="21"/>
    <x v="19"/>
    <x v="18"/>
    <x v="28"/>
    <x v="5"/>
    <x v="9"/>
    <x v="5"/>
    <x v="4"/>
    <x v="21"/>
    <x v="19"/>
    <x v="4"/>
    <x v="19"/>
    <x v="36"/>
    <x v="2"/>
    <x v="8"/>
  </r>
  <r>
    <x v="1"/>
    <x v="20"/>
    <x v="9"/>
    <x v="7"/>
    <x v="1"/>
    <x v="1"/>
    <x v="26"/>
    <x v="691"/>
    <x v="73"/>
    <x v="48"/>
    <x v="66"/>
    <x v="0"/>
    <x v="17"/>
    <x v="101"/>
    <x v="21"/>
    <x v="149"/>
    <x v="3"/>
    <x v="6"/>
    <x v="0"/>
    <x v="0"/>
    <x v="14"/>
    <x v="25"/>
    <x v="33"/>
    <x v="10"/>
    <x v="11"/>
    <x v="17"/>
    <x v="34"/>
    <x v="11"/>
    <x v="21"/>
    <x v="124"/>
    <x v="18"/>
    <x v="28"/>
    <x v="3"/>
    <x v="6"/>
    <x v="0"/>
    <x v="1"/>
    <x v="0"/>
    <x v="3"/>
    <x v="1"/>
    <x v="3"/>
    <x v="19"/>
    <x v="2"/>
    <x v="14"/>
  </r>
  <r>
    <x v="1"/>
    <x v="24"/>
    <x v="9"/>
    <x v="7"/>
    <x v="2"/>
    <x v="2"/>
    <x v="26"/>
    <x v="50"/>
    <x v="16"/>
    <x v="49"/>
    <x v="72"/>
    <x v="0"/>
    <x v="17"/>
    <x v="103"/>
    <x v="21"/>
    <x v="149"/>
    <x v="3"/>
    <x v="6"/>
    <x v="0"/>
    <x v="0"/>
    <x v="14"/>
    <x v="25"/>
    <x v="33"/>
    <x v="11"/>
    <x v="12"/>
    <x v="21"/>
    <x v="34"/>
    <x v="11"/>
    <x v="21"/>
    <x v="124"/>
    <x v="18"/>
    <x v="28"/>
    <x v="5"/>
    <x v="9"/>
    <x v="0"/>
    <x v="1"/>
    <x v="0"/>
    <x v="3"/>
    <x v="1"/>
    <x v="3"/>
    <x v="23"/>
    <x v="2"/>
    <x v="10"/>
  </r>
  <r>
    <x v="7"/>
    <x v="22"/>
    <x v="9"/>
    <x v="7"/>
    <x v="2"/>
    <x v="1"/>
    <x v="26"/>
    <x v="149"/>
    <x v="12"/>
    <x v="0"/>
    <x v="0"/>
    <x v="0"/>
    <x v="17"/>
    <x v="0"/>
    <x v="21"/>
    <x v="149"/>
    <x v="3"/>
    <x v="6"/>
    <x v="0"/>
    <x v="0"/>
    <x v="14"/>
    <x v="25"/>
    <x v="33"/>
    <x v="16"/>
    <x v="20"/>
    <x v="35"/>
    <x v="34"/>
    <x v="11"/>
    <x v="21"/>
    <x v="124"/>
    <x v="18"/>
    <x v="28"/>
    <x v="5"/>
    <x v="9"/>
    <x v="0"/>
    <x v="1"/>
    <x v="0"/>
    <x v="3"/>
    <x v="1"/>
    <x v="3"/>
    <x v="36"/>
    <x v="1"/>
    <x v="5"/>
  </r>
  <r>
    <x v="1"/>
    <x v="23"/>
    <x v="9"/>
    <x v="7"/>
    <x v="1"/>
    <x v="1"/>
    <x v="286"/>
    <x v="250"/>
    <x v="88"/>
    <x v="49"/>
    <x v="63"/>
    <x v="0"/>
    <x v="17"/>
    <x v="115"/>
    <x v="206"/>
    <x v="149"/>
    <x v="3"/>
    <x v="6"/>
    <x v="0"/>
    <x v="0"/>
    <x v="21"/>
    <x v="25"/>
    <x v="33"/>
    <x v="8"/>
    <x v="12"/>
    <x v="16"/>
    <x v="34"/>
    <x v="11"/>
    <x v="21"/>
    <x v="124"/>
    <x v="18"/>
    <x v="28"/>
    <x v="5"/>
    <x v="9"/>
    <x v="0"/>
    <x v="1"/>
    <x v="0"/>
    <x v="3"/>
    <x v="1"/>
    <x v="3"/>
    <x v="18"/>
    <x v="2"/>
    <x v="14"/>
  </r>
  <r>
    <x v="1"/>
    <x v="20"/>
    <x v="9"/>
    <x v="7"/>
    <x v="1"/>
    <x v="1"/>
    <x v="286"/>
    <x v="625"/>
    <x v="73"/>
    <x v="0"/>
    <x v="0"/>
    <x v="0"/>
    <x v="17"/>
    <x v="0"/>
    <x v="206"/>
    <x v="149"/>
    <x v="3"/>
    <x v="6"/>
    <x v="0"/>
    <x v="0"/>
    <x v="14"/>
    <x v="25"/>
    <x v="33"/>
    <x v="16"/>
    <x v="20"/>
    <x v="35"/>
    <x v="34"/>
    <x v="11"/>
    <x v="21"/>
    <x v="124"/>
    <x v="18"/>
    <x v="28"/>
    <x v="5"/>
    <x v="9"/>
    <x v="0"/>
    <x v="1"/>
    <x v="0"/>
    <x v="3"/>
    <x v="1"/>
    <x v="3"/>
    <x v="36"/>
    <x v="2"/>
    <x v="14"/>
  </r>
  <r>
    <x v="7"/>
    <x v="23"/>
    <x v="9"/>
    <x v="7"/>
    <x v="3"/>
    <x v="3"/>
    <x v="286"/>
    <x v="208"/>
    <x v="12"/>
    <x v="49"/>
    <x v="60"/>
    <x v="0"/>
    <x v="17"/>
    <x v="98"/>
    <x v="206"/>
    <x v="149"/>
    <x v="3"/>
    <x v="6"/>
    <x v="0"/>
    <x v="0"/>
    <x v="14"/>
    <x v="25"/>
    <x v="33"/>
    <x v="9"/>
    <x v="12"/>
    <x v="15"/>
    <x v="34"/>
    <x v="11"/>
    <x v="21"/>
    <x v="124"/>
    <x v="18"/>
    <x v="28"/>
    <x v="5"/>
    <x v="9"/>
    <x v="0"/>
    <x v="1"/>
    <x v="0"/>
    <x v="3"/>
    <x v="1"/>
    <x v="3"/>
    <x v="17"/>
    <x v="1"/>
    <x v="6"/>
  </r>
  <r>
    <x v="1"/>
    <x v="22"/>
    <x v="9"/>
    <x v="7"/>
    <x v="1"/>
    <x v="1"/>
    <x v="175"/>
    <x v="193"/>
    <x v="73"/>
    <x v="49"/>
    <x v="63"/>
    <x v="0"/>
    <x v="17"/>
    <x v="103"/>
    <x v="140"/>
    <x v="149"/>
    <x v="3"/>
    <x v="6"/>
    <x v="0"/>
    <x v="0"/>
    <x v="14"/>
    <x v="25"/>
    <x v="33"/>
    <x v="11"/>
    <x v="12"/>
    <x v="16"/>
    <x v="34"/>
    <x v="11"/>
    <x v="21"/>
    <x v="124"/>
    <x v="18"/>
    <x v="28"/>
    <x v="5"/>
    <x v="9"/>
    <x v="0"/>
    <x v="1"/>
    <x v="0"/>
    <x v="3"/>
    <x v="1"/>
    <x v="3"/>
    <x v="18"/>
    <x v="2"/>
    <x v="12"/>
  </r>
  <r>
    <x v="1"/>
    <x v="22"/>
    <x v="9"/>
    <x v="7"/>
    <x v="2"/>
    <x v="2"/>
    <x v="175"/>
    <x v="623"/>
    <x v="88"/>
    <x v="158"/>
    <x v="192"/>
    <x v="0"/>
    <x v="17"/>
    <x v="233"/>
    <x v="140"/>
    <x v="149"/>
    <x v="3"/>
    <x v="6"/>
    <x v="0"/>
    <x v="0"/>
    <x v="30"/>
    <x v="17"/>
    <x v="18"/>
    <x v="16"/>
    <x v="19"/>
    <x v="34"/>
    <x v="34"/>
    <x v="11"/>
    <x v="21"/>
    <x v="124"/>
    <x v="18"/>
    <x v="28"/>
    <x v="5"/>
    <x v="9"/>
    <x v="0"/>
    <x v="1"/>
    <x v="0"/>
    <x v="3"/>
    <x v="1"/>
    <x v="3"/>
    <x v="20"/>
    <x v="2"/>
    <x v="14"/>
  </r>
  <r>
    <x v="1"/>
    <x v="21"/>
    <x v="9"/>
    <x v="7"/>
    <x v="2"/>
    <x v="2"/>
    <x v="175"/>
    <x v="114"/>
    <x v="88"/>
    <x v="146"/>
    <x v="165"/>
    <x v="0"/>
    <x v="17"/>
    <x v="230"/>
    <x v="140"/>
    <x v="149"/>
    <x v="3"/>
    <x v="6"/>
    <x v="0"/>
    <x v="0"/>
    <x v="6"/>
    <x v="16"/>
    <x v="15"/>
    <x v="10"/>
    <x v="12"/>
    <x v="17"/>
    <x v="34"/>
    <x v="11"/>
    <x v="21"/>
    <x v="124"/>
    <x v="18"/>
    <x v="28"/>
    <x v="5"/>
    <x v="9"/>
    <x v="0"/>
    <x v="1"/>
    <x v="0"/>
    <x v="3"/>
    <x v="1"/>
    <x v="3"/>
    <x v="17"/>
    <x v="2"/>
    <x v="8"/>
  </r>
  <r>
    <x v="1"/>
    <x v="21"/>
    <x v="9"/>
    <x v="7"/>
    <x v="2"/>
    <x v="2"/>
    <x v="288"/>
    <x v="362"/>
    <x v="16"/>
    <x v="52"/>
    <x v="72"/>
    <x v="0"/>
    <x v="17"/>
    <x v="98"/>
    <x v="207"/>
    <x v="149"/>
    <x v="3"/>
    <x v="6"/>
    <x v="0"/>
    <x v="0"/>
    <x v="14"/>
    <x v="25"/>
    <x v="33"/>
    <x v="9"/>
    <x v="14"/>
    <x v="21"/>
    <x v="34"/>
    <x v="11"/>
    <x v="21"/>
    <x v="124"/>
    <x v="18"/>
    <x v="28"/>
    <x v="5"/>
    <x v="9"/>
    <x v="0"/>
    <x v="1"/>
    <x v="0"/>
    <x v="3"/>
    <x v="1"/>
    <x v="3"/>
    <x v="23"/>
    <x v="2"/>
    <x v="9"/>
  </r>
  <r>
    <x v="6"/>
    <x v="23"/>
    <x v="2"/>
    <x v="2"/>
    <x v="1"/>
    <x v="1"/>
    <x v="193"/>
    <x v="246"/>
    <x v="26"/>
    <x v="0"/>
    <x v="0"/>
    <x v="0"/>
    <x v="17"/>
    <x v="0"/>
    <x v="245"/>
    <x v="9"/>
    <x v="3"/>
    <x v="6"/>
    <x v="0"/>
    <x v="0"/>
    <x v="14"/>
    <x v="25"/>
    <x v="33"/>
    <x v="16"/>
    <x v="20"/>
    <x v="35"/>
    <x v="34"/>
    <x v="11"/>
    <x v="21"/>
    <x v="124"/>
    <x v="18"/>
    <x v="28"/>
    <x v="4"/>
    <x v="8"/>
    <x v="6"/>
    <x v="9"/>
    <x v="16"/>
    <x v="36"/>
    <x v="9"/>
    <x v="35"/>
    <x v="36"/>
    <x v="5"/>
    <x v="17"/>
  </r>
  <r>
    <x v="1"/>
    <x v="22"/>
    <x v="2"/>
    <x v="2"/>
    <x v="1"/>
    <x v="1"/>
    <x v="193"/>
    <x v="65"/>
    <x v="2"/>
    <x v="14"/>
    <x v="13"/>
    <x v="0"/>
    <x v="17"/>
    <x v="14"/>
    <x v="245"/>
    <x v="9"/>
    <x v="3"/>
    <x v="6"/>
    <x v="0"/>
    <x v="0"/>
    <x v="14"/>
    <x v="25"/>
    <x v="33"/>
    <x v="16"/>
    <x v="20"/>
    <x v="35"/>
    <x v="34"/>
    <x v="11"/>
    <x v="21"/>
    <x v="42"/>
    <x v="11"/>
    <x v="9"/>
    <x v="4"/>
    <x v="8"/>
    <x v="6"/>
    <x v="9"/>
    <x v="16"/>
    <x v="36"/>
    <x v="9"/>
    <x v="35"/>
    <x v="17"/>
    <x v="2"/>
    <x v="7"/>
  </r>
  <r>
    <x v="1"/>
    <x v="21"/>
    <x v="2"/>
    <x v="2"/>
    <x v="1"/>
    <x v="1"/>
    <x v="193"/>
    <x v="613"/>
    <x v="70"/>
    <x v="0"/>
    <x v="0"/>
    <x v="0"/>
    <x v="17"/>
    <x v="0"/>
    <x v="245"/>
    <x v="9"/>
    <x v="3"/>
    <x v="6"/>
    <x v="0"/>
    <x v="0"/>
    <x v="14"/>
    <x v="25"/>
    <x v="33"/>
    <x v="16"/>
    <x v="20"/>
    <x v="35"/>
    <x v="34"/>
    <x v="11"/>
    <x v="21"/>
    <x v="124"/>
    <x v="18"/>
    <x v="28"/>
    <x v="4"/>
    <x v="8"/>
    <x v="6"/>
    <x v="9"/>
    <x v="16"/>
    <x v="36"/>
    <x v="9"/>
    <x v="35"/>
    <x v="36"/>
    <x v="2"/>
    <x v="8"/>
  </r>
  <r>
    <x v="7"/>
    <x v="23"/>
    <x v="2"/>
    <x v="2"/>
    <x v="1"/>
    <x v="1"/>
    <x v="193"/>
    <x v="515"/>
    <x v="62"/>
    <x v="0"/>
    <x v="0"/>
    <x v="0"/>
    <x v="17"/>
    <x v="0"/>
    <x v="245"/>
    <x v="9"/>
    <x v="3"/>
    <x v="6"/>
    <x v="0"/>
    <x v="0"/>
    <x v="14"/>
    <x v="25"/>
    <x v="33"/>
    <x v="16"/>
    <x v="20"/>
    <x v="35"/>
    <x v="34"/>
    <x v="11"/>
    <x v="21"/>
    <x v="124"/>
    <x v="18"/>
    <x v="28"/>
    <x v="4"/>
    <x v="8"/>
    <x v="6"/>
    <x v="9"/>
    <x v="16"/>
    <x v="36"/>
    <x v="9"/>
    <x v="35"/>
    <x v="36"/>
    <x v="1"/>
    <x v="4"/>
  </r>
  <r>
    <x v="1"/>
    <x v="30"/>
    <x v="5"/>
    <x v="31"/>
    <x v="1"/>
    <x v="9"/>
    <x v="194"/>
    <x v="87"/>
    <x v="5"/>
    <x v="0"/>
    <x v="0"/>
    <x v="0"/>
    <x v="17"/>
    <x v="0"/>
    <x v="254"/>
    <x v="24"/>
    <x v="3"/>
    <x v="6"/>
    <x v="0"/>
    <x v="0"/>
    <x v="14"/>
    <x v="25"/>
    <x v="33"/>
    <x v="16"/>
    <x v="20"/>
    <x v="35"/>
    <x v="3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1"/>
    <x v="30"/>
    <x v="5"/>
    <x v="31"/>
    <x v="1"/>
    <x v="9"/>
    <x v="208"/>
    <x v="302"/>
    <x v="16"/>
    <x v="0"/>
    <x v="0"/>
    <x v="0"/>
    <x v="17"/>
    <x v="0"/>
    <x v="254"/>
    <x v="24"/>
    <x v="3"/>
    <x v="6"/>
    <x v="0"/>
    <x v="0"/>
    <x v="14"/>
    <x v="25"/>
    <x v="33"/>
    <x v="16"/>
    <x v="20"/>
    <x v="35"/>
    <x v="3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1"/>
    <x v="30"/>
    <x v="5"/>
    <x v="31"/>
    <x v="3"/>
    <x v="9"/>
    <x v="349"/>
    <x v="409"/>
    <x v="16"/>
    <x v="0"/>
    <x v="0"/>
    <x v="0"/>
    <x v="17"/>
    <x v="0"/>
    <x v="254"/>
    <x v="24"/>
    <x v="3"/>
    <x v="6"/>
    <x v="0"/>
    <x v="0"/>
    <x v="14"/>
    <x v="25"/>
    <x v="33"/>
    <x v="16"/>
    <x v="20"/>
    <x v="35"/>
    <x v="3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4"/>
    <x v="21"/>
    <x v="5"/>
    <x v="31"/>
    <x v="1"/>
    <x v="1"/>
    <x v="196"/>
    <x v="383"/>
    <x v="39"/>
    <x v="0"/>
    <x v="0"/>
    <x v="0"/>
    <x v="17"/>
    <x v="0"/>
    <x v="254"/>
    <x v="24"/>
    <x v="3"/>
    <x v="6"/>
    <x v="0"/>
    <x v="0"/>
    <x v="14"/>
    <x v="25"/>
    <x v="33"/>
    <x v="16"/>
    <x v="20"/>
    <x v="35"/>
    <x v="34"/>
    <x v="11"/>
    <x v="21"/>
    <x v="124"/>
    <x v="18"/>
    <x v="28"/>
    <x v="5"/>
    <x v="9"/>
    <x v="5"/>
    <x v="4"/>
    <x v="22"/>
    <x v="28"/>
    <x v="4"/>
    <x v="27"/>
    <x v="36"/>
    <x v="9"/>
    <x v="20"/>
  </r>
  <r>
    <x v="1"/>
    <x v="21"/>
    <x v="5"/>
    <x v="31"/>
    <x v="3"/>
    <x v="9"/>
    <x v="196"/>
    <x v="383"/>
    <x v="39"/>
    <x v="0"/>
    <x v="0"/>
    <x v="0"/>
    <x v="17"/>
    <x v="0"/>
    <x v="254"/>
    <x v="24"/>
    <x v="3"/>
    <x v="6"/>
    <x v="0"/>
    <x v="0"/>
    <x v="14"/>
    <x v="25"/>
    <x v="33"/>
    <x v="16"/>
    <x v="20"/>
    <x v="35"/>
    <x v="3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1"/>
    <x v="15"/>
    <x v="5"/>
    <x v="31"/>
    <x v="1"/>
    <x v="9"/>
    <x v="256"/>
    <x v="328"/>
    <x v="34"/>
    <x v="0"/>
    <x v="0"/>
    <x v="0"/>
    <x v="17"/>
    <x v="0"/>
    <x v="254"/>
    <x v="24"/>
    <x v="3"/>
    <x v="6"/>
    <x v="0"/>
    <x v="0"/>
    <x v="14"/>
    <x v="25"/>
    <x v="33"/>
    <x v="16"/>
    <x v="20"/>
    <x v="35"/>
    <x v="3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6"/>
    <x v="19"/>
    <x v="5"/>
    <x v="35"/>
    <x v="13"/>
    <x v="1"/>
    <x v="7"/>
    <x v="500"/>
    <x v="16"/>
    <x v="0"/>
    <x v="0"/>
    <x v="0"/>
    <x v="17"/>
    <x v="0"/>
    <x v="114"/>
    <x v="58"/>
    <x v="3"/>
    <x v="6"/>
    <x v="0"/>
    <x v="0"/>
    <x v="14"/>
    <x v="25"/>
    <x v="33"/>
    <x v="16"/>
    <x v="20"/>
    <x v="35"/>
    <x v="34"/>
    <x v="11"/>
    <x v="21"/>
    <x v="124"/>
    <x v="18"/>
    <x v="28"/>
    <x v="5"/>
    <x v="9"/>
    <x v="5"/>
    <x v="4"/>
    <x v="19"/>
    <x v="23"/>
    <x v="4"/>
    <x v="22"/>
    <x v="36"/>
    <x v="5"/>
    <x v="17"/>
  </r>
  <r>
    <x v="1"/>
    <x v="23"/>
    <x v="1"/>
    <x v="10"/>
    <x v="1"/>
    <x v="9"/>
    <x v="93"/>
    <x v="473"/>
    <x v="57"/>
    <x v="0"/>
    <x v="0"/>
    <x v="0"/>
    <x v="17"/>
    <x v="21"/>
    <x v="114"/>
    <x v="58"/>
    <x v="3"/>
    <x v="6"/>
    <x v="0"/>
    <x v="0"/>
    <x v="38"/>
    <x v="25"/>
    <x v="33"/>
    <x v="17"/>
    <x v="20"/>
    <x v="35"/>
    <x v="34"/>
    <x v="11"/>
    <x v="21"/>
    <x v="57"/>
    <x v="18"/>
    <x v="28"/>
    <x v="5"/>
    <x v="9"/>
    <x v="4"/>
    <x v="6"/>
    <x v="17"/>
    <x v="29"/>
    <x v="6"/>
    <x v="28"/>
    <x v="36"/>
    <x v="16"/>
    <x v="26"/>
  </r>
  <r>
    <x v="4"/>
    <x v="21"/>
    <x v="5"/>
    <x v="31"/>
    <x v="1"/>
    <x v="1"/>
    <x v="131"/>
    <x v="575"/>
    <x v="57"/>
    <x v="136"/>
    <x v="201"/>
    <x v="0"/>
    <x v="16"/>
    <x v="243"/>
    <x v="97"/>
    <x v="160"/>
    <x v="3"/>
    <x v="6"/>
    <x v="0"/>
    <x v="0"/>
    <x v="7"/>
    <x v="16"/>
    <x v="19"/>
    <x v="16"/>
    <x v="20"/>
    <x v="35"/>
    <x v="34"/>
    <x v="11"/>
    <x v="21"/>
    <x v="8"/>
    <x v="10"/>
    <x v="8"/>
    <x v="5"/>
    <x v="9"/>
    <x v="5"/>
    <x v="4"/>
    <x v="22"/>
    <x v="28"/>
    <x v="4"/>
    <x v="27"/>
    <x v="16"/>
    <x v="9"/>
    <x v="25"/>
  </r>
  <r>
    <x v="1"/>
    <x v="23"/>
    <x v="5"/>
    <x v="31"/>
    <x v="0"/>
    <x v="9"/>
    <x v="187"/>
    <x v="322"/>
    <x v="34"/>
    <x v="135"/>
    <x v="126"/>
    <x v="0"/>
    <x v="16"/>
    <x v="132"/>
    <x v="120"/>
    <x v="63"/>
    <x v="3"/>
    <x v="6"/>
    <x v="0"/>
    <x v="0"/>
    <x v="2"/>
    <x v="16"/>
    <x v="12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14"/>
    <x v="16"/>
    <x v="26"/>
  </r>
  <r>
    <x v="7"/>
    <x v="21"/>
    <x v="5"/>
    <x v="35"/>
    <x v="0"/>
    <x v="9"/>
    <x v="37"/>
    <x v="71"/>
    <x v="17"/>
    <x v="43"/>
    <x v="54"/>
    <x v="0"/>
    <x v="16"/>
    <x v="85"/>
    <x v="114"/>
    <x v="58"/>
    <x v="3"/>
    <x v="6"/>
    <x v="0"/>
    <x v="0"/>
    <x v="14"/>
    <x v="25"/>
    <x v="33"/>
    <x v="6"/>
    <x v="10"/>
    <x v="10"/>
    <x v="14"/>
    <x v="11"/>
    <x v="21"/>
    <x v="59"/>
    <x v="18"/>
    <x v="28"/>
    <x v="5"/>
    <x v="9"/>
    <x v="5"/>
    <x v="4"/>
    <x v="19"/>
    <x v="23"/>
    <x v="4"/>
    <x v="22"/>
    <x v="12"/>
    <x v="16"/>
    <x v="26"/>
  </r>
  <r>
    <x v="7"/>
    <x v="23"/>
    <x v="6"/>
    <x v="37"/>
    <x v="0"/>
    <x v="9"/>
    <x v="82"/>
    <x v="564"/>
    <x v="68"/>
    <x v="144"/>
    <x v="117"/>
    <x v="0"/>
    <x v="16"/>
    <x v="168"/>
    <x v="114"/>
    <x v="58"/>
    <x v="3"/>
    <x v="6"/>
    <x v="0"/>
    <x v="0"/>
    <x v="4"/>
    <x v="16"/>
    <x v="10"/>
    <x v="4"/>
    <x v="11"/>
    <x v="9"/>
    <x v="2"/>
    <x v="5"/>
    <x v="8"/>
    <x v="52"/>
    <x v="18"/>
    <x v="28"/>
    <x v="5"/>
    <x v="9"/>
    <x v="9"/>
    <x v="0"/>
    <x v="40"/>
    <x v="1"/>
    <x v="0"/>
    <x v="0"/>
    <x v="11"/>
    <x v="16"/>
    <x v="26"/>
  </r>
  <r>
    <x v="4"/>
    <x v="18"/>
    <x v="5"/>
    <x v="31"/>
    <x v="0"/>
    <x v="9"/>
    <x v="186"/>
    <x v="595"/>
    <x v="34"/>
    <x v="0"/>
    <x v="0"/>
    <x v="0"/>
    <x v="16"/>
    <x v="0"/>
    <x v="145"/>
    <x v="69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7"/>
    <x v="23"/>
    <x v="5"/>
    <x v="31"/>
    <x v="1"/>
    <x v="1"/>
    <x v="186"/>
    <x v="570"/>
    <x v="68"/>
    <x v="158"/>
    <x v="168"/>
    <x v="0"/>
    <x v="16"/>
    <x v="233"/>
    <x v="145"/>
    <x v="69"/>
    <x v="3"/>
    <x v="6"/>
    <x v="0"/>
    <x v="0"/>
    <x v="30"/>
    <x v="17"/>
    <x v="16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18"/>
    <x v="1"/>
    <x v="2"/>
  </r>
  <r>
    <x v="7"/>
    <x v="22"/>
    <x v="5"/>
    <x v="31"/>
    <x v="2"/>
    <x v="1"/>
    <x v="186"/>
    <x v="126"/>
    <x v="12"/>
    <x v="138"/>
    <x v="202"/>
    <x v="0"/>
    <x v="16"/>
    <x v="263"/>
    <x v="145"/>
    <x v="69"/>
    <x v="3"/>
    <x v="6"/>
    <x v="0"/>
    <x v="0"/>
    <x v="8"/>
    <x v="16"/>
    <x v="19"/>
    <x v="16"/>
    <x v="20"/>
    <x v="35"/>
    <x v="14"/>
    <x v="11"/>
    <x v="21"/>
    <x v="17"/>
    <x v="12"/>
    <x v="9"/>
    <x v="5"/>
    <x v="9"/>
    <x v="5"/>
    <x v="4"/>
    <x v="22"/>
    <x v="28"/>
    <x v="4"/>
    <x v="27"/>
    <x v="17"/>
    <x v="1"/>
    <x v="2"/>
  </r>
  <r>
    <x v="4"/>
    <x v="21"/>
    <x v="5"/>
    <x v="31"/>
    <x v="1"/>
    <x v="1"/>
    <x v="186"/>
    <x v="90"/>
    <x v="6"/>
    <x v="13"/>
    <x v="16"/>
    <x v="0"/>
    <x v="16"/>
    <x v="0"/>
    <x v="145"/>
    <x v="69"/>
    <x v="3"/>
    <x v="6"/>
    <x v="0"/>
    <x v="0"/>
    <x v="14"/>
    <x v="25"/>
    <x v="33"/>
    <x v="16"/>
    <x v="20"/>
    <x v="35"/>
    <x v="14"/>
    <x v="11"/>
    <x v="21"/>
    <x v="124"/>
    <x v="10"/>
    <x v="11"/>
    <x v="5"/>
    <x v="9"/>
    <x v="5"/>
    <x v="4"/>
    <x v="22"/>
    <x v="28"/>
    <x v="4"/>
    <x v="27"/>
    <x v="19"/>
    <x v="9"/>
    <x v="19"/>
  </r>
  <r>
    <x v="1"/>
    <x v="21"/>
    <x v="5"/>
    <x v="31"/>
    <x v="6"/>
    <x v="1"/>
    <x v="186"/>
    <x v="595"/>
    <x v="34"/>
    <x v="12"/>
    <x v="11"/>
    <x v="0"/>
    <x v="16"/>
    <x v="2"/>
    <x v="145"/>
    <x v="69"/>
    <x v="3"/>
    <x v="6"/>
    <x v="0"/>
    <x v="0"/>
    <x v="38"/>
    <x v="25"/>
    <x v="33"/>
    <x v="17"/>
    <x v="20"/>
    <x v="35"/>
    <x v="34"/>
    <x v="11"/>
    <x v="21"/>
    <x v="4"/>
    <x v="9"/>
    <x v="7"/>
    <x v="5"/>
    <x v="9"/>
    <x v="5"/>
    <x v="4"/>
    <x v="22"/>
    <x v="28"/>
    <x v="4"/>
    <x v="27"/>
    <x v="15"/>
    <x v="2"/>
    <x v="9"/>
  </r>
  <r>
    <x v="1"/>
    <x v="22"/>
    <x v="5"/>
    <x v="31"/>
    <x v="0"/>
    <x v="1"/>
    <x v="182"/>
    <x v="410"/>
    <x v="16"/>
    <x v="0"/>
    <x v="0"/>
    <x v="0"/>
    <x v="16"/>
    <x v="0"/>
    <x v="141"/>
    <x v="69"/>
    <x v="3"/>
    <x v="6"/>
    <x v="0"/>
    <x v="0"/>
    <x v="14"/>
    <x v="25"/>
    <x v="33"/>
    <x v="16"/>
    <x v="20"/>
    <x v="35"/>
    <x v="14"/>
    <x v="11"/>
    <x v="21"/>
    <x v="124"/>
    <x v="18"/>
    <x v="28"/>
    <x v="4"/>
    <x v="8"/>
    <x v="5"/>
    <x v="4"/>
    <x v="22"/>
    <x v="28"/>
    <x v="4"/>
    <x v="27"/>
    <x v="36"/>
    <x v="2"/>
    <x v="11"/>
  </r>
  <r>
    <x v="1"/>
    <x v="21"/>
    <x v="5"/>
    <x v="31"/>
    <x v="3"/>
    <x v="3"/>
    <x v="182"/>
    <x v="592"/>
    <x v="39"/>
    <x v="0"/>
    <x v="0"/>
    <x v="0"/>
    <x v="16"/>
    <x v="0"/>
    <x v="141"/>
    <x v="69"/>
    <x v="3"/>
    <x v="6"/>
    <x v="0"/>
    <x v="0"/>
    <x v="14"/>
    <x v="25"/>
    <x v="33"/>
    <x v="16"/>
    <x v="20"/>
    <x v="35"/>
    <x v="34"/>
    <x v="11"/>
    <x v="21"/>
    <x v="124"/>
    <x v="18"/>
    <x v="28"/>
    <x v="4"/>
    <x v="8"/>
    <x v="5"/>
    <x v="4"/>
    <x v="22"/>
    <x v="28"/>
    <x v="4"/>
    <x v="27"/>
    <x v="36"/>
    <x v="2"/>
    <x v="17"/>
  </r>
  <r>
    <x v="1"/>
    <x v="21"/>
    <x v="5"/>
    <x v="31"/>
    <x v="3"/>
    <x v="1"/>
    <x v="182"/>
    <x v="376"/>
    <x v="16"/>
    <x v="0"/>
    <x v="0"/>
    <x v="0"/>
    <x v="16"/>
    <x v="0"/>
    <x v="141"/>
    <x v="69"/>
    <x v="3"/>
    <x v="6"/>
    <x v="0"/>
    <x v="0"/>
    <x v="14"/>
    <x v="25"/>
    <x v="33"/>
    <x v="16"/>
    <x v="20"/>
    <x v="35"/>
    <x v="34"/>
    <x v="11"/>
    <x v="21"/>
    <x v="124"/>
    <x v="18"/>
    <x v="28"/>
    <x v="4"/>
    <x v="8"/>
    <x v="5"/>
    <x v="4"/>
    <x v="22"/>
    <x v="28"/>
    <x v="4"/>
    <x v="27"/>
    <x v="36"/>
    <x v="2"/>
    <x v="17"/>
  </r>
  <r>
    <x v="7"/>
    <x v="22"/>
    <x v="5"/>
    <x v="31"/>
    <x v="1"/>
    <x v="1"/>
    <x v="115"/>
    <x v="123"/>
    <x v="12"/>
    <x v="14"/>
    <x v="18"/>
    <x v="0"/>
    <x v="16"/>
    <x v="4"/>
    <x v="67"/>
    <x v="69"/>
    <x v="3"/>
    <x v="6"/>
    <x v="0"/>
    <x v="0"/>
    <x v="14"/>
    <x v="25"/>
    <x v="33"/>
    <x v="16"/>
    <x v="20"/>
    <x v="35"/>
    <x v="14"/>
    <x v="11"/>
    <x v="21"/>
    <x v="12"/>
    <x v="11"/>
    <x v="14"/>
    <x v="5"/>
    <x v="9"/>
    <x v="5"/>
    <x v="4"/>
    <x v="22"/>
    <x v="28"/>
    <x v="4"/>
    <x v="27"/>
    <x v="22"/>
    <x v="1"/>
    <x v="2"/>
  </r>
  <r>
    <x v="1"/>
    <x v="20"/>
    <x v="5"/>
    <x v="31"/>
    <x v="2"/>
    <x v="2"/>
    <x v="115"/>
    <x v="328"/>
    <x v="34"/>
    <x v="12"/>
    <x v="11"/>
    <x v="0"/>
    <x v="16"/>
    <x v="11"/>
    <x v="67"/>
    <x v="69"/>
    <x v="3"/>
    <x v="6"/>
    <x v="0"/>
    <x v="0"/>
    <x v="14"/>
    <x v="25"/>
    <x v="33"/>
    <x v="16"/>
    <x v="20"/>
    <x v="35"/>
    <x v="14"/>
    <x v="11"/>
    <x v="21"/>
    <x v="25"/>
    <x v="9"/>
    <x v="7"/>
    <x v="5"/>
    <x v="9"/>
    <x v="5"/>
    <x v="4"/>
    <x v="22"/>
    <x v="28"/>
    <x v="4"/>
    <x v="27"/>
    <x v="15"/>
    <x v="2"/>
    <x v="13"/>
  </r>
  <r>
    <x v="7"/>
    <x v="23"/>
    <x v="5"/>
    <x v="31"/>
    <x v="3"/>
    <x v="3"/>
    <x v="115"/>
    <x v="511"/>
    <x v="62"/>
    <x v="0"/>
    <x v="0"/>
    <x v="0"/>
    <x v="16"/>
    <x v="9"/>
    <x v="67"/>
    <x v="69"/>
    <x v="3"/>
    <x v="6"/>
    <x v="0"/>
    <x v="0"/>
    <x v="14"/>
    <x v="25"/>
    <x v="33"/>
    <x v="16"/>
    <x v="20"/>
    <x v="35"/>
    <x v="34"/>
    <x v="11"/>
    <x v="21"/>
    <x v="19"/>
    <x v="18"/>
    <x v="28"/>
    <x v="5"/>
    <x v="9"/>
    <x v="5"/>
    <x v="4"/>
    <x v="22"/>
    <x v="28"/>
    <x v="4"/>
    <x v="27"/>
    <x v="36"/>
    <x v="1"/>
    <x v="1"/>
  </r>
  <r>
    <x v="5"/>
    <x v="21"/>
    <x v="5"/>
    <x v="31"/>
    <x v="3"/>
    <x v="9"/>
    <x v="191"/>
    <x v="37"/>
    <x v="17"/>
    <x v="0"/>
    <x v="0"/>
    <x v="0"/>
    <x v="16"/>
    <x v="0"/>
    <x v="150"/>
    <x v="69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5"/>
    <x v="21"/>
    <x v="5"/>
    <x v="31"/>
    <x v="3"/>
    <x v="9"/>
    <x v="191"/>
    <x v="38"/>
    <x v="16"/>
    <x v="0"/>
    <x v="0"/>
    <x v="0"/>
    <x v="16"/>
    <x v="0"/>
    <x v="150"/>
    <x v="69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7"/>
    <x v="22"/>
    <x v="5"/>
    <x v="31"/>
    <x v="3"/>
    <x v="9"/>
    <x v="191"/>
    <x v="121"/>
    <x v="12"/>
    <x v="0"/>
    <x v="0"/>
    <x v="0"/>
    <x v="16"/>
    <x v="0"/>
    <x v="150"/>
    <x v="69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"/>
    <x v="0"/>
  </r>
  <r>
    <x v="4"/>
    <x v="16"/>
    <x v="5"/>
    <x v="32"/>
    <x v="0"/>
    <x v="9"/>
    <x v="332"/>
    <x v="466"/>
    <x v="16"/>
    <x v="12"/>
    <x v="10"/>
    <x v="0"/>
    <x v="16"/>
    <x v="22"/>
    <x v="118"/>
    <x v="61"/>
    <x v="3"/>
    <x v="6"/>
    <x v="0"/>
    <x v="0"/>
    <x v="14"/>
    <x v="25"/>
    <x v="33"/>
    <x v="16"/>
    <x v="20"/>
    <x v="35"/>
    <x v="14"/>
    <x v="11"/>
    <x v="21"/>
    <x v="63"/>
    <x v="9"/>
    <x v="6"/>
    <x v="5"/>
    <x v="9"/>
    <x v="5"/>
    <x v="4"/>
    <x v="21"/>
    <x v="19"/>
    <x v="4"/>
    <x v="19"/>
    <x v="14"/>
    <x v="16"/>
    <x v="26"/>
  </r>
  <r>
    <x v="1"/>
    <x v="21"/>
    <x v="5"/>
    <x v="32"/>
    <x v="4"/>
    <x v="0"/>
    <x v="129"/>
    <x v="139"/>
    <x v="16"/>
    <x v="150"/>
    <x v="212"/>
    <x v="0"/>
    <x v="16"/>
    <x v="203"/>
    <x v="95"/>
    <x v="119"/>
    <x v="3"/>
    <x v="6"/>
    <x v="0"/>
    <x v="0"/>
    <x v="5"/>
    <x v="16"/>
    <x v="19"/>
    <x v="10"/>
    <x v="13"/>
    <x v="22"/>
    <x v="16"/>
    <x v="11"/>
    <x v="21"/>
    <x v="18"/>
    <x v="12"/>
    <x v="13"/>
    <x v="5"/>
    <x v="9"/>
    <x v="5"/>
    <x v="4"/>
    <x v="21"/>
    <x v="19"/>
    <x v="4"/>
    <x v="19"/>
    <x v="21"/>
    <x v="2"/>
    <x v="13"/>
  </r>
  <r>
    <x v="1"/>
    <x v="15"/>
    <x v="5"/>
    <x v="32"/>
    <x v="2"/>
    <x v="1"/>
    <x v="129"/>
    <x v="230"/>
    <x v="16"/>
    <x v="162"/>
    <x v="216"/>
    <x v="0"/>
    <x v="16"/>
    <x v="285"/>
    <x v="95"/>
    <x v="119"/>
    <x v="3"/>
    <x v="6"/>
    <x v="0"/>
    <x v="0"/>
    <x v="8"/>
    <x v="17"/>
    <x v="20"/>
    <x v="10"/>
    <x v="9"/>
    <x v="19"/>
    <x v="30"/>
    <x v="11"/>
    <x v="21"/>
    <x v="31"/>
    <x v="9"/>
    <x v="12"/>
    <x v="5"/>
    <x v="9"/>
    <x v="5"/>
    <x v="4"/>
    <x v="21"/>
    <x v="19"/>
    <x v="4"/>
    <x v="19"/>
    <x v="20"/>
    <x v="2"/>
    <x v="10"/>
  </r>
  <r>
    <x v="1"/>
    <x v="21"/>
    <x v="5"/>
    <x v="32"/>
    <x v="1"/>
    <x v="1"/>
    <x v="13"/>
    <x v="640"/>
    <x v="16"/>
    <x v="165"/>
    <x v="258"/>
    <x v="0"/>
    <x v="16"/>
    <x v="310"/>
    <x v="12"/>
    <x v="119"/>
    <x v="3"/>
    <x v="6"/>
    <x v="0"/>
    <x v="0"/>
    <x v="10"/>
    <x v="17"/>
    <x v="26"/>
    <x v="14"/>
    <x v="14"/>
    <x v="24"/>
    <x v="14"/>
    <x v="11"/>
    <x v="21"/>
    <x v="124"/>
    <x v="18"/>
    <x v="28"/>
    <x v="5"/>
    <x v="9"/>
    <x v="5"/>
    <x v="4"/>
    <x v="21"/>
    <x v="19"/>
    <x v="4"/>
    <x v="19"/>
    <x v="28"/>
    <x v="3"/>
    <x v="19"/>
  </r>
  <r>
    <x v="4"/>
    <x v="19"/>
    <x v="5"/>
    <x v="32"/>
    <x v="1"/>
    <x v="9"/>
    <x v="325"/>
    <x v="51"/>
    <x v="16"/>
    <x v="45"/>
    <x v="70"/>
    <x v="0"/>
    <x v="16"/>
    <x v="105"/>
    <x v="73"/>
    <x v="119"/>
    <x v="3"/>
    <x v="6"/>
    <x v="0"/>
    <x v="0"/>
    <x v="14"/>
    <x v="25"/>
    <x v="33"/>
    <x v="12"/>
    <x v="10"/>
    <x v="19"/>
    <x v="7"/>
    <x v="4"/>
    <x v="10"/>
    <x v="124"/>
    <x v="18"/>
    <x v="28"/>
    <x v="5"/>
    <x v="9"/>
    <x v="5"/>
    <x v="4"/>
    <x v="21"/>
    <x v="19"/>
    <x v="4"/>
    <x v="19"/>
    <x v="16"/>
    <x v="3"/>
    <x v="17"/>
  </r>
  <r>
    <x v="1"/>
    <x v="21"/>
    <x v="5"/>
    <x v="32"/>
    <x v="3"/>
    <x v="3"/>
    <x v="128"/>
    <x v="118"/>
    <x v="16"/>
    <x v="163"/>
    <x v="245"/>
    <x v="0"/>
    <x v="16"/>
    <x v="283"/>
    <x v="73"/>
    <x v="119"/>
    <x v="3"/>
    <x v="6"/>
    <x v="0"/>
    <x v="0"/>
    <x v="8"/>
    <x v="17"/>
    <x v="24"/>
    <x v="10"/>
    <x v="12"/>
    <x v="25"/>
    <x v="14"/>
    <x v="11"/>
    <x v="21"/>
    <x v="124"/>
    <x v="18"/>
    <x v="28"/>
    <x v="5"/>
    <x v="9"/>
    <x v="5"/>
    <x v="4"/>
    <x v="21"/>
    <x v="19"/>
    <x v="4"/>
    <x v="19"/>
    <x v="28"/>
    <x v="2"/>
    <x v="11"/>
  </r>
  <r>
    <x v="1"/>
    <x v="21"/>
    <x v="5"/>
    <x v="32"/>
    <x v="9"/>
    <x v="6"/>
    <x v="122"/>
    <x v="81"/>
    <x v="16"/>
    <x v="54"/>
    <x v="76"/>
    <x v="0"/>
    <x v="16"/>
    <x v="106"/>
    <x v="92"/>
    <x v="119"/>
    <x v="3"/>
    <x v="6"/>
    <x v="0"/>
    <x v="0"/>
    <x v="14"/>
    <x v="25"/>
    <x v="33"/>
    <x v="13"/>
    <x v="16"/>
    <x v="28"/>
    <x v="14"/>
    <x v="11"/>
    <x v="21"/>
    <x v="124"/>
    <x v="18"/>
    <x v="28"/>
    <x v="5"/>
    <x v="9"/>
    <x v="5"/>
    <x v="4"/>
    <x v="21"/>
    <x v="19"/>
    <x v="4"/>
    <x v="19"/>
    <x v="32"/>
    <x v="2"/>
    <x v="18"/>
  </r>
  <r>
    <x v="1"/>
    <x v="21"/>
    <x v="5"/>
    <x v="32"/>
    <x v="6"/>
    <x v="9"/>
    <x v="122"/>
    <x v="486"/>
    <x v="39"/>
    <x v="0"/>
    <x v="0"/>
    <x v="0"/>
    <x v="16"/>
    <x v="0"/>
    <x v="92"/>
    <x v="119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1"/>
    <x v="19"/>
    <x v="4"/>
    <x v="19"/>
    <x v="36"/>
    <x v="16"/>
    <x v="26"/>
  </r>
  <r>
    <x v="1"/>
    <x v="21"/>
    <x v="5"/>
    <x v="32"/>
    <x v="3"/>
    <x v="3"/>
    <x v="62"/>
    <x v="157"/>
    <x v="16"/>
    <x v="156"/>
    <x v="232"/>
    <x v="0"/>
    <x v="16"/>
    <x v="302"/>
    <x v="43"/>
    <x v="119"/>
    <x v="3"/>
    <x v="6"/>
    <x v="0"/>
    <x v="0"/>
    <x v="9"/>
    <x v="16"/>
    <x v="21"/>
    <x v="12"/>
    <x v="15"/>
    <x v="25"/>
    <x v="14"/>
    <x v="11"/>
    <x v="21"/>
    <x v="29"/>
    <x v="13"/>
    <x v="21"/>
    <x v="5"/>
    <x v="9"/>
    <x v="5"/>
    <x v="4"/>
    <x v="21"/>
    <x v="19"/>
    <x v="4"/>
    <x v="19"/>
    <x v="23"/>
    <x v="2"/>
    <x v="13"/>
  </r>
  <r>
    <x v="1"/>
    <x v="21"/>
    <x v="5"/>
    <x v="32"/>
    <x v="3"/>
    <x v="2"/>
    <x v="62"/>
    <x v="43"/>
    <x v="16"/>
    <x v="148"/>
    <x v="230"/>
    <x v="0"/>
    <x v="16"/>
    <x v="283"/>
    <x v="43"/>
    <x v="119"/>
    <x v="3"/>
    <x v="6"/>
    <x v="0"/>
    <x v="0"/>
    <x v="8"/>
    <x v="16"/>
    <x v="21"/>
    <x v="10"/>
    <x v="13"/>
    <x v="23"/>
    <x v="14"/>
    <x v="11"/>
    <x v="21"/>
    <x v="124"/>
    <x v="18"/>
    <x v="28"/>
    <x v="5"/>
    <x v="9"/>
    <x v="5"/>
    <x v="4"/>
    <x v="21"/>
    <x v="19"/>
    <x v="4"/>
    <x v="19"/>
    <x v="23"/>
    <x v="2"/>
    <x v="8"/>
  </r>
  <r>
    <x v="1"/>
    <x v="21"/>
    <x v="5"/>
    <x v="32"/>
    <x v="7"/>
    <x v="2"/>
    <x v="62"/>
    <x v="145"/>
    <x v="16"/>
    <x v="157"/>
    <x v="215"/>
    <x v="0"/>
    <x v="16"/>
    <x v="232"/>
    <x v="43"/>
    <x v="119"/>
    <x v="3"/>
    <x v="6"/>
    <x v="0"/>
    <x v="0"/>
    <x v="6"/>
    <x v="16"/>
    <x v="19"/>
    <x v="13"/>
    <x v="16"/>
    <x v="28"/>
    <x v="14"/>
    <x v="11"/>
    <x v="21"/>
    <x v="20"/>
    <x v="13"/>
    <x v="19"/>
    <x v="5"/>
    <x v="9"/>
    <x v="5"/>
    <x v="4"/>
    <x v="21"/>
    <x v="19"/>
    <x v="4"/>
    <x v="19"/>
    <x v="21"/>
    <x v="2"/>
    <x v="9"/>
  </r>
  <r>
    <x v="6"/>
    <x v="19"/>
    <x v="5"/>
    <x v="32"/>
    <x v="1"/>
    <x v="1"/>
    <x v="62"/>
    <x v="683"/>
    <x v="17"/>
    <x v="136"/>
    <x v="237"/>
    <x v="0"/>
    <x v="16"/>
    <x v="267"/>
    <x v="43"/>
    <x v="119"/>
    <x v="3"/>
    <x v="6"/>
    <x v="0"/>
    <x v="0"/>
    <x v="8"/>
    <x v="16"/>
    <x v="24"/>
    <x v="16"/>
    <x v="20"/>
    <x v="35"/>
    <x v="14"/>
    <x v="11"/>
    <x v="21"/>
    <x v="39"/>
    <x v="10"/>
    <x v="13"/>
    <x v="5"/>
    <x v="9"/>
    <x v="5"/>
    <x v="4"/>
    <x v="21"/>
    <x v="19"/>
    <x v="4"/>
    <x v="19"/>
    <x v="21"/>
    <x v="5"/>
    <x v="15"/>
  </r>
  <r>
    <x v="1"/>
    <x v="21"/>
    <x v="5"/>
    <x v="32"/>
    <x v="3"/>
    <x v="3"/>
    <x v="330"/>
    <x v="522"/>
    <x v="16"/>
    <x v="148"/>
    <x v="210"/>
    <x v="0"/>
    <x v="16"/>
    <x v="252"/>
    <x v="227"/>
    <x v="119"/>
    <x v="3"/>
    <x v="6"/>
    <x v="0"/>
    <x v="0"/>
    <x v="7"/>
    <x v="16"/>
    <x v="19"/>
    <x v="7"/>
    <x v="13"/>
    <x v="20"/>
    <x v="14"/>
    <x v="11"/>
    <x v="21"/>
    <x v="124"/>
    <x v="18"/>
    <x v="28"/>
    <x v="5"/>
    <x v="9"/>
    <x v="5"/>
    <x v="4"/>
    <x v="21"/>
    <x v="19"/>
    <x v="4"/>
    <x v="19"/>
    <x v="21"/>
    <x v="2"/>
    <x v="16"/>
  </r>
  <r>
    <x v="1"/>
    <x v="18"/>
    <x v="5"/>
    <x v="32"/>
    <x v="3"/>
    <x v="9"/>
    <x v="330"/>
    <x v="143"/>
    <x v="66"/>
    <x v="129"/>
    <x v="191"/>
    <x v="0"/>
    <x v="16"/>
    <x v="224"/>
    <x v="227"/>
    <x v="119"/>
    <x v="3"/>
    <x v="6"/>
    <x v="0"/>
    <x v="0"/>
    <x v="6"/>
    <x v="15"/>
    <x v="17"/>
    <x v="8"/>
    <x v="11"/>
    <x v="19"/>
    <x v="14"/>
    <x v="11"/>
    <x v="21"/>
    <x v="124"/>
    <x v="18"/>
    <x v="28"/>
    <x v="5"/>
    <x v="9"/>
    <x v="5"/>
    <x v="4"/>
    <x v="21"/>
    <x v="19"/>
    <x v="4"/>
    <x v="19"/>
    <x v="19"/>
    <x v="16"/>
    <x v="26"/>
  </r>
  <r>
    <x v="1"/>
    <x v="21"/>
    <x v="4"/>
    <x v="25"/>
    <x v="1"/>
    <x v="1"/>
    <x v="69"/>
    <x v="180"/>
    <x v="16"/>
    <x v="200"/>
    <x v="241"/>
    <x v="0"/>
    <x v="16"/>
    <x v="287"/>
    <x v="47"/>
    <x v="136"/>
    <x v="3"/>
    <x v="6"/>
    <x v="0"/>
    <x v="0"/>
    <x v="8"/>
    <x v="20"/>
    <x v="24"/>
    <x v="11"/>
    <x v="11"/>
    <x v="21"/>
    <x v="19"/>
    <x v="11"/>
    <x v="21"/>
    <x v="124"/>
    <x v="18"/>
    <x v="28"/>
    <x v="5"/>
    <x v="9"/>
    <x v="3"/>
    <x v="8"/>
    <x v="8"/>
    <x v="16"/>
    <x v="8"/>
    <x v="16"/>
    <x v="23"/>
    <x v="2"/>
    <x v="10"/>
  </r>
  <r>
    <x v="7"/>
    <x v="20"/>
    <x v="4"/>
    <x v="25"/>
    <x v="1"/>
    <x v="1"/>
    <x v="69"/>
    <x v="152"/>
    <x v="17"/>
    <x v="99"/>
    <x v="173"/>
    <x v="0"/>
    <x v="16"/>
    <x v="181"/>
    <x v="47"/>
    <x v="136"/>
    <x v="3"/>
    <x v="6"/>
    <x v="0"/>
    <x v="0"/>
    <x v="28"/>
    <x v="13"/>
    <x v="16"/>
    <x v="9"/>
    <x v="10"/>
    <x v="9"/>
    <x v="8"/>
    <x v="6"/>
    <x v="14"/>
    <x v="124"/>
    <x v="18"/>
    <x v="28"/>
    <x v="5"/>
    <x v="9"/>
    <x v="3"/>
    <x v="8"/>
    <x v="8"/>
    <x v="16"/>
    <x v="8"/>
    <x v="16"/>
    <x v="11"/>
    <x v="1"/>
    <x v="2"/>
  </r>
  <r>
    <x v="7"/>
    <x v="23"/>
    <x v="4"/>
    <x v="25"/>
    <x v="1"/>
    <x v="1"/>
    <x v="69"/>
    <x v="133"/>
    <x v="17"/>
    <x v="145"/>
    <x v="142"/>
    <x v="0"/>
    <x v="16"/>
    <x v="176"/>
    <x v="47"/>
    <x v="136"/>
    <x v="3"/>
    <x v="6"/>
    <x v="0"/>
    <x v="0"/>
    <x v="4"/>
    <x v="16"/>
    <x v="13"/>
    <x v="9"/>
    <x v="11"/>
    <x v="11"/>
    <x v="7"/>
    <x v="8"/>
    <x v="15"/>
    <x v="124"/>
    <x v="18"/>
    <x v="28"/>
    <x v="5"/>
    <x v="9"/>
    <x v="3"/>
    <x v="8"/>
    <x v="8"/>
    <x v="16"/>
    <x v="8"/>
    <x v="16"/>
    <x v="13"/>
    <x v="1"/>
    <x v="1"/>
  </r>
  <r>
    <x v="1"/>
    <x v="22"/>
    <x v="4"/>
    <x v="25"/>
    <x v="6"/>
    <x v="5"/>
    <x v="106"/>
    <x v="136"/>
    <x v="16"/>
    <x v="147"/>
    <x v="229"/>
    <x v="0"/>
    <x v="16"/>
    <x v="282"/>
    <x v="63"/>
    <x v="136"/>
    <x v="3"/>
    <x v="6"/>
    <x v="0"/>
    <x v="0"/>
    <x v="8"/>
    <x v="16"/>
    <x v="21"/>
    <x v="9"/>
    <x v="12"/>
    <x v="21"/>
    <x v="6"/>
    <x v="8"/>
    <x v="16"/>
    <x v="124"/>
    <x v="18"/>
    <x v="28"/>
    <x v="5"/>
    <x v="9"/>
    <x v="3"/>
    <x v="8"/>
    <x v="8"/>
    <x v="16"/>
    <x v="8"/>
    <x v="16"/>
    <x v="22"/>
    <x v="2"/>
    <x v="17"/>
  </r>
  <r>
    <x v="1"/>
    <x v="22"/>
    <x v="4"/>
    <x v="25"/>
    <x v="2"/>
    <x v="2"/>
    <x v="214"/>
    <x v="136"/>
    <x v="16"/>
    <x v="152"/>
    <x v="228"/>
    <x v="0"/>
    <x v="16"/>
    <x v="241"/>
    <x v="160"/>
    <x v="136"/>
    <x v="3"/>
    <x v="6"/>
    <x v="0"/>
    <x v="0"/>
    <x v="31"/>
    <x v="16"/>
    <x v="21"/>
    <x v="9"/>
    <x v="13"/>
    <x v="21"/>
    <x v="8"/>
    <x v="7"/>
    <x v="13"/>
    <x v="124"/>
    <x v="18"/>
    <x v="28"/>
    <x v="5"/>
    <x v="9"/>
    <x v="3"/>
    <x v="8"/>
    <x v="8"/>
    <x v="16"/>
    <x v="8"/>
    <x v="16"/>
    <x v="19"/>
    <x v="2"/>
    <x v="7"/>
  </r>
  <r>
    <x v="1"/>
    <x v="22"/>
    <x v="4"/>
    <x v="25"/>
    <x v="3"/>
    <x v="3"/>
    <x v="214"/>
    <x v="5"/>
    <x v="16"/>
    <x v="155"/>
    <x v="245"/>
    <x v="0"/>
    <x v="16"/>
    <x v="308"/>
    <x v="160"/>
    <x v="136"/>
    <x v="3"/>
    <x v="6"/>
    <x v="0"/>
    <x v="0"/>
    <x v="10"/>
    <x v="16"/>
    <x v="24"/>
    <x v="11"/>
    <x v="15"/>
    <x v="25"/>
    <x v="19"/>
    <x v="11"/>
    <x v="21"/>
    <x v="124"/>
    <x v="18"/>
    <x v="28"/>
    <x v="5"/>
    <x v="9"/>
    <x v="3"/>
    <x v="8"/>
    <x v="8"/>
    <x v="16"/>
    <x v="8"/>
    <x v="16"/>
    <x v="28"/>
    <x v="2"/>
    <x v="13"/>
  </r>
  <r>
    <x v="1"/>
    <x v="21"/>
    <x v="4"/>
    <x v="25"/>
    <x v="6"/>
    <x v="9"/>
    <x v="80"/>
    <x v="136"/>
    <x v="16"/>
    <x v="47"/>
    <x v="63"/>
    <x v="0"/>
    <x v="16"/>
    <x v="109"/>
    <x v="167"/>
    <x v="136"/>
    <x v="3"/>
    <x v="6"/>
    <x v="0"/>
    <x v="0"/>
    <x v="16"/>
    <x v="25"/>
    <x v="33"/>
    <x v="8"/>
    <x v="11"/>
    <x v="16"/>
    <x v="14"/>
    <x v="11"/>
    <x v="21"/>
    <x v="124"/>
    <x v="18"/>
    <x v="28"/>
    <x v="5"/>
    <x v="9"/>
    <x v="3"/>
    <x v="8"/>
    <x v="8"/>
    <x v="16"/>
    <x v="8"/>
    <x v="16"/>
    <x v="18"/>
    <x v="2"/>
    <x v="12"/>
  </r>
  <r>
    <x v="1"/>
    <x v="21"/>
    <x v="4"/>
    <x v="25"/>
    <x v="3"/>
    <x v="9"/>
    <x v="224"/>
    <x v="137"/>
    <x v="16"/>
    <x v="100"/>
    <x v="168"/>
    <x v="0"/>
    <x v="16"/>
    <x v="110"/>
    <x v="167"/>
    <x v="136"/>
    <x v="3"/>
    <x v="6"/>
    <x v="0"/>
    <x v="0"/>
    <x v="17"/>
    <x v="14"/>
    <x v="16"/>
    <x v="16"/>
    <x v="20"/>
    <x v="35"/>
    <x v="14"/>
    <x v="11"/>
    <x v="21"/>
    <x v="57"/>
    <x v="18"/>
    <x v="28"/>
    <x v="5"/>
    <x v="9"/>
    <x v="3"/>
    <x v="8"/>
    <x v="8"/>
    <x v="16"/>
    <x v="8"/>
    <x v="16"/>
    <x v="18"/>
    <x v="16"/>
    <x v="26"/>
  </r>
  <r>
    <x v="1"/>
    <x v="18"/>
    <x v="4"/>
    <x v="25"/>
    <x v="1"/>
    <x v="9"/>
    <x v="67"/>
    <x v="130"/>
    <x v="16"/>
    <x v="0"/>
    <x v="0"/>
    <x v="0"/>
    <x v="16"/>
    <x v="0"/>
    <x v="46"/>
    <x v="136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3"/>
    <x v="8"/>
    <x v="8"/>
    <x v="16"/>
    <x v="8"/>
    <x v="16"/>
    <x v="36"/>
    <x v="16"/>
    <x v="26"/>
  </r>
  <r>
    <x v="1"/>
    <x v="18"/>
    <x v="4"/>
    <x v="25"/>
    <x v="2"/>
    <x v="9"/>
    <x v="67"/>
    <x v="392"/>
    <x v="73"/>
    <x v="0"/>
    <x v="0"/>
    <x v="0"/>
    <x v="16"/>
    <x v="0"/>
    <x v="46"/>
    <x v="136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3"/>
    <x v="8"/>
    <x v="8"/>
    <x v="16"/>
    <x v="8"/>
    <x v="16"/>
    <x v="36"/>
    <x v="16"/>
    <x v="26"/>
  </r>
  <r>
    <x v="7"/>
    <x v="21"/>
    <x v="4"/>
    <x v="25"/>
    <x v="3"/>
    <x v="9"/>
    <x v="67"/>
    <x v="192"/>
    <x v="17"/>
    <x v="0"/>
    <x v="0"/>
    <x v="0"/>
    <x v="16"/>
    <x v="0"/>
    <x v="46"/>
    <x v="136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3"/>
    <x v="8"/>
    <x v="8"/>
    <x v="16"/>
    <x v="8"/>
    <x v="16"/>
    <x v="36"/>
    <x v="16"/>
    <x v="26"/>
  </r>
  <r>
    <x v="7"/>
    <x v="20"/>
    <x v="4"/>
    <x v="25"/>
    <x v="3"/>
    <x v="9"/>
    <x v="67"/>
    <x v="391"/>
    <x v="30"/>
    <x v="0"/>
    <x v="0"/>
    <x v="0"/>
    <x v="16"/>
    <x v="0"/>
    <x v="46"/>
    <x v="136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3"/>
    <x v="8"/>
    <x v="8"/>
    <x v="16"/>
    <x v="8"/>
    <x v="16"/>
    <x v="36"/>
    <x v="16"/>
    <x v="26"/>
  </r>
  <r>
    <x v="7"/>
    <x v="23"/>
    <x v="4"/>
    <x v="25"/>
    <x v="4"/>
    <x v="9"/>
    <x v="96"/>
    <x v="96"/>
    <x v="17"/>
    <x v="135"/>
    <x v="110"/>
    <x v="0"/>
    <x v="16"/>
    <x v="182"/>
    <x v="57"/>
    <x v="136"/>
    <x v="3"/>
    <x v="6"/>
    <x v="0"/>
    <x v="0"/>
    <x v="5"/>
    <x v="16"/>
    <x v="10"/>
    <x v="16"/>
    <x v="20"/>
    <x v="35"/>
    <x v="14"/>
    <x v="11"/>
    <x v="21"/>
    <x v="124"/>
    <x v="18"/>
    <x v="28"/>
    <x v="5"/>
    <x v="9"/>
    <x v="3"/>
    <x v="8"/>
    <x v="8"/>
    <x v="16"/>
    <x v="8"/>
    <x v="16"/>
    <x v="12"/>
    <x v="16"/>
    <x v="26"/>
  </r>
  <r>
    <x v="7"/>
    <x v="22"/>
    <x v="4"/>
    <x v="25"/>
    <x v="2"/>
    <x v="9"/>
    <x v="96"/>
    <x v="95"/>
    <x v="17"/>
    <x v="115"/>
    <x v="105"/>
    <x v="0"/>
    <x v="16"/>
    <x v="182"/>
    <x v="57"/>
    <x v="136"/>
    <x v="3"/>
    <x v="6"/>
    <x v="0"/>
    <x v="0"/>
    <x v="5"/>
    <x v="15"/>
    <x v="9"/>
    <x v="16"/>
    <x v="20"/>
    <x v="35"/>
    <x v="14"/>
    <x v="11"/>
    <x v="21"/>
    <x v="124"/>
    <x v="18"/>
    <x v="28"/>
    <x v="1"/>
    <x v="3"/>
    <x v="3"/>
    <x v="8"/>
    <x v="8"/>
    <x v="16"/>
    <x v="8"/>
    <x v="16"/>
    <x v="11"/>
    <x v="1"/>
    <x v="6"/>
  </r>
  <r>
    <x v="1"/>
    <x v="22"/>
    <x v="4"/>
    <x v="25"/>
    <x v="3"/>
    <x v="3"/>
    <x v="96"/>
    <x v="256"/>
    <x v="16"/>
    <x v="179"/>
    <x v="244"/>
    <x v="0"/>
    <x v="16"/>
    <x v="303"/>
    <x v="57"/>
    <x v="136"/>
    <x v="3"/>
    <x v="6"/>
    <x v="0"/>
    <x v="0"/>
    <x v="9"/>
    <x v="18"/>
    <x v="24"/>
    <x v="13"/>
    <x v="13"/>
    <x v="24"/>
    <x v="22"/>
    <x v="9"/>
    <x v="16"/>
    <x v="74"/>
    <x v="18"/>
    <x v="28"/>
    <x v="5"/>
    <x v="9"/>
    <x v="3"/>
    <x v="8"/>
    <x v="8"/>
    <x v="16"/>
    <x v="8"/>
    <x v="16"/>
    <x v="22"/>
    <x v="2"/>
    <x v="18"/>
  </r>
  <r>
    <x v="1"/>
    <x v="22"/>
    <x v="4"/>
    <x v="25"/>
    <x v="3"/>
    <x v="3"/>
    <x v="96"/>
    <x v="255"/>
    <x v="16"/>
    <x v="178"/>
    <x v="243"/>
    <x v="0"/>
    <x v="16"/>
    <x v="295"/>
    <x v="57"/>
    <x v="136"/>
    <x v="3"/>
    <x v="6"/>
    <x v="0"/>
    <x v="0"/>
    <x v="33"/>
    <x v="18"/>
    <x v="24"/>
    <x v="12"/>
    <x v="13"/>
    <x v="24"/>
    <x v="3"/>
    <x v="8"/>
    <x v="14"/>
    <x v="70"/>
    <x v="18"/>
    <x v="28"/>
    <x v="5"/>
    <x v="9"/>
    <x v="3"/>
    <x v="8"/>
    <x v="8"/>
    <x v="16"/>
    <x v="8"/>
    <x v="16"/>
    <x v="20"/>
    <x v="2"/>
    <x v="18"/>
  </r>
  <r>
    <x v="1"/>
    <x v="22"/>
    <x v="4"/>
    <x v="25"/>
    <x v="9"/>
    <x v="4"/>
    <x v="96"/>
    <x v="258"/>
    <x v="16"/>
    <x v="132"/>
    <x v="179"/>
    <x v="0"/>
    <x v="16"/>
    <x v="204"/>
    <x v="57"/>
    <x v="136"/>
    <x v="3"/>
    <x v="6"/>
    <x v="0"/>
    <x v="0"/>
    <x v="5"/>
    <x v="15"/>
    <x v="16"/>
    <x v="10"/>
    <x v="11"/>
    <x v="19"/>
    <x v="6"/>
    <x v="10"/>
    <x v="17"/>
    <x v="63"/>
    <x v="18"/>
    <x v="28"/>
    <x v="5"/>
    <x v="9"/>
    <x v="3"/>
    <x v="8"/>
    <x v="8"/>
    <x v="16"/>
    <x v="8"/>
    <x v="16"/>
    <x v="18"/>
    <x v="2"/>
    <x v="11"/>
  </r>
  <r>
    <x v="1"/>
    <x v="21"/>
    <x v="4"/>
    <x v="25"/>
    <x v="5"/>
    <x v="4"/>
    <x v="119"/>
    <x v="253"/>
    <x v="16"/>
    <x v="133"/>
    <x v="197"/>
    <x v="0"/>
    <x v="16"/>
    <x v="284"/>
    <x v="166"/>
    <x v="136"/>
    <x v="3"/>
    <x v="6"/>
    <x v="0"/>
    <x v="0"/>
    <x v="8"/>
    <x v="15"/>
    <x v="18"/>
    <x v="10"/>
    <x v="12"/>
    <x v="19"/>
    <x v="18"/>
    <x v="11"/>
    <x v="21"/>
    <x v="124"/>
    <x v="18"/>
    <x v="28"/>
    <x v="5"/>
    <x v="9"/>
    <x v="3"/>
    <x v="8"/>
    <x v="8"/>
    <x v="16"/>
    <x v="8"/>
    <x v="16"/>
    <x v="20"/>
    <x v="2"/>
    <x v="10"/>
  </r>
  <r>
    <x v="1"/>
    <x v="21"/>
    <x v="4"/>
    <x v="25"/>
    <x v="2"/>
    <x v="2"/>
    <x v="298"/>
    <x v="252"/>
    <x v="16"/>
    <x v="146"/>
    <x v="182"/>
    <x v="0"/>
    <x v="16"/>
    <x v="177"/>
    <x v="166"/>
    <x v="136"/>
    <x v="3"/>
    <x v="6"/>
    <x v="0"/>
    <x v="0"/>
    <x v="4"/>
    <x v="16"/>
    <x v="16"/>
    <x v="12"/>
    <x v="12"/>
    <x v="21"/>
    <x v="16"/>
    <x v="11"/>
    <x v="21"/>
    <x v="124"/>
    <x v="18"/>
    <x v="28"/>
    <x v="5"/>
    <x v="9"/>
    <x v="3"/>
    <x v="8"/>
    <x v="8"/>
    <x v="16"/>
    <x v="8"/>
    <x v="16"/>
    <x v="18"/>
    <x v="2"/>
    <x v="12"/>
  </r>
  <r>
    <x v="1"/>
    <x v="21"/>
    <x v="4"/>
    <x v="25"/>
    <x v="2"/>
    <x v="2"/>
    <x v="103"/>
    <x v="252"/>
    <x v="16"/>
    <x v="43"/>
    <x v="72"/>
    <x v="0"/>
    <x v="16"/>
    <x v="114"/>
    <x v="166"/>
    <x v="136"/>
    <x v="3"/>
    <x v="6"/>
    <x v="0"/>
    <x v="0"/>
    <x v="20"/>
    <x v="25"/>
    <x v="33"/>
    <x v="10"/>
    <x v="10"/>
    <x v="21"/>
    <x v="16"/>
    <x v="11"/>
    <x v="21"/>
    <x v="124"/>
    <x v="18"/>
    <x v="28"/>
    <x v="5"/>
    <x v="9"/>
    <x v="3"/>
    <x v="8"/>
    <x v="8"/>
    <x v="16"/>
    <x v="8"/>
    <x v="16"/>
    <x v="23"/>
    <x v="2"/>
    <x v="17"/>
  </r>
  <r>
    <x v="1"/>
    <x v="21"/>
    <x v="4"/>
    <x v="25"/>
    <x v="1"/>
    <x v="1"/>
    <x v="103"/>
    <x v="257"/>
    <x v="16"/>
    <x v="49"/>
    <x v="72"/>
    <x v="0"/>
    <x v="16"/>
    <x v="118"/>
    <x v="191"/>
    <x v="136"/>
    <x v="3"/>
    <x v="6"/>
    <x v="0"/>
    <x v="0"/>
    <x v="23"/>
    <x v="25"/>
    <x v="33"/>
    <x v="12"/>
    <x v="12"/>
    <x v="21"/>
    <x v="17"/>
    <x v="11"/>
    <x v="21"/>
    <x v="124"/>
    <x v="18"/>
    <x v="28"/>
    <x v="5"/>
    <x v="9"/>
    <x v="3"/>
    <x v="8"/>
    <x v="8"/>
    <x v="16"/>
    <x v="8"/>
    <x v="16"/>
    <x v="23"/>
    <x v="2"/>
    <x v="8"/>
  </r>
  <r>
    <x v="1"/>
    <x v="22"/>
    <x v="4"/>
    <x v="25"/>
    <x v="3"/>
    <x v="3"/>
    <x v="103"/>
    <x v="254"/>
    <x v="16"/>
    <x v="154"/>
    <x v="214"/>
    <x v="0"/>
    <x v="16"/>
    <x v="256"/>
    <x v="62"/>
    <x v="136"/>
    <x v="3"/>
    <x v="6"/>
    <x v="0"/>
    <x v="0"/>
    <x v="7"/>
    <x v="16"/>
    <x v="19"/>
    <x v="13"/>
    <x v="13"/>
    <x v="25"/>
    <x v="10"/>
    <x v="9"/>
    <x v="18"/>
    <x v="124"/>
    <x v="18"/>
    <x v="28"/>
    <x v="5"/>
    <x v="9"/>
    <x v="3"/>
    <x v="8"/>
    <x v="8"/>
    <x v="16"/>
    <x v="8"/>
    <x v="16"/>
    <x v="21"/>
    <x v="2"/>
    <x v="11"/>
  </r>
  <r>
    <x v="1"/>
    <x v="22"/>
    <x v="4"/>
    <x v="25"/>
    <x v="3"/>
    <x v="3"/>
    <x v="103"/>
    <x v="257"/>
    <x v="16"/>
    <x v="154"/>
    <x v="213"/>
    <x v="0"/>
    <x v="16"/>
    <x v="288"/>
    <x v="62"/>
    <x v="136"/>
    <x v="3"/>
    <x v="6"/>
    <x v="0"/>
    <x v="0"/>
    <x v="8"/>
    <x v="16"/>
    <x v="19"/>
    <x v="12"/>
    <x v="13"/>
    <x v="25"/>
    <x v="8"/>
    <x v="9"/>
    <x v="17"/>
    <x v="124"/>
    <x v="18"/>
    <x v="28"/>
    <x v="5"/>
    <x v="9"/>
    <x v="3"/>
    <x v="8"/>
    <x v="8"/>
    <x v="16"/>
    <x v="8"/>
    <x v="16"/>
    <x v="21"/>
    <x v="2"/>
    <x v="17"/>
  </r>
  <r>
    <x v="1"/>
    <x v="22"/>
    <x v="4"/>
    <x v="25"/>
    <x v="3"/>
    <x v="3"/>
    <x v="103"/>
    <x v="252"/>
    <x v="16"/>
    <x v="153"/>
    <x v="181"/>
    <x v="0"/>
    <x v="16"/>
    <x v="229"/>
    <x v="62"/>
    <x v="136"/>
    <x v="3"/>
    <x v="6"/>
    <x v="0"/>
    <x v="0"/>
    <x v="6"/>
    <x v="16"/>
    <x v="16"/>
    <x v="9"/>
    <x v="13"/>
    <x v="20"/>
    <x v="7"/>
    <x v="8"/>
    <x v="15"/>
    <x v="45"/>
    <x v="18"/>
    <x v="28"/>
    <x v="5"/>
    <x v="9"/>
    <x v="3"/>
    <x v="8"/>
    <x v="8"/>
    <x v="16"/>
    <x v="8"/>
    <x v="16"/>
    <x v="18"/>
    <x v="2"/>
    <x v="16"/>
  </r>
  <r>
    <x v="0"/>
    <x v="22"/>
    <x v="4"/>
    <x v="25"/>
    <x v="1"/>
    <x v="9"/>
    <x v="231"/>
    <x v="68"/>
    <x v="16"/>
    <x v="0"/>
    <x v="0"/>
    <x v="0"/>
    <x v="16"/>
    <x v="0"/>
    <x v="169"/>
    <x v="136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3"/>
    <x v="8"/>
    <x v="8"/>
    <x v="16"/>
    <x v="8"/>
    <x v="16"/>
    <x v="36"/>
    <x v="16"/>
    <x v="26"/>
  </r>
  <r>
    <x v="7"/>
    <x v="22"/>
    <x v="4"/>
    <x v="25"/>
    <x v="2"/>
    <x v="9"/>
    <x v="231"/>
    <x v="154"/>
    <x v="17"/>
    <x v="0"/>
    <x v="0"/>
    <x v="0"/>
    <x v="16"/>
    <x v="0"/>
    <x v="169"/>
    <x v="136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3"/>
    <x v="8"/>
    <x v="8"/>
    <x v="16"/>
    <x v="8"/>
    <x v="16"/>
    <x v="36"/>
    <x v="1"/>
    <x v="2"/>
  </r>
  <r>
    <x v="1"/>
    <x v="21"/>
    <x v="4"/>
    <x v="25"/>
    <x v="3"/>
    <x v="9"/>
    <x v="231"/>
    <x v="338"/>
    <x v="16"/>
    <x v="0"/>
    <x v="0"/>
    <x v="0"/>
    <x v="16"/>
    <x v="0"/>
    <x v="169"/>
    <x v="136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3"/>
    <x v="8"/>
    <x v="8"/>
    <x v="16"/>
    <x v="8"/>
    <x v="16"/>
    <x v="36"/>
    <x v="2"/>
    <x v="10"/>
  </r>
  <r>
    <x v="1"/>
    <x v="21"/>
    <x v="5"/>
    <x v="35"/>
    <x v="3"/>
    <x v="9"/>
    <x v="7"/>
    <x v="317"/>
    <x v="16"/>
    <x v="47"/>
    <x v="69"/>
    <x v="0"/>
    <x v="16"/>
    <x v="89"/>
    <x v="7"/>
    <x v="151"/>
    <x v="3"/>
    <x v="6"/>
    <x v="0"/>
    <x v="0"/>
    <x v="14"/>
    <x v="25"/>
    <x v="33"/>
    <x v="7"/>
    <x v="11"/>
    <x v="19"/>
    <x v="14"/>
    <x v="11"/>
    <x v="21"/>
    <x v="124"/>
    <x v="18"/>
    <x v="28"/>
    <x v="5"/>
    <x v="9"/>
    <x v="5"/>
    <x v="4"/>
    <x v="19"/>
    <x v="23"/>
    <x v="4"/>
    <x v="22"/>
    <x v="21"/>
    <x v="2"/>
    <x v="9"/>
  </r>
  <r>
    <x v="7"/>
    <x v="23"/>
    <x v="5"/>
    <x v="32"/>
    <x v="3"/>
    <x v="9"/>
    <x v="272"/>
    <x v="606"/>
    <x v="85"/>
    <x v="47"/>
    <x v="52"/>
    <x v="0"/>
    <x v="16"/>
    <x v="80"/>
    <x v="7"/>
    <x v="151"/>
    <x v="3"/>
    <x v="6"/>
    <x v="0"/>
    <x v="0"/>
    <x v="14"/>
    <x v="25"/>
    <x v="33"/>
    <x v="5"/>
    <x v="11"/>
    <x v="9"/>
    <x v="14"/>
    <x v="11"/>
    <x v="21"/>
    <x v="124"/>
    <x v="18"/>
    <x v="28"/>
    <x v="5"/>
    <x v="9"/>
    <x v="5"/>
    <x v="4"/>
    <x v="21"/>
    <x v="19"/>
    <x v="4"/>
    <x v="19"/>
    <x v="11"/>
    <x v="16"/>
    <x v="26"/>
  </r>
  <r>
    <x v="1"/>
    <x v="19"/>
    <x v="5"/>
    <x v="17"/>
    <x v="3"/>
    <x v="9"/>
    <x v="88"/>
    <x v="526"/>
    <x v="16"/>
    <x v="0"/>
    <x v="0"/>
    <x v="0"/>
    <x v="16"/>
    <x v="0"/>
    <x v="52"/>
    <x v="40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18"/>
    <x v="24"/>
    <x v="4"/>
    <x v="23"/>
    <x v="36"/>
    <x v="16"/>
    <x v="26"/>
  </r>
  <r>
    <x v="1"/>
    <x v="18"/>
    <x v="5"/>
    <x v="17"/>
    <x v="2"/>
    <x v="9"/>
    <x v="88"/>
    <x v="269"/>
    <x v="16"/>
    <x v="0"/>
    <x v="0"/>
    <x v="0"/>
    <x v="16"/>
    <x v="31"/>
    <x v="52"/>
    <x v="40"/>
    <x v="3"/>
    <x v="6"/>
    <x v="0"/>
    <x v="0"/>
    <x v="14"/>
    <x v="25"/>
    <x v="33"/>
    <x v="16"/>
    <x v="20"/>
    <x v="35"/>
    <x v="14"/>
    <x v="11"/>
    <x v="21"/>
    <x v="82"/>
    <x v="18"/>
    <x v="28"/>
    <x v="5"/>
    <x v="9"/>
    <x v="5"/>
    <x v="4"/>
    <x v="18"/>
    <x v="24"/>
    <x v="4"/>
    <x v="23"/>
    <x v="36"/>
    <x v="16"/>
    <x v="26"/>
  </r>
  <r>
    <x v="1"/>
    <x v="18"/>
    <x v="5"/>
    <x v="17"/>
    <x v="3"/>
    <x v="9"/>
    <x v="88"/>
    <x v="620"/>
    <x v="16"/>
    <x v="0"/>
    <x v="0"/>
    <x v="0"/>
    <x v="16"/>
    <x v="30"/>
    <x v="52"/>
    <x v="40"/>
    <x v="3"/>
    <x v="6"/>
    <x v="0"/>
    <x v="0"/>
    <x v="14"/>
    <x v="25"/>
    <x v="33"/>
    <x v="16"/>
    <x v="20"/>
    <x v="35"/>
    <x v="14"/>
    <x v="11"/>
    <x v="21"/>
    <x v="81"/>
    <x v="18"/>
    <x v="28"/>
    <x v="5"/>
    <x v="9"/>
    <x v="5"/>
    <x v="4"/>
    <x v="18"/>
    <x v="24"/>
    <x v="4"/>
    <x v="23"/>
    <x v="36"/>
    <x v="16"/>
    <x v="26"/>
  </r>
  <r>
    <x v="1"/>
    <x v="21"/>
    <x v="0"/>
    <x v="5"/>
    <x v="0"/>
    <x v="9"/>
    <x v="319"/>
    <x v="6"/>
    <x v="2"/>
    <x v="0"/>
    <x v="0"/>
    <x v="0"/>
    <x v="16"/>
    <x v="0"/>
    <x v="182"/>
    <x v="99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8"/>
    <x v="7"/>
    <x v="37"/>
    <x v="32"/>
    <x v="7"/>
    <x v="31"/>
    <x v="36"/>
    <x v="16"/>
    <x v="26"/>
  </r>
  <r>
    <x v="1"/>
    <x v="20"/>
    <x v="2"/>
    <x v="2"/>
    <x v="0"/>
    <x v="9"/>
    <x v="209"/>
    <x v="331"/>
    <x v="69"/>
    <x v="0"/>
    <x v="0"/>
    <x v="0"/>
    <x v="16"/>
    <x v="0"/>
    <x v="180"/>
    <x v="98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6"/>
    <x v="9"/>
    <x v="16"/>
    <x v="36"/>
    <x v="9"/>
    <x v="35"/>
    <x v="36"/>
    <x v="16"/>
    <x v="26"/>
  </r>
  <r>
    <x v="1"/>
    <x v="18"/>
    <x v="2"/>
    <x v="2"/>
    <x v="0"/>
    <x v="9"/>
    <x v="209"/>
    <x v="298"/>
    <x v="69"/>
    <x v="0"/>
    <x v="0"/>
    <x v="0"/>
    <x v="16"/>
    <x v="0"/>
    <x v="180"/>
    <x v="98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6"/>
    <x v="9"/>
    <x v="16"/>
    <x v="36"/>
    <x v="9"/>
    <x v="35"/>
    <x v="36"/>
    <x v="16"/>
    <x v="26"/>
  </r>
  <r>
    <x v="6"/>
    <x v="19"/>
    <x v="0"/>
    <x v="30"/>
    <x v="1"/>
    <x v="1"/>
    <x v="303"/>
    <x v="647"/>
    <x v="47"/>
    <x v="0"/>
    <x v="0"/>
    <x v="0"/>
    <x v="16"/>
    <x v="44"/>
    <x v="211"/>
    <x v="107"/>
    <x v="3"/>
    <x v="6"/>
    <x v="0"/>
    <x v="0"/>
    <x v="14"/>
    <x v="25"/>
    <x v="33"/>
    <x v="16"/>
    <x v="20"/>
    <x v="35"/>
    <x v="14"/>
    <x v="11"/>
    <x v="21"/>
    <x v="102"/>
    <x v="18"/>
    <x v="28"/>
    <x v="5"/>
    <x v="9"/>
    <x v="8"/>
    <x v="7"/>
    <x v="33"/>
    <x v="30"/>
    <x v="7"/>
    <x v="29"/>
    <x v="36"/>
    <x v="5"/>
    <x v="17"/>
  </r>
  <r>
    <x v="7"/>
    <x v="23"/>
    <x v="0"/>
    <x v="30"/>
    <x v="3"/>
    <x v="3"/>
    <x v="303"/>
    <x v="587"/>
    <x v="68"/>
    <x v="135"/>
    <x v="183"/>
    <x v="0"/>
    <x v="16"/>
    <x v="159"/>
    <x v="211"/>
    <x v="107"/>
    <x v="3"/>
    <x v="6"/>
    <x v="0"/>
    <x v="0"/>
    <x v="4"/>
    <x v="16"/>
    <x v="17"/>
    <x v="16"/>
    <x v="20"/>
    <x v="35"/>
    <x v="14"/>
    <x v="11"/>
    <x v="21"/>
    <x v="124"/>
    <x v="18"/>
    <x v="28"/>
    <x v="5"/>
    <x v="9"/>
    <x v="8"/>
    <x v="7"/>
    <x v="33"/>
    <x v="30"/>
    <x v="7"/>
    <x v="29"/>
    <x v="19"/>
    <x v="1"/>
    <x v="1"/>
  </r>
  <r>
    <x v="7"/>
    <x v="21"/>
    <x v="0"/>
    <x v="30"/>
    <x v="3"/>
    <x v="3"/>
    <x v="303"/>
    <x v="462"/>
    <x v="12"/>
    <x v="204"/>
    <x v="254"/>
    <x v="0"/>
    <x v="16"/>
    <x v="258"/>
    <x v="211"/>
    <x v="107"/>
    <x v="3"/>
    <x v="6"/>
    <x v="0"/>
    <x v="0"/>
    <x v="32"/>
    <x v="21"/>
    <x v="26"/>
    <x v="16"/>
    <x v="20"/>
    <x v="35"/>
    <x v="14"/>
    <x v="11"/>
    <x v="21"/>
    <x v="105"/>
    <x v="18"/>
    <x v="28"/>
    <x v="5"/>
    <x v="9"/>
    <x v="8"/>
    <x v="7"/>
    <x v="33"/>
    <x v="30"/>
    <x v="7"/>
    <x v="29"/>
    <x v="32"/>
    <x v="1"/>
    <x v="3"/>
  </r>
  <r>
    <x v="7"/>
    <x v="22"/>
    <x v="0"/>
    <x v="30"/>
    <x v="1"/>
    <x v="1"/>
    <x v="303"/>
    <x v="311"/>
    <x v="68"/>
    <x v="205"/>
    <x v="254"/>
    <x v="0"/>
    <x v="16"/>
    <x v="306"/>
    <x v="211"/>
    <x v="107"/>
    <x v="3"/>
    <x v="6"/>
    <x v="0"/>
    <x v="0"/>
    <x v="10"/>
    <x v="22"/>
    <x v="26"/>
    <x v="16"/>
    <x v="20"/>
    <x v="35"/>
    <x v="14"/>
    <x v="11"/>
    <x v="21"/>
    <x v="124"/>
    <x v="18"/>
    <x v="28"/>
    <x v="5"/>
    <x v="9"/>
    <x v="8"/>
    <x v="7"/>
    <x v="33"/>
    <x v="30"/>
    <x v="7"/>
    <x v="29"/>
    <x v="32"/>
    <x v="1"/>
    <x v="4"/>
  </r>
  <r>
    <x v="7"/>
    <x v="21"/>
    <x v="0"/>
    <x v="30"/>
    <x v="2"/>
    <x v="2"/>
    <x v="303"/>
    <x v="311"/>
    <x v="68"/>
    <x v="208"/>
    <x v="263"/>
    <x v="0"/>
    <x v="16"/>
    <x v="275"/>
    <x v="211"/>
    <x v="107"/>
    <x v="3"/>
    <x v="6"/>
    <x v="0"/>
    <x v="0"/>
    <x v="8"/>
    <x v="23"/>
    <x v="27"/>
    <x v="7"/>
    <x v="11"/>
    <x v="13"/>
    <x v="14"/>
    <x v="11"/>
    <x v="21"/>
    <x v="102"/>
    <x v="18"/>
    <x v="28"/>
    <x v="5"/>
    <x v="9"/>
    <x v="8"/>
    <x v="7"/>
    <x v="33"/>
    <x v="30"/>
    <x v="7"/>
    <x v="29"/>
    <x v="15"/>
    <x v="1"/>
    <x v="4"/>
  </r>
  <r>
    <x v="7"/>
    <x v="21"/>
    <x v="0"/>
    <x v="30"/>
    <x v="6"/>
    <x v="9"/>
    <x v="199"/>
    <x v="204"/>
    <x v="12"/>
    <x v="0"/>
    <x v="0"/>
    <x v="0"/>
    <x v="16"/>
    <x v="37"/>
    <x v="153"/>
    <x v="107"/>
    <x v="3"/>
    <x v="6"/>
    <x v="0"/>
    <x v="0"/>
    <x v="14"/>
    <x v="25"/>
    <x v="33"/>
    <x v="16"/>
    <x v="20"/>
    <x v="35"/>
    <x v="14"/>
    <x v="11"/>
    <x v="21"/>
    <x v="89"/>
    <x v="18"/>
    <x v="28"/>
    <x v="5"/>
    <x v="9"/>
    <x v="8"/>
    <x v="7"/>
    <x v="33"/>
    <x v="30"/>
    <x v="7"/>
    <x v="29"/>
    <x v="36"/>
    <x v="16"/>
    <x v="26"/>
  </r>
  <r>
    <x v="8"/>
    <x v="22"/>
    <x v="0"/>
    <x v="30"/>
    <x v="1"/>
    <x v="1"/>
    <x v="324"/>
    <x v="569"/>
    <x v="68"/>
    <x v="190"/>
    <x v="250"/>
    <x v="0"/>
    <x v="16"/>
    <x v="312"/>
    <x v="222"/>
    <x v="107"/>
    <x v="3"/>
    <x v="6"/>
    <x v="0"/>
    <x v="0"/>
    <x v="35"/>
    <x v="19"/>
    <x v="25"/>
    <x v="9"/>
    <x v="14"/>
    <x v="18"/>
    <x v="14"/>
    <x v="11"/>
    <x v="21"/>
    <x v="40"/>
    <x v="15"/>
    <x v="23"/>
    <x v="5"/>
    <x v="9"/>
    <x v="8"/>
    <x v="7"/>
    <x v="33"/>
    <x v="30"/>
    <x v="7"/>
    <x v="29"/>
    <x v="20"/>
    <x v="9"/>
    <x v="22"/>
  </r>
  <r>
    <x v="7"/>
    <x v="22"/>
    <x v="0"/>
    <x v="30"/>
    <x v="3"/>
    <x v="3"/>
    <x v="324"/>
    <x v="400"/>
    <x v="12"/>
    <x v="0"/>
    <x v="0"/>
    <x v="0"/>
    <x v="16"/>
    <x v="289"/>
    <x v="222"/>
    <x v="107"/>
    <x v="3"/>
    <x v="6"/>
    <x v="0"/>
    <x v="0"/>
    <x v="33"/>
    <x v="25"/>
    <x v="33"/>
    <x v="16"/>
    <x v="20"/>
    <x v="35"/>
    <x v="14"/>
    <x v="11"/>
    <x v="21"/>
    <x v="124"/>
    <x v="18"/>
    <x v="28"/>
    <x v="5"/>
    <x v="9"/>
    <x v="8"/>
    <x v="7"/>
    <x v="33"/>
    <x v="30"/>
    <x v="7"/>
    <x v="29"/>
    <x v="36"/>
    <x v="1"/>
    <x v="0"/>
  </r>
  <r>
    <x v="7"/>
    <x v="21"/>
    <x v="0"/>
    <x v="30"/>
    <x v="3"/>
    <x v="3"/>
    <x v="274"/>
    <x v="125"/>
    <x v="12"/>
    <x v="0"/>
    <x v="0"/>
    <x v="0"/>
    <x v="16"/>
    <x v="0"/>
    <x v="202"/>
    <x v="107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8"/>
    <x v="7"/>
    <x v="33"/>
    <x v="30"/>
    <x v="7"/>
    <x v="29"/>
    <x v="36"/>
    <x v="1"/>
    <x v="5"/>
  </r>
  <r>
    <x v="7"/>
    <x v="22"/>
    <x v="0"/>
    <x v="30"/>
    <x v="3"/>
    <x v="3"/>
    <x v="274"/>
    <x v="565"/>
    <x v="68"/>
    <x v="135"/>
    <x v="183"/>
    <x v="0"/>
    <x v="16"/>
    <x v="161"/>
    <x v="202"/>
    <x v="107"/>
    <x v="3"/>
    <x v="6"/>
    <x v="0"/>
    <x v="0"/>
    <x v="4"/>
    <x v="16"/>
    <x v="17"/>
    <x v="16"/>
    <x v="20"/>
    <x v="35"/>
    <x v="14"/>
    <x v="11"/>
    <x v="21"/>
    <x v="92"/>
    <x v="18"/>
    <x v="28"/>
    <x v="5"/>
    <x v="9"/>
    <x v="8"/>
    <x v="7"/>
    <x v="33"/>
    <x v="30"/>
    <x v="7"/>
    <x v="29"/>
    <x v="19"/>
    <x v="1"/>
    <x v="6"/>
  </r>
  <r>
    <x v="7"/>
    <x v="22"/>
    <x v="0"/>
    <x v="30"/>
    <x v="3"/>
    <x v="3"/>
    <x v="252"/>
    <x v="573"/>
    <x v="28"/>
    <x v="187"/>
    <x v="217"/>
    <x v="0"/>
    <x v="16"/>
    <x v="210"/>
    <x v="190"/>
    <x v="107"/>
    <x v="3"/>
    <x v="6"/>
    <x v="0"/>
    <x v="0"/>
    <x v="6"/>
    <x v="19"/>
    <x v="21"/>
    <x v="16"/>
    <x v="20"/>
    <x v="35"/>
    <x v="14"/>
    <x v="11"/>
    <x v="21"/>
    <x v="124"/>
    <x v="18"/>
    <x v="28"/>
    <x v="5"/>
    <x v="9"/>
    <x v="8"/>
    <x v="7"/>
    <x v="33"/>
    <x v="30"/>
    <x v="7"/>
    <x v="29"/>
    <x v="23"/>
    <x v="1"/>
    <x v="2"/>
  </r>
  <r>
    <x v="1"/>
    <x v="18"/>
    <x v="4"/>
    <x v="14"/>
    <x v="0"/>
    <x v="2"/>
    <x v="203"/>
    <x v="155"/>
    <x v="6"/>
    <x v="0"/>
    <x v="0"/>
    <x v="0"/>
    <x v="16"/>
    <x v="0"/>
    <x v="178"/>
    <x v="67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3"/>
    <x v="8"/>
    <x v="6"/>
    <x v="18"/>
    <x v="8"/>
    <x v="18"/>
    <x v="36"/>
    <x v="2"/>
    <x v="7"/>
  </r>
  <r>
    <x v="6"/>
    <x v="15"/>
    <x v="0"/>
    <x v="21"/>
    <x v="0"/>
    <x v="1"/>
    <x v="176"/>
    <x v="630"/>
    <x v="62"/>
    <x v="0"/>
    <x v="0"/>
    <x v="0"/>
    <x v="16"/>
    <x v="40"/>
    <x v="249"/>
    <x v="39"/>
    <x v="3"/>
    <x v="6"/>
    <x v="0"/>
    <x v="0"/>
    <x v="14"/>
    <x v="25"/>
    <x v="33"/>
    <x v="16"/>
    <x v="20"/>
    <x v="35"/>
    <x v="14"/>
    <x v="11"/>
    <x v="21"/>
    <x v="94"/>
    <x v="18"/>
    <x v="28"/>
    <x v="4"/>
    <x v="8"/>
    <x v="8"/>
    <x v="7"/>
    <x v="34"/>
    <x v="33"/>
    <x v="7"/>
    <x v="32"/>
    <x v="36"/>
    <x v="5"/>
    <x v="15"/>
  </r>
  <r>
    <x v="7"/>
    <x v="17"/>
    <x v="0"/>
    <x v="21"/>
    <x v="1"/>
    <x v="9"/>
    <x v="176"/>
    <x v="566"/>
    <x v="68"/>
    <x v="0"/>
    <x v="0"/>
    <x v="0"/>
    <x v="16"/>
    <x v="43"/>
    <x v="249"/>
    <x v="39"/>
    <x v="3"/>
    <x v="6"/>
    <x v="0"/>
    <x v="0"/>
    <x v="14"/>
    <x v="25"/>
    <x v="33"/>
    <x v="16"/>
    <x v="20"/>
    <x v="35"/>
    <x v="14"/>
    <x v="11"/>
    <x v="21"/>
    <x v="98"/>
    <x v="18"/>
    <x v="28"/>
    <x v="4"/>
    <x v="8"/>
    <x v="8"/>
    <x v="7"/>
    <x v="34"/>
    <x v="33"/>
    <x v="7"/>
    <x v="32"/>
    <x v="36"/>
    <x v="1"/>
    <x v="3"/>
  </r>
  <r>
    <x v="7"/>
    <x v="21"/>
    <x v="0"/>
    <x v="21"/>
    <x v="6"/>
    <x v="3"/>
    <x v="176"/>
    <x v="128"/>
    <x v="12"/>
    <x v="14"/>
    <x v="9"/>
    <x v="0"/>
    <x v="16"/>
    <x v="14"/>
    <x v="249"/>
    <x v="39"/>
    <x v="3"/>
    <x v="6"/>
    <x v="0"/>
    <x v="0"/>
    <x v="14"/>
    <x v="25"/>
    <x v="33"/>
    <x v="16"/>
    <x v="20"/>
    <x v="35"/>
    <x v="14"/>
    <x v="11"/>
    <x v="21"/>
    <x v="42"/>
    <x v="11"/>
    <x v="5"/>
    <x v="4"/>
    <x v="8"/>
    <x v="8"/>
    <x v="7"/>
    <x v="34"/>
    <x v="33"/>
    <x v="7"/>
    <x v="32"/>
    <x v="13"/>
    <x v="1"/>
    <x v="6"/>
  </r>
  <r>
    <x v="7"/>
    <x v="19"/>
    <x v="0"/>
    <x v="21"/>
    <x v="3"/>
    <x v="2"/>
    <x v="176"/>
    <x v="514"/>
    <x v="62"/>
    <x v="0"/>
    <x v="0"/>
    <x v="0"/>
    <x v="16"/>
    <x v="34"/>
    <x v="249"/>
    <x v="39"/>
    <x v="3"/>
    <x v="6"/>
    <x v="0"/>
    <x v="0"/>
    <x v="14"/>
    <x v="25"/>
    <x v="33"/>
    <x v="16"/>
    <x v="20"/>
    <x v="35"/>
    <x v="14"/>
    <x v="11"/>
    <x v="21"/>
    <x v="85"/>
    <x v="18"/>
    <x v="28"/>
    <x v="4"/>
    <x v="8"/>
    <x v="8"/>
    <x v="7"/>
    <x v="34"/>
    <x v="33"/>
    <x v="7"/>
    <x v="32"/>
    <x v="36"/>
    <x v="1"/>
    <x v="0"/>
  </r>
  <r>
    <x v="7"/>
    <x v="22"/>
    <x v="0"/>
    <x v="21"/>
    <x v="3"/>
    <x v="3"/>
    <x v="176"/>
    <x v="519"/>
    <x v="62"/>
    <x v="0"/>
    <x v="0"/>
    <x v="0"/>
    <x v="16"/>
    <x v="41"/>
    <x v="249"/>
    <x v="39"/>
    <x v="3"/>
    <x v="6"/>
    <x v="0"/>
    <x v="0"/>
    <x v="14"/>
    <x v="25"/>
    <x v="33"/>
    <x v="16"/>
    <x v="20"/>
    <x v="35"/>
    <x v="14"/>
    <x v="11"/>
    <x v="21"/>
    <x v="95"/>
    <x v="18"/>
    <x v="28"/>
    <x v="4"/>
    <x v="8"/>
    <x v="8"/>
    <x v="7"/>
    <x v="34"/>
    <x v="33"/>
    <x v="7"/>
    <x v="32"/>
    <x v="36"/>
    <x v="1"/>
    <x v="3"/>
  </r>
  <r>
    <x v="7"/>
    <x v="22"/>
    <x v="0"/>
    <x v="21"/>
    <x v="3"/>
    <x v="9"/>
    <x v="176"/>
    <x v="518"/>
    <x v="62"/>
    <x v="0"/>
    <x v="0"/>
    <x v="0"/>
    <x v="16"/>
    <x v="38"/>
    <x v="249"/>
    <x v="39"/>
    <x v="3"/>
    <x v="6"/>
    <x v="0"/>
    <x v="0"/>
    <x v="14"/>
    <x v="25"/>
    <x v="33"/>
    <x v="16"/>
    <x v="20"/>
    <x v="35"/>
    <x v="14"/>
    <x v="11"/>
    <x v="21"/>
    <x v="90"/>
    <x v="18"/>
    <x v="28"/>
    <x v="4"/>
    <x v="8"/>
    <x v="8"/>
    <x v="7"/>
    <x v="34"/>
    <x v="33"/>
    <x v="7"/>
    <x v="32"/>
    <x v="36"/>
    <x v="16"/>
    <x v="26"/>
  </r>
  <r>
    <x v="7"/>
    <x v="23"/>
    <x v="0"/>
    <x v="21"/>
    <x v="3"/>
    <x v="9"/>
    <x v="176"/>
    <x v="1"/>
    <x v="89"/>
    <x v="0"/>
    <x v="0"/>
    <x v="0"/>
    <x v="16"/>
    <x v="0"/>
    <x v="249"/>
    <x v="39"/>
    <x v="3"/>
    <x v="6"/>
    <x v="0"/>
    <x v="0"/>
    <x v="14"/>
    <x v="25"/>
    <x v="33"/>
    <x v="16"/>
    <x v="20"/>
    <x v="35"/>
    <x v="14"/>
    <x v="11"/>
    <x v="21"/>
    <x v="124"/>
    <x v="18"/>
    <x v="28"/>
    <x v="4"/>
    <x v="8"/>
    <x v="8"/>
    <x v="7"/>
    <x v="34"/>
    <x v="33"/>
    <x v="7"/>
    <x v="32"/>
    <x v="36"/>
    <x v="16"/>
    <x v="26"/>
  </r>
  <r>
    <x v="7"/>
    <x v="22"/>
    <x v="0"/>
    <x v="21"/>
    <x v="2"/>
    <x v="2"/>
    <x v="36"/>
    <x v="700"/>
    <x v="62"/>
    <x v="207"/>
    <x v="254"/>
    <x v="0"/>
    <x v="16"/>
    <x v="116"/>
    <x v="28"/>
    <x v="39"/>
    <x v="3"/>
    <x v="6"/>
    <x v="0"/>
    <x v="0"/>
    <x v="22"/>
    <x v="23"/>
    <x v="26"/>
    <x v="16"/>
    <x v="20"/>
    <x v="35"/>
    <x v="14"/>
    <x v="11"/>
    <x v="21"/>
    <x v="124"/>
    <x v="18"/>
    <x v="28"/>
    <x v="5"/>
    <x v="9"/>
    <x v="8"/>
    <x v="7"/>
    <x v="34"/>
    <x v="33"/>
    <x v="7"/>
    <x v="32"/>
    <x v="32"/>
    <x v="1"/>
    <x v="5"/>
  </r>
  <r>
    <x v="4"/>
    <x v="21"/>
    <x v="5"/>
    <x v="31"/>
    <x v="0"/>
    <x v="1"/>
    <x v="189"/>
    <x v="544"/>
    <x v="16"/>
    <x v="12"/>
    <x v="12"/>
    <x v="0"/>
    <x v="16"/>
    <x v="17"/>
    <x v="175"/>
    <x v="92"/>
    <x v="3"/>
    <x v="6"/>
    <x v="0"/>
    <x v="0"/>
    <x v="14"/>
    <x v="25"/>
    <x v="33"/>
    <x v="16"/>
    <x v="20"/>
    <x v="35"/>
    <x v="14"/>
    <x v="11"/>
    <x v="21"/>
    <x v="50"/>
    <x v="9"/>
    <x v="8"/>
    <x v="5"/>
    <x v="9"/>
    <x v="5"/>
    <x v="4"/>
    <x v="22"/>
    <x v="28"/>
    <x v="4"/>
    <x v="27"/>
    <x v="16"/>
    <x v="9"/>
    <x v="20"/>
  </r>
  <r>
    <x v="4"/>
    <x v="21"/>
    <x v="4"/>
    <x v="14"/>
    <x v="0"/>
    <x v="1"/>
    <x v="215"/>
    <x v="344"/>
    <x v="16"/>
    <x v="0"/>
    <x v="0"/>
    <x v="0"/>
    <x v="15"/>
    <x v="0"/>
    <x v="178"/>
    <x v="96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3"/>
    <x v="8"/>
    <x v="6"/>
    <x v="18"/>
    <x v="8"/>
    <x v="18"/>
    <x v="36"/>
    <x v="9"/>
    <x v="23"/>
  </r>
  <r>
    <x v="4"/>
    <x v="16"/>
    <x v="5"/>
    <x v="32"/>
    <x v="0"/>
    <x v="9"/>
    <x v="332"/>
    <x v="466"/>
    <x v="16"/>
    <x v="12"/>
    <x v="10"/>
    <x v="0"/>
    <x v="15"/>
    <x v="22"/>
    <x v="172"/>
    <x v="90"/>
    <x v="3"/>
    <x v="6"/>
    <x v="0"/>
    <x v="0"/>
    <x v="14"/>
    <x v="25"/>
    <x v="33"/>
    <x v="16"/>
    <x v="20"/>
    <x v="35"/>
    <x v="14"/>
    <x v="11"/>
    <x v="21"/>
    <x v="63"/>
    <x v="9"/>
    <x v="6"/>
    <x v="5"/>
    <x v="9"/>
    <x v="5"/>
    <x v="4"/>
    <x v="21"/>
    <x v="19"/>
    <x v="4"/>
    <x v="19"/>
    <x v="14"/>
    <x v="16"/>
    <x v="26"/>
  </r>
  <r>
    <x v="4"/>
    <x v="19"/>
    <x v="5"/>
    <x v="31"/>
    <x v="1"/>
    <x v="9"/>
    <x v="22"/>
    <x v="34"/>
    <x v="16"/>
    <x v="12"/>
    <x v="14"/>
    <x v="0"/>
    <x v="15"/>
    <x v="29"/>
    <x v="143"/>
    <x v="117"/>
    <x v="3"/>
    <x v="6"/>
    <x v="0"/>
    <x v="0"/>
    <x v="14"/>
    <x v="25"/>
    <x v="33"/>
    <x v="16"/>
    <x v="20"/>
    <x v="35"/>
    <x v="14"/>
    <x v="11"/>
    <x v="21"/>
    <x v="79"/>
    <x v="9"/>
    <x v="10"/>
    <x v="5"/>
    <x v="9"/>
    <x v="5"/>
    <x v="4"/>
    <x v="22"/>
    <x v="28"/>
    <x v="4"/>
    <x v="27"/>
    <x v="18"/>
    <x v="16"/>
    <x v="26"/>
  </r>
  <r>
    <x v="7"/>
    <x v="22"/>
    <x v="5"/>
    <x v="31"/>
    <x v="3"/>
    <x v="9"/>
    <x v="22"/>
    <x v="198"/>
    <x v="62"/>
    <x v="26"/>
    <x v="30"/>
    <x v="0"/>
    <x v="15"/>
    <x v="52"/>
    <x v="143"/>
    <x v="117"/>
    <x v="3"/>
    <x v="6"/>
    <x v="0"/>
    <x v="0"/>
    <x v="14"/>
    <x v="25"/>
    <x v="33"/>
    <x v="16"/>
    <x v="20"/>
    <x v="35"/>
    <x v="3"/>
    <x v="5"/>
    <x v="7"/>
    <x v="124"/>
    <x v="18"/>
    <x v="28"/>
    <x v="5"/>
    <x v="9"/>
    <x v="5"/>
    <x v="4"/>
    <x v="22"/>
    <x v="28"/>
    <x v="4"/>
    <x v="27"/>
    <x v="13"/>
    <x v="16"/>
    <x v="26"/>
  </r>
  <r>
    <x v="7"/>
    <x v="22"/>
    <x v="5"/>
    <x v="31"/>
    <x v="13"/>
    <x v="9"/>
    <x v="184"/>
    <x v="408"/>
    <x v="45"/>
    <x v="0"/>
    <x v="0"/>
    <x v="0"/>
    <x v="15"/>
    <x v="0"/>
    <x v="143"/>
    <x v="117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5"/>
    <x v="17"/>
    <x v="5"/>
    <x v="31"/>
    <x v="3"/>
    <x v="9"/>
    <x v="184"/>
    <x v="77"/>
    <x v="12"/>
    <x v="0"/>
    <x v="0"/>
    <x v="0"/>
    <x v="15"/>
    <x v="0"/>
    <x v="143"/>
    <x v="117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6"/>
    <x v="22"/>
    <x v="5"/>
    <x v="31"/>
    <x v="1"/>
    <x v="1"/>
    <x v="131"/>
    <x v="406"/>
    <x v="63"/>
    <x v="139"/>
    <x v="156"/>
    <x v="0"/>
    <x v="15"/>
    <x v="191"/>
    <x v="97"/>
    <x v="117"/>
    <x v="3"/>
    <x v="6"/>
    <x v="0"/>
    <x v="0"/>
    <x v="5"/>
    <x v="16"/>
    <x v="15"/>
    <x v="16"/>
    <x v="20"/>
    <x v="35"/>
    <x v="8"/>
    <x v="5"/>
    <x v="8"/>
    <x v="70"/>
    <x v="18"/>
    <x v="28"/>
    <x v="5"/>
    <x v="9"/>
    <x v="5"/>
    <x v="4"/>
    <x v="22"/>
    <x v="28"/>
    <x v="4"/>
    <x v="27"/>
    <x v="14"/>
    <x v="5"/>
    <x v="15"/>
  </r>
  <r>
    <x v="7"/>
    <x v="21"/>
    <x v="5"/>
    <x v="31"/>
    <x v="13"/>
    <x v="9"/>
    <x v="131"/>
    <x v="343"/>
    <x v="86"/>
    <x v="0"/>
    <x v="0"/>
    <x v="0"/>
    <x v="15"/>
    <x v="0"/>
    <x v="97"/>
    <x v="117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1"/>
    <x v="21"/>
    <x v="5"/>
    <x v="31"/>
    <x v="1"/>
    <x v="9"/>
    <x v="131"/>
    <x v="295"/>
    <x v="16"/>
    <x v="0"/>
    <x v="0"/>
    <x v="0"/>
    <x v="15"/>
    <x v="0"/>
    <x v="97"/>
    <x v="117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2"/>
    <x v="14"/>
  </r>
  <r>
    <x v="1"/>
    <x v="21"/>
    <x v="5"/>
    <x v="31"/>
    <x v="2"/>
    <x v="9"/>
    <x v="131"/>
    <x v="380"/>
    <x v="39"/>
    <x v="0"/>
    <x v="0"/>
    <x v="0"/>
    <x v="15"/>
    <x v="0"/>
    <x v="97"/>
    <x v="117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2"/>
    <x v="14"/>
  </r>
  <r>
    <x v="7"/>
    <x v="22"/>
    <x v="5"/>
    <x v="31"/>
    <x v="3"/>
    <x v="1"/>
    <x v="131"/>
    <x v="371"/>
    <x v="17"/>
    <x v="135"/>
    <x v="152"/>
    <x v="0"/>
    <x v="15"/>
    <x v="233"/>
    <x v="97"/>
    <x v="117"/>
    <x v="3"/>
    <x v="6"/>
    <x v="0"/>
    <x v="0"/>
    <x v="30"/>
    <x v="16"/>
    <x v="15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17"/>
    <x v="1"/>
    <x v="6"/>
  </r>
  <r>
    <x v="1"/>
    <x v="19"/>
    <x v="5"/>
    <x v="31"/>
    <x v="1"/>
    <x v="1"/>
    <x v="205"/>
    <x v="351"/>
    <x v="16"/>
    <x v="27"/>
    <x v="40"/>
    <x v="0"/>
    <x v="15"/>
    <x v="63"/>
    <x v="155"/>
    <x v="117"/>
    <x v="3"/>
    <x v="6"/>
    <x v="0"/>
    <x v="0"/>
    <x v="14"/>
    <x v="25"/>
    <x v="33"/>
    <x v="16"/>
    <x v="20"/>
    <x v="35"/>
    <x v="6"/>
    <x v="7"/>
    <x v="12"/>
    <x v="16"/>
    <x v="18"/>
    <x v="7"/>
    <x v="5"/>
    <x v="9"/>
    <x v="5"/>
    <x v="4"/>
    <x v="22"/>
    <x v="28"/>
    <x v="4"/>
    <x v="27"/>
    <x v="15"/>
    <x v="2"/>
    <x v="7"/>
  </r>
  <r>
    <x v="1"/>
    <x v="19"/>
    <x v="5"/>
    <x v="31"/>
    <x v="2"/>
    <x v="9"/>
    <x v="205"/>
    <x v="377"/>
    <x v="39"/>
    <x v="16"/>
    <x v="15"/>
    <x v="0"/>
    <x v="15"/>
    <x v="0"/>
    <x v="155"/>
    <x v="117"/>
    <x v="3"/>
    <x v="6"/>
    <x v="0"/>
    <x v="0"/>
    <x v="14"/>
    <x v="25"/>
    <x v="33"/>
    <x v="16"/>
    <x v="20"/>
    <x v="35"/>
    <x v="14"/>
    <x v="11"/>
    <x v="21"/>
    <x v="124"/>
    <x v="12"/>
    <x v="10"/>
    <x v="1"/>
    <x v="5"/>
    <x v="5"/>
    <x v="4"/>
    <x v="22"/>
    <x v="28"/>
    <x v="4"/>
    <x v="27"/>
    <x v="18"/>
    <x v="2"/>
    <x v="14"/>
  </r>
  <r>
    <x v="1"/>
    <x v="18"/>
    <x v="5"/>
    <x v="31"/>
    <x v="3"/>
    <x v="9"/>
    <x v="205"/>
    <x v="326"/>
    <x v="34"/>
    <x v="0"/>
    <x v="0"/>
    <x v="0"/>
    <x v="15"/>
    <x v="21"/>
    <x v="155"/>
    <x v="117"/>
    <x v="3"/>
    <x v="6"/>
    <x v="0"/>
    <x v="0"/>
    <x v="14"/>
    <x v="25"/>
    <x v="33"/>
    <x v="16"/>
    <x v="20"/>
    <x v="35"/>
    <x v="14"/>
    <x v="11"/>
    <x v="21"/>
    <x v="57"/>
    <x v="18"/>
    <x v="28"/>
    <x v="5"/>
    <x v="9"/>
    <x v="5"/>
    <x v="4"/>
    <x v="22"/>
    <x v="28"/>
    <x v="4"/>
    <x v="27"/>
    <x v="36"/>
    <x v="16"/>
    <x v="26"/>
  </r>
  <r>
    <x v="1"/>
    <x v="22"/>
    <x v="5"/>
    <x v="31"/>
    <x v="3"/>
    <x v="3"/>
    <x v="335"/>
    <x v="648"/>
    <x v="34"/>
    <x v="0"/>
    <x v="0"/>
    <x v="0"/>
    <x v="15"/>
    <x v="0"/>
    <x v="212"/>
    <x v="117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2"/>
    <x v="11"/>
  </r>
  <r>
    <x v="7"/>
    <x v="22"/>
    <x v="5"/>
    <x v="31"/>
    <x v="1"/>
    <x v="9"/>
    <x v="350"/>
    <x v="11"/>
    <x v="25"/>
    <x v="0"/>
    <x v="0"/>
    <x v="0"/>
    <x v="15"/>
    <x v="0"/>
    <x v="246"/>
    <x v="117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7"/>
    <x v="22"/>
    <x v="5"/>
    <x v="31"/>
    <x v="2"/>
    <x v="9"/>
    <x v="350"/>
    <x v="562"/>
    <x v="68"/>
    <x v="0"/>
    <x v="0"/>
    <x v="0"/>
    <x v="15"/>
    <x v="0"/>
    <x v="246"/>
    <x v="117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1"/>
    <x v="21"/>
    <x v="5"/>
    <x v="31"/>
    <x v="3"/>
    <x v="1"/>
    <x v="188"/>
    <x v="324"/>
    <x v="34"/>
    <x v="142"/>
    <x v="164"/>
    <x v="0"/>
    <x v="15"/>
    <x v="199"/>
    <x v="147"/>
    <x v="117"/>
    <x v="3"/>
    <x v="6"/>
    <x v="0"/>
    <x v="0"/>
    <x v="5"/>
    <x v="16"/>
    <x v="15"/>
    <x v="8"/>
    <x v="11"/>
    <x v="16"/>
    <x v="14"/>
    <x v="11"/>
    <x v="21"/>
    <x v="124"/>
    <x v="18"/>
    <x v="28"/>
    <x v="5"/>
    <x v="9"/>
    <x v="5"/>
    <x v="4"/>
    <x v="22"/>
    <x v="28"/>
    <x v="4"/>
    <x v="27"/>
    <x v="17"/>
    <x v="2"/>
    <x v="10"/>
  </r>
  <r>
    <x v="7"/>
    <x v="21"/>
    <x v="5"/>
    <x v="31"/>
    <x v="1"/>
    <x v="1"/>
    <x v="188"/>
    <x v="426"/>
    <x v="17"/>
    <x v="142"/>
    <x v="207"/>
    <x v="0"/>
    <x v="15"/>
    <x v="277"/>
    <x v="147"/>
    <x v="117"/>
    <x v="3"/>
    <x v="6"/>
    <x v="0"/>
    <x v="0"/>
    <x v="8"/>
    <x v="16"/>
    <x v="19"/>
    <x v="8"/>
    <x v="11"/>
    <x v="14"/>
    <x v="14"/>
    <x v="11"/>
    <x v="21"/>
    <x v="73"/>
    <x v="18"/>
    <x v="28"/>
    <x v="5"/>
    <x v="9"/>
    <x v="5"/>
    <x v="4"/>
    <x v="22"/>
    <x v="28"/>
    <x v="4"/>
    <x v="27"/>
    <x v="16"/>
    <x v="1"/>
    <x v="1"/>
  </r>
  <r>
    <x v="7"/>
    <x v="21"/>
    <x v="5"/>
    <x v="31"/>
    <x v="3"/>
    <x v="2"/>
    <x v="188"/>
    <x v="491"/>
    <x v="68"/>
    <x v="126"/>
    <x v="164"/>
    <x v="0"/>
    <x v="15"/>
    <x v="252"/>
    <x v="147"/>
    <x v="117"/>
    <x v="3"/>
    <x v="6"/>
    <x v="0"/>
    <x v="0"/>
    <x v="7"/>
    <x v="15"/>
    <x v="15"/>
    <x v="7"/>
    <x v="10"/>
    <x v="16"/>
    <x v="14"/>
    <x v="11"/>
    <x v="21"/>
    <x v="124"/>
    <x v="18"/>
    <x v="28"/>
    <x v="5"/>
    <x v="9"/>
    <x v="5"/>
    <x v="4"/>
    <x v="22"/>
    <x v="28"/>
    <x v="4"/>
    <x v="27"/>
    <x v="17"/>
    <x v="1"/>
    <x v="4"/>
  </r>
  <r>
    <x v="6"/>
    <x v="19"/>
    <x v="5"/>
    <x v="31"/>
    <x v="1"/>
    <x v="1"/>
    <x v="186"/>
    <x v="104"/>
    <x v="55"/>
    <x v="0"/>
    <x v="0"/>
    <x v="0"/>
    <x v="15"/>
    <x v="0"/>
    <x v="214"/>
    <x v="117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5"/>
    <x v="17"/>
  </r>
  <r>
    <x v="8"/>
    <x v="21"/>
    <x v="5"/>
    <x v="31"/>
    <x v="2"/>
    <x v="2"/>
    <x v="186"/>
    <x v="126"/>
    <x v="12"/>
    <x v="121"/>
    <x v="155"/>
    <x v="0"/>
    <x v="15"/>
    <x v="245"/>
    <x v="214"/>
    <x v="117"/>
    <x v="3"/>
    <x v="6"/>
    <x v="0"/>
    <x v="0"/>
    <x v="7"/>
    <x v="15"/>
    <x v="15"/>
    <x v="16"/>
    <x v="20"/>
    <x v="35"/>
    <x v="3"/>
    <x v="5"/>
    <x v="7"/>
    <x v="22"/>
    <x v="10"/>
    <x v="10"/>
    <x v="5"/>
    <x v="9"/>
    <x v="5"/>
    <x v="4"/>
    <x v="22"/>
    <x v="28"/>
    <x v="4"/>
    <x v="27"/>
    <x v="13"/>
    <x v="9"/>
    <x v="21"/>
  </r>
  <r>
    <x v="1"/>
    <x v="19"/>
    <x v="5"/>
    <x v="31"/>
    <x v="1"/>
    <x v="1"/>
    <x v="186"/>
    <x v="90"/>
    <x v="6"/>
    <x v="117"/>
    <x v="204"/>
    <x v="0"/>
    <x v="15"/>
    <x v="261"/>
    <x v="145"/>
    <x v="117"/>
    <x v="3"/>
    <x v="6"/>
    <x v="0"/>
    <x v="0"/>
    <x v="8"/>
    <x v="15"/>
    <x v="19"/>
    <x v="16"/>
    <x v="20"/>
    <x v="35"/>
    <x v="14"/>
    <x v="11"/>
    <x v="21"/>
    <x v="124"/>
    <x v="11"/>
    <x v="14"/>
    <x v="5"/>
    <x v="9"/>
    <x v="5"/>
    <x v="4"/>
    <x v="22"/>
    <x v="28"/>
    <x v="4"/>
    <x v="27"/>
    <x v="21"/>
    <x v="2"/>
    <x v="9"/>
  </r>
  <r>
    <x v="1"/>
    <x v="17"/>
    <x v="5"/>
    <x v="31"/>
    <x v="2"/>
    <x v="9"/>
    <x v="186"/>
    <x v="381"/>
    <x v="39"/>
    <x v="0"/>
    <x v="0"/>
    <x v="0"/>
    <x v="15"/>
    <x v="40"/>
    <x v="145"/>
    <x v="117"/>
    <x v="3"/>
    <x v="6"/>
    <x v="0"/>
    <x v="0"/>
    <x v="14"/>
    <x v="25"/>
    <x v="33"/>
    <x v="16"/>
    <x v="20"/>
    <x v="35"/>
    <x v="14"/>
    <x v="11"/>
    <x v="21"/>
    <x v="94"/>
    <x v="18"/>
    <x v="28"/>
    <x v="5"/>
    <x v="9"/>
    <x v="5"/>
    <x v="4"/>
    <x v="22"/>
    <x v="28"/>
    <x v="4"/>
    <x v="27"/>
    <x v="36"/>
    <x v="16"/>
    <x v="26"/>
  </r>
  <r>
    <x v="1"/>
    <x v="21"/>
    <x v="5"/>
    <x v="31"/>
    <x v="3"/>
    <x v="9"/>
    <x v="186"/>
    <x v="679"/>
    <x v="57"/>
    <x v="13"/>
    <x v="9"/>
    <x v="0"/>
    <x v="15"/>
    <x v="14"/>
    <x v="145"/>
    <x v="117"/>
    <x v="3"/>
    <x v="6"/>
    <x v="0"/>
    <x v="0"/>
    <x v="14"/>
    <x v="25"/>
    <x v="33"/>
    <x v="16"/>
    <x v="20"/>
    <x v="35"/>
    <x v="14"/>
    <x v="11"/>
    <x v="21"/>
    <x v="42"/>
    <x v="10"/>
    <x v="5"/>
    <x v="5"/>
    <x v="9"/>
    <x v="5"/>
    <x v="4"/>
    <x v="22"/>
    <x v="28"/>
    <x v="4"/>
    <x v="27"/>
    <x v="13"/>
    <x v="16"/>
    <x v="26"/>
  </r>
  <r>
    <x v="1"/>
    <x v="20"/>
    <x v="5"/>
    <x v="31"/>
    <x v="13"/>
    <x v="9"/>
    <x v="186"/>
    <x v="595"/>
    <x v="34"/>
    <x v="14"/>
    <x v="13"/>
    <x v="0"/>
    <x v="15"/>
    <x v="14"/>
    <x v="145"/>
    <x v="117"/>
    <x v="3"/>
    <x v="6"/>
    <x v="0"/>
    <x v="0"/>
    <x v="14"/>
    <x v="25"/>
    <x v="33"/>
    <x v="16"/>
    <x v="20"/>
    <x v="35"/>
    <x v="14"/>
    <x v="11"/>
    <x v="21"/>
    <x v="42"/>
    <x v="11"/>
    <x v="9"/>
    <x v="5"/>
    <x v="9"/>
    <x v="5"/>
    <x v="4"/>
    <x v="22"/>
    <x v="28"/>
    <x v="4"/>
    <x v="27"/>
    <x v="17"/>
    <x v="16"/>
    <x v="26"/>
  </r>
  <r>
    <x v="1"/>
    <x v="21"/>
    <x v="5"/>
    <x v="31"/>
    <x v="3"/>
    <x v="0"/>
    <x v="186"/>
    <x v="162"/>
    <x v="16"/>
    <x v="0"/>
    <x v="0"/>
    <x v="0"/>
    <x v="15"/>
    <x v="4"/>
    <x v="145"/>
    <x v="117"/>
    <x v="3"/>
    <x v="6"/>
    <x v="0"/>
    <x v="0"/>
    <x v="14"/>
    <x v="25"/>
    <x v="33"/>
    <x v="16"/>
    <x v="20"/>
    <x v="35"/>
    <x v="14"/>
    <x v="11"/>
    <x v="21"/>
    <x v="12"/>
    <x v="18"/>
    <x v="28"/>
    <x v="5"/>
    <x v="9"/>
    <x v="5"/>
    <x v="4"/>
    <x v="22"/>
    <x v="28"/>
    <x v="4"/>
    <x v="27"/>
    <x v="36"/>
    <x v="2"/>
    <x v="11"/>
  </r>
  <r>
    <x v="1"/>
    <x v="21"/>
    <x v="5"/>
    <x v="31"/>
    <x v="1"/>
    <x v="1"/>
    <x v="226"/>
    <x v="116"/>
    <x v="16"/>
    <x v="161"/>
    <x v="221"/>
    <x v="0"/>
    <x v="15"/>
    <x v="247"/>
    <x v="168"/>
    <x v="117"/>
    <x v="3"/>
    <x v="6"/>
    <x v="0"/>
    <x v="0"/>
    <x v="7"/>
    <x v="17"/>
    <x v="21"/>
    <x v="16"/>
    <x v="20"/>
    <x v="35"/>
    <x v="5"/>
    <x v="5"/>
    <x v="8"/>
    <x v="124"/>
    <x v="18"/>
    <x v="28"/>
    <x v="5"/>
    <x v="9"/>
    <x v="5"/>
    <x v="4"/>
    <x v="22"/>
    <x v="28"/>
    <x v="4"/>
    <x v="27"/>
    <x v="14"/>
    <x v="2"/>
    <x v="13"/>
  </r>
  <r>
    <x v="1"/>
    <x v="21"/>
    <x v="5"/>
    <x v="31"/>
    <x v="3"/>
    <x v="2"/>
    <x v="226"/>
    <x v="115"/>
    <x v="16"/>
    <x v="26"/>
    <x v="34"/>
    <x v="0"/>
    <x v="15"/>
    <x v="62"/>
    <x v="168"/>
    <x v="117"/>
    <x v="3"/>
    <x v="6"/>
    <x v="0"/>
    <x v="0"/>
    <x v="14"/>
    <x v="25"/>
    <x v="33"/>
    <x v="16"/>
    <x v="20"/>
    <x v="35"/>
    <x v="6"/>
    <x v="5"/>
    <x v="9"/>
    <x v="124"/>
    <x v="18"/>
    <x v="28"/>
    <x v="5"/>
    <x v="9"/>
    <x v="5"/>
    <x v="4"/>
    <x v="22"/>
    <x v="28"/>
    <x v="4"/>
    <x v="27"/>
    <x v="15"/>
    <x v="2"/>
    <x v="9"/>
  </r>
  <r>
    <x v="1"/>
    <x v="21"/>
    <x v="5"/>
    <x v="31"/>
    <x v="2"/>
    <x v="2"/>
    <x v="226"/>
    <x v="541"/>
    <x v="34"/>
    <x v="0"/>
    <x v="0"/>
    <x v="0"/>
    <x v="15"/>
    <x v="0"/>
    <x v="168"/>
    <x v="117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2"/>
    <x v="8"/>
  </r>
  <r>
    <x v="7"/>
    <x v="22"/>
    <x v="5"/>
    <x v="31"/>
    <x v="13"/>
    <x v="9"/>
    <x v="226"/>
    <x v="628"/>
    <x v="68"/>
    <x v="0"/>
    <x v="0"/>
    <x v="0"/>
    <x v="15"/>
    <x v="16"/>
    <x v="168"/>
    <x v="117"/>
    <x v="3"/>
    <x v="6"/>
    <x v="0"/>
    <x v="0"/>
    <x v="14"/>
    <x v="25"/>
    <x v="33"/>
    <x v="16"/>
    <x v="20"/>
    <x v="35"/>
    <x v="14"/>
    <x v="11"/>
    <x v="21"/>
    <x v="45"/>
    <x v="18"/>
    <x v="28"/>
    <x v="5"/>
    <x v="9"/>
    <x v="5"/>
    <x v="4"/>
    <x v="22"/>
    <x v="28"/>
    <x v="4"/>
    <x v="27"/>
    <x v="36"/>
    <x v="16"/>
    <x v="26"/>
  </r>
  <r>
    <x v="7"/>
    <x v="22"/>
    <x v="5"/>
    <x v="31"/>
    <x v="2"/>
    <x v="2"/>
    <x v="226"/>
    <x v="608"/>
    <x v="12"/>
    <x v="139"/>
    <x v="169"/>
    <x v="0"/>
    <x v="15"/>
    <x v="212"/>
    <x v="168"/>
    <x v="117"/>
    <x v="3"/>
    <x v="6"/>
    <x v="0"/>
    <x v="0"/>
    <x v="6"/>
    <x v="16"/>
    <x v="16"/>
    <x v="16"/>
    <x v="20"/>
    <x v="35"/>
    <x v="3"/>
    <x v="5"/>
    <x v="7"/>
    <x v="72"/>
    <x v="18"/>
    <x v="28"/>
    <x v="5"/>
    <x v="9"/>
    <x v="5"/>
    <x v="4"/>
    <x v="22"/>
    <x v="28"/>
    <x v="4"/>
    <x v="27"/>
    <x v="13"/>
    <x v="1"/>
    <x v="5"/>
  </r>
  <r>
    <x v="7"/>
    <x v="22"/>
    <x v="5"/>
    <x v="31"/>
    <x v="2"/>
    <x v="9"/>
    <x v="226"/>
    <x v="199"/>
    <x v="86"/>
    <x v="139"/>
    <x v="187"/>
    <x v="0"/>
    <x v="15"/>
    <x v="237"/>
    <x v="168"/>
    <x v="117"/>
    <x v="3"/>
    <x v="6"/>
    <x v="0"/>
    <x v="0"/>
    <x v="30"/>
    <x v="16"/>
    <x v="17"/>
    <x v="16"/>
    <x v="20"/>
    <x v="35"/>
    <x v="6"/>
    <x v="5"/>
    <x v="9"/>
    <x v="124"/>
    <x v="18"/>
    <x v="28"/>
    <x v="5"/>
    <x v="9"/>
    <x v="5"/>
    <x v="4"/>
    <x v="22"/>
    <x v="28"/>
    <x v="4"/>
    <x v="27"/>
    <x v="15"/>
    <x v="16"/>
    <x v="26"/>
  </r>
  <r>
    <x v="1"/>
    <x v="21"/>
    <x v="5"/>
    <x v="31"/>
    <x v="3"/>
    <x v="9"/>
    <x v="183"/>
    <x v="332"/>
    <x v="16"/>
    <x v="0"/>
    <x v="0"/>
    <x v="0"/>
    <x v="15"/>
    <x v="21"/>
    <x v="33"/>
    <x v="117"/>
    <x v="3"/>
    <x v="6"/>
    <x v="0"/>
    <x v="0"/>
    <x v="14"/>
    <x v="25"/>
    <x v="33"/>
    <x v="16"/>
    <x v="20"/>
    <x v="35"/>
    <x v="14"/>
    <x v="11"/>
    <x v="21"/>
    <x v="57"/>
    <x v="18"/>
    <x v="28"/>
    <x v="5"/>
    <x v="9"/>
    <x v="5"/>
    <x v="4"/>
    <x v="22"/>
    <x v="28"/>
    <x v="4"/>
    <x v="27"/>
    <x v="36"/>
    <x v="16"/>
    <x v="26"/>
  </r>
  <r>
    <x v="1"/>
    <x v="21"/>
    <x v="5"/>
    <x v="31"/>
    <x v="3"/>
    <x v="9"/>
    <x v="183"/>
    <x v="86"/>
    <x v="6"/>
    <x v="0"/>
    <x v="0"/>
    <x v="0"/>
    <x v="15"/>
    <x v="0"/>
    <x v="33"/>
    <x v="117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5"/>
    <x v="30"/>
    <x v="5"/>
    <x v="31"/>
    <x v="6"/>
    <x v="9"/>
    <x v="15"/>
    <x v="611"/>
    <x v="17"/>
    <x v="0"/>
    <x v="0"/>
    <x v="0"/>
    <x v="15"/>
    <x v="0"/>
    <x v="33"/>
    <x v="117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4"/>
    <x v="19"/>
    <x v="5"/>
    <x v="28"/>
    <x v="1"/>
    <x v="9"/>
    <x v="327"/>
    <x v="441"/>
    <x v="16"/>
    <x v="105"/>
    <x v="113"/>
    <x v="0"/>
    <x v="15"/>
    <x v="120"/>
    <x v="164"/>
    <x v="76"/>
    <x v="3"/>
    <x v="6"/>
    <x v="0"/>
    <x v="0"/>
    <x v="24"/>
    <x v="14"/>
    <x v="10"/>
    <x v="16"/>
    <x v="20"/>
    <x v="35"/>
    <x v="5"/>
    <x v="4"/>
    <x v="7"/>
    <x v="45"/>
    <x v="18"/>
    <x v="28"/>
    <x v="5"/>
    <x v="9"/>
    <x v="5"/>
    <x v="4"/>
    <x v="30"/>
    <x v="2"/>
    <x v="4"/>
    <x v="2"/>
    <x v="12"/>
    <x v="16"/>
    <x v="26"/>
  </r>
  <r>
    <x v="7"/>
    <x v="22"/>
    <x v="5"/>
    <x v="32"/>
    <x v="3"/>
    <x v="9"/>
    <x v="272"/>
    <x v="606"/>
    <x v="85"/>
    <x v="126"/>
    <x v="123"/>
    <x v="0"/>
    <x v="15"/>
    <x v="193"/>
    <x v="7"/>
    <x v="74"/>
    <x v="3"/>
    <x v="6"/>
    <x v="0"/>
    <x v="0"/>
    <x v="5"/>
    <x v="15"/>
    <x v="11"/>
    <x v="1"/>
    <x v="10"/>
    <x v="8"/>
    <x v="14"/>
    <x v="11"/>
    <x v="21"/>
    <x v="47"/>
    <x v="18"/>
    <x v="28"/>
    <x v="5"/>
    <x v="9"/>
    <x v="5"/>
    <x v="4"/>
    <x v="21"/>
    <x v="19"/>
    <x v="4"/>
    <x v="19"/>
    <x v="10"/>
    <x v="16"/>
    <x v="26"/>
  </r>
  <r>
    <x v="6"/>
    <x v="18"/>
    <x v="5"/>
    <x v="35"/>
    <x v="1"/>
    <x v="1"/>
    <x v="7"/>
    <x v="500"/>
    <x v="16"/>
    <x v="0"/>
    <x v="0"/>
    <x v="0"/>
    <x v="15"/>
    <x v="0"/>
    <x v="7"/>
    <x v="74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19"/>
    <x v="23"/>
    <x v="4"/>
    <x v="22"/>
    <x v="36"/>
    <x v="5"/>
    <x v="15"/>
  </r>
  <r>
    <x v="1"/>
    <x v="19"/>
    <x v="5"/>
    <x v="35"/>
    <x v="1"/>
    <x v="1"/>
    <x v="7"/>
    <x v="17"/>
    <x v="16"/>
    <x v="46"/>
    <x v="73"/>
    <x v="0"/>
    <x v="15"/>
    <x v="102"/>
    <x v="7"/>
    <x v="74"/>
    <x v="3"/>
    <x v="6"/>
    <x v="0"/>
    <x v="0"/>
    <x v="14"/>
    <x v="25"/>
    <x v="33"/>
    <x v="10"/>
    <x v="10"/>
    <x v="21"/>
    <x v="8"/>
    <x v="7"/>
    <x v="19"/>
    <x v="124"/>
    <x v="18"/>
    <x v="28"/>
    <x v="5"/>
    <x v="9"/>
    <x v="5"/>
    <x v="4"/>
    <x v="19"/>
    <x v="23"/>
    <x v="4"/>
    <x v="22"/>
    <x v="23"/>
    <x v="2"/>
    <x v="10"/>
  </r>
  <r>
    <x v="1"/>
    <x v="20"/>
    <x v="5"/>
    <x v="35"/>
    <x v="3"/>
    <x v="9"/>
    <x v="7"/>
    <x v="317"/>
    <x v="16"/>
    <x v="43"/>
    <x v="60"/>
    <x v="0"/>
    <x v="15"/>
    <x v="94"/>
    <x v="7"/>
    <x v="74"/>
    <x v="3"/>
    <x v="6"/>
    <x v="0"/>
    <x v="0"/>
    <x v="14"/>
    <x v="25"/>
    <x v="33"/>
    <x v="8"/>
    <x v="10"/>
    <x v="15"/>
    <x v="14"/>
    <x v="11"/>
    <x v="21"/>
    <x v="124"/>
    <x v="18"/>
    <x v="28"/>
    <x v="5"/>
    <x v="9"/>
    <x v="5"/>
    <x v="4"/>
    <x v="19"/>
    <x v="23"/>
    <x v="4"/>
    <x v="22"/>
    <x v="17"/>
    <x v="16"/>
    <x v="26"/>
  </r>
  <r>
    <x v="1"/>
    <x v="20"/>
    <x v="5"/>
    <x v="35"/>
    <x v="3"/>
    <x v="9"/>
    <x v="7"/>
    <x v="444"/>
    <x v="16"/>
    <x v="43"/>
    <x v="56"/>
    <x v="0"/>
    <x v="15"/>
    <x v="84"/>
    <x v="7"/>
    <x v="74"/>
    <x v="3"/>
    <x v="6"/>
    <x v="0"/>
    <x v="0"/>
    <x v="14"/>
    <x v="25"/>
    <x v="33"/>
    <x v="6"/>
    <x v="10"/>
    <x v="11"/>
    <x v="14"/>
    <x v="11"/>
    <x v="21"/>
    <x v="124"/>
    <x v="18"/>
    <x v="28"/>
    <x v="5"/>
    <x v="9"/>
    <x v="5"/>
    <x v="4"/>
    <x v="19"/>
    <x v="23"/>
    <x v="4"/>
    <x v="22"/>
    <x v="13"/>
    <x v="16"/>
    <x v="26"/>
  </r>
  <r>
    <x v="7"/>
    <x v="16"/>
    <x v="2"/>
    <x v="26"/>
    <x v="1"/>
    <x v="9"/>
    <x v="282"/>
    <x v="482"/>
    <x v="62"/>
    <x v="0"/>
    <x v="0"/>
    <x v="0"/>
    <x v="15"/>
    <x v="0"/>
    <x v="176"/>
    <x v="93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6"/>
    <x v="9"/>
    <x v="10"/>
    <x v="38"/>
    <x v="9"/>
    <x v="37"/>
    <x v="36"/>
    <x v="16"/>
    <x v="26"/>
  </r>
  <r>
    <x v="6"/>
    <x v="16"/>
    <x v="2"/>
    <x v="26"/>
    <x v="1"/>
    <x v="1"/>
    <x v="282"/>
    <x v="687"/>
    <x v="62"/>
    <x v="0"/>
    <x v="0"/>
    <x v="0"/>
    <x v="15"/>
    <x v="0"/>
    <x v="176"/>
    <x v="93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6"/>
    <x v="9"/>
    <x v="10"/>
    <x v="38"/>
    <x v="9"/>
    <x v="37"/>
    <x v="36"/>
    <x v="5"/>
    <x v="15"/>
  </r>
  <r>
    <x v="1"/>
    <x v="19"/>
    <x v="4"/>
    <x v="25"/>
    <x v="3"/>
    <x v="3"/>
    <x v="69"/>
    <x v="132"/>
    <x v="16"/>
    <x v="128"/>
    <x v="175"/>
    <x v="0"/>
    <x v="15"/>
    <x v="157"/>
    <x v="173"/>
    <x v="91"/>
    <x v="3"/>
    <x v="6"/>
    <x v="0"/>
    <x v="0"/>
    <x v="27"/>
    <x v="15"/>
    <x v="16"/>
    <x v="8"/>
    <x v="10"/>
    <x v="14"/>
    <x v="6"/>
    <x v="7"/>
    <x v="13"/>
    <x v="124"/>
    <x v="18"/>
    <x v="28"/>
    <x v="5"/>
    <x v="9"/>
    <x v="3"/>
    <x v="8"/>
    <x v="8"/>
    <x v="16"/>
    <x v="8"/>
    <x v="16"/>
    <x v="16"/>
    <x v="2"/>
    <x v="14"/>
  </r>
  <r>
    <x v="7"/>
    <x v="20"/>
    <x v="5"/>
    <x v="35"/>
    <x v="3"/>
    <x v="9"/>
    <x v="291"/>
    <x v="602"/>
    <x v="17"/>
    <x v="24"/>
    <x v="30"/>
    <x v="0"/>
    <x v="15"/>
    <x v="57"/>
    <x v="184"/>
    <x v="101"/>
    <x v="3"/>
    <x v="6"/>
    <x v="0"/>
    <x v="0"/>
    <x v="14"/>
    <x v="25"/>
    <x v="33"/>
    <x v="16"/>
    <x v="20"/>
    <x v="35"/>
    <x v="5"/>
    <x v="4"/>
    <x v="7"/>
    <x v="45"/>
    <x v="18"/>
    <x v="28"/>
    <x v="5"/>
    <x v="9"/>
    <x v="5"/>
    <x v="4"/>
    <x v="19"/>
    <x v="23"/>
    <x v="4"/>
    <x v="22"/>
    <x v="13"/>
    <x v="16"/>
    <x v="26"/>
  </r>
  <r>
    <x v="1"/>
    <x v="18"/>
    <x v="5"/>
    <x v="35"/>
    <x v="3"/>
    <x v="9"/>
    <x v="291"/>
    <x v="655"/>
    <x v="16"/>
    <x v="0"/>
    <x v="0"/>
    <x v="0"/>
    <x v="15"/>
    <x v="25"/>
    <x v="184"/>
    <x v="101"/>
    <x v="3"/>
    <x v="6"/>
    <x v="0"/>
    <x v="0"/>
    <x v="14"/>
    <x v="25"/>
    <x v="33"/>
    <x v="16"/>
    <x v="20"/>
    <x v="35"/>
    <x v="14"/>
    <x v="11"/>
    <x v="21"/>
    <x v="69"/>
    <x v="18"/>
    <x v="28"/>
    <x v="5"/>
    <x v="9"/>
    <x v="5"/>
    <x v="4"/>
    <x v="19"/>
    <x v="23"/>
    <x v="4"/>
    <x v="22"/>
    <x v="36"/>
    <x v="16"/>
    <x v="26"/>
  </r>
  <r>
    <x v="7"/>
    <x v="20"/>
    <x v="5"/>
    <x v="33"/>
    <x v="6"/>
    <x v="4"/>
    <x v="300"/>
    <x v="511"/>
    <x v="62"/>
    <x v="114"/>
    <x v="152"/>
    <x v="0"/>
    <x v="15"/>
    <x v="179"/>
    <x v="210"/>
    <x v="81"/>
    <x v="3"/>
    <x v="6"/>
    <x v="0"/>
    <x v="0"/>
    <x v="28"/>
    <x v="15"/>
    <x v="15"/>
    <x v="16"/>
    <x v="20"/>
    <x v="35"/>
    <x v="14"/>
    <x v="11"/>
    <x v="21"/>
    <x v="19"/>
    <x v="18"/>
    <x v="28"/>
    <x v="5"/>
    <x v="9"/>
    <x v="5"/>
    <x v="4"/>
    <x v="20"/>
    <x v="26"/>
    <x v="4"/>
    <x v="25"/>
    <x v="17"/>
    <x v="0"/>
    <x v="4"/>
  </r>
  <r>
    <x v="4"/>
    <x v="17"/>
    <x v="5"/>
    <x v="33"/>
    <x v="1"/>
    <x v="1"/>
    <x v="300"/>
    <x v="555"/>
    <x v="16"/>
    <x v="174"/>
    <x v="240"/>
    <x v="0"/>
    <x v="15"/>
    <x v="255"/>
    <x v="210"/>
    <x v="81"/>
    <x v="3"/>
    <x v="6"/>
    <x v="0"/>
    <x v="0"/>
    <x v="7"/>
    <x v="18"/>
    <x v="24"/>
    <x v="9"/>
    <x v="11"/>
    <x v="19"/>
    <x v="6"/>
    <x v="5"/>
    <x v="12"/>
    <x v="30"/>
    <x v="11"/>
    <x v="16"/>
    <x v="5"/>
    <x v="9"/>
    <x v="5"/>
    <x v="4"/>
    <x v="20"/>
    <x v="26"/>
    <x v="4"/>
    <x v="25"/>
    <x v="18"/>
    <x v="9"/>
    <x v="19"/>
  </r>
  <r>
    <x v="4"/>
    <x v="20"/>
    <x v="5"/>
    <x v="33"/>
    <x v="0"/>
    <x v="9"/>
    <x v="300"/>
    <x v="637"/>
    <x v="16"/>
    <x v="129"/>
    <x v="125"/>
    <x v="0"/>
    <x v="15"/>
    <x v="138"/>
    <x v="210"/>
    <x v="81"/>
    <x v="3"/>
    <x v="6"/>
    <x v="0"/>
    <x v="0"/>
    <x v="2"/>
    <x v="15"/>
    <x v="11"/>
    <x v="6"/>
    <x v="11"/>
    <x v="14"/>
    <x v="14"/>
    <x v="11"/>
    <x v="21"/>
    <x v="124"/>
    <x v="18"/>
    <x v="28"/>
    <x v="5"/>
    <x v="9"/>
    <x v="5"/>
    <x v="4"/>
    <x v="20"/>
    <x v="26"/>
    <x v="4"/>
    <x v="25"/>
    <x v="13"/>
    <x v="16"/>
    <x v="26"/>
  </r>
  <r>
    <x v="1"/>
    <x v="17"/>
    <x v="5"/>
    <x v="33"/>
    <x v="3"/>
    <x v="9"/>
    <x v="300"/>
    <x v="678"/>
    <x v="16"/>
    <x v="131"/>
    <x v="178"/>
    <x v="0"/>
    <x v="15"/>
    <x v="173"/>
    <x v="210"/>
    <x v="81"/>
    <x v="3"/>
    <x v="6"/>
    <x v="0"/>
    <x v="0"/>
    <x v="4"/>
    <x v="15"/>
    <x v="16"/>
    <x v="7"/>
    <x v="11"/>
    <x v="17"/>
    <x v="5"/>
    <x v="5"/>
    <x v="9"/>
    <x v="124"/>
    <x v="18"/>
    <x v="28"/>
    <x v="5"/>
    <x v="9"/>
    <x v="5"/>
    <x v="4"/>
    <x v="20"/>
    <x v="26"/>
    <x v="4"/>
    <x v="25"/>
    <x v="15"/>
    <x v="16"/>
    <x v="26"/>
  </r>
  <r>
    <x v="1"/>
    <x v="17"/>
    <x v="5"/>
    <x v="33"/>
    <x v="3"/>
    <x v="2"/>
    <x v="300"/>
    <x v="555"/>
    <x v="16"/>
    <x v="174"/>
    <x v="240"/>
    <x v="0"/>
    <x v="15"/>
    <x v="255"/>
    <x v="210"/>
    <x v="81"/>
    <x v="3"/>
    <x v="6"/>
    <x v="0"/>
    <x v="0"/>
    <x v="7"/>
    <x v="18"/>
    <x v="24"/>
    <x v="9"/>
    <x v="11"/>
    <x v="19"/>
    <x v="6"/>
    <x v="5"/>
    <x v="12"/>
    <x v="30"/>
    <x v="11"/>
    <x v="16"/>
    <x v="5"/>
    <x v="9"/>
    <x v="5"/>
    <x v="4"/>
    <x v="20"/>
    <x v="26"/>
    <x v="4"/>
    <x v="25"/>
    <x v="18"/>
    <x v="2"/>
    <x v="16"/>
  </r>
  <r>
    <x v="1"/>
    <x v="21"/>
    <x v="5"/>
    <x v="31"/>
    <x v="13"/>
    <x v="9"/>
    <x v="189"/>
    <x v="544"/>
    <x v="16"/>
    <x v="12"/>
    <x v="12"/>
    <x v="0"/>
    <x v="15"/>
    <x v="17"/>
    <x v="148"/>
    <x v="54"/>
    <x v="3"/>
    <x v="6"/>
    <x v="0"/>
    <x v="0"/>
    <x v="14"/>
    <x v="25"/>
    <x v="33"/>
    <x v="16"/>
    <x v="20"/>
    <x v="35"/>
    <x v="14"/>
    <x v="11"/>
    <x v="21"/>
    <x v="50"/>
    <x v="9"/>
    <x v="8"/>
    <x v="5"/>
    <x v="9"/>
    <x v="5"/>
    <x v="4"/>
    <x v="22"/>
    <x v="28"/>
    <x v="4"/>
    <x v="27"/>
    <x v="16"/>
    <x v="16"/>
    <x v="26"/>
  </r>
  <r>
    <x v="7"/>
    <x v="20"/>
    <x v="5"/>
    <x v="31"/>
    <x v="1"/>
    <x v="1"/>
    <x v="1"/>
    <x v="485"/>
    <x v="62"/>
    <x v="14"/>
    <x v="13"/>
    <x v="0"/>
    <x v="15"/>
    <x v="21"/>
    <x v="27"/>
    <x v="42"/>
    <x v="3"/>
    <x v="6"/>
    <x v="0"/>
    <x v="0"/>
    <x v="14"/>
    <x v="25"/>
    <x v="33"/>
    <x v="16"/>
    <x v="20"/>
    <x v="35"/>
    <x v="14"/>
    <x v="11"/>
    <x v="21"/>
    <x v="57"/>
    <x v="11"/>
    <x v="9"/>
    <x v="5"/>
    <x v="9"/>
    <x v="5"/>
    <x v="4"/>
    <x v="22"/>
    <x v="28"/>
    <x v="4"/>
    <x v="27"/>
    <x v="17"/>
    <x v="1"/>
    <x v="5"/>
  </r>
  <r>
    <x v="1"/>
    <x v="20"/>
    <x v="5"/>
    <x v="31"/>
    <x v="1"/>
    <x v="1"/>
    <x v="188"/>
    <x v="483"/>
    <x v="34"/>
    <x v="114"/>
    <x v="152"/>
    <x v="0"/>
    <x v="15"/>
    <x v="145"/>
    <x v="27"/>
    <x v="42"/>
    <x v="3"/>
    <x v="6"/>
    <x v="0"/>
    <x v="0"/>
    <x v="3"/>
    <x v="15"/>
    <x v="15"/>
    <x v="16"/>
    <x v="20"/>
    <x v="35"/>
    <x v="14"/>
    <x v="11"/>
    <x v="21"/>
    <x v="55"/>
    <x v="18"/>
    <x v="28"/>
    <x v="5"/>
    <x v="9"/>
    <x v="5"/>
    <x v="4"/>
    <x v="22"/>
    <x v="28"/>
    <x v="4"/>
    <x v="27"/>
    <x v="17"/>
    <x v="2"/>
    <x v="8"/>
  </r>
  <r>
    <x v="1"/>
    <x v="20"/>
    <x v="5"/>
    <x v="28"/>
    <x v="1"/>
    <x v="9"/>
    <x v="258"/>
    <x v="290"/>
    <x v="21"/>
    <x v="109"/>
    <x v="149"/>
    <x v="0"/>
    <x v="15"/>
    <x v="249"/>
    <x v="135"/>
    <x v="127"/>
    <x v="3"/>
    <x v="6"/>
    <x v="0"/>
    <x v="0"/>
    <x v="7"/>
    <x v="14"/>
    <x v="14"/>
    <x v="5"/>
    <x v="9"/>
    <x v="10"/>
    <x v="26"/>
    <x v="3"/>
    <x v="5"/>
    <x v="60"/>
    <x v="18"/>
    <x v="28"/>
    <x v="5"/>
    <x v="9"/>
    <x v="5"/>
    <x v="4"/>
    <x v="30"/>
    <x v="2"/>
    <x v="4"/>
    <x v="2"/>
    <x v="11"/>
    <x v="16"/>
    <x v="26"/>
  </r>
  <r>
    <x v="1"/>
    <x v="21"/>
    <x v="5"/>
    <x v="28"/>
    <x v="1"/>
    <x v="9"/>
    <x v="258"/>
    <x v="610"/>
    <x v="16"/>
    <x v="102"/>
    <x v="133"/>
    <x v="0"/>
    <x v="15"/>
    <x v="235"/>
    <x v="135"/>
    <x v="127"/>
    <x v="3"/>
    <x v="6"/>
    <x v="0"/>
    <x v="0"/>
    <x v="30"/>
    <x v="14"/>
    <x v="13"/>
    <x v="16"/>
    <x v="20"/>
    <x v="35"/>
    <x v="4"/>
    <x v="3"/>
    <x v="4"/>
    <x v="124"/>
    <x v="18"/>
    <x v="28"/>
    <x v="5"/>
    <x v="9"/>
    <x v="5"/>
    <x v="4"/>
    <x v="30"/>
    <x v="2"/>
    <x v="4"/>
    <x v="2"/>
    <x v="10"/>
    <x v="16"/>
    <x v="26"/>
  </r>
  <r>
    <x v="1"/>
    <x v="17"/>
    <x v="5"/>
    <x v="28"/>
    <x v="1"/>
    <x v="9"/>
    <x v="92"/>
    <x v="619"/>
    <x v="51"/>
    <x v="0"/>
    <x v="0"/>
    <x v="0"/>
    <x v="15"/>
    <x v="0"/>
    <x v="135"/>
    <x v="127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30"/>
    <x v="2"/>
    <x v="4"/>
    <x v="2"/>
    <x v="36"/>
    <x v="16"/>
    <x v="26"/>
  </r>
  <r>
    <x v="1"/>
    <x v="21"/>
    <x v="5"/>
    <x v="28"/>
    <x v="1"/>
    <x v="9"/>
    <x v="210"/>
    <x v="221"/>
    <x v="16"/>
    <x v="27"/>
    <x v="39"/>
    <x v="0"/>
    <x v="15"/>
    <x v="73"/>
    <x v="135"/>
    <x v="127"/>
    <x v="3"/>
    <x v="6"/>
    <x v="0"/>
    <x v="0"/>
    <x v="14"/>
    <x v="25"/>
    <x v="33"/>
    <x v="16"/>
    <x v="20"/>
    <x v="35"/>
    <x v="28"/>
    <x v="7"/>
    <x v="12"/>
    <x v="122"/>
    <x v="18"/>
    <x v="28"/>
    <x v="5"/>
    <x v="9"/>
    <x v="5"/>
    <x v="4"/>
    <x v="30"/>
    <x v="2"/>
    <x v="4"/>
    <x v="2"/>
    <x v="18"/>
    <x v="16"/>
    <x v="26"/>
  </r>
  <r>
    <x v="7"/>
    <x v="21"/>
    <x v="5"/>
    <x v="28"/>
    <x v="3"/>
    <x v="9"/>
    <x v="270"/>
    <x v="121"/>
    <x v="12"/>
    <x v="44"/>
    <x v="64"/>
    <x v="0"/>
    <x v="15"/>
    <x v="95"/>
    <x v="56"/>
    <x v="127"/>
    <x v="3"/>
    <x v="6"/>
    <x v="0"/>
    <x v="0"/>
    <x v="14"/>
    <x v="25"/>
    <x v="33"/>
    <x v="8"/>
    <x v="10"/>
    <x v="16"/>
    <x v="14"/>
    <x v="11"/>
    <x v="21"/>
    <x v="3"/>
    <x v="10"/>
    <x v="7"/>
    <x v="5"/>
    <x v="9"/>
    <x v="5"/>
    <x v="4"/>
    <x v="30"/>
    <x v="2"/>
    <x v="4"/>
    <x v="2"/>
    <x v="15"/>
    <x v="1"/>
    <x v="1"/>
  </r>
  <r>
    <x v="6"/>
    <x v="17"/>
    <x v="5"/>
    <x v="28"/>
    <x v="1"/>
    <x v="9"/>
    <x v="158"/>
    <x v="367"/>
    <x v="35"/>
    <x v="0"/>
    <x v="0"/>
    <x v="0"/>
    <x v="15"/>
    <x v="0"/>
    <x v="156"/>
    <x v="127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30"/>
    <x v="2"/>
    <x v="4"/>
    <x v="2"/>
    <x v="36"/>
    <x v="16"/>
    <x v="26"/>
  </r>
  <r>
    <x v="6"/>
    <x v="17"/>
    <x v="5"/>
    <x v="28"/>
    <x v="1"/>
    <x v="9"/>
    <x v="207"/>
    <x v="367"/>
    <x v="35"/>
    <x v="24"/>
    <x v="35"/>
    <x v="0"/>
    <x v="15"/>
    <x v="74"/>
    <x v="156"/>
    <x v="127"/>
    <x v="3"/>
    <x v="6"/>
    <x v="0"/>
    <x v="0"/>
    <x v="14"/>
    <x v="25"/>
    <x v="33"/>
    <x v="16"/>
    <x v="20"/>
    <x v="35"/>
    <x v="8"/>
    <x v="4"/>
    <x v="10"/>
    <x v="124"/>
    <x v="18"/>
    <x v="28"/>
    <x v="5"/>
    <x v="9"/>
    <x v="5"/>
    <x v="4"/>
    <x v="30"/>
    <x v="2"/>
    <x v="4"/>
    <x v="2"/>
    <x v="16"/>
    <x v="16"/>
    <x v="26"/>
  </r>
  <r>
    <x v="6"/>
    <x v="22"/>
    <x v="5"/>
    <x v="28"/>
    <x v="1"/>
    <x v="9"/>
    <x v="321"/>
    <x v="367"/>
    <x v="35"/>
    <x v="0"/>
    <x v="0"/>
    <x v="0"/>
    <x v="15"/>
    <x v="0"/>
    <x v="156"/>
    <x v="127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30"/>
    <x v="2"/>
    <x v="4"/>
    <x v="2"/>
    <x v="36"/>
    <x v="16"/>
    <x v="26"/>
  </r>
  <r>
    <x v="7"/>
    <x v="20"/>
    <x v="5"/>
    <x v="28"/>
    <x v="2"/>
    <x v="9"/>
    <x v="167"/>
    <x v="39"/>
    <x v="11"/>
    <x v="20"/>
    <x v="28"/>
    <x v="0"/>
    <x v="15"/>
    <x v="58"/>
    <x v="134"/>
    <x v="127"/>
    <x v="3"/>
    <x v="6"/>
    <x v="0"/>
    <x v="0"/>
    <x v="14"/>
    <x v="25"/>
    <x v="33"/>
    <x v="16"/>
    <x v="20"/>
    <x v="35"/>
    <x v="5"/>
    <x v="2"/>
    <x v="5"/>
    <x v="49"/>
    <x v="18"/>
    <x v="28"/>
    <x v="5"/>
    <x v="9"/>
    <x v="5"/>
    <x v="4"/>
    <x v="30"/>
    <x v="2"/>
    <x v="4"/>
    <x v="2"/>
    <x v="11"/>
    <x v="16"/>
    <x v="26"/>
  </r>
  <r>
    <x v="7"/>
    <x v="20"/>
    <x v="5"/>
    <x v="28"/>
    <x v="3"/>
    <x v="9"/>
    <x v="167"/>
    <x v="670"/>
    <x v="11"/>
    <x v="122"/>
    <x v="157"/>
    <x v="0"/>
    <x v="15"/>
    <x v="259"/>
    <x v="134"/>
    <x v="127"/>
    <x v="3"/>
    <x v="6"/>
    <x v="0"/>
    <x v="0"/>
    <x v="32"/>
    <x v="15"/>
    <x v="15"/>
    <x v="16"/>
    <x v="20"/>
    <x v="35"/>
    <x v="5"/>
    <x v="6"/>
    <x v="11"/>
    <x v="119"/>
    <x v="18"/>
    <x v="28"/>
    <x v="5"/>
    <x v="9"/>
    <x v="5"/>
    <x v="4"/>
    <x v="30"/>
    <x v="2"/>
    <x v="4"/>
    <x v="2"/>
    <x v="17"/>
    <x v="16"/>
    <x v="26"/>
  </r>
  <r>
    <x v="5"/>
    <x v="19"/>
    <x v="5"/>
    <x v="28"/>
    <x v="3"/>
    <x v="9"/>
    <x v="167"/>
    <x v="675"/>
    <x v="16"/>
    <x v="0"/>
    <x v="0"/>
    <x v="0"/>
    <x v="15"/>
    <x v="0"/>
    <x v="134"/>
    <x v="127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30"/>
    <x v="2"/>
    <x v="4"/>
    <x v="2"/>
    <x v="36"/>
    <x v="16"/>
    <x v="26"/>
  </r>
  <r>
    <x v="1"/>
    <x v="21"/>
    <x v="5"/>
    <x v="28"/>
    <x v="2"/>
    <x v="2"/>
    <x v="167"/>
    <x v="685"/>
    <x v="16"/>
    <x v="137"/>
    <x v="186"/>
    <x v="0"/>
    <x v="15"/>
    <x v="185"/>
    <x v="134"/>
    <x v="127"/>
    <x v="3"/>
    <x v="6"/>
    <x v="0"/>
    <x v="0"/>
    <x v="5"/>
    <x v="16"/>
    <x v="17"/>
    <x v="16"/>
    <x v="20"/>
    <x v="35"/>
    <x v="14"/>
    <x v="11"/>
    <x v="21"/>
    <x v="22"/>
    <x v="11"/>
    <x v="15"/>
    <x v="5"/>
    <x v="9"/>
    <x v="5"/>
    <x v="4"/>
    <x v="30"/>
    <x v="2"/>
    <x v="4"/>
    <x v="2"/>
    <x v="19"/>
    <x v="2"/>
    <x v="9"/>
  </r>
  <r>
    <x v="1"/>
    <x v="20"/>
    <x v="5"/>
    <x v="28"/>
    <x v="4"/>
    <x v="2"/>
    <x v="167"/>
    <x v="685"/>
    <x v="16"/>
    <x v="124"/>
    <x v="205"/>
    <x v="0"/>
    <x v="15"/>
    <x v="239"/>
    <x v="134"/>
    <x v="127"/>
    <x v="3"/>
    <x v="6"/>
    <x v="0"/>
    <x v="0"/>
    <x v="30"/>
    <x v="15"/>
    <x v="19"/>
    <x v="16"/>
    <x v="20"/>
    <x v="35"/>
    <x v="9"/>
    <x v="7"/>
    <x v="15"/>
    <x v="23"/>
    <x v="12"/>
    <x v="15"/>
    <x v="5"/>
    <x v="9"/>
    <x v="5"/>
    <x v="4"/>
    <x v="30"/>
    <x v="2"/>
    <x v="4"/>
    <x v="2"/>
    <x v="21"/>
    <x v="2"/>
    <x v="9"/>
  </r>
  <r>
    <x v="4"/>
    <x v="17"/>
    <x v="5"/>
    <x v="28"/>
    <x v="1"/>
    <x v="9"/>
    <x v="153"/>
    <x v="421"/>
    <x v="51"/>
    <x v="102"/>
    <x v="154"/>
    <x v="0"/>
    <x v="15"/>
    <x v="248"/>
    <x v="127"/>
    <x v="127"/>
    <x v="3"/>
    <x v="6"/>
    <x v="0"/>
    <x v="0"/>
    <x v="7"/>
    <x v="14"/>
    <x v="15"/>
    <x v="16"/>
    <x v="20"/>
    <x v="35"/>
    <x v="26"/>
    <x v="3"/>
    <x v="7"/>
    <x v="120"/>
    <x v="18"/>
    <x v="28"/>
    <x v="5"/>
    <x v="9"/>
    <x v="5"/>
    <x v="4"/>
    <x v="30"/>
    <x v="2"/>
    <x v="4"/>
    <x v="2"/>
    <x v="13"/>
    <x v="16"/>
    <x v="26"/>
  </r>
  <r>
    <x v="1"/>
    <x v="17"/>
    <x v="5"/>
    <x v="28"/>
    <x v="3"/>
    <x v="9"/>
    <x v="153"/>
    <x v="422"/>
    <x v="51"/>
    <x v="105"/>
    <x v="158"/>
    <x v="0"/>
    <x v="15"/>
    <x v="192"/>
    <x v="127"/>
    <x v="127"/>
    <x v="3"/>
    <x v="6"/>
    <x v="0"/>
    <x v="0"/>
    <x v="5"/>
    <x v="14"/>
    <x v="15"/>
    <x v="16"/>
    <x v="20"/>
    <x v="35"/>
    <x v="9"/>
    <x v="4"/>
    <x v="13"/>
    <x v="41"/>
    <x v="18"/>
    <x v="28"/>
    <x v="5"/>
    <x v="9"/>
    <x v="5"/>
    <x v="4"/>
    <x v="30"/>
    <x v="2"/>
    <x v="4"/>
    <x v="2"/>
    <x v="17"/>
    <x v="16"/>
    <x v="26"/>
  </r>
  <r>
    <x v="1"/>
    <x v="17"/>
    <x v="5"/>
    <x v="28"/>
    <x v="6"/>
    <x v="9"/>
    <x v="153"/>
    <x v="419"/>
    <x v="51"/>
    <x v="105"/>
    <x v="114"/>
    <x v="0"/>
    <x v="15"/>
    <x v="126"/>
    <x v="127"/>
    <x v="127"/>
    <x v="3"/>
    <x v="6"/>
    <x v="0"/>
    <x v="0"/>
    <x v="25"/>
    <x v="14"/>
    <x v="10"/>
    <x v="16"/>
    <x v="20"/>
    <x v="35"/>
    <x v="30"/>
    <x v="4"/>
    <x v="11"/>
    <x v="78"/>
    <x v="18"/>
    <x v="28"/>
    <x v="5"/>
    <x v="9"/>
    <x v="5"/>
    <x v="4"/>
    <x v="30"/>
    <x v="2"/>
    <x v="4"/>
    <x v="2"/>
    <x v="12"/>
    <x v="2"/>
    <x v="13"/>
  </r>
  <r>
    <x v="1"/>
    <x v="19"/>
    <x v="5"/>
    <x v="28"/>
    <x v="1"/>
    <x v="1"/>
    <x v="153"/>
    <x v="469"/>
    <x v="57"/>
    <x v="118"/>
    <x v="135"/>
    <x v="0"/>
    <x v="15"/>
    <x v="148"/>
    <x v="127"/>
    <x v="127"/>
    <x v="3"/>
    <x v="6"/>
    <x v="0"/>
    <x v="0"/>
    <x v="3"/>
    <x v="15"/>
    <x v="13"/>
    <x v="16"/>
    <x v="20"/>
    <x v="35"/>
    <x v="22"/>
    <x v="3"/>
    <x v="6"/>
    <x v="124"/>
    <x v="18"/>
    <x v="28"/>
    <x v="5"/>
    <x v="9"/>
    <x v="5"/>
    <x v="4"/>
    <x v="30"/>
    <x v="2"/>
    <x v="4"/>
    <x v="2"/>
    <x v="12"/>
    <x v="2"/>
    <x v="9"/>
  </r>
  <r>
    <x v="1"/>
    <x v="18"/>
    <x v="5"/>
    <x v="28"/>
    <x v="2"/>
    <x v="9"/>
    <x v="153"/>
    <x v="502"/>
    <x v="50"/>
    <x v="24"/>
    <x v="36"/>
    <x v="0"/>
    <x v="15"/>
    <x v="60"/>
    <x v="127"/>
    <x v="127"/>
    <x v="3"/>
    <x v="6"/>
    <x v="0"/>
    <x v="0"/>
    <x v="14"/>
    <x v="25"/>
    <x v="33"/>
    <x v="16"/>
    <x v="20"/>
    <x v="35"/>
    <x v="5"/>
    <x v="4"/>
    <x v="11"/>
    <x v="119"/>
    <x v="18"/>
    <x v="28"/>
    <x v="5"/>
    <x v="9"/>
    <x v="5"/>
    <x v="4"/>
    <x v="30"/>
    <x v="2"/>
    <x v="4"/>
    <x v="2"/>
    <x v="17"/>
    <x v="16"/>
    <x v="26"/>
  </r>
  <r>
    <x v="1"/>
    <x v="21"/>
    <x v="5"/>
    <x v="28"/>
    <x v="2"/>
    <x v="9"/>
    <x v="327"/>
    <x v="161"/>
    <x v="13"/>
    <x v="0"/>
    <x v="0"/>
    <x v="0"/>
    <x v="15"/>
    <x v="0"/>
    <x v="225"/>
    <x v="127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30"/>
    <x v="2"/>
    <x v="4"/>
    <x v="2"/>
    <x v="36"/>
    <x v="16"/>
    <x v="26"/>
  </r>
  <r>
    <x v="6"/>
    <x v="21"/>
    <x v="5"/>
    <x v="28"/>
    <x v="2"/>
    <x v="1"/>
    <x v="327"/>
    <x v="367"/>
    <x v="35"/>
    <x v="25"/>
    <x v="38"/>
    <x v="0"/>
    <x v="15"/>
    <x v="67"/>
    <x v="225"/>
    <x v="127"/>
    <x v="3"/>
    <x v="6"/>
    <x v="0"/>
    <x v="0"/>
    <x v="14"/>
    <x v="25"/>
    <x v="33"/>
    <x v="16"/>
    <x v="20"/>
    <x v="35"/>
    <x v="7"/>
    <x v="4"/>
    <x v="11"/>
    <x v="12"/>
    <x v="10"/>
    <x v="15"/>
    <x v="5"/>
    <x v="9"/>
    <x v="5"/>
    <x v="4"/>
    <x v="30"/>
    <x v="2"/>
    <x v="4"/>
    <x v="2"/>
    <x v="17"/>
    <x v="5"/>
    <x v="17"/>
  </r>
  <r>
    <x v="7"/>
    <x v="22"/>
    <x v="5"/>
    <x v="28"/>
    <x v="3"/>
    <x v="9"/>
    <x v="327"/>
    <x v="481"/>
    <x v="17"/>
    <x v="24"/>
    <x v="30"/>
    <x v="0"/>
    <x v="15"/>
    <x v="59"/>
    <x v="225"/>
    <x v="127"/>
    <x v="3"/>
    <x v="6"/>
    <x v="0"/>
    <x v="0"/>
    <x v="14"/>
    <x v="25"/>
    <x v="33"/>
    <x v="16"/>
    <x v="20"/>
    <x v="35"/>
    <x v="5"/>
    <x v="4"/>
    <x v="7"/>
    <x v="70"/>
    <x v="18"/>
    <x v="28"/>
    <x v="5"/>
    <x v="9"/>
    <x v="5"/>
    <x v="4"/>
    <x v="30"/>
    <x v="2"/>
    <x v="4"/>
    <x v="2"/>
    <x v="13"/>
    <x v="1"/>
    <x v="1"/>
  </r>
  <r>
    <x v="1"/>
    <x v="19"/>
    <x v="5"/>
    <x v="28"/>
    <x v="3"/>
    <x v="9"/>
    <x v="327"/>
    <x v="441"/>
    <x v="14"/>
    <x v="105"/>
    <x v="113"/>
    <x v="0"/>
    <x v="15"/>
    <x v="120"/>
    <x v="225"/>
    <x v="127"/>
    <x v="3"/>
    <x v="6"/>
    <x v="0"/>
    <x v="0"/>
    <x v="24"/>
    <x v="14"/>
    <x v="10"/>
    <x v="16"/>
    <x v="20"/>
    <x v="35"/>
    <x v="5"/>
    <x v="4"/>
    <x v="7"/>
    <x v="45"/>
    <x v="18"/>
    <x v="28"/>
    <x v="5"/>
    <x v="9"/>
    <x v="5"/>
    <x v="4"/>
    <x v="30"/>
    <x v="2"/>
    <x v="4"/>
    <x v="2"/>
    <x v="12"/>
    <x v="16"/>
    <x v="26"/>
  </r>
  <r>
    <x v="6"/>
    <x v="15"/>
    <x v="5"/>
    <x v="17"/>
    <x v="2"/>
    <x v="9"/>
    <x v="52"/>
    <x v="605"/>
    <x v="17"/>
    <x v="0"/>
    <x v="0"/>
    <x v="0"/>
    <x v="15"/>
    <x v="0"/>
    <x v="38"/>
    <x v="80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18"/>
    <x v="24"/>
    <x v="4"/>
    <x v="23"/>
    <x v="36"/>
    <x v="16"/>
    <x v="26"/>
  </r>
  <r>
    <x v="1"/>
    <x v="19"/>
    <x v="5"/>
    <x v="17"/>
    <x v="3"/>
    <x v="9"/>
    <x v="52"/>
    <x v="697"/>
    <x v="16"/>
    <x v="0"/>
    <x v="0"/>
    <x v="0"/>
    <x v="15"/>
    <x v="21"/>
    <x v="38"/>
    <x v="80"/>
    <x v="3"/>
    <x v="6"/>
    <x v="0"/>
    <x v="0"/>
    <x v="14"/>
    <x v="25"/>
    <x v="33"/>
    <x v="16"/>
    <x v="20"/>
    <x v="35"/>
    <x v="14"/>
    <x v="11"/>
    <x v="21"/>
    <x v="57"/>
    <x v="18"/>
    <x v="28"/>
    <x v="5"/>
    <x v="9"/>
    <x v="5"/>
    <x v="4"/>
    <x v="18"/>
    <x v="24"/>
    <x v="4"/>
    <x v="23"/>
    <x v="36"/>
    <x v="16"/>
    <x v="26"/>
  </r>
  <r>
    <x v="7"/>
    <x v="21"/>
    <x v="5"/>
    <x v="17"/>
    <x v="3"/>
    <x v="9"/>
    <x v="52"/>
    <x v="520"/>
    <x v="17"/>
    <x v="0"/>
    <x v="0"/>
    <x v="0"/>
    <x v="15"/>
    <x v="0"/>
    <x v="38"/>
    <x v="80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18"/>
    <x v="24"/>
    <x v="4"/>
    <x v="23"/>
    <x v="36"/>
    <x v="1"/>
    <x v="0"/>
  </r>
  <r>
    <x v="1"/>
    <x v="18"/>
    <x v="5"/>
    <x v="17"/>
    <x v="6"/>
    <x v="9"/>
    <x v="52"/>
    <x v="415"/>
    <x v="16"/>
    <x v="0"/>
    <x v="0"/>
    <x v="0"/>
    <x v="15"/>
    <x v="0"/>
    <x v="38"/>
    <x v="80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18"/>
    <x v="24"/>
    <x v="4"/>
    <x v="23"/>
    <x v="36"/>
    <x v="16"/>
    <x v="26"/>
  </r>
  <r>
    <x v="7"/>
    <x v="22"/>
    <x v="5"/>
    <x v="17"/>
    <x v="3"/>
    <x v="9"/>
    <x v="88"/>
    <x v="459"/>
    <x v="17"/>
    <x v="0"/>
    <x v="0"/>
    <x v="0"/>
    <x v="15"/>
    <x v="21"/>
    <x v="52"/>
    <x v="80"/>
    <x v="3"/>
    <x v="6"/>
    <x v="0"/>
    <x v="0"/>
    <x v="14"/>
    <x v="25"/>
    <x v="33"/>
    <x v="16"/>
    <x v="20"/>
    <x v="35"/>
    <x v="14"/>
    <x v="11"/>
    <x v="21"/>
    <x v="57"/>
    <x v="18"/>
    <x v="28"/>
    <x v="5"/>
    <x v="9"/>
    <x v="5"/>
    <x v="4"/>
    <x v="18"/>
    <x v="24"/>
    <x v="4"/>
    <x v="23"/>
    <x v="36"/>
    <x v="16"/>
    <x v="26"/>
  </r>
  <r>
    <x v="1"/>
    <x v="17"/>
    <x v="5"/>
    <x v="17"/>
    <x v="4"/>
    <x v="9"/>
    <x v="88"/>
    <x v="526"/>
    <x v="16"/>
    <x v="0"/>
    <x v="0"/>
    <x v="0"/>
    <x v="15"/>
    <x v="30"/>
    <x v="52"/>
    <x v="80"/>
    <x v="3"/>
    <x v="6"/>
    <x v="0"/>
    <x v="0"/>
    <x v="14"/>
    <x v="25"/>
    <x v="33"/>
    <x v="16"/>
    <x v="20"/>
    <x v="35"/>
    <x v="14"/>
    <x v="11"/>
    <x v="21"/>
    <x v="81"/>
    <x v="18"/>
    <x v="28"/>
    <x v="5"/>
    <x v="9"/>
    <x v="5"/>
    <x v="4"/>
    <x v="18"/>
    <x v="24"/>
    <x v="4"/>
    <x v="23"/>
    <x v="36"/>
    <x v="16"/>
    <x v="26"/>
  </r>
  <r>
    <x v="1"/>
    <x v="18"/>
    <x v="5"/>
    <x v="17"/>
    <x v="2"/>
    <x v="9"/>
    <x v="88"/>
    <x v="620"/>
    <x v="16"/>
    <x v="0"/>
    <x v="0"/>
    <x v="0"/>
    <x v="15"/>
    <x v="30"/>
    <x v="52"/>
    <x v="80"/>
    <x v="3"/>
    <x v="6"/>
    <x v="0"/>
    <x v="0"/>
    <x v="14"/>
    <x v="25"/>
    <x v="33"/>
    <x v="16"/>
    <x v="20"/>
    <x v="35"/>
    <x v="14"/>
    <x v="11"/>
    <x v="21"/>
    <x v="81"/>
    <x v="18"/>
    <x v="28"/>
    <x v="5"/>
    <x v="9"/>
    <x v="5"/>
    <x v="4"/>
    <x v="18"/>
    <x v="24"/>
    <x v="4"/>
    <x v="23"/>
    <x v="36"/>
    <x v="16"/>
    <x v="26"/>
  </r>
  <r>
    <x v="7"/>
    <x v="22"/>
    <x v="5"/>
    <x v="31"/>
    <x v="3"/>
    <x v="9"/>
    <x v="317"/>
    <x v="511"/>
    <x v="62"/>
    <x v="0"/>
    <x v="0"/>
    <x v="0"/>
    <x v="15"/>
    <x v="0"/>
    <x v="219"/>
    <x v="161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7"/>
    <x v="22"/>
    <x v="5"/>
    <x v="31"/>
    <x v="3"/>
    <x v="9"/>
    <x v="317"/>
    <x v="307"/>
    <x v="33"/>
    <x v="114"/>
    <x v="119"/>
    <x v="0"/>
    <x v="15"/>
    <x v="132"/>
    <x v="219"/>
    <x v="161"/>
    <x v="3"/>
    <x v="6"/>
    <x v="0"/>
    <x v="0"/>
    <x v="2"/>
    <x v="15"/>
    <x v="11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13"/>
    <x v="16"/>
    <x v="26"/>
  </r>
  <r>
    <x v="7"/>
    <x v="22"/>
    <x v="5"/>
    <x v="31"/>
    <x v="3"/>
    <x v="9"/>
    <x v="317"/>
    <x v="624"/>
    <x v="72"/>
    <x v="114"/>
    <x v="131"/>
    <x v="0"/>
    <x v="15"/>
    <x v="178"/>
    <x v="219"/>
    <x v="161"/>
    <x v="3"/>
    <x v="6"/>
    <x v="0"/>
    <x v="0"/>
    <x v="28"/>
    <x v="15"/>
    <x v="1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15"/>
    <x v="16"/>
    <x v="26"/>
  </r>
  <r>
    <x v="8"/>
    <x v="21"/>
    <x v="5"/>
    <x v="31"/>
    <x v="1"/>
    <x v="1"/>
    <x v="195"/>
    <x v="511"/>
    <x v="62"/>
    <x v="0"/>
    <x v="0"/>
    <x v="0"/>
    <x v="15"/>
    <x v="0"/>
    <x v="152"/>
    <x v="161"/>
    <x v="3"/>
    <x v="6"/>
    <x v="0"/>
    <x v="0"/>
    <x v="14"/>
    <x v="25"/>
    <x v="33"/>
    <x v="16"/>
    <x v="20"/>
    <x v="35"/>
    <x v="14"/>
    <x v="11"/>
    <x v="21"/>
    <x v="124"/>
    <x v="18"/>
    <x v="28"/>
    <x v="4"/>
    <x v="8"/>
    <x v="5"/>
    <x v="4"/>
    <x v="22"/>
    <x v="28"/>
    <x v="4"/>
    <x v="27"/>
    <x v="36"/>
    <x v="9"/>
    <x v="20"/>
  </r>
  <r>
    <x v="7"/>
    <x v="21"/>
    <x v="5"/>
    <x v="31"/>
    <x v="3"/>
    <x v="9"/>
    <x v="195"/>
    <x v="624"/>
    <x v="72"/>
    <x v="0"/>
    <x v="0"/>
    <x v="0"/>
    <x v="15"/>
    <x v="0"/>
    <x v="152"/>
    <x v="161"/>
    <x v="3"/>
    <x v="6"/>
    <x v="0"/>
    <x v="0"/>
    <x v="14"/>
    <x v="25"/>
    <x v="33"/>
    <x v="16"/>
    <x v="20"/>
    <x v="35"/>
    <x v="14"/>
    <x v="11"/>
    <x v="21"/>
    <x v="124"/>
    <x v="18"/>
    <x v="28"/>
    <x v="4"/>
    <x v="8"/>
    <x v="5"/>
    <x v="4"/>
    <x v="22"/>
    <x v="28"/>
    <x v="4"/>
    <x v="27"/>
    <x v="36"/>
    <x v="16"/>
    <x v="26"/>
  </r>
  <r>
    <x v="7"/>
    <x v="21"/>
    <x v="5"/>
    <x v="31"/>
    <x v="1"/>
    <x v="9"/>
    <x v="114"/>
    <x v="545"/>
    <x v="33"/>
    <x v="0"/>
    <x v="0"/>
    <x v="0"/>
    <x v="15"/>
    <x v="0"/>
    <x v="66"/>
    <x v="161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7"/>
    <x v="19"/>
    <x v="5"/>
    <x v="31"/>
    <x v="2"/>
    <x v="1"/>
    <x v="114"/>
    <x v="545"/>
    <x v="72"/>
    <x v="0"/>
    <x v="0"/>
    <x v="0"/>
    <x v="15"/>
    <x v="0"/>
    <x v="66"/>
    <x v="161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"/>
    <x v="2"/>
  </r>
  <r>
    <x v="7"/>
    <x v="21"/>
    <x v="5"/>
    <x v="31"/>
    <x v="3"/>
    <x v="9"/>
    <x v="114"/>
    <x v="29"/>
    <x v="62"/>
    <x v="12"/>
    <x v="10"/>
    <x v="0"/>
    <x v="15"/>
    <x v="23"/>
    <x v="66"/>
    <x v="161"/>
    <x v="3"/>
    <x v="6"/>
    <x v="0"/>
    <x v="0"/>
    <x v="14"/>
    <x v="25"/>
    <x v="33"/>
    <x v="16"/>
    <x v="20"/>
    <x v="35"/>
    <x v="14"/>
    <x v="11"/>
    <x v="21"/>
    <x v="66"/>
    <x v="9"/>
    <x v="6"/>
    <x v="5"/>
    <x v="9"/>
    <x v="5"/>
    <x v="4"/>
    <x v="22"/>
    <x v="28"/>
    <x v="4"/>
    <x v="27"/>
    <x v="14"/>
    <x v="16"/>
    <x v="26"/>
  </r>
  <r>
    <x v="7"/>
    <x v="21"/>
    <x v="5"/>
    <x v="31"/>
    <x v="3"/>
    <x v="9"/>
    <x v="137"/>
    <x v="271"/>
    <x v="32"/>
    <x v="114"/>
    <x v="126"/>
    <x v="0"/>
    <x v="15"/>
    <x v="142"/>
    <x v="100"/>
    <x v="161"/>
    <x v="3"/>
    <x v="6"/>
    <x v="0"/>
    <x v="0"/>
    <x v="26"/>
    <x v="15"/>
    <x v="12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14"/>
    <x v="16"/>
    <x v="26"/>
  </r>
  <r>
    <x v="7"/>
    <x v="21"/>
    <x v="5"/>
    <x v="31"/>
    <x v="3"/>
    <x v="9"/>
    <x v="137"/>
    <x v="624"/>
    <x v="72"/>
    <x v="114"/>
    <x v="126"/>
    <x v="0"/>
    <x v="15"/>
    <x v="133"/>
    <x v="100"/>
    <x v="161"/>
    <x v="3"/>
    <x v="6"/>
    <x v="0"/>
    <x v="0"/>
    <x v="2"/>
    <x v="15"/>
    <x v="12"/>
    <x v="16"/>
    <x v="20"/>
    <x v="35"/>
    <x v="14"/>
    <x v="11"/>
    <x v="21"/>
    <x v="51"/>
    <x v="18"/>
    <x v="28"/>
    <x v="5"/>
    <x v="9"/>
    <x v="5"/>
    <x v="4"/>
    <x v="22"/>
    <x v="28"/>
    <x v="4"/>
    <x v="27"/>
    <x v="14"/>
    <x v="16"/>
    <x v="26"/>
  </r>
  <r>
    <x v="7"/>
    <x v="21"/>
    <x v="5"/>
    <x v="31"/>
    <x v="1"/>
    <x v="9"/>
    <x v="200"/>
    <x v="304"/>
    <x v="62"/>
    <x v="114"/>
    <x v="168"/>
    <x v="0"/>
    <x v="15"/>
    <x v="268"/>
    <x v="129"/>
    <x v="161"/>
    <x v="3"/>
    <x v="6"/>
    <x v="0"/>
    <x v="0"/>
    <x v="8"/>
    <x v="15"/>
    <x v="16"/>
    <x v="16"/>
    <x v="20"/>
    <x v="35"/>
    <x v="14"/>
    <x v="11"/>
    <x v="21"/>
    <x v="57"/>
    <x v="18"/>
    <x v="28"/>
    <x v="5"/>
    <x v="9"/>
    <x v="5"/>
    <x v="4"/>
    <x v="22"/>
    <x v="28"/>
    <x v="4"/>
    <x v="27"/>
    <x v="18"/>
    <x v="16"/>
    <x v="26"/>
  </r>
  <r>
    <x v="7"/>
    <x v="20"/>
    <x v="5"/>
    <x v="31"/>
    <x v="1"/>
    <x v="9"/>
    <x v="195"/>
    <x v="511"/>
    <x v="62"/>
    <x v="22"/>
    <x v="30"/>
    <x v="0"/>
    <x v="15"/>
    <x v="54"/>
    <x v="129"/>
    <x v="161"/>
    <x v="3"/>
    <x v="6"/>
    <x v="0"/>
    <x v="0"/>
    <x v="14"/>
    <x v="25"/>
    <x v="33"/>
    <x v="16"/>
    <x v="20"/>
    <x v="35"/>
    <x v="4"/>
    <x v="3"/>
    <x v="7"/>
    <x v="53"/>
    <x v="18"/>
    <x v="28"/>
    <x v="4"/>
    <x v="8"/>
    <x v="5"/>
    <x v="4"/>
    <x v="22"/>
    <x v="28"/>
    <x v="4"/>
    <x v="27"/>
    <x v="13"/>
    <x v="16"/>
    <x v="26"/>
  </r>
  <r>
    <x v="7"/>
    <x v="21"/>
    <x v="5"/>
    <x v="31"/>
    <x v="1"/>
    <x v="9"/>
    <x v="186"/>
    <x v="126"/>
    <x v="12"/>
    <x v="121"/>
    <x v="155"/>
    <x v="0"/>
    <x v="15"/>
    <x v="246"/>
    <x v="129"/>
    <x v="161"/>
    <x v="3"/>
    <x v="6"/>
    <x v="0"/>
    <x v="0"/>
    <x v="7"/>
    <x v="15"/>
    <x v="15"/>
    <x v="16"/>
    <x v="20"/>
    <x v="35"/>
    <x v="3"/>
    <x v="5"/>
    <x v="7"/>
    <x v="68"/>
    <x v="10"/>
    <x v="10"/>
    <x v="5"/>
    <x v="9"/>
    <x v="5"/>
    <x v="4"/>
    <x v="22"/>
    <x v="28"/>
    <x v="4"/>
    <x v="27"/>
    <x v="13"/>
    <x v="16"/>
    <x v="26"/>
  </r>
  <r>
    <x v="1"/>
    <x v="19"/>
    <x v="0"/>
    <x v="5"/>
    <x v="0"/>
    <x v="1"/>
    <x v="309"/>
    <x v="702"/>
    <x v="89"/>
    <x v="100"/>
    <x v="200"/>
    <x v="0"/>
    <x v="15"/>
    <x v="159"/>
    <x v="111"/>
    <x v="53"/>
    <x v="3"/>
    <x v="6"/>
    <x v="0"/>
    <x v="0"/>
    <x v="4"/>
    <x v="14"/>
    <x v="19"/>
    <x v="16"/>
    <x v="20"/>
    <x v="35"/>
    <x v="14"/>
    <x v="11"/>
    <x v="21"/>
    <x v="124"/>
    <x v="18"/>
    <x v="28"/>
    <x v="5"/>
    <x v="9"/>
    <x v="8"/>
    <x v="7"/>
    <x v="37"/>
    <x v="32"/>
    <x v="7"/>
    <x v="31"/>
    <x v="21"/>
    <x v="2"/>
    <x v="9"/>
  </r>
  <r>
    <x v="1"/>
    <x v="19"/>
    <x v="4"/>
    <x v="14"/>
    <x v="9"/>
    <x v="9"/>
    <x v="215"/>
    <x v="344"/>
    <x v="16"/>
    <x v="0"/>
    <x v="0"/>
    <x v="0"/>
    <x v="13"/>
    <x v="0"/>
    <x v="64"/>
    <x v="31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3"/>
    <x v="8"/>
    <x v="6"/>
    <x v="18"/>
    <x v="8"/>
    <x v="18"/>
    <x v="36"/>
    <x v="16"/>
    <x v="26"/>
  </r>
  <r>
    <x v="1"/>
    <x v="20"/>
    <x v="4"/>
    <x v="14"/>
    <x v="9"/>
    <x v="9"/>
    <x v="215"/>
    <x v="344"/>
    <x v="16"/>
    <x v="0"/>
    <x v="0"/>
    <x v="0"/>
    <x v="14"/>
    <x v="0"/>
    <x v="64"/>
    <x v="31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3"/>
    <x v="8"/>
    <x v="6"/>
    <x v="18"/>
    <x v="8"/>
    <x v="18"/>
    <x v="36"/>
    <x v="16"/>
    <x v="26"/>
  </r>
  <r>
    <x v="4"/>
    <x v="20"/>
    <x v="4"/>
    <x v="14"/>
    <x v="0"/>
    <x v="9"/>
    <x v="215"/>
    <x v="344"/>
    <x v="16"/>
    <x v="0"/>
    <x v="0"/>
    <x v="0"/>
    <x v="9"/>
    <x v="0"/>
    <x v="64"/>
    <x v="31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3"/>
    <x v="8"/>
    <x v="6"/>
    <x v="18"/>
    <x v="8"/>
    <x v="18"/>
    <x v="36"/>
    <x v="16"/>
    <x v="26"/>
  </r>
  <r>
    <x v="4"/>
    <x v="19"/>
    <x v="4"/>
    <x v="14"/>
    <x v="0"/>
    <x v="9"/>
    <x v="215"/>
    <x v="344"/>
    <x v="16"/>
    <x v="0"/>
    <x v="0"/>
    <x v="0"/>
    <x v="9"/>
    <x v="0"/>
    <x v="64"/>
    <x v="31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3"/>
    <x v="8"/>
    <x v="6"/>
    <x v="18"/>
    <x v="8"/>
    <x v="18"/>
    <x v="36"/>
    <x v="16"/>
    <x v="26"/>
  </r>
  <r>
    <x v="4"/>
    <x v="15"/>
    <x v="4"/>
    <x v="14"/>
    <x v="0"/>
    <x v="9"/>
    <x v="215"/>
    <x v="344"/>
    <x v="16"/>
    <x v="0"/>
    <x v="0"/>
    <x v="0"/>
    <x v="9"/>
    <x v="0"/>
    <x v="64"/>
    <x v="31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3"/>
    <x v="8"/>
    <x v="6"/>
    <x v="18"/>
    <x v="8"/>
    <x v="18"/>
    <x v="36"/>
    <x v="16"/>
    <x v="26"/>
  </r>
  <r>
    <x v="1"/>
    <x v="15"/>
    <x v="5"/>
    <x v="31"/>
    <x v="0"/>
    <x v="9"/>
    <x v="249"/>
    <x v="328"/>
    <x v="34"/>
    <x v="35"/>
    <x v="49"/>
    <x v="0"/>
    <x v="14"/>
    <x v="83"/>
    <x v="109"/>
    <x v="52"/>
    <x v="3"/>
    <x v="6"/>
    <x v="0"/>
    <x v="0"/>
    <x v="14"/>
    <x v="25"/>
    <x v="33"/>
    <x v="5"/>
    <x v="6"/>
    <x v="7"/>
    <x v="7"/>
    <x v="0"/>
    <x v="6"/>
    <x v="124"/>
    <x v="18"/>
    <x v="28"/>
    <x v="5"/>
    <x v="9"/>
    <x v="5"/>
    <x v="4"/>
    <x v="22"/>
    <x v="28"/>
    <x v="4"/>
    <x v="27"/>
    <x v="9"/>
    <x v="16"/>
    <x v="26"/>
  </r>
  <r>
    <x v="4"/>
    <x v="19"/>
    <x v="4"/>
    <x v="14"/>
    <x v="0"/>
    <x v="9"/>
    <x v="244"/>
    <x v="639"/>
    <x v="39"/>
    <x v="0"/>
    <x v="0"/>
    <x v="0"/>
    <x v="9"/>
    <x v="0"/>
    <x v="64"/>
    <x v="31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3"/>
    <x v="8"/>
    <x v="6"/>
    <x v="18"/>
    <x v="8"/>
    <x v="18"/>
    <x v="36"/>
    <x v="16"/>
    <x v="26"/>
  </r>
  <r>
    <x v="1"/>
    <x v="19"/>
    <x v="4"/>
    <x v="14"/>
    <x v="9"/>
    <x v="9"/>
    <x v="244"/>
    <x v="396"/>
    <x v="16"/>
    <x v="0"/>
    <x v="0"/>
    <x v="0"/>
    <x v="11"/>
    <x v="0"/>
    <x v="124"/>
    <x v="31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3"/>
    <x v="8"/>
    <x v="6"/>
    <x v="18"/>
    <x v="8"/>
    <x v="18"/>
    <x v="36"/>
    <x v="16"/>
    <x v="26"/>
  </r>
  <r>
    <x v="1"/>
    <x v="18"/>
    <x v="5"/>
    <x v="37"/>
    <x v="0"/>
    <x v="9"/>
    <x v="277"/>
    <x v="201"/>
    <x v="58"/>
    <x v="110"/>
    <x v="124"/>
    <x v="0"/>
    <x v="14"/>
    <x v="123"/>
    <x v="108"/>
    <x v="51"/>
    <x v="3"/>
    <x v="6"/>
    <x v="0"/>
    <x v="0"/>
    <x v="0"/>
    <x v="14"/>
    <x v="11"/>
    <x v="6"/>
    <x v="10"/>
    <x v="11"/>
    <x v="14"/>
    <x v="11"/>
    <x v="21"/>
    <x v="124"/>
    <x v="18"/>
    <x v="28"/>
    <x v="5"/>
    <x v="9"/>
    <x v="5"/>
    <x v="4"/>
    <x v="23"/>
    <x v="10"/>
    <x v="4"/>
    <x v="10"/>
    <x v="13"/>
    <x v="16"/>
    <x v="26"/>
  </r>
  <r>
    <x v="7"/>
    <x v="19"/>
    <x v="4"/>
    <x v="37"/>
    <x v="0"/>
    <x v="9"/>
    <x v="66"/>
    <x v="429"/>
    <x v="17"/>
    <x v="0"/>
    <x v="0"/>
    <x v="0"/>
    <x v="14"/>
    <x v="0"/>
    <x v="184"/>
    <x v="101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3"/>
    <x v="8"/>
    <x v="4"/>
    <x v="37"/>
    <x v="8"/>
    <x v="36"/>
    <x v="36"/>
    <x v="16"/>
    <x v="26"/>
  </r>
  <r>
    <x v="7"/>
    <x v="20"/>
    <x v="5"/>
    <x v="37"/>
    <x v="0"/>
    <x v="9"/>
    <x v="57"/>
    <x v="121"/>
    <x v="12"/>
    <x v="0"/>
    <x v="0"/>
    <x v="0"/>
    <x v="14"/>
    <x v="0"/>
    <x v="182"/>
    <x v="99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3"/>
    <x v="10"/>
    <x v="4"/>
    <x v="10"/>
    <x v="36"/>
    <x v="16"/>
    <x v="26"/>
  </r>
  <r>
    <x v="7"/>
    <x v="21"/>
    <x v="5"/>
    <x v="37"/>
    <x v="0"/>
    <x v="9"/>
    <x v="235"/>
    <x v="267"/>
    <x v="29"/>
    <x v="118"/>
    <x v="120"/>
    <x v="0"/>
    <x v="14"/>
    <x v="164"/>
    <x v="256"/>
    <x v="166"/>
    <x v="3"/>
    <x v="6"/>
    <x v="0"/>
    <x v="0"/>
    <x v="4"/>
    <x v="15"/>
    <x v="11"/>
    <x v="16"/>
    <x v="20"/>
    <x v="35"/>
    <x v="2"/>
    <x v="3"/>
    <x v="4"/>
    <x v="124"/>
    <x v="18"/>
    <x v="28"/>
    <x v="5"/>
    <x v="9"/>
    <x v="5"/>
    <x v="4"/>
    <x v="23"/>
    <x v="10"/>
    <x v="4"/>
    <x v="10"/>
    <x v="10"/>
    <x v="16"/>
    <x v="26"/>
  </r>
  <r>
    <x v="7"/>
    <x v="20"/>
    <x v="0"/>
    <x v="37"/>
    <x v="0"/>
    <x v="9"/>
    <x v="136"/>
    <x v="539"/>
    <x v="64"/>
    <x v="0"/>
    <x v="0"/>
    <x v="0"/>
    <x v="13"/>
    <x v="0"/>
    <x v="108"/>
    <x v="51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8"/>
    <x v="7"/>
    <x v="36"/>
    <x v="34"/>
    <x v="7"/>
    <x v="33"/>
    <x v="36"/>
    <x v="16"/>
    <x v="26"/>
  </r>
  <r>
    <x v="7"/>
    <x v="21"/>
    <x v="0"/>
    <x v="5"/>
    <x v="0"/>
    <x v="9"/>
    <x v="254"/>
    <x v="511"/>
    <x v="62"/>
    <x v="0"/>
    <x v="0"/>
    <x v="0"/>
    <x v="14"/>
    <x v="0"/>
    <x v="183"/>
    <x v="100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8"/>
    <x v="7"/>
    <x v="37"/>
    <x v="32"/>
    <x v="7"/>
    <x v="31"/>
    <x v="36"/>
    <x v="16"/>
    <x v="26"/>
  </r>
  <r>
    <x v="4"/>
    <x v="16"/>
    <x v="5"/>
    <x v="32"/>
    <x v="0"/>
    <x v="9"/>
    <x v="332"/>
    <x v="466"/>
    <x v="66"/>
    <x v="12"/>
    <x v="10"/>
    <x v="0"/>
    <x v="14"/>
    <x v="22"/>
    <x v="107"/>
    <x v="50"/>
    <x v="3"/>
    <x v="6"/>
    <x v="0"/>
    <x v="0"/>
    <x v="14"/>
    <x v="25"/>
    <x v="33"/>
    <x v="16"/>
    <x v="20"/>
    <x v="35"/>
    <x v="14"/>
    <x v="11"/>
    <x v="21"/>
    <x v="63"/>
    <x v="9"/>
    <x v="6"/>
    <x v="5"/>
    <x v="9"/>
    <x v="5"/>
    <x v="4"/>
    <x v="21"/>
    <x v="19"/>
    <x v="4"/>
    <x v="19"/>
    <x v="14"/>
    <x v="16"/>
    <x v="26"/>
  </r>
  <r>
    <x v="7"/>
    <x v="21"/>
    <x v="5"/>
    <x v="31"/>
    <x v="0"/>
    <x v="9"/>
    <x v="260"/>
    <x v="511"/>
    <x v="62"/>
    <x v="114"/>
    <x v="152"/>
    <x v="0"/>
    <x v="14"/>
    <x v="207"/>
    <x v="106"/>
    <x v="94"/>
    <x v="3"/>
    <x v="6"/>
    <x v="0"/>
    <x v="0"/>
    <x v="29"/>
    <x v="15"/>
    <x v="15"/>
    <x v="16"/>
    <x v="20"/>
    <x v="35"/>
    <x v="14"/>
    <x v="11"/>
    <x v="21"/>
    <x v="45"/>
    <x v="18"/>
    <x v="28"/>
    <x v="5"/>
    <x v="9"/>
    <x v="5"/>
    <x v="4"/>
    <x v="22"/>
    <x v="28"/>
    <x v="4"/>
    <x v="27"/>
    <x v="17"/>
    <x v="16"/>
    <x v="26"/>
  </r>
  <r>
    <x v="1"/>
    <x v="20"/>
    <x v="5"/>
    <x v="31"/>
    <x v="3"/>
    <x v="9"/>
    <x v="189"/>
    <x v="651"/>
    <x v="34"/>
    <x v="13"/>
    <x v="13"/>
    <x v="0"/>
    <x v="14"/>
    <x v="19"/>
    <x v="148"/>
    <x v="23"/>
    <x v="3"/>
    <x v="6"/>
    <x v="0"/>
    <x v="0"/>
    <x v="14"/>
    <x v="25"/>
    <x v="33"/>
    <x v="16"/>
    <x v="20"/>
    <x v="35"/>
    <x v="14"/>
    <x v="11"/>
    <x v="21"/>
    <x v="53"/>
    <x v="10"/>
    <x v="9"/>
    <x v="5"/>
    <x v="9"/>
    <x v="5"/>
    <x v="4"/>
    <x v="22"/>
    <x v="28"/>
    <x v="4"/>
    <x v="27"/>
    <x v="17"/>
    <x v="16"/>
    <x v="26"/>
  </r>
  <r>
    <x v="1"/>
    <x v="21"/>
    <x v="5"/>
    <x v="31"/>
    <x v="3"/>
    <x v="2"/>
    <x v="189"/>
    <x v="544"/>
    <x v="16"/>
    <x v="12"/>
    <x v="12"/>
    <x v="0"/>
    <x v="14"/>
    <x v="17"/>
    <x v="148"/>
    <x v="23"/>
    <x v="3"/>
    <x v="6"/>
    <x v="0"/>
    <x v="0"/>
    <x v="14"/>
    <x v="25"/>
    <x v="33"/>
    <x v="16"/>
    <x v="20"/>
    <x v="35"/>
    <x v="14"/>
    <x v="11"/>
    <x v="21"/>
    <x v="50"/>
    <x v="9"/>
    <x v="8"/>
    <x v="5"/>
    <x v="9"/>
    <x v="5"/>
    <x v="4"/>
    <x v="22"/>
    <x v="28"/>
    <x v="4"/>
    <x v="27"/>
    <x v="16"/>
    <x v="2"/>
    <x v="10"/>
  </r>
  <r>
    <x v="1"/>
    <x v="19"/>
    <x v="5"/>
    <x v="31"/>
    <x v="3"/>
    <x v="9"/>
    <x v="334"/>
    <x v="328"/>
    <x v="34"/>
    <x v="0"/>
    <x v="0"/>
    <x v="0"/>
    <x v="14"/>
    <x v="0"/>
    <x v="229"/>
    <x v="23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7"/>
    <x v="21"/>
    <x v="5"/>
    <x v="31"/>
    <x v="3"/>
    <x v="9"/>
    <x v="334"/>
    <x v="564"/>
    <x v="68"/>
    <x v="0"/>
    <x v="0"/>
    <x v="0"/>
    <x v="14"/>
    <x v="0"/>
    <x v="229"/>
    <x v="23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1"/>
    <x v="16"/>
    <x v="5"/>
    <x v="31"/>
    <x v="3"/>
    <x v="9"/>
    <x v="334"/>
    <x v="694"/>
    <x v="16"/>
    <x v="0"/>
    <x v="0"/>
    <x v="0"/>
    <x v="14"/>
    <x v="0"/>
    <x v="229"/>
    <x v="23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7"/>
    <x v="20"/>
    <x v="5"/>
    <x v="31"/>
    <x v="2"/>
    <x v="2"/>
    <x v="115"/>
    <x v="123"/>
    <x v="12"/>
    <x v="12"/>
    <x v="8"/>
    <x v="0"/>
    <x v="14"/>
    <x v="0"/>
    <x v="67"/>
    <x v="23"/>
    <x v="3"/>
    <x v="6"/>
    <x v="0"/>
    <x v="0"/>
    <x v="14"/>
    <x v="25"/>
    <x v="33"/>
    <x v="16"/>
    <x v="20"/>
    <x v="35"/>
    <x v="14"/>
    <x v="11"/>
    <x v="21"/>
    <x v="124"/>
    <x v="9"/>
    <x v="4"/>
    <x v="5"/>
    <x v="9"/>
    <x v="5"/>
    <x v="4"/>
    <x v="22"/>
    <x v="28"/>
    <x v="4"/>
    <x v="27"/>
    <x v="12"/>
    <x v="1"/>
    <x v="2"/>
  </r>
  <r>
    <x v="1"/>
    <x v="19"/>
    <x v="5"/>
    <x v="31"/>
    <x v="1"/>
    <x v="1"/>
    <x v="115"/>
    <x v="382"/>
    <x v="39"/>
    <x v="13"/>
    <x v="16"/>
    <x v="0"/>
    <x v="14"/>
    <x v="7"/>
    <x v="67"/>
    <x v="23"/>
    <x v="3"/>
    <x v="6"/>
    <x v="0"/>
    <x v="0"/>
    <x v="14"/>
    <x v="25"/>
    <x v="33"/>
    <x v="16"/>
    <x v="20"/>
    <x v="35"/>
    <x v="14"/>
    <x v="11"/>
    <x v="21"/>
    <x v="16"/>
    <x v="10"/>
    <x v="11"/>
    <x v="5"/>
    <x v="9"/>
    <x v="5"/>
    <x v="4"/>
    <x v="22"/>
    <x v="28"/>
    <x v="4"/>
    <x v="27"/>
    <x v="19"/>
    <x v="2"/>
    <x v="14"/>
  </r>
  <r>
    <x v="1"/>
    <x v="19"/>
    <x v="5"/>
    <x v="31"/>
    <x v="2"/>
    <x v="9"/>
    <x v="151"/>
    <x v="92"/>
    <x v="6"/>
    <x v="22"/>
    <x v="29"/>
    <x v="0"/>
    <x v="14"/>
    <x v="52"/>
    <x v="125"/>
    <x v="23"/>
    <x v="3"/>
    <x v="6"/>
    <x v="0"/>
    <x v="0"/>
    <x v="14"/>
    <x v="25"/>
    <x v="33"/>
    <x v="16"/>
    <x v="20"/>
    <x v="35"/>
    <x v="3"/>
    <x v="3"/>
    <x v="6"/>
    <x v="124"/>
    <x v="18"/>
    <x v="28"/>
    <x v="5"/>
    <x v="9"/>
    <x v="5"/>
    <x v="4"/>
    <x v="22"/>
    <x v="28"/>
    <x v="4"/>
    <x v="27"/>
    <x v="12"/>
    <x v="16"/>
    <x v="26"/>
  </r>
  <r>
    <x v="1"/>
    <x v="20"/>
    <x v="5"/>
    <x v="31"/>
    <x v="2"/>
    <x v="9"/>
    <x v="151"/>
    <x v="328"/>
    <x v="34"/>
    <x v="114"/>
    <x v="119"/>
    <x v="0"/>
    <x v="14"/>
    <x v="127"/>
    <x v="125"/>
    <x v="23"/>
    <x v="3"/>
    <x v="6"/>
    <x v="0"/>
    <x v="0"/>
    <x v="1"/>
    <x v="15"/>
    <x v="11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13"/>
    <x v="16"/>
    <x v="26"/>
  </r>
  <r>
    <x v="1"/>
    <x v="21"/>
    <x v="5"/>
    <x v="31"/>
    <x v="2"/>
    <x v="9"/>
    <x v="151"/>
    <x v="294"/>
    <x v="16"/>
    <x v="0"/>
    <x v="0"/>
    <x v="0"/>
    <x v="14"/>
    <x v="0"/>
    <x v="125"/>
    <x v="23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2"/>
    <x v="17"/>
  </r>
  <r>
    <x v="1"/>
    <x v="19"/>
    <x v="5"/>
    <x v="31"/>
    <x v="2"/>
    <x v="9"/>
    <x v="316"/>
    <x v="328"/>
    <x v="34"/>
    <x v="0"/>
    <x v="0"/>
    <x v="0"/>
    <x v="14"/>
    <x v="21"/>
    <x v="218"/>
    <x v="23"/>
    <x v="3"/>
    <x v="6"/>
    <x v="0"/>
    <x v="0"/>
    <x v="14"/>
    <x v="25"/>
    <x v="33"/>
    <x v="16"/>
    <x v="20"/>
    <x v="35"/>
    <x v="14"/>
    <x v="11"/>
    <x v="21"/>
    <x v="57"/>
    <x v="18"/>
    <x v="28"/>
    <x v="5"/>
    <x v="9"/>
    <x v="5"/>
    <x v="4"/>
    <x v="22"/>
    <x v="28"/>
    <x v="4"/>
    <x v="27"/>
    <x v="36"/>
    <x v="16"/>
    <x v="26"/>
  </r>
  <r>
    <x v="1"/>
    <x v="18"/>
    <x v="5"/>
    <x v="31"/>
    <x v="1"/>
    <x v="9"/>
    <x v="316"/>
    <x v="64"/>
    <x v="57"/>
    <x v="41"/>
    <x v="50"/>
    <x v="0"/>
    <x v="14"/>
    <x v="79"/>
    <x v="218"/>
    <x v="23"/>
    <x v="3"/>
    <x v="6"/>
    <x v="0"/>
    <x v="0"/>
    <x v="14"/>
    <x v="25"/>
    <x v="33"/>
    <x v="4"/>
    <x v="9"/>
    <x v="8"/>
    <x v="14"/>
    <x v="11"/>
    <x v="21"/>
    <x v="124"/>
    <x v="18"/>
    <x v="28"/>
    <x v="5"/>
    <x v="9"/>
    <x v="5"/>
    <x v="4"/>
    <x v="22"/>
    <x v="28"/>
    <x v="4"/>
    <x v="27"/>
    <x v="10"/>
    <x v="16"/>
    <x v="26"/>
  </r>
  <r>
    <x v="1"/>
    <x v="20"/>
    <x v="5"/>
    <x v="37"/>
    <x v="0"/>
    <x v="9"/>
    <x v="234"/>
    <x v="622"/>
    <x v="71"/>
    <x v="112"/>
    <x v="118"/>
    <x v="0"/>
    <x v="14"/>
    <x v="153"/>
    <x v="106"/>
    <x v="64"/>
    <x v="3"/>
    <x v="6"/>
    <x v="0"/>
    <x v="0"/>
    <x v="3"/>
    <x v="14"/>
    <x v="10"/>
    <x v="5"/>
    <x v="11"/>
    <x v="13"/>
    <x v="14"/>
    <x v="11"/>
    <x v="21"/>
    <x v="124"/>
    <x v="18"/>
    <x v="28"/>
    <x v="5"/>
    <x v="9"/>
    <x v="5"/>
    <x v="4"/>
    <x v="23"/>
    <x v="10"/>
    <x v="4"/>
    <x v="10"/>
    <x v="12"/>
    <x v="16"/>
    <x v="26"/>
  </r>
  <r>
    <x v="7"/>
    <x v="21"/>
    <x v="5"/>
    <x v="31"/>
    <x v="3"/>
    <x v="9"/>
    <x v="316"/>
    <x v="516"/>
    <x v="62"/>
    <x v="41"/>
    <x v="56"/>
    <x v="0"/>
    <x v="14"/>
    <x v="89"/>
    <x v="218"/>
    <x v="116"/>
    <x v="3"/>
    <x v="6"/>
    <x v="0"/>
    <x v="0"/>
    <x v="14"/>
    <x v="25"/>
    <x v="33"/>
    <x v="7"/>
    <x v="9"/>
    <x v="11"/>
    <x v="14"/>
    <x v="11"/>
    <x v="21"/>
    <x v="124"/>
    <x v="18"/>
    <x v="28"/>
    <x v="5"/>
    <x v="9"/>
    <x v="5"/>
    <x v="4"/>
    <x v="22"/>
    <x v="28"/>
    <x v="4"/>
    <x v="27"/>
    <x v="13"/>
    <x v="16"/>
    <x v="26"/>
  </r>
  <r>
    <x v="7"/>
    <x v="20"/>
    <x v="5"/>
    <x v="31"/>
    <x v="3"/>
    <x v="9"/>
    <x v="316"/>
    <x v="615"/>
    <x v="12"/>
    <x v="41"/>
    <x v="57"/>
    <x v="0"/>
    <x v="14"/>
    <x v="84"/>
    <x v="218"/>
    <x v="116"/>
    <x v="3"/>
    <x v="6"/>
    <x v="0"/>
    <x v="0"/>
    <x v="14"/>
    <x v="25"/>
    <x v="33"/>
    <x v="6"/>
    <x v="9"/>
    <x v="12"/>
    <x v="14"/>
    <x v="11"/>
    <x v="21"/>
    <x v="124"/>
    <x v="18"/>
    <x v="28"/>
    <x v="5"/>
    <x v="9"/>
    <x v="5"/>
    <x v="4"/>
    <x v="22"/>
    <x v="28"/>
    <x v="4"/>
    <x v="27"/>
    <x v="14"/>
    <x v="16"/>
    <x v="26"/>
  </r>
  <r>
    <x v="7"/>
    <x v="21"/>
    <x v="5"/>
    <x v="31"/>
    <x v="3"/>
    <x v="9"/>
    <x v="316"/>
    <x v="616"/>
    <x v="68"/>
    <x v="41"/>
    <x v="57"/>
    <x v="0"/>
    <x v="14"/>
    <x v="89"/>
    <x v="218"/>
    <x v="116"/>
    <x v="3"/>
    <x v="6"/>
    <x v="0"/>
    <x v="0"/>
    <x v="14"/>
    <x v="25"/>
    <x v="33"/>
    <x v="7"/>
    <x v="9"/>
    <x v="12"/>
    <x v="14"/>
    <x v="11"/>
    <x v="21"/>
    <x v="124"/>
    <x v="18"/>
    <x v="28"/>
    <x v="5"/>
    <x v="9"/>
    <x v="5"/>
    <x v="4"/>
    <x v="22"/>
    <x v="28"/>
    <x v="4"/>
    <x v="27"/>
    <x v="14"/>
    <x v="16"/>
    <x v="26"/>
  </r>
  <r>
    <x v="7"/>
    <x v="21"/>
    <x v="5"/>
    <x v="31"/>
    <x v="3"/>
    <x v="3"/>
    <x v="188"/>
    <x v="313"/>
    <x v="12"/>
    <x v="43"/>
    <x v="58"/>
    <x v="0"/>
    <x v="14"/>
    <x v="89"/>
    <x v="147"/>
    <x v="116"/>
    <x v="3"/>
    <x v="6"/>
    <x v="0"/>
    <x v="0"/>
    <x v="14"/>
    <x v="25"/>
    <x v="33"/>
    <x v="7"/>
    <x v="10"/>
    <x v="13"/>
    <x v="14"/>
    <x v="11"/>
    <x v="21"/>
    <x v="124"/>
    <x v="18"/>
    <x v="28"/>
    <x v="5"/>
    <x v="9"/>
    <x v="5"/>
    <x v="4"/>
    <x v="22"/>
    <x v="28"/>
    <x v="4"/>
    <x v="27"/>
    <x v="15"/>
    <x v="1"/>
    <x v="5"/>
  </r>
  <r>
    <x v="7"/>
    <x v="21"/>
    <x v="5"/>
    <x v="31"/>
    <x v="3"/>
    <x v="9"/>
    <x v="188"/>
    <x v="633"/>
    <x v="17"/>
    <x v="110"/>
    <x v="141"/>
    <x v="0"/>
    <x v="14"/>
    <x v="170"/>
    <x v="147"/>
    <x v="116"/>
    <x v="3"/>
    <x v="6"/>
    <x v="0"/>
    <x v="0"/>
    <x v="4"/>
    <x v="14"/>
    <x v="13"/>
    <x v="6"/>
    <x v="10"/>
    <x v="11"/>
    <x v="14"/>
    <x v="11"/>
    <x v="21"/>
    <x v="124"/>
    <x v="18"/>
    <x v="28"/>
    <x v="5"/>
    <x v="9"/>
    <x v="5"/>
    <x v="4"/>
    <x v="22"/>
    <x v="28"/>
    <x v="4"/>
    <x v="27"/>
    <x v="13"/>
    <x v="16"/>
    <x v="26"/>
  </r>
  <r>
    <x v="1"/>
    <x v="20"/>
    <x v="5"/>
    <x v="31"/>
    <x v="3"/>
    <x v="9"/>
    <x v="188"/>
    <x v="268"/>
    <x v="34"/>
    <x v="43"/>
    <x v="56"/>
    <x v="0"/>
    <x v="14"/>
    <x v="80"/>
    <x v="147"/>
    <x v="116"/>
    <x v="3"/>
    <x v="6"/>
    <x v="0"/>
    <x v="0"/>
    <x v="14"/>
    <x v="25"/>
    <x v="33"/>
    <x v="5"/>
    <x v="10"/>
    <x v="11"/>
    <x v="14"/>
    <x v="11"/>
    <x v="21"/>
    <x v="124"/>
    <x v="18"/>
    <x v="28"/>
    <x v="5"/>
    <x v="9"/>
    <x v="5"/>
    <x v="4"/>
    <x v="22"/>
    <x v="28"/>
    <x v="4"/>
    <x v="27"/>
    <x v="13"/>
    <x v="16"/>
    <x v="26"/>
  </r>
  <r>
    <x v="1"/>
    <x v="19"/>
    <x v="5"/>
    <x v="31"/>
    <x v="1"/>
    <x v="1"/>
    <x v="188"/>
    <x v="483"/>
    <x v="34"/>
    <x v="113"/>
    <x v="189"/>
    <x v="0"/>
    <x v="14"/>
    <x v="223"/>
    <x v="89"/>
    <x v="116"/>
    <x v="3"/>
    <x v="6"/>
    <x v="0"/>
    <x v="0"/>
    <x v="6"/>
    <x v="14"/>
    <x v="17"/>
    <x v="7"/>
    <x v="11"/>
    <x v="14"/>
    <x v="8"/>
    <x v="4"/>
    <x v="12"/>
    <x v="124"/>
    <x v="18"/>
    <x v="28"/>
    <x v="5"/>
    <x v="9"/>
    <x v="5"/>
    <x v="4"/>
    <x v="22"/>
    <x v="28"/>
    <x v="4"/>
    <x v="27"/>
    <x v="16"/>
    <x v="2"/>
    <x v="14"/>
  </r>
  <r>
    <x v="6"/>
    <x v="18"/>
    <x v="5"/>
    <x v="31"/>
    <x v="1"/>
    <x v="9"/>
    <x v="186"/>
    <x v="104"/>
    <x v="27"/>
    <x v="0"/>
    <x v="0"/>
    <x v="0"/>
    <x v="14"/>
    <x v="0"/>
    <x v="214"/>
    <x v="116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6"/>
    <x v="16"/>
    <x v="5"/>
    <x v="31"/>
    <x v="2"/>
    <x v="9"/>
    <x v="186"/>
    <x v="530"/>
    <x v="63"/>
    <x v="0"/>
    <x v="0"/>
    <x v="0"/>
    <x v="14"/>
    <x v="0"/>
    <x v="214"/>
    <x v="116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1"/>
    <x v="19"/>
    <x v="5"/>
    <x v="31"/>
    <x v="3"/>
    <x v="9"/>
    <x v="186"/>
    <x v="595"/>
    <x v="34"/>
    <x v="12"/>
    <x v="9"/>
    <x v="0"/>
    <x v="14"/>
    <x v="15"/>
    <x v="145"/>
    <x v="116"/>
    <x v="0"/>
    <x v="4"/>
    <x v="0"/>
    <x v="0"/>
    <x v="14"/>
    <x v="25"/>
    <x v="33"/>
    <x v="16"/>
    <x v="20"/>
    <x v="35"/>
    <x v="14"/>
    <x v="11"/>
    <x v="21"/>
    <x v="43"/>
    <x v="9"/>
    <x v="5"/>
    <x v="5"/>
    <x v="9"/>
    <x v="5"/>
    <x v="4"/>
    <x v="22"/>
    <x v="28"/>
    <x v="4"/>
    <x v="27"/>
    <x v="13"/>
    <x v="2"/>
    <x v="8"/>
  </r>
  <r>
    <x v="1"/>
    <x v="19"/>
    <x v="5"/>
    <x v="31"/>
    <x v="3"/>
    <x v="9"/>
    <x v="186"/>
    <x v="162"/>
    <x v="16"/>
    <x v="14"/>
    <x v="14"/>
    <x v="0"/>
    <x v="14"/>
    <x v="16"/>
    <x v="145"/>
    <x v="116"/>
    <x v="3"/>
    <x v="6"/>
    <x v="0"/>
    <x v="0"/>
    <x v="14"/>
    <x v="25"/>
    <x v="33"/>
    <x v="16"/>
    <x v="20"/>
    <x v="35"/>
    <x v="14"/>
    <x v="11"/>
    <x v="21"/>
    <x v="45"/>
    <x v="11"/>
    <x v="10"/>
    <x v="5"/>
    <x v="9"/>
    <x v="5"/>
    <x v="4"/>
    <x v="22"/>
    <x v="28"/>
    <x v="4"/>
    <x v="27"/>
    <x v="18"/>
    <x v="16"/>
    <x v="26"/>
  </r>
  <r>
    <x v="7"/>
    <x v="21"/>
    <x v="5"/>
    <x v="31"/>
    <x v="3"/>
    <x v="2"/>
    <x v="186"/>
    <x v="321"/>
    <x v="68"/>
    <x v="116"/>
    <x v="132"/>
    <x v="0"/>
    <x v="14"/>
    <x v="211"/>
    <x v="214"/>
    <x v="116"/>
    <x v="3"/>
    <x v="6"/>
    <x v="0"/>
    <x v="0"/>
    <x v="6"/>
    <x v="15"/>
    <x v="13"/>
    <x v="16"/>
    <x v="20"/>
    <x v="35"/>
    <x v="14"/>
    <x v="11"/>
    <x v="21"/>
    <x v="25"/>
    <x v="9"/>
    <x v="6"/>
    <x v="5"/>
    <x v="9"/>
    <x v="5"/>
    <x v="4"/>
    <x v="22"/>
    <x v="28"/>
    <x v="4"/>
    <x v="27"/>
    <x v="14"/>
    <x v="1"/>
    <x v="2"/>
  </r>
  <r>
    <x v="7"/>
    <x v="21"/>
    <x v="5"/>
    <x v="31"/>
    <x v="0"/>
    <x v="9"/>
    <x v="186"/>
    <x v="556"/>
    <x v="27"/>
    <x v="0"/>
    <x v="0"/>
    <x v="0"/>
    <x v="14"/>
    <x v="0"/>
    <x v="214"/>
    <x v="116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7"/>
    <x v="20"/>
    <x v="5"/>
    <x v="31"/>
    <x v="3"/>
    <x v="9"/>
    <x v="186"/>
    <x v="236"/>
    <x v="12"/>
    <x v="103"/>
    <x v="134"/>
    <x v="0"/>
    <x v="14"/>
    <x v="147"/>
    <x v="214"/>
    <x v="116"/>
    <x v="3"/>
    <x v="6"/>
    <x v="0"/>
    <x v="0"/>
    <x v="3"/>
    <x v="14"/>
    <x v="13"/>
    <x v="16"/>
    <x v="20"/>
    <x v="35"/>
    <x v="2"/>
    <x v="3"/>
    <x v="5"/>
    <x v="57"/>
    <x v="9"/>
    <x v="8"/>
    <x v="5"/>
    <x v="9"/>
    <x v="5"/>
    <x v="4"/>
    <x v="22"/>
    <x v="28"/>
    <x v="4"/>
    <x v="27"/>
    <x v="11"/>
    <x v="16"/>
    <x v="26"/>
  </r>
  <r>
    <x v="1"/>
    <x v="19"/>
    <x v="5"/>
    <x v="35"/>
    <x v="0"/>
    <x v="9"/>
    <x v="232"/>
    <x v="98"/>
    <x v="16"/>
    <x v="114"/>
    <x v="131"/>
    <x v="0"/>
    <x v="14"/>
    <x v="178"/>
    <x v="162"/>
    <x v="57"/>
    <x v="3"/>
    <x v="6"/>
    <x v="0"/>
    <x v="0"/>
    <x v="28"/>
    <x v="15"/>
    <x v="13"/>
    <x v="16"/>
    <x v="20"/>
    <x v="35"/>
    <x v="14"/>
    <x v="11"/>
    <x v="21"/>
    <x v="124"/>
    <x v="18"/>
    <x v="28"/>
    <x v="5"/>
    <x v="9"/>
    <x v="5"/>
    <x v="4"/>
    <x v="19"/>
    <x v="23"/>
    <x v="4"/>
    <x v="22"/>
    <x v="15"/>
    <x v="16"/>
    <x v="26"/>
  </r>
  <r>
    <x v="7"/>
    <x v="19"/>
    <x v="0"/>
    <x v="30"/>
    <x v="1"/>
    <x v="1"/>
    <x v="274"/>
    <x v="399"/>
    <x v="12"/>
    <x v="135"/>
    <x v="217"/>
    <x v="0"/>
    <x v="14"/>
    <x v="242"/>
    <x v="54"/>
    <x v="78"/>
    <x v="3"/>
    <x v="6"/>
    <x v="0"/>
    <x v="0"/>
    <x v="7"/>
    <x v="16"/>
    <x v="21"/>
    <x v="16"/>
    <x v="20"/>
    <x v="35"/>
    <x v="14"/>
    <x v="11"/>
    <x v="21"/>
    <x v="124"/>
    <x v="18"/>
    <x v="28"/>
    <x v="5"/>
    <x v="9"/>
    <x v="8"/>
    <x v="7"/>
    <x v="33"/>
    <x v="30"/>
    <x v="7"/>
    <x v="29"/>
    <x v="23"/>
    <x v="1"/>
    <x v="4"/>
  </r>
  <r>
    <x v="7"/>
    <x v="19"/>
    <x v="0"/>
    <x v="30"/>
    <x v="1"/>
    <x v="1"/>
    <x v="303"/>
    <x v="310"/>
    <x v="68"/>
    <x v="206"/>
    <x v="257"/>
    <x v="0"/>
    <x v="14"/>
    <x v="238"/>
    <x v="54"/>
    <x v="78"/>
    <x v="3"/>
    <x v="6"/>
    <x v="0"/>
    <x v="0"/>
    <x v="30"/>
    <x v="22"/>
    <x v="26"/>
    <x v="16"/>
    <x v="20"/>
    <x v="35"/>
    <x v="8"/>
    <x v="2"/>
    <x v="9"/>
    <x v="74"/>
    <x v="18"/>
    <x v="28"/>
    <x v="5"/>
    <x v="9"/>
    <x v="8"/>
    <x v="7"/>
    <x v="33"/>
    <x v="30"/>
    <x v="7"/>
    <x v="29"/>
    <x v="15"/>
    <x v="1"/>
    <x v="5"/>
  </r>
  <r>
    <x v="7"/>
    <x v="19"/>
    <x v="0"/>
    <x v="30"/>
    <x v="1"/>
    <x v="1"/>
    <x v="295"/>
    <x v="484"/>
    <x v="68"/>
    <x v="101"/>
    <x v="147"/>
    <x v="0"/>
    <x v="14"/>
    <x v="208"/>
    <x v="54"/>
    <x v="78"/>
    <x v="3"/>
    <x v="6"/>
    <x v="0"/>
    <x v="0"/>
    <x v="29"/>
    <x v="14"/>
    <x v="14"/>
    <x v="16"/>
    <x v="20"/>
    <x v="35"/>
    <x v="6"/>
    <x v="2"/>
    <x v="7"/>
    <x v="94"/>
    <x v="18"/>
    <x v="28"/>
    <x v="5"/>
    <x v="9"/>
    <x v="8"/>
    <x v="7"/>
    <x v="33"/>
    <x v="30"/>
    <x v="7"/>
    <x v="29"/>
    <x v="13"/>
    <x v="1"/>
    <x v="5"/>
  </r>
  <r>
    <x v="5"/>
    <x v="28"/>
    <x v="0"/>
    <x v="30"/>
    <x v="1"/>
    <x v="9"/>
    <x v="274"/>
    <x v="76"/>
    <x v="47"/>
    <x v="0"/>
    <x v="0"/>
    <x v="0"/>
    <x v="14"/>
    <x v="0"/>
    <x v="54"/>
    <x v="78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8"/>
    <x v="7"/>
    <x v="33"/>
    <x v="30"/>
    <x v="7"/>
    <x v="29"/>
    <x v="36"/>
    <x v="16"/>
    <x v="26"/>
  </r>
  <r>
    <x v="5"/>
    <x v="18"/>
    <x v="0"/>
    <x v="30"/>
    <x v="1"/>
    <x v="9"/>
    <x v="157"/>
    <x v="78"/>
    <x v="17"/>
    <x v="0"/>
    <x v="0"/>
    <x v="0"/>
    <x v="14"/>
    <x v="0"/>
    <x v="54"/>
    <x v="78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8"/>
    <x v="7"/>
    <x v="33"/>
    <x v="30"/>
    <x v="7"/>
    <x v="29"/>
    <x v="36"/>
    <x v="16"/>
    <x v="26"/>
  </r>
  <r>
    <x v="5"/>
    <x v="22"/>
    <x v="0"/>
    <x v="30"/>
    <x v="1"/>
    <x v="9"/>
    <x v="157"/>
    <x v="73"/>
    <x v="68"/>
    <x v="0"/>
    <x v="0"/>
    <x v="0"/>
    <x v="14"/>
    <x v="0"/>
    <x v="54"/>
    <x v="78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8"/>
    <x v="7"/>
    <x v="33"/>
    <x v="30"/>
    <x v="7"/>
    <x v="29"/>
    <x v="36"/>
    <x v="16"/>
    <x v="26"/>
  </r>
  <r>
    <x v="5"/>
    <x v="12"/>
    <x v="5"/>
    <x v="28"/>
    <x v="2"/>
    <x v="9"/>
    <x v="248"/>
    <x v="218"/>
    <x v="17"/>
    <x v="0"/>
    <x v="0"/>
    <x v="0"/>
    <x v="14"/>
    <x v="0"/>
    <x v="196"/>
    <x v="110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30"/>
    <x v="2"/>
    <x v="4"/>
    <x v="2"/>
    <x v="36"/>
    <x v="16"/>
    <x v="26"/>
  </r>
  <r>
    <x v="1"/>
    <x v="20"/>
    <x v="5"/>
    <x v="28"/>
    <x v="1"/>
    <x v="1"/>
    <x v="326"/>
    <x v="214"/>
    <x v="16"/>
    <x v="26"/>
    <x v="41"/>
    <x v="0"/>
    <x v="14"/>
    <x v="75"/>
    <x v="224"/>
    <x v="110"/>
    <x v="3"/>
    <x v="6"/>
    <x v="0"/>
    <x v="0"/>
    <x v="14"/>
    <x v="25"/>
    <x v="33"/>
    <x v="16"/>
    <x v="20"/>
    <x v="35"/>
    <x v="33"/>
    <x v="5"/>
    <x v="13"/>
    <x v="80"/>
    <x v="18"/>
    <x v="28"/>
    <x v="5"/>
    <x v="9"/>
    <x v="5"/>
    <x v="4"/>
    <x v="30"/>
    <x v="2"/>
    <x v="4"/>
    <x v="2"/>
    <x v="19"/>
    <x v="2"/>
    <x v="12"/>
  </r>
  <r>
    <x v="1"/>
    <x v="20"/>
    <x v="5"/>
    <x v="28"/>
    <x v="3"/>
    <x v="3"/>
    <x v="326"/>
    <x v="213"/>
    <x v="16"/>
    <x v="141"/>
    <x v="208"/>
    <x v="0"/>
    <x v="14"/>
    <x v="276"/>
    <x v="224"/>
    <x v="110"/>
    <x v="3"/>
    <x v="6"/>
    <x v="0"/>
    <x v="0"/>
    <x v="8"/>
    <x v="16"/>
    <x v="19"/>
    <x v="7"/>
    <x v="9"/>
    <x v="17"/>
    <x v="32"/>
    <x v="5"/>
    <x v="12"/>
    <x v="124"/>
    <x v="18"/>
    <x v="28"/>
    <x v="5"/>
    <x v="9"/>
    <x v="5"/>
    <x v="4"/>
    <x v="30"/>
    <x v="2"/>
    <x v="4"/>
    <x v="2"/>
    <x v="18"/>
    <x v="2"/>
    <x v="8"/>
  </r>
  <r>
    <x v="7"/>
    <x v="20"/>
    <x v="5"/>
    <x v="28"/>
    <x v="3"/>
    <x v="2"/>
    <x v="326"/>
    <x v="209"/>
    <x v="17"/>
    <x v="42"/>
    <x v="62"/>
    <x v="0"/>
    <x v="14"/>
    <x v="97"/>
    <x v="224"/>
    <x v="110"/>
    <x v="3"/>
    <x v="6"/>
    <x v="0"/>
    <x v="0"/>
    <x v="14"/>
    <x v="25"/>
    <x v="33"/>
    <x v="8"/>
    <x v="9"/>
    <x v="15"/>
    <x v="9"/>
    <x v="3"/>
    <x v="8"/>
    <x v="124"/>
    <x v="18"/>
    <x v="28"/>
    <x v="5"/>
    <x v="9"/>
    <x v="5"/>
    <x v="4"/>
    <x v="30"/>
    <x v="2"/>
    <x v="4"/>
    <x v="2"/>
    <x v="14"/>
    <x v="1"/>
    <x v="0"/>
  </r>
  <r>
    <x v="7"/>
    <x v="21"/>
    <x v="5"/>
    <x v="28"/>
    <x v="2"/>
    <x v="9"/>
    <x v="75"/>
    <x v="210"/>
    <x v="11"/>
    <x v="119"/>
    <x v="113"/>
    <x v="0"/>
    <x v="14"/>
    <x v="122"/>
    <x v="48"/>
    <x v="110"/>
    <x v="3"/>
    <x v="6"/>
    <x v="0"/>
    <x v="0"/>
    <x v="0"/>
    <x v="15"/>
    <x v="10"/>
    <x v="16"/>
    <x v="20"/>
    <x v="35"/>
    <x v="3"/>
    <x v="4"/>
    <x v="7"/>
    <x v="117"/>
    <x v="18"/>
    <x v="28"/>
    <x v="5"/>
    <x v="9"/>
    <x v="5"/>
    <x v="4"/>
    <x v="30"/>
    <x v="2"/>
    <x v="4"/>
    <x v="2"/>
    <x v="12"/>
    <x v="16"/>
    <x v="26"/>
  </r>
  <r>
    <x v="7"/>
    <x v="19"/>
    <x v="5"/>
    <x v="28"/>
    <x v="4"/>
    <x v="9"/>
    <x v="75"/>
    <x v="210"/>
    <x v="11"/>
    <x v="0"/>
    <x v="0"/>
    <x v="0"/>
    <x v="14"/>
    <x v="0"/>
    <x v="48"/>
    <x v="110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30"/>
    <x v="2"/>
    <x v="4"/>
    <x v="2"/>
    <x v="36"/>
    <x v="16"/>
    <x v="26"/>
  </r>
  <r>
    <x v="4"/>
    <x v="19"/>
    <x v="5"/>
    <x v="28"/>
    <x v="1"/>
    <x v="1"/>
    <x v="75"/>
    <x v="215"/>
    <x v="16"/>
    <x v="101"/>
    <x v="156"/>
    <x v="0"/>
    <x v="14"/>
    <x v="150"/>
    <x v="48"/>
    <x v="110"/>
    <x v="3"/>
    <x v="6"/>
    <x v="0"/>
    <x v="0"/>
    <x v="3"/>
    <x v="14"/>
    <x v="15"/>
    <x v="16"/>
    <x v="20"/>
    <x v="35"/>
    <x v="25"/>
    <x v="2"/>
    <x v="8"/>
    <x v="118"/>
    <x v="18"/>
    <x v="28"/>
    <x v="5"/>
    <x v="9"/>
    <x v="5"/>
    <x v="4"/>
    <x v="30"/>
    <x v="2"/>
    <x v="4"/>
    <x v="2"/>
    <x v="14"/>
    <x v="9"/>
    <x v="23"/>
  </r>
  <r>
    <x v="4"/>
    <x v="20"/>
    <x v="5"/>
    <x v="28"/>
    <x v="1"/>
    <x v="9"/>
    <x v="75"/>
    <x v="212"/>
    <x v="16"/>
    <x v="122"/>
    <x v="138"/>
    <x v="0"/>
    <x v="14"/>
    <x v="151"/>
    <x v="48"/>
    <x v="110"/>
    <x v="3"/>
    <x v="6"/>
    <x v="0"/>
    <x v="0"/>
    <x v="3"/>
    <x v="15"/>
    <x v="13"/>
    <x v="16"/>
    <x v="20"/>
    <x v="35"/>
    <x v="9"/>
    <x v="6"/>
    <x v="11"/>
    <x v="123"/>
    <x v="18"/>
    <x v="28"/>
    <x v="5"/>
    <x v="9"/>
    <x v="5"/>
    <x v="4"/>
    <x v="30"/>
    <x v="2"/>
    <x v="4"/>
    <x v="2"/>
    <x v="15"/>
    <x v="16"/>
    <x v="26"/>
  </r>
  <r>
    <x v="1"/>
    <x v="20"/>
    <x v="5"/>
    <x v="28"/>
    <x v="3"/>
    <x v="9"/>
    <x v="75"/>
    <x v="212"/>
    <x v="16"/>
    <x v="122"/>
    <x v="138"/>
    <x v="0"/>
    <x v="14"/>
    <x v="151"/>
    <x v="48"/>
    <x v="110"/>
    <x v="3"/>
    <x v="6"/>
    <x v="0"/>
    <x v="0"/>
    <x v="3"/>
    <x v="15"/>
    <x v="13"/>
    <x v="16"/>
    <x v="20"/>
    <x v="35"/>
    <x v="9"/>
    <x v="6"/>
    <x v="11"/>
    <x v="123"/>
    <x v="18"/>
    <x v="28"/>
    <x v="5"/>
    <x v="9"/>
    <x v="5"/>
    <x v="4"/>
    <x v="30"/>
    <x v="2"/>
    <x v="4"/>
    <x v="2"/>
    <x v="15"/>
    <x v="16"/>
    <x v="26"/>
  </r>
  <r>
    <x v="1"/>
    <x v="17"/>
    <x v="5"/>
    <x v="28"/>
    <x v="3"/>
    <x v="9"/>
    <x v="75"/>
    <x v="212"/>
    <x v="16"/>
    <x v="37"/>
    <x v="60"/>
    <x v="0"/>
    <x v="14"/>
    <x v="98"/>
    <x v="48"/>
    <x v="110"/>
    <x v="3"/>
    <x v="6"/>
    <x v="0"/>
    <x v="0"/>
    <x v="14"/>
    <x v="25"/>
    <x v="33"/>
    <x v="9"/>
    <x v="7"/>
    <x v="15"/>
    <x v="14"/>
    <x v="11"/>
    <x v="21"/>
    <x v="124"/>
    <x v="18"/>
    <x v="28"/>
    <x v="5"/>
    <x v="9"/>
    <x v="5"/>
    <x v="4"/>
    <x v="30"/>
    <x v="2"/>
    <x v="4"/>
    <x v="2"/>
    <x v="17"/>
    <x v="16"/>
    <x v="26"/>
  </r>
  <r>
    <x v="1"/>
    <x v="19"/>
    <x v="5"/>
    <x v="28"/>
    <x v="1"/>
    <x v="9"/>
    <x v="125"/>
    <x v="365"/>
    <x v="16"/>
    <x v="100"/>
    <x v="152"/>
    <x v="0"/>
    <x v="14"/>
    <x v="257"/>
    <x v="93"/>
    <x v="110"/>
    <x v="3"/>
    <x v="6"/>
    <x v="0"/>
    <x v="0"/>
    <x v="32"/>
    <x v="14"/>
    <x v="15"/>
    <x v="16"/>
    <x v="20"/>
    <x v="35"/>
    <x v="14"/>
    <x v="11"/>
    <x v="21"/>
    <x v="44"/>
    <x v="18"/>
    <x v="28"/>
    <x v="5"/>
    <x v="9"/>
    <x v="5"/>
    <x v="4"/>
    <x v="30"/>
    <x v="2"/>
    <x v="4"/>
    <x v="2"/>
    <x v="17"/>
    <x v="16"/>
    <x v="26"/>
  </r>
  <r>
    <x v="6"/>
    <x v="19"/>
    <x v="5"/>
    <x v="28"/>
    <x v="1"/>
    <x v="1"/>
    <x v="125"/>
    <x v="621"/>
    <x v="42"/>
    <x v="0"/>
    <x v="0"/>
    <x v="0"/>
    <x v="14"/>
    <x v="0"/>
    <x v="93"/>
    <x v="110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30"/>
    <x v="2"/>
    <x v="4"/>
    <x v="2"/>
    <x v="36"/>
    <x v="5"/>
    <x v="15"/>
  </r>
  <r>
    <x v="1"/>
    <x v="20"/>
    <x v="5"/>
    <x v="28"/>
    <x v="6"/>
    <x v="9"/>
    <x v="125"/>
    <x v="552"/>
    <x v="51"/>
    <x v="111"/>
    <x v="163"/>
    <x v="0"/>
    <x v="14"/>
    <x v="253"/>
    <x v="93"/>
    <x v="110"/>
    <x v="3"/>
    <x v="6"/>
    <x v="0"/>
    <x v="0"/>
    <x v="7"/>
    <x v="14"/>
    <x v="15"/>
    <x v="7"/>
    <x v="10"/>
    <x v="15"/>
    <x v="21"/>
    <x v="3"/>
    <x v="4"/>
    <x v="124"/>
    <x v="18"/>
    <x v="28"/>
    <x v="5"/>
    <x v="9"/>
    <x v="5"/>
    <x v="4"/>
    <x v="30"/>
    <x v="2"/>
    <x v="4"/>
    <x v="2"/>
    <x v="10"/>
    <x v="16"/>
    <x v="26"/>
  </r>
  <r>
    <x v="1"/>
    <x v="19"/>
    <x v="5"/>
    <x v="28"/>
    <x v="3"/>
    <x v="9"/>
    <x v="29"/>
    <x v="203"/>
    <x v="16"/>
    <x v="120"/>
    <x v="222"/>
    <x v="0"/>
    <x v="14"/>
    <x v="213"/>
    <x v="24"/>
    <x v="110"/>
    <x v="3"/>
    <x v="6"/>
    <x v="0"/>
    <x v="0"/>
    <x v="6"/>
    <x v="15"/>
    <x v="21"/>
    <x v="16"/>
    <x v="20"/>
    <x v="35"/>
    <x v="6"/>
    <x v="5"/>
    <x v="9"/>
    <x v="124"/>
    <x v="18"/>
    <x v="28"/>
    <x v="5"/>
    <x v="9"/>
    <x v="5"/>
    <x v="4"/>
    <x v="30"/>
    <x v="2"/>
    <x v="4"/>
    <x v="2"/>
    <x v="15"/>
    <x v="16"/>
    <x v="26"/>
  </r>
  <r>
    <x v="6"/>
    <x v="20"/>
    <x v="5"/>
    <x v="28"/>
    <x v="1"/>
    <x v="1"/>
    <x v="321"/>
    <x v="367"/>
    <x v="35"/>
    <x v="20"/>
    <x v="30"/>
    <x v="0"/>
    <x v="14"/>
    <x v="72"/>
    <x v="161"/>
    <x v="110"/>
    <x v="3"/>
    <x v="6"/>
    <x v="0"/>
    <x v="0"/>
    <x v="14"/>
    <x v="25"/>
    <x v="33"/>
    <x v="16"/>
    <x v="20"/>
    <x v="35"/>
    <x v="7"/>
    <x v="2"/>
    <x v="7"/>
    <x v="121"/>
    <x v="18"/>
    <x v="28"/>
    <x v="5"/>
    <x v="9"/>
    <x v="5"/>
    <x v="4"/>
    <x v="30"/>
    <x v="2"/>
    <x v="4"/>
    <x v="2"/>
    <x v="13"/>
    <x v="5"/>
    <x v="17"/>
  </r>
  <r>
    <x v="6"/>
    <x v="19"/>
    <x v="5"/>
    <x v="28"/>
    <x v="1"/>
    <x v="9"/>
    <x v="158"/>
    <x v="367"/>
    <x v="37"/>
    <x v="93"/>
    <x v="200"/>
    <x v="0"/>
    <x v="14"/>
    <x v="242"/>
    <x v="161"/>
    <x v="110"/>
    <x v="3"/>
    <x v="6"/>
    <x v="0"/>
    <x v="0"/>
    <x v="7"/>
    <x v="13"/>
    <x v="19"/>
    <x v="16"/>
    <x v="20"/>
    <x v="35"/>
    <x v="14"/>
    <x v="11"/>
    <x v="21"/>
    <x v="124"/>
    <x v="18"/>
    <x v="28"/>
    <x v="5"/>
    <x v="9"/>
    <x v="5"/>
    <x v="4"/>
    <x v="30"/>
    <x v="2"/>
    <x v="4"/>
    <x v="2"/>
    <x v="21"/>
    <x v="16"/>
    <x v="26"/>
  </r>
  <r>
    <x v="6"/>
    <x v="19"/>
    <x v="5"/>
    <x v="28"/>
    <x v="1"/>
    <x v="9"/>
    <x v="327"/>
    <x v="450"/>
    <x v="37"/>
    <x v="93"/>
    <x v="110"/>
    <x v="0"/>
    <x v="14"/>
    <x v="121"/>
    <x v="161"/>
    <x v="110"/>
    <x v="3"/>
    <x v="6"/>
    <x v="0"/>
    <x v="0"/>
    <x v="0"/>
    <x v="13"/>
    <x v="10"/>
    <x v="16"/>
    <x v="20"/>
    <x v="35"/>
    <x v="14"/>
    <x v="11"/>
    <x v="21"/>
    <x v="124"/>
    <x v="18"/>
    <x v="28"/>
    <x v="5"/>
    <x v="9"/>
    <x v="5"/>
    <x v="4"/>
    <x v="30"/>
    <x v="2"/>
    <x v="4"/>
    <x v="2"/>
    <x v="12"/>
    <x v="16"/>
    <x v="26"/>
  </r>
  <r>
    <x v="1"/>
    <x v="18"/>
    <x v="5"/>
    <x v="28"/>
    <x v="3"/>
    <x v="9"/>
    <x v="327"/>
    <x v="441"/>
    <x v="14"/>
    <x v="93"/>
    <x v="131"/>
    <x v="0"/>
    <x v="14"/>
    <x v="234"/>
    <x v="225"/>
    <x v="110"/>
    <x v="3"/>
    <x v="6"/>
    <x v="0"/>
    <x v="0"/>
    <x v="30"/>
    <x v="13"/>
    <x v="13"/>
    <x v="16"/>
    <x v="20"/>
    <x v="35"/>
    <x v="14"/>
    <x v="11"/>
    <x v="21"/>
    <x v="58"/>
    <x v="18"/>
    <x v="28"/>
    <x v="5"/>
    <x v="9"/>
    <x v="5"/>
    <x v="4"/>
    <x v="30"/>
    <x v="2"/>
    <x v="4"/>
    <x v="2"/>
    <x v="15"/>
    <x v="16"/>
    <x v="26"/>
  </r>
  <r>
    <x v="7"/>
    <x v="20"/>
    <x v="0"/>
    <x v="30"/>
    <x v="3"/>
    <x v="9"/>
    <x v="274"/>
    <x v="280"/>
    <x v="68"/>
    <x v="0"/>
    <x v="0"/>
    <x v="0"/>
    <x v="14"/>
    <x v="37"/>
    <x v="202"/>
    <x v="134"/>
    <x v="3"/>
    <x v="6"/>
    <x v="0"/>
    <x v="0"/>
    <x v="14"/>
    <x v="25"/>
    <x v="33"/>
    <x v="16"/>
    <x v="20"/>
    <x v="35"/>
    <x v="14"/>
    <x v="11"/>
    <x v="21"/>
    <x v="89"/>
    <x v="18"/>
    <x v="28"/>
    <x v="5"/>
    <x v="9"/>
    <x v="8"/>
    <x v="7"/>
    <x v="33"/>
    <x v="30"/>
    <x v="7"/>
    <x v="29"/>
    <x v="36"/>
    <x v="1"/>
    <x v="5"/>
  </r>
  <r>
    <x v="7"/>
    <x v="20"/>
    <x v="0"/>
    <x v="30"/>
    <x v="3"/>
    <x v="3"/>
    <x v="324"/>
    <x v="699"/>
    <x v="68"/>
    <x v="49"/>
    <x v="58"/>
    <x v="0"/>
    <x v="14"/>
    <x v="96"/>
    <x v="222"/>
    <x v="134"/>
    <x v="3"/>
    <x v="6"/>
    <x v="0"/>
    <x v="0"/>
    <x v="14"/>
    <x v="25"/>
    <x v="33"/>
    <x v="8"/>
    <x v="12"/>
    <x v="13"/>
    <x v="14"/>
    <x v="11"/>
    <x v="21"/>
    <x v="102"/>
    <x v="18"/>
    <x v="28"/>
    <x v="5"/>
    <x v="9"/>
    <x v="8"/>
    <x v="7"/>
    <x v="33"/>
    <x v="30"/>
    <x v="7"/>
    <x v="29"/>
    <x v="15"/>
    <x v="1"/>
    <x v="3"/>
  </r>
  <r>
    <x v="1"/>
    <x v="17"/>
    <x v="5"/>
    <x v="35"/>
    <x v="1"/>
    <x v="9"/>
    <x v="291"/>
    <x v="655"/>
    <x v="16"/>
    <x v="94"/>
    <x v="136"/>
    <x v="0"/>
    <x v="14"/>
    <x v="167"/>
    <x v="84"/>
    <x v="150"/>
    <x v="3"/>
    <x v="6"/>
    <x v="0"/>
    <x v="0"/>
    <x v="4"/>
    <x v="13"/>
    <x v="13"/>
    <x v="16"/>
    <x v="20"/>
    <x v="35"/>
    <x v="8"/>
    <x v="2"/>
    <x v="8"/>
    <x v="108"/>
    <x v="18"/>
    <x v="28"/>
    <x v="5"/>
    <x v="9"/>
    <x v="5"/>
    <x v="4"/>
    <x v="19"/>
    <x v="23"/>
    <x v="4"/>
    <x v="22"/>
    <x v="14"/>
    <x v="16"/>
    <x v="26"/>
  </r>
  <r>
    <x v="1"/>
    <x v="17"/>
    <x v="5"/>
    <x v="35"/>
    <x v="2"/>
    <x v="9"/>
    <x v="242"/>
    <x v="654"/>
    <x v="16"/>
    <x v="0"/>
    <x v="0"/>
    <x v="0"/>
    <x v="14"/>
    <x v="21"/>
    <x v="84"/>
    <x v="150"/>
    <x v="3"/>
    <x v="6"/>
    <x v="0"/>
    <x v="0"/>
    <x v="14"/>
    <x v="25"/>
    <x v="33"/>
    <x v="17"/>
    <x v="20"/>
    <x v="35"/>
    <x v="14"/>
    <x v="11"/>
    <x v="21"/>
    <x v="57"/>
    <x v="18"/>
    <x v="28"/>
    <x v="5"/>
    <x v="9"/>
    <x v="5"/>
    <x v="4"/>
    <x v="19"/>
    <x v="23"/>
    <x v="4"/>
    <x v="22"/>
    <x v="36"/>
    <x v="16"/>
    <x v="26"/>
  </r>
  <r>
    <x v="7"/>
    <x v="20"/>
    <x v="5"/>
    <x v="35"/>
    <x v="6"/>
    <x v="9"/>
    <x v="64"/>
    <x v="21"/>
    <x v="17"/>
    <x v="10"/>
    <x v="7"/>
    <x v="0"/>
    <x v="14"/>
    <x v="48"/>
    <x v="44"/>
    <x v="150"/>
    <x v="3"/>
    <x v="6"/>
    <x v="0"/>
    <x v="0"/>
    <x v="14"/>
    <x v="25"/>
    <x v="33"/>
    <x v="17"/>
    <x v="20"/>
    <x v="35"/>
    <x v="14"/>
    <x v="11"/>
    <x v="21"/>
    <x v="110"/>
    <x v="7"/>
    <x v="3"/>
    <x v="5"/>
    <x v="9"/>
    <x v="5"/>
    <x v="4"/>
    <x v="19"/>
    <x v="23"/>
    <x v="4"/>
    <x v="22"/>
    <x v="11"/>
    <x v="16"/>
    <x v="26"/>
  </r>
  <r>
    <x v="6"/>
    <x v="19"/>
    <x v="5"/>
    <x v="35"/>
    <x v="1"/>
    <x v="9"/>
    <x v="64"/>
    <x v="452"/>
    <x v="17"/>
    <x v="0"/>
    <x v="0"/>
    <x v="0"/>
    <x v="14"/>
    <x v="0"/>
    <x v="44"/>
    <x v="150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19"/>
    <x v="23"/>
    <x v="4"/>
    <x v="22"/>
    <x v="36"/>
    <x v="16"/>
    <x v="26"/>
  </r>
  <r>
    <x v="7"/>
    <x v="20"/>
    <x v="5"/>
    <x v="35"/>
    <x v="3"/>
    <x v="9"/>
    <x v="173"/>
    <x v="674"/>
    <x v="23"/>
    <x v="41"/>
    <x v="54"/>
    <x v="0"/>
    <x v="14"/>
    <x v="84"/>
    <x v="137"/>
    <x v="150"/>
    <x v="3"/>
    <x v="6"/>
    <x v="0"/>
    <x v="0"/>
    <x v="14"/>
    <x v="25"/>
    <x v="33"/>
    <x v="6"/>
    <x v="9"/>
    <x v="10"/>
    <x v="14"/>
    <x v="11"/>
    <x v="21"/>
    <x v="124"/>
    <x v="18"/>
    <x v="28"/>
    <x v="5"/>
    <x v="9"/>
    <x v="5"/>
    <x v="4"/>
    <x v="19"/>
    <x v="23"/>
    <x v="4"/>
    <x v="22"/>
    <x v="12"/>
    <x v="16"/>
    <x v="26"/>
  </r>
  <r>
    <x v="7"/>
    <x v="19"/>
    <x v="5"/>
    <x v="35"/>
    <x v="7"/>
    <x v="9"/>
    <x v="173"/>
    <x v="689"/>
    <x v="68"/>
    <x v="41"/>
    <x v="56"/>
    <x v="0"/>
    <x v="14"/>
    <x v="80"/>
    <x v="137"/>
    <x v="150"/>
    <x v="3"/>
    <x v="6"/>
    <x v="0"/>
    <x v="0"/>
    <x v="14"/>
    <x v="25"/>
    <x v="33"/>
    <x v="5"/>
    <x v="9"/>
    <x v="11"/>
    <x v="14"/>
    <x v="11"/>
    <x v="21"/>
    <x v="124"/>
    <x v="18"/>
    <x v="28"/>
    <x v="5"/>
    <x v="9"/>
    <x v="5"/>
    <x v="4"/>
    <x v="19"/>
    <x v="23"/>
    <x v="4"/>
    <x v="22"/>
    <x v="13"/>
    <x v="1"/>
    <x v="6"/>
  </r>
  <r>
    <x v="4"/>
    <x v="17"/>
    <x v="5"/>
    <x v="35"/>
    <x v="1"/>
    <x v="9"/>
    <x v="173"/>
    <x v="434"/>
    <x v="10"/>
    <x v="97"/>
    <x v="144"/>
    <x v="0"/>
    <x v="14"/>
    <x v="219"/>
    <x v="137"/>
    <x v="150"/>
    <x v="3"/>
    <x v="6"/>
    <x v="0"/>
    <x v="0"/>
    <x v="6"/>
    <x v="13"/>
    <x v="13"/>
    <x v="7"/>
    <x v="10"/>
    <x v="18"/>
    <x v="14"/>
    <x v="11"/>
    <x v="21"/>
    <x v="124"/>
    <x v="18"/>
    <x v="28"/>
    <x v="5"/>
    <x v="9"/>
    <x v="5"/>
    <x v="4"/>
    <x v="19"/>
    <x v="23"/>
    <x v="4"/>
    <x v="22"/>
    <x v="15"/>
    <x v="16"/>
    <x v="26"/>
  </r>
  <r>
    <x v="1"/>
    <x v="18"/>
    <x v="5"/>
    <x v="35"/>
    <x v="3"/>
    <x v="9"/>
    <x v="173"/>
    <x v="435"/>
    <x v="10"/>
    <x v="41"/>
    <x v="57"/>
    <x v="0"/>
    <x v="14"/>
    <x v="89"/>
    <x v="137"/>
    <x v="150"/>
    <x v="3"/>
    <x v="6"/>
    <x v="0"/>
    <x v="0"/>
    <x v="14"/>
    <x v="25"/>
    <x v="33"/>
    <x v="7"/>
    <x v="9"/>
    <x v="12"/>
    <x v="14"/>
    <x v="11"/>
    <x v="21"/>
    <x v="124"/>
    <x v="18"/>
    <x v="28"/>
    <x v="5"/>
    <x v="9"/>
    <x v="5"/>
    <x v="4"/>
    <x v="19"/>
    <x v="23"/>
    <x v="4"/>
    <x v="22"/>
    <x v="14"/>
    <x v="16"/>
    <x v="26"/>
  </r>
  <r>
    <x v="1"/>
    <x v="18"/>
    <x v="5"/>
    <x v="35"/>
    <x v="3"/>
    <x v="1"/>
    <x v="27"/>
    <x v="19"/>
    <x v="16"/>
    <x v="0"/>
    <x v="0"/>
    <x v="0"/>
    <x v="14"/>
    <x v="0"/>
    <x v="22"/>
    <x v="150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19"/>
    <x v="23"/>
    <x v="4"/>
    <x v="22"/>
    <x v="36"/>
    <x v="2"/>
    <x v="14"/>
  </r>
  <r>
    <x v="1"/>
    <x v="17"/>
    <x v="5"/>
    <x v="35"/>
    <x v="3"/>
    <x v="1"/>
    <x v="27"/>
    <x v="393"/>
    <x v="16"/>
    <x v="114"/>
    <x v="217"/>
    <x v="0"/>
    <x v="14"/>
    <x v="269"/>
    <x v="22"/>
    <x v="150"/>
    <x v="3"/>
    <x v="6"/>
    <x v="0"/>
    <x v="0"/>
    <x v="8"/>
    <x v="15"/>
    <x v="21"/>
    <x v="17"/>
    <x v="20"/>
    <x v="35"/>
    <x v="14"/>
    <x v="11"/>
    <x v="21"/>
    <x v="70"/>
    <x v="18"/>
    <x v="28"/>
    <x v="5"/>
    <x v="9"/>
    <x v="5"/>
    <x v="4"/>
    <x v="19"/>
    <x v="23"/>
    <x v="4"/>
    <x v="22"/>
    <x v="23"/>
    <x v="2"/>
    <x v="14"/>
  </r>
  <r>
    <x v="6"/>
    <x v="17"/>
    <x v="5"/>
    <x v="35"/>
    <x v="1"/>
    <x v="9"/>
    <x v="27"/>
    <x v="499"/>
    <x v="16"/>
    <x v="0"/>
    <x v="0"/>
    <x v="0"/>
    <x v="14"/>
    <x v="0"/>
    <x v="22"/>
    <x v="150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19"/>
    <x v="23"/>
    <x v="4"/>
    <x v="22"/>
    <x v="36"/>
    <x v="16"/>
    <x v="26"/>
  </r>
  <r>
    <x v="1"/>
    <x v="14"/>
    <x v="5"/>
    <x v="35"/>
    <x v="3"/>
    <x v="9"/>
    <x v="201"/>
    <x v="542"/>
    <x v="16"/>
    <x v="0"/>
    <x v="0"/>
    <x v="0"/>
    <x v="14"/>
    <x v="27"/>
    <x v="154"/>
    <x v="150"/>
    <x v="3"/>
    <x v="6"/>
    <x v="0"/>
    <x v="0"/>
    <x v="14"/>
    <x v="25"/>
    <x v="33"/>
    <x v="17"/>
    <x v="20"/>
    <x v="35"/>
    <x v="14"/>
    <x v="11"/>
    <x v="21"/>
    <x v="71"/>
    <x v="18"/>
    <x v="28"/>
    <x v="5"/>
    <x v="9"/>
    <x v="5"/>
    <x v="4"/>
    <x v="19"/>
    <x v="23"/>
    <x v="4"/>
    <x v="22"/>
    <x v="36"/>
    <x v="16"/>
    <x v="26"/>
  </r>
  <r>
    <x v="1"/>
    <x v="16"/>
    <x v="5"/>
    <x v="35"/>
    <x v="3"/>
    <x v="0"/>
    <x v="201"/>
    <x v="468"/>
    <x v="16"/>
    <x v="0"/>
    <x v="0"/>
    <x v="0"/>
    <x v="14"/>
    <x v="11"/>
    <x v="154"/>
    <x v="150"/>
    <x v="3"/>
    <x v="6"/>
    <x v="0"/>
    <x v="0"/>
    <x v="14"/>
    <x v="25"/>
    <x v="33"/>
    <x v="17"/>
    <x v="20"/>
    <x v="35"/>
    <x v="14"/>
    <x v="11"/>
    <x v="21"/>
    <x v="25"/>
    <x v="18"/>
    <x v="28"/>
    <x v="5"/>
    <x v="9"/>
    <x v="5"/>
    <x v="4"/>
    <x v="19"/>
    <x v="23"/>
    <x v="4"/>
    <x v="22"/>
    <x v="36"/>
    <x v="2"/>
    <x v="7"/>
  </r>
  <r>
    <x v="6"/>
    <x v="20"/>
    <x v="5"/>
    <x v="35"/>
    <x v="1"/>
    <x v="9"/>
    <x v="84"/>
    <x v="335"/>
    <x v="23"/>
    <x v="0"/>
    <x v="0"/>
    <x v="0"/>
    <x v="14"/>
    <x v="0"/>
    <x v="49"/>
    <x v="150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19"/>
    <x v="23"/>
    <x v="4"/>
    <x v="22"/>
    <x v="36"/>
    <x v="16"/>
    <x v="26"/>
  </r>
  <r>
    <x v="7"/>
    <x v="20"/>
    <x v="5"/>
    <x v="35"/>
    <x v="3"/>
    <x v="9"/>
    <x v="84"/>
    <x v="15"/>
    <x v="23"/>
    <x v="0"/>
    <x v="0"/>
    <x v="0"/>
    <x v="14"/>
    <x v="0"/>
    <x v="49"/>
    <x v="150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19"/>
    <x v="23"/>
    <x v="4"/>
    <x v="22"/>
    <x v="36"/>
    <x v="16"/>
    <x v="26"/>
  </r>
  <r>
    <x v="7"/>
    <x v="20"/>
    <x v="5"/>
    <x v="35"/>
    <x v="3"/>
    <x v="2"/>
    <x v="268"/>
    <x v="318"/>
    <x v="23"/>
    <x v="123"/>
    <x v="159"/>
    <x v="0"/>
    <x v="14"/>
    <x v="214"/>
    <x v="198"/>
    <x v="150"/>
    <x v="3"/>
    <x v="6"/>
    <x v="0"/>
    <x v="0"/>
    <x v="6"/>
    <x v="15"/>
    <x v="15"/>
    <x v="17"/>
    <x v="20"/>
    <x v="35"/>
    <x v="6"/>
    <x v="7"/>
    <x v="14"/>
    <x v="65"/>
    <x v="18"/>
    <x v="28"/>
    <x v="5"/>
    <x v="9"/>
    <x v="5"/>
    <x v="4"/>
    <x v="19"/>
    <x v="23"/>
    <x v="4"/>
    <x v="22"/>
    <x v="17"/>
    <x v="1"/>
    <x v="2"/>
  </r>
  <r>
    <x v="7"/>
    <x v="21"/>
    <x v="0"/>
    <x v="21"/>
    <x v="6"/>
    <x v="9"/>
    <x v="133"/>
    <x v="225"/>
    <x v="32"/>
    <x v="0"/>
    <x v="0"/>
    <x v="0"/>
    <x v="14"/>
    <x v="0"/>
    <x v="237"/>
    <x v="12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8"/>
    <x v="7"/>
    <x v="34"/>
    <x v="33"/>
    <x v="7"/>
    <x v="32"/>
    <x v="36"/>
    <x v="16"/>
    <x v="26"/>
  </r>
  <r>
    <x v="7"/>
    <x v="21"/>
    <x v="0"/>
    <x v="21"/>
    <x v="6"/>
    <x v="9"/>
    <x v="133"/>
    <x v="226"/>
    <x v="62"/>
    <x v="0"/>
    <x v="0"/>
    <x v="0"/>
    <x v="14"/>
    <x v="0"/>
    <x v="237"/>
    <x v="12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8"/>
    <x v="7"/>
    <x v="34"/>
    <x v="33"/>
    <x v="7"/>
    <x v="32"/>
    <x v="36"/>
    <x v="16"/>
    <x v="26"/>
  </r>
  <r>
    <x v="6"/>
    <x v="15"/>
    <x v="0"/>
    <x v="21"/>
    <x v="1"/>
    <x v="1"/>
    <x v="161"/>
    <x v="629"/>
    <x v="62"/>
    <x v="13"/>
    <x v="23"/>
    <x v="0"/>
    <x v="14"/>
    <x v="297"/>
    <x v="237"/>
    <x v="12"/>
    <x v="3"/>
    <x v="6"/>
    <x v="0"/>
    <x v="0"/>
    <x v="9"/>
    <x v="25"/>
    <x v="33"/>
    <x v="17"/>
    <x v="20"/>
    <x v="35"/>
    <x v="14"/>
    <x v="11"/>
    <x v="21"/>
    <x v="100"/>
    <x v="10"/>
    <x v="22"/>
    <x v="5"/>
    <x v="9"/>
    <x v="8"/>
    <x v="7"/>
    <x v="34"/>
    <x v="33"/>
    <x v="7"/>
    <x v="32"/>
    <x v="29"/>
    <x v="5"/>
    <x v="17"/>
  </r>
  <r>
    <x v="6"/>
    <x v="15"/>
    <x v="0"/>
    <x v="21"/>
    <x v="1"/>
    <x v="1"/>
    <x v="161"/>
    <x v="42"/>
    <x v="62"/>
    <x v="5"/>
    <x v="19"/>
    <x v="0"/>
    <x v="14"/>
    <x v="42"/>
    <x v="237"/>
    <x v="12"/>
    <x v="3"/>
    <x v="6"/>
    <x v="0"/>
    <x v="0"/>
    <x v="14"/>
    <x v="25"/>
    <x v="33"/>
    <x v="17"/>
    <x v="20"/>
    <x v="35"/>
    <x v="14"/>
    <x v="11"/>
    <x v="21"/>
    <x v="97"/>
    <x v="1"/>
    <x v="15"/>
    <x v="5"/>
    <x v="9"/>
    <x v="8"/>
    <x v="7"/>
    <x v="34"/>
    <x v="33"/>
    <x v="7"/>
    <x v="32"/>
    <x v="23"/>
    <x v="5"/>
    <x v="17"/>
  </r>
  <r>
    <x v="7"/>
    <x v="18"/>
    <x v="0"/>
    <x v="21"/>
    <x v="2"/>
    <x v="2"/>
    <x v="161"/>
    <x v="600"/>
    <x v="62"/>
    <x v="90"/>
    <x v="123"/>
    <x v="0"/>
    <x v="14"/>
    <x v="251"/>
    <x v="237"/>
    <x v="12"/>
    <x v="3"/>
    <x v="6"/>
    <x v="0"/>
    <x v="0"/>
    <x v="7"/>
    <x v="12"/>
    <x v="11"/>
    <x v="6"/>
    <x v="7"/>
    <x v="8"/>
    <x v="7"/>
    <x v="11"/>
    <x v="21"/>
    <x v="96"/>
    <x v="18"/>
    <x v="28"/>
    <x v="5"/>
    <x v="9"/>
    <x v="8"/>
    <x v="7"/>
    <x v="34"/>
    <x v="33"/>
    <x v="7"/>
    <x v="32"/>
    <x v="10"/>
    <x v="1"/>
    <x v="6"/>
  </r>
  <r>
    <x v="1"/>
    <x v="15"/>
    <x v="0"/>
    <x v="21"/>
    <x v="3"/>
    <x v="9"/>
    <x v="127"/>
    <x v="175"/>
    <x v="16"/>
    <x v="0"/>
    <x v="0"/>
    <x v="0"/>
    <x v="14"/>
    <x v="0"/>
    <x v="237"/>
    <x v="12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8"/>
    <x v="7"/>
    <x v="34"/>
    <x v="33"/>
    <x v="7"/>
    <x v="32"/>
    <x v="36"/>
    <x v="16"/>
    <x v="26"/>
  </r>
  <r>
    <x v="7"/>
    <x v="19"/>
    <x v="0"/>
    <x v="21"/>
    <x v="1"/>
    <x v="9"/>
    <x v="307"/>
    <x v="55"/>
    <x v="62"/>
    <x v="20"/>
    <x v="35"/>
    <x v="0"/>
    <x v="14"/>
    <x v="61"/>
    <x v="213"/>
    <x v="12"/>
    <x v="3"/>
    <x v="6"/>
    <x v="0"/>
    <x v="0"/>
    <x v="14"/>
    <x v="25"/>
    <x v="33"/>
    <x v="17"/>
    <x v="20"/>
    <x v="35"/>
    <x v="27"/>
    <x v="2"/>
    <x v="10"/>
    <x v="124"/>
    <x v="18"/>
    <x v="28"/>
    <x v="5"/>
    <x v="9"/>
    <x v="8"/>
    <x v="7"/>
    <x v="34"/>
    <x v="33"/>
    <x v="7"/>
    <x v="32"/>
    <x v="16"/>
    <x v="16"/>
    <x v="26"/>
  </r>
  <r>
    <x v="7"/>
    <x v="18"/>
    <x v="0"/>
    <x v="21"/>
    <x v="3"/>
    <x v="9"/>
    <x v="307"/>
    <x v="467"/>
    <x v="32"/>
    <x v="0"/>
    <x v="0"/>
    <x v="0"/>
    <x v="14"/>
    <x v="24"/>
    <x v="213"/>
    <x v="12"/>
    <x v="3"/>
    <x v="6"/>
    <x v="0"/>
    <x v="0"/>
    <x v="14"/>
    <x v="25"/>
    <x v="33"/>
    <x v="17"/>
    <x v="20"/>
    <x v="35"/>
    <x v="14"/>
    <x v="11"/>
    <x v="21"/>
    <x v="67"/>
    <x v="18"/>
    <x v="28"/>
    <x v="5"/>
    <x v="9"/>
    <x v="8"/>
    <x v="7"/>
    <x v="34"/>
    <x v="33"/>
    <x v="7"/>
    <x v="32"/>
    <x v="36"/>
    <x v="16"/>
    <x v="26"/>
  </r>
  <r>
    <x v="7"/>
    <x v="18"/>
    <x v="0"/>
    <x v="21"/>
    <x v="3"/>
    <x v="9"/>
    <x v="307"/>
    <x v="618"/>
    <x v="62"/>
    <x v="0"/>
    <x v="0"/>
    <x v="0"/>
    <x v="14"/>
    <x v="0"/>
    <x v="213"/>
    <x v="12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8"/>
    <x v="7"/>
    <x v="34"/>
    <x v="33"/>
    <x v="7"/>
    <x v="32"/>
    <x v="36"/>
    <x v="16"/>
    <x v="26"/>
  </r>
  <r>
    <x v="7"/>
    <x v="21"/>
    <x v="0"/>
    <x v="21"/>
    <x v="3"/>
    <x v="3"/>
    <x v="307"/>
    <x v="348"/>
    <x v="32"/>
    <x v="0"/>
    <x v="0"/>
    <x v="0"/>
    <x v="14"/>
    <x v="0"/>
    <x v="213"/>
    <x v="12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8"/>
    <x v="7"/>
    <x v="34"/>
    <x v="33"/>
    <x v="7"/>
    <x v="32"/>
    <x v="36"/>
    <x v="1"/>
    <x v="2"/>
  </r>
  <r>
    <x v="7"/>
    <x v="21"/>
    <x v="0"/>
    <x v="21"/>
    <x v="2"/>
    <x v="2"/>
    <x v="307"/>
    <x v="54"/>
    <x v="32"/>
    <x v="0"/>
    <x v="0"/>
    <x v="0"/>
    <x v="14"/>
    <x v="0"/>
    <x v="213"/>
    <x v="12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8"/>
    <x v="7"/>
    <x v="34"/>
    <x v="33"/>
    <x v="7"/>
    <x v="32"/>
    <x v="36"/>
    <x v="1"/>
    <x v="3"/>
  </r>
  <r>
    <x v="7"/>
    <x v="18"/>
    <x v="0"/>
    <x v="21"/>
    <x v="1"/>
    <x v="9"/>
    <x v="164"/>
    <x v="279"/>
    <x v="32"/>
    <x v="0"/>
    <x v="0"/>
    <x v="0"/>
    <x v="14"/>
    <x v="36"/>
    <x v="131"/>
    <x v="12"/>
    <x v="3"/>
    <x v="6"/>
    <x v="0"/>
    <x v="0"/>
    <x v="14"/>
    <x v="25"/>
    <x v="33"/>
    <x v="17"/>
    <x v="20"/>
    <x v="35"/>
    <x v="14"/>
    <x v="11"/>
    <x v="21"/>
    <x v="88"/>
    <x v="18"/>
    <x v="28"/>
    <x v="5"/>
    <x v="9"/>
    <x v="8"/>
    <x v="7"/>
    <x v="34"/>
    <x v="33"/>
    <x v="7"/>
    <x v="32"/>
    <x v="36"/>
    <x v="16"/>
    <x v="26"/>
  </r>
  <r>
    <x v="7"/>
    <x v="18"/>
    <x v="0"/>
    <x v="21"/>
    <x v="1"/>
    <x v="9"/>
    <x v="164"/>
    <x v="279"/>
    <x v="86"/>
    <x v="0"/>
    <x v="0"/>
    <x v="0"/>
    <x v="14"/>
    <x v="0"/>
    <x v="131"/>
    <x v="12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8"/>
    <x v="7"/>
    <x v="34"/>
    <x v="33"/>
    <x v="7"/>
    <x v="32"/>
    <x v="36"/>
    <x v="16"/>
    <x v="26"/>
  </r>
  <r>
    <x v="5"/>
    <x v="20"/>
    <x v="2"/>
    <x v="37"/>
    <x v="1"/>
    <x v="9"/>
    <x v="180"/>
    <x v="218"/>
    <x v="24"/>
    <x v="0"/>
    <x v="0"/>
    <x v="0"/>
    <x v="14"/>
    <x v="0"/>
    <x v="234"/>
    <x v="29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6"/>
    <x v="9"/>
    <x v="28"/>
    <x v="40"/>
    <x v="9"/>
    <x v="39"/>
    <x v="36"/>
    <x v="16"/>
    <x v="26"/>
  </r>
  <r>
    <x v="7"/>
    <x v="19"/>
    <x v="2"/>
    <x v="26"/>
    <x v="1"/>
    <x v="1"/>
    <x v="77"/>
    <x v="374"/>
    <x v="62"/>
    <x v="94"/>
    <x v="171"/>
    <x v="0"/>
    <x v="14"/>
    <x v="236"/>
    <x v="234"/>
    <x v="29"/>
    <x v="3"/>
    <x v="6"/>
    <x v="0"/>
    <x v="0"/>
    <x v="30"/>
    <x v="13"/>
    <x v="16"/>
    <x v="17"/>
    <x v="20"/>
    <x v="35"/>
    <x v="24"/>
    <x v="2"/>
    <x v="10"/>
    <x v="77"/>
    <x v="18"/>
    <x v="28"/>
    <x v="5"/>
    <x v="9"/>
    <x v="6"/>
    <x v="9"/>
    <x v="10"/>
    <x v="38"/>
    <x v="9"/>
    <x v="37"/>
    <x v="16"/>
    <x v="1"/>
    <x v="3"/>
  </r>
  <r>
    <x v="5"/>
    <x v="20"/>
    <x v="2"/>
    <x v="37"/>
    <x v="1"/>
    <x v="9"/>
    <x v="142"/>
    <x v="79"/>
    <x v="15"/>
    <x v="0"/>
    <x v="0"/>
    <x v="0"/>
    <x v="14"/>
    <x v="0"/>
    <x v="234"/>
    <x v="29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6"/>
    <x v="9"/>
    <x v="28"/>
    <x v="40"/>
    <x v="9"/>
    <x v="39"/>
    <x v="36"/>
    <x v="16"/>
    <x v="26"/>
  </r>
  <r>
    <x v="7"/>
    <x v="19"/>
    <x v="2"/>
    <x v="37"/>
    <x v="1"/>
    <x v="9"/>
    <x v="142"/>
    <x v="239"/>
    <x v="62"/>
    <x v="0"/>
    <x v="0"/>
    <x v="0"/>
    <x v="14"/>
    <x v="0"/>
    <x v="234"/>
    <x v="29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6"/>
    <x v="9"/>
    <x v="28"/>
    <x v="40"/>
    <x v="9"/>
    <x v="39"/>
    <x v="36"/>
    <x v="16"/>
    <x v="26"/>
  </r>
  <r>
    <x v="6"/>
    <x v="18"/>
    <x v="5"/>
    <x v="31"/>
    <x v="1"/>
    <x v="9"/>
    <x v="182"/>
    <x v="681"/>
    <x v="27"/>
    <x v="0"/>
    <x v="0"/>
    <x v="0"/>
    <x v="14"/>
    <x v="0"/>
    <x v="141"/>
    <x v="14"/>
    <x v="3"/>
    <x v="6"/>
    <x v="0"/>
    <x v="0"/>
    <x v="14"/>
    <x v="25"/>
    <x v="33"/>
    <x v="16"/>
    <x v="20"/>
    <x v="35"/>
    <x v="14"/>
    <x v="11"/>
    <x v="21"/>
    <x v="124"/>
    <x v="18"/>
    <x v="28"/>
    <x v="4"/>
    <x v="8"/>
    <x v="5"/>
    <x v="4"/>
    <x v="22"/>
    <x v="28"/>
    <x v="4"/>
    <x v="27"/>
    <x v="36"/>
    <x v="16"/>
    <x v="26"/>
  </r>
  <r>
    <x v="1"/>
    <x v="19"/>
    <x v="5"/>
    <x v="31"/>
    <x v="3"/>
    <x v="9"/>
    <x v="182"/>
    <x v="410"/>
    <x v="16"/>
    <x v="100"/>
    <x v="183"/>
    <x v="0"/>
    <x v="14"/>
    <x v="233"/>
    <x v="141"/>
    <x v="14"/>
    <x v="3"/>
    <x v="6"/>
    <x v="0"/>
    <x v="0"/>
    <x v="30"/>
    <x v="14"/>
    <x v="17"/>
    <x v="16"/>
    <x v="20"/>
    <x v="35"/>
    <x v="14"/>
    <x v="11"/>
    <x v="21"/>
    <x v="124"/>
    <x v="18"/>
    <x v="28"/>
    <x v="4"/>
    <x v="8"/>
    <x v="5"/>
    <x v="4"/>
    <x v="22"/>
    <x v="28"/>
    <x v="4"/>
    <x v="27"/>
    <x v="19"/>
    <x v="16"/>
    <x v="26"/>
  </r>
  <r>
    <x v="1"/>
    <x v="19"/>
    <x v="5"/>
    <x v="31"/>
    <x v="3"/>
    <x v="9"/>
    <x v="182"/>
    <x v="328"/>
    <x v="34"/>
    <x v="0"/>
    <x v="0"/>
    <x v="0"/>
    <x v="14"/>
    <x v="0"/>
    <x v="141"/>
    <x v="14"/>
    <x v="3"/>
    <x v="6"/>
    <x v="0"/>
    <x v="0"/>
    <x v="14"/>
    <x v="25"/>
    <x v="33"/>
    <x v="16"/>
    <x v="20"/>
    <x v="35"/>
    <x v="14"/>
    <x v="11"/>
    <x v="21"/>
    <x v="124"/>
    <x v="18"/>
    <x v="28"/>
    <x v="4"/>
    <x v="8"/>
    <x v="5"/>
    <x v="4"/>
    <x v="22"/>
    <x v="28"/>
    <x v="4"/>
    <x v="27"/>
    <x v="36"/>
    <x v="16"/>
    <x v="26"/>
  </r>
  <r>
    <x v="1"/>
    <x v="19"/>
    <x v="5"/>
    <x v="31"/>
    <x v="0"/>
    <x v="9"/>
    <x v="189"/>
    <x v="544"/>
    <x v="16"/>
    <x v="0"/>
    <x v="0"/>
    <x v="0"/>
    <x v="13"/>
    <x v="0"/>
    <x v="148"/>
    <x v="114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7"/>
    <x v="20"/>
    <x v="5"/>
    <x v="31"/>
    <x v="6"/>
    <x v="9"/>
    <x v="189"/>
    <x v="456"/>
    <x v="68"/>
    <x v="0"/>
    <x v="0"/>
    <x v="0"/>
    <x v="13"/>
    <x v="0"/>
    <x v="148"/>
    <x v="114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1"/>
    <x v="19"/>
    <x v="5"/>
    <x v="31"/>
    <x v="3"/>
    <x v="9"/>
    <x v="189"/>
    <x v="364"/>
    <x v="57"/>
    <x v="11"/>
    <x v="9"/>
    <x v="0"/>
    <x v="13"/>
    <x v="16"/>
    <x v="148"/>
    <x v="114"/>
    <x v="3"/>
    <x v="0"/>
    <x v="0"/>
    <x v="0"/>
    <x v="14"/>
    <x v="25"/>
    <x v="33"/>
    <x v="16"/>
    <x v="20"/>
    <x v="35"/>
    <x v="14"/>
    <x v="11"/>
    <x v="21"/>
    <x v="45"/>
    <x v="8"/>
    <x v="5"/>
    <x v="5"/>
    <x v="9"/>
    <x v="5"/>
    <x v="4"/>
    <x v="22"/>
    <x v="28"/>
    <x v="4"/>
    <x v="27"/>
    <x v="13"/>
    <x v="16"/>
    <x v="26"/>
  </r>
  <r>
    <x v="6"/>
    <x v="17"/>
    <x v="5"/>
    <x v="31"/>
    <x v="1"/>
    <x v="1"/>
    <x v="189"/>
    <x v="634"/>
    <x v="26"/>
    <x v="89"/>
    <x v="170"/>
    <x v="0"/>
    <x v="13"/>
    <x v="298"/>
    <x v="148"/>
    <x v="114"/>
    <x v="3"/>
    <x v="6"/>
    <x v="0"/>
    <x v="0"/>
    <x v="9"/>
    <x v="12"/>
    <x v="16"/>
    <x v="8"/>
    <x v="20"/>
    <x v="35"/>
    <x v="9"/>
    <x v="1"/>
    <x v="8"/>
    <x v="124"/>
    <x v="18"/>
    <x v="28"/>
    <x v="5"/>
    <x v="9"/>
    <x v="5"/>
    <x v="4"/>
    <x v="22"/>
    <x v="28"/>
    <x v="4"/>
    <x v="27"/>
    <x v="14"/>
    <x v="5"/>
    <x v="17"/>
  </r>
  <r>
    <x v="6"/>
    <x v="20"/>
    <x v="5"/>
    <x v="31"/>
    <x v="2"/>
    <x v="2"/>
    <x v="189"/>
    <x v="529"/>
    <x v="26"/>
    <x v="11"/>
    <x v="17"/>
    <x v="0"/>
    <x v="13"/>
    <x v="24"/>
    <x v="148"/>
    <x v="114"/>
    <x v="3"/>
    <x v="6"/>
    <x v="0"/>
    <x v="0"/>
    <x v="14"/>
    <x v="25"/>
    <x v="33"/>
    <x v="16"/>
    <x v="20"/>
    <x v="35"/>
    <x v="14"/>
    <x v="11"/>
    <x v="21"/>
    <x v="67"/>
    <x v="8"/>
    <x v="13"/>
    <x v="5"/>
    <x v="9"/>
    <x v="5"/>
    <x v="4"/>
    <x v="22"/>
    <x v="28"/>
    <x v="4"/>
    <x v="27"/>
    <x v="21"/>
    <x v="5"/>
    <x v="17"/>
  </r>
  <r>
    <x v="7"/>
    <x v="20"/>
    <x v="5"/>
    <x v="31"/>
    <x v="0"/>
    <x v="9"/>
    <x v="184"/>
    <x v="110"/>
    <x v="33"/>
    <x v="0"/>
    <x v="0"/>
    <x v="0"/>
    <x v="13"/>
    <x v="0"/>
    <x v="143"/>
    <x v="114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6"/>
    <x v="13"/>
    <x v="5"/>
    <x v="31"/>
    <x v="2"/>
    <x v="9"/>
    <x v="22"/>
    <x v="217"/>
    <x v="26"/>
    <x v="29"/>
    <x v="43"/>
    <x v="0"/>
    <x v="13"/>
    <x v="94"/>
    <x v="143"/>
    <x v="114"/>
    <x v="3"/>
    <x v="6"/>
    <x v="0"/>
    <x v="0"/>
    <x v="14"/>
    <x v="25"/>
    <x v="33"/>
    <x v="8"/>
    <x v="2"/>
    <x v="2"/>
    <x v="14"/>
    <x v="11"/>
    <x v="21"/>
    <x v="124"/>
    <x v="18"/>
    <x v="28"/>
    <x v="5"/>
    <x v="9"/>
    <x v="5"/>
    <x v="4"/>
    <x v="22"/>
    <x v="28"/>
    <x v="4"/>
    <x v="27"/>
    <x v="2"/>
    <x v="5"/>
    <x v="15"/>
  </r>
  <r>
    <x v="6"/>
    <x v="17"/>
    <x v="5"/>
    <x v="31"/>
    <x v="1"/>
    <x v="9"/>
    <x v="184"/>
    <x v="585"/>
    <x v="27"/>
    <x v="0"/>
    <x v="0"/>
    <x v="0"/>
    <x v="13"/>
    <x v="24"/>
    <x v="143"/>
    <x v="114"/>
    <x v="3"/>
    <x v="6"/>
    <x v="0"/>
    <x v="0"/>
    <x v="14"/>
    <x v="25"/>
    <x v="33"/>
    <x v="16"/>
    <x v="20"/>
    <x v="35"/>
    <x v="14"/>
    <x v="11"/>
    <x v="21"/>
    <x v="67"/>
    <x v="18"/>
    <x v="28"/>
    <x v="5"/>
    <x v="9"/>
    <x v="5"/>
    <x v="4"/>
    <x v="22"/>
    <x v="28"/>
    <x v="4"/>
    <x v="27"/>
    <x v="36"/>
    <x v="16"/>
    <x v="26"/>
  </r>
  <r>
    <x v="1"/>
    <x v="17"/>
    <x v="5"/>
    <x v="31"/>
    <x v="3"/>
    <x v="9"/>
    <x v="22"/>
    <x v="34"/>
    <x v="16"/>
    <x v="0"/>
    <x v="0"/>
    <x v="0"/>
    <x v="13"/>
    <x v="0"/>
    <x v="143"/>
    <x v="114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1"/>
    <x v="18"/>
    <x v="5"/>
    <x v="31"/>
    <x v="3"/>
    <x v="9"/>
    <x v="184"/>
    <x v="460"/>
    <x v="6"/>
    <x v="0"/>
    <x v="0"/>
    <x v="0"/>
    <x v="13"/>
    <x v="0"/>
    <x v="143"/>
    <x v="114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7"/>
    <x v="19"/>
    <x v="5"/>
    <x v="31"/>
    <x v="3"/>
    <x v="9"/>
    <x v="22"/>
    <x v="202"/>
    <x v="17"/>
    <x v="0"/>
    <x v="0"/>
    <x v="0"/>
    <x v="13"/>
    <x v="18"/>
    <x v="143"/>
    <x v="114"/>
    <x v="3"/>
    <x v="6"/>
    <x v="0"/>
    <x v="0"/>
    <x v="14"/>
    <x v="25"/>
    <x v="33"/>
    <x v="16"/>
    <x v="20"/>
    <x v="35"/>
    <x v="14"/>
    <x v="11"/>
    <x v="21"/>
    <x v="51"/>
    <x v="18"/>
    <x v="28"/>
    <x v="5"/>
    <x v="9"/>
    <x v="5"/>
    <x v="4"/>
    <x v="22"/>
    <x v="28"/>
    <x v="4"/>
    <x v="27"/>
    <x v="36"/>
    <x v="1"/>
    <x v="6"/>
  </r>
  <r>
    <x v="1"/>
    <x v="12"/>
    <x v="5"/>
    <x v="31"/>
    <x v="3"/>
    <x v="9"/>
    <x v="162"/>
    <x v="696"/>
    <x v="16"/>
    <x v="0"/>
    <x v="0"/>
    <x v="0"/>
    <x v="13"/>
    <x v="0"/>
    <x v="130"/>
    <x v="114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1"/>
    <x v="18"/>
    <x v="5"/>
    <x v="31"/>
    <x v="1"/>
    <x v="1"/>
    <x v="162"/>
    <x v="46"/>
    <x v="57"/>
    <x v="10"/>
    <x v="11"/>
    <x v="0"/>
    <x v="13"/>
    <x v="24"/>
    <x v="130"/>
    <x v="114"/>
    <x v="3"/>
    <x v="6"/>
    <x v="0"/>
    <x v="0"/>
    <x v="14"/>
    <x v="25"/>
    <x v="33"/>
    <x v="17"/>
    <x v="20"/>
    <x v="35"/>
    <x v="14"/>
    <x v="11"/>
    <x v="21"/>
    <x v="67"/>
    <x v="7"/>
    <x v="7"/>
    <x v="5"/>
    <x v="9"/>
    <x v="5"/>
    <x v="4"/>
    <x v="22"/>
    <x v="28"/>
    <x v="4"/>
    <x v="27"/>
    <x v="15"/>
    <x v="2"/>
    <x v="14"/>
  </r>
  <r>
    <x v="5"/>
    <x v="30"/>
    <x v="5"/>
    <x v="31"/>
    <x v="2"/>
    <x v="9"/>
    <x v="162"/>
    <x v="73"/>
    <x v="17"/>
    <x v="0"/>
    <x v="0"/>
    <x v="0"/>
    <x v="13"/>
    <x v="0"/>
    <x v="130"/>
    <x v="114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6"/>
    <x v="18"/>
    <x v="5"/>
    <x v="31"/>
    <x v="1"/>
    <x v="9"/>
    <x v="162"/>
    <x v="406"/>
    <x v="63"/>
    <x v="0"/>
    <x v="0"/>
    <x v="0"/>
    <x v="13"/>
    <x v="0"/>
    <x v="130"/>
    <x v="114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6"/>
    <x v="18"/>
    <x v="5"/>
    <x v="31"/>
    <x v="2"/>
    <x v="1"/>
    <x v="162"/>
    <x v="249"/>
    <x v="26"/>
    <x v="0"/>
    <x v="0"/>
    <x v="0"/>
    <x v="13"/>
    <x v="0"/>
    <x v="130"/>
    <x v="114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5"/>
    <x v="15"/>
  </r>
  <r>
    <x v="6"/>
    <x v="18"/>
    <x v="5"/>
    <x v="31"/>
    <x v="1"/>
    <x v="1"/>
    <x v="115"/>
    <x v="113"/>
    <x v="17"/>
    <x v="0"/>
    <x v="0"/>
    <x v="0"/>
    <x v="13"/>
    <x v="0"/>
    <x v="67"/>
    <x v="114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5"/>
    <x v="17"/>
  </r>
  <r>
    <x v="1"/>
    <x v="17"/>
    <x v="5"/>
    <x v="31"/>
    <x v="3"/>
    <x v="9"/>
    <x v="115"/>
    <x v="323"/>
    <x v="34"/>
    <x v="109"/>
    <x v="160"/>
    <x v="0"/>
    <x v="13"/>
    <x v="196"/>
    <x v="67"/>
    <x v="114"/>
    <x v="3"/>
    <x v="6"/>
    <x v="0"/>
    <x v="0"/>
    <x v="5"/>
    <x v="14"/>
    <x v="15"/>
    <x v="7"/>
    <x v="9"/>
    <x v="12"/>
    <x v="5"/>
    <x v="3"/>
    <x v="7"/>
    <x v="124"/>
    <x v="18"/>
    <x v="28"/>
    <x v="5"/>
    <x v="9"/>
    <x v="5"/>
    <x v="4"/>
    <x v="22"/>
    <x v="28"/>
    <x v="4"/>
    <x v="27"/>
    <x v="13"/>
    <x v="16"/>
    <x v="26"/>
  </r>
  <r>
    <x v="1"/>
    <x v="18"/>
    <x v="5"/>
    <x v="31"/>
    <x v="1"/>
    <x v="1"/>
    <x v="115"/>
    <x v="306"/>
    <x v="16"/>
    <x v="110"/>
    <x v="161"/>
    <x v="0"/>
    <x v="13"/>
    <x v="195"/>
    <x v="67"/>
    <x v="114"/>
    <x v="3"/>
    <x v="6"/>
    <x v="0"/>
    <x v="0"/>
    <x v="5"/>
    <x v="14"/>
    <x v="15"/>
    <x v="7"/>
    <x v="10"/>
    <x v="13"/>
    <x v="14"/>
    <x v="11"/>
    <x v="21"/>
    <x v="8"/>
    <x v="18"/>
    <x v="28"/>
    <x v="5"/>
    <x v="9"/>
    <x v="5"/>
    <x v="4"/>
    <x v="22"/>
    <x v="28"/>
    <x v="4"/>
    <x v="27"/>
    <x v="15"/>
    <x v="2"/>
    <x v="11"/>
  </r>
  <r>
    <x v="7"/>
    <x v="20"/>
    <x v="5"/>
    <x v="31"/>
    <x v="2"/>
    <x v="9"/>
    <x v="115"/>
    <x v="248"/>
    <x v="26"/>
    <x v="40"/>
    <x v="55"/>
    <x v="0"/>
    <x v="13"/>
    <x v="82"/>
    <x v="67"/>
    <x v="114"/>
    <x v="3"/>
    <x v="6"/>
    <x v="0"/>
    <x v="0"/>
    <x v="14"/>
    <x v="25"/>
    <x v="33"/>
    <x v="5"/>
    <x v="8"/>
    <x v="10"/>
    <x v="0"/>
    <x v="3"/>
    <x v="5"/>
    <x v="124"/>
    <x v="18"/>
    <x v="28"/>
    <x v="5"/>
    <x v="9"/>
    <x v="5"/>
    <x v="4"/>
    <x v="22"/>
    <x v="28"/>
    <x v="4"/>
    <x v="27"/>
    <x v="11"/>
    <x v="16"/>
    <x v="26"/>
  </r>
  <r>
    <x v="7"/>
    <x v="17"/>
    <x v="5"/>
    <x v="31"/>
    <x v="3"/>
    <x v="9"/>
    <x v="115"/>
    <x v="123"/>
    <x v="12"/>
    <x v="89"/>
    <x v="127"/>
    <x v="0"/>
    <x v="13"/>
    <x v="187"/>
    <x v="67"/>
    <x v="114"/>
    <x v="3"/>
    <x v="6"/>
    <x v="0"/>
    <x v="0"/>
    <x v="5"/>
    <x v="12"/>
    <x v="12"/>
    <x v="16"/>
    <x v="20"/>
    <x v="35"/>
    <x v="5"/>
    <x v="1"/>
    <x v="3"/>
    <x v="76"/>
    <x v="18"/>
    <x v="28"/>
    <x v="5"/>
    <x v="9"/>
    <x v="5"/>
    <x v="4"/>
    <x v="22"/>
    <x v="28"/>
    <x v="4"/>
    <x v="27"/>
    <x v="9"/>
    <x v="16"/>
    <x v="26"/>
  </r>
  <r>
    <x v="1"/>
    <x v="18"/>
    <x v="5"/>
    <x v="31"/>
    <x v="0"/>
    <x v="9"/>
    <x v="186"/>
    <x v="305"/>
    <x v="6"/>
    <x v="0"/>
    <x v="0"/>
    <x v="0"/>
    <x v="13"/>
    <x v="0"/>
    <x v="145"/>
    <x v="114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6"/>
    <x v="16"/>
    <x v="5"/>
    <x v="31"/>
    <x v="2"/>
    <x v="9"/>
    <x v="186"/>
    <x v="530"/>
    <x v="63"/>
    <x v="0"/>
    <x v="0"/>
    <x v="0"/>
    <x v="13"/>
    <x v="0"/>
    <x v="214"/>
    <x v="114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1"/>
    <x v="18"/>
    <x v="5"/>
    <x v="31"/>
    <x v="3"/>
    <x v="9"/>
    <x v="186"/>
    <x v="595"/>
    <x v="34"/>
    <x v="0"/>
    <x v="0"/>
    <x v="0"/>
    <x v="13"/>
    <x v="0"/>
    <x v="145"/>
    <x v="114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1"/>
    <x v="18"/>
    <x v="5"/>
    <x v="31"/>
    <x v="3"/>
    <x v="9"/>
    <x v="186"/>
    <x v="162"/>
    <x v="16"/>
    <x v="0"/>
    <x v="0"/>
    <x v="0"/>
    <x v="13"/>
    <x v="0"/>
    <x v="145"/>
    <x v="114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8"/>
    <x v="18"/>
    <x v="5"/>
    <x v="31"/>
    <x v="1"/>
    <x v="9"/>
    <x v="186"/>
    <x v="236"/>
    <x v="12"/>
    <x v="20"/>
    <x v="26"/>
    <x v="0"/>
    <x v="13"/>
    <x v="52"/>
    <x v="214"/>
    <x v="114"/>
    <x v="3"/>
    <x v="6"/>
    <x v="0"/>
    <x v="0"/>
    <x v="14"/>
    <x v="25"/>
    <x v="33"/>
    <x v="16"/>
    <x v="20"/>
    <x v="35"/>
    <x v="3"/>
    <x v="2"/>
    <x v="3"/>
    <x v="124"/>
    <x v="18"/>
    <x v="28"/>
    <x v="5"/>
    <x v="9"/>
    <x v="5"/>
    <x v="4"/>
    <x v="22"/>
    <x v="28"/>
    <x v="4"/>
    <x v="27"/>
    <x v="9"/>
    <x v="16"/>
    <x v="26"/>
  </r>
  <r>
    <x v="7"/>
    <x v="20"/>
    <x v="5"/>
    <x v="31"/>
    <x v="3"/>
    <x v="9"/>
    <x v="186"/>
    <x v="570"/>
    <x v="68"/>
    <x v="104"/>
    <x v="112"/>
    <x v="0"/>
    <x v="13"/>
    <x v="155"/>
    <x v="214"/>
    <x v="114"/>
    <x v="3"/>
    <x v="6"/>
    <x v="0"/>
    <x v="0"/>
    <x v="27"/>
    <x v="14"/>
    <x v="10"/>
    <x v="16"/>
    <x v="20"/>
    <x v="35"/>
    <x v="1"/>
    <x v="3"/>
    <x v="6"/>
    <x v="45"/>
    <x v="10"/>
    <x v="7"/>
    <x v="5"/>
    <x v="9"/>
    <x v="5"/>
    <x v="4"/>
    <x v="22"/>
    <x v="28"/>
    <x v="4"/>
    <x v="27"/>
    <x v="12"/>
    <x v="16"/>
    <x v="26"/>
  </r>
  <r>
    <x v="1"/>
    <x v="17"/>
    <x v="5"/>
    <x v="0"/>
    <x v="6"/>
    <x v="9"/>
    <x v="21"/>
    <x v="286"/>
    <x v="40"/>
    <x v="37"/>
    <x v="60"/>
    <x v="0"/>
    <x v="13"/>
    <x v="94"/>
    <x v="19"/>
    <x v="126"/>
    <x v="3"/>
    <x v="6"/>
    <x v="0"/>
    <x v="0"/>
    <x v="14"/>
    <x v="25"/>
    <x v="33"/>
    <x v="8"/>
    <x v="7"/>
    <x v="15"/>
    <x v="14"/>
    <x v="11"/>
    <x v="21"/>
    <x v="124"/>
    <x v="18"/>
    <x v="28"/>
    <x v="5"/>
    <x v="9"/>
    <x v="5"/>
    <x v="4"/>
    <x v="29"/>
    <x v="13"/>
    <x v="4"/>
    <x v="13"/>
    <x v="17"/>
    <x v="16"/>
    <x v="26"/>
  </r>
  <r>
    <x v="7"/>
    <x v="17"/>
    <x v="5"/>
    <x v="0"/>
    <x v="6"/>
    <x v="9"/>
    <x v="21"/>
    <x v="645"/>
    <x v="77"/>
    <x v="0"/>
    <x v="0"/>
    <x v="0"/>
    <x v="13"/>
    <x v="0"/>
    <x v="19"/>
    <x v="126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9"/>
    <x v="13"/>
    <x v="4"/>
    <x v="13"/>
    <x v="36"/>
    <x v="16"/>
    <x v="26"/>
  </r>
  <r>
    <x v="1"/>
    <x v="18"/>
    <x v="5"/>
    <x v="18"/>
    <x v="2"/>
    <x v="1"/>
    <x v="257"/>
    <x v="315"/>
    <x v="40"/>
    <x v="24"/>
    <x v="36"/>
    <x v="0"/>
    <x v="13"/>
    <x v="69"/>
    <x v="82"/>
    <x v="126"/>
    <x v="3"/>
    <x v="6"/>
    <x v="0"/>
    <x v="0"/>
    <x v="14"/>
    <x v="25"/>
    <x v="33"/>
    <x v="17"/>
    <x v="20"/>
    <x v="35"/>
    <x v="7"/>
    <x v="4"/>
    <x v="11"/>
    <x v="55"/>
    <x v="18"/>
    <x v="28"/>
    <x v="5"/>
    <x v="9"/>
    <x v="5"/>
    <x v="4"/>
    <x v="27"/>
    <x v="15"/>
    <x v="4"/>
    <x v="15"/>
    <x v="17"/>
    <x v="2"/>
    <x v="14"/>
  </r>
  <r>
    <x v="1"/>
    <x v="13"/>
    <x v="5"/>
    <x v="34"/>
    <x v="3"/>
    <x v="1"/>
    <x v="262"/>
    <x v="442"/>
    <x v="65"/>
    <x v="23"/>
    <x v="37"/>
    <x v="0"/>
    <x v="13"/>
    <x v="64"/>
    <x v="195"/>
    <x v="126"/>
    <x v="3"/>
    <x v="6"/>
    <x v="0"/>
    <x v="0"/>
    <x v="14"/>
    <x v="25"/>
    <x v="33"/>
    <x v="17"/>
    <x v="20"/>
    <x v="35"/>
    <x v="6"/>
    <x v="3"/>
    <x v="11"/>
    <x v="32"/>
    <x v="8"/>
    <x v="11"/>
    <x v="5"/>
    <x v="9"/>
    <x v="5"/>
    <x v="4"/>
    <x v="24"/>
    <x v="14"/>
    <x v="4"/>
    <x v="14"/>
    <x v="17"/>
    <x v="2"/>
    <x v="10"/>
  </r>
  <r>
    <x v="1"/>
    <x v="13"/>
    <x v="5"/>
    <x v="34"/>
    <x v="3"/>
    <x v="9"/>
    <x v="262"/>
    <x v="475"/>
    <x v="16"/>
    <x v="0"/>
    <x v="0"/>
    <x v="0"/>
    <x v="13"/>
    <x v="25"/>
    <x v="195"/>
    <x v="126"/>
    <x v="3"/>
    <x v="6"/>
    <x v="0"/>
    <x v="0"/>
    <x v="14"/>
    <x v="25"/>
    <x v="33"/>
    <x v="17"/>
    <x v="20"/>
    <x v="35"/>
    <x v="14"/>
    <x v="11"/>
    <x v="21"/>
    <x v="69"/>
    <x v="18"/>
    <x v="28"/>
    <x v="5"/>
    <x v="9"/>
    <x v="5"/>
    <x v="4"/>
    <x v="24"/>
    <x v="14"/>
    <x v="4"/>
    <x v="14"/>
    <x v="36"/>
    <x v="16"/>
    <x v="26"/>
  </r>
  <r>
    <x v="6"/>
    <x v="14"/>
    <x v="5"/>
    <x v="34"/>
    <x v="1"/>
    <x v="1"/>
    <x v="262"/>
    <x v="551"/>
    <x v="65"/>
    <x v="22"/>
    <x v="34"/>
    <x v="0"/>
    <x v="13"/>
    <x v="56"/>
    <x v="195"/>
    <x v="126"/>
    <x v="3"/>
    <x v="6"/>
    <x v="0"/>
    <x v="0"/>
    <x v="14"/>
    <x v="25"/>
    <x v="33"/>
    <x v="17"/>
    <x v="20"/>
    <x v="35"/>
    <x v="5"/>
    <x v="3"/>
    <x v="9"/>
    <x v="25"/>
    <x v="18"/>
    <x v="28"/>
    <x v="5"/>
    <x v="9"/>
    <x v="5"/>
    <x v="4"/>
    <x v="24"/>
    <x v="14"/>
    <x v="4"/>
    <x v="14"/>
    <x v="15"/>
    <x v="5"/>
    <x v="17"/>
  </r>
  <r>
    <x v="1"/>
    <x v="17"/>
    <x v="5"/>
    <x v="20"/>
    <x v="3"/>
    <x v="9"/>
    <x v="95"/>
    <x v="195"/>
    <x v="16"/>
    <x v="0"/>
    <x v="0"/>
    <x v="0"/>
    <x v="13"/>
    <x v="23"/>
    <x v="55"/>
    <x v="126"/>
    <x v="3"/>
    <x v="6"/>
    <x v="0"/>
    <x v="0"/>
    <x v="14"/>
    <x v="25"/>
    <x v="33"/>
    <x v="17"/>
    <x v="20"/>
    <x v="35"/>
    <x v="14"/>
    <x v="11"/>
    <x v="21"/>
    <x v="66"/>
    <x v="18"/>
    <x v="28"/>
    <x v="5"/>
    <x v="9"/>
    <x v="5"/>
    <x v="4"/>
    <x v="32"/>
    <x v="9"/>
    <x v="4"/>
    <x v="9"/>
    <x v="36"/>
    <x v="16"/>
    <x v="26"/>
  </r>
  <r>
    <x v="1"/>
    <x v="17"/>
    <x v="5"/>
    <x v="20"/>
    <x v="3"/>
    <x v="9"/>
    <x v="95"/>
    <x v="496"/>
    <x v="16"/>
    <x v="37"/>
    <x v="57"/>
    <x v="0"/>
    <x v="13"/>
    <x v="89"/>
    <x v="55"/>
    <x v="126"/>
    <x v="3"/>
    <x v="6"/>
    <x v="0"/>
    <x v="0"/>
    <x v="14"/>
    <x v="25"/>
    <x v="33"/>
    <x v="7"/>
    <x v="7"/>
    <x v="12"/>
    <x v="14"/>
    <x v="11"/>
    <x v="21"/>
    <x v="124"/>
    <x v="18"/>
    <x v="28"/>
    <x v="5"/>
    <x v="9"/>
    <x v="5"/>
    <x v="4"/>
    <x v="32"/>
    <x v="9"/>
    <x v="4"/>
    <x v="9"/>
    <x v="14"/>
    <x v="16"/>
    <x v="26"/>
  </r>
  <r>
    <x v="1"/>
    <x v="17"/>
    <x v="5"/>
    <x v="20"/>
    <x v="3"/>
    <x v="9"/>
    <x v="95"/>
    <x v="9"/>
    <x v="0"/>
    <x v="37"/>
    <x v="50"/>
    <x v="0"/>
    <x v="13"/>
    <x v="79"/>
    <x v="55"/>
    <x v="126"/>
    <x v="3"/>
    <x v="6"/>
    <x v="0"/>
    <x v="0"/>
    <x v="14"/>
    <x v="25"/>
    <x v="33"/>
    <x v="4"/>
    <x v="7"/>
    <x v="8"/>
    <x v="14"/>
    <x v="11"/>
    <x v="21"/>
    <x v="124"/>
    <x v="18"/>
    <x v="28"/>
    <x v="5"/>
    <x v="9"/>
    <x v="5"/>
    <x v="4"/>
    <x v="32"/>
    <x v="9"/>
    <x v="4"/>
    <x v="9"/>
    <x v="10"/>
    <x v="16"/>
    <x v="26"/>
  </r>
  <r>
    <x v="1"/>
    <x v="17"/>
    <x v="5"/>
    <x v="20"/>
    <x v="3"/>
    <x v="9"/>
    <x v="95"/>
    <x v="642"/>
    <x v="75"/>
    <x v="20"/>
    <x v="36"/>
    <x v="0"/>
    <x v="13"/>
    <x v="55"/>
    <x v="55"/>
    <x v="126"/>
    <x v="3"/>
    <x v="6"/>
    <x v="0"/>
    <x v="0"/>
    <x v="14"/>
    <x v="25"/>
    <x v="33"/>
    <x v="17"/>
    <x v="20"/>
    <x v="35"/>
    <x v="5"/>
    <x v="2"/>
    <x v="11"/>
    <x v="124"/>
    <x v="18"/>
    <x v="28"/>
    <x v="5"/>
    <x v="9"/>
    <x v="5"/>
    <x v="4"/>
    <x v="32"/>
    <x v="9"/>
    <x v="4"/>
    <x v="9"/>
    <x v="17"/>
    <x v="16"/>
    <x v="26"/>
  </r>
  <r>
    <x v="5"/>
    <x v="16"/>
    <x v="5"/>
    <x v="20"/>
    <x v="3"/>
    <x v="9"/>
    <x v="95"/>
    <x v="75"/>
    <x v="18"/>
    <x v="0"/>
    <x v="0"/>
    <x v="0"/>
    <x v="13"/>
    <x v="0"/>
    <x v="55"/>
    <x v="126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32"/>
    <x v="9"/>
    <x v="4"/>
    <x v="9"/>
    <x v="36"/>
    <x v="16"/>
    <x v="26"/>
  </r>
  <r>
    <x v="6"/>
    <x v="17"/>
    <x v="5"/>
    <x v="20"/>
    <x v="2"/>
    <x v="9"/>
    <x v="95"/>
    <x v="28"/>
    <x v="44"/>
    <x v="37"/>
    <x v="50"/>
    <x v="0"/>
    <x v="13"/>
    <x v="79"/>
    <x v="55"/>
    <x v="126"/>
    <x v="3"/>
    <x v="6"/>
    <x v="0"/>
    <x v="0"/>
    <x v="14"/>
    <x v="25"/>
    <x v="33"/>
    <x v="4"/>
    <x v="7"/>
    <x v="8"/>
    <x v="14"/>
    <x v="11"/>
    <x v="21"/>
    <x v="124"/>
    <x v="18"/>
    <x v="28"/>
    <x v="5"/>
    <x v="9"/>
    <x v="5"/>
    <x v="4"/>
    <x v="32"/>
    <x v="9"/>
    <x v="4"/>
    <x v="9"/>
    <x v="10"/>
    <x v="16"/>
    <x v="26"/>
  </r>
  <r>
    <x v="1"/>
    <x v="16"/>
    <x v="5"/>
    <x v="1"/>
    <x v="1"/>
    <x v="9"/>
    <x v="90"/>
    <x v="272"/>
    <x v="79"/>
    <x v="93"/>
    <x v="104"/>
    <x v="0"/>
    <x v="13"/>
    <x v="121"/>
    <x v="79"/>
    <x v="126"/>
    <x v="3"/>
    <x v="6"/>
    <x v="0"/>
    <x v="0"/>
    <x v="0"/>
    <x v="13"/>
    <x v="9"/>
    <x v="17"/>
    <x v="20"/>
    <x v="35"/>
    <x v="14"/>
    <x v="11"/>
    <x v="21"/>
    <x v="124"/>
    <x v="18"/>
    <x v="28"/>
    <x v="5"/>
    <x v="9"/>
    <x v="5"/>
    <x v="4"/>
    <x v="38"/>
    <x v="7"/>
    <x v="4"/>
    <x v="7"/>
    <x v="11"/>
    <x v="16"/>
    <x v="26"/>
  </r>
  <r>
    <x v="5"/>
    <x v="17"/>
    <x v="5"/>
    <x v="1"/>
    <x v="1"/>
    <x v="9"/>
    <x v="91"/>
    <x v="524"/>
    <x v="3"/>
    <x v="0"/>
    <x v="0"/>
    <x v="0"/>
    <x v="13"/>
    <x v="0"/>
    <x v="79"/>
    <x v="126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38"/>
    <x v="7"/>
    <x v="4"/>
    <x v="7"/>
    <x v="36"/>
    <x v="16"/>
    <x v="26"/>
  </r>
  <r>
    <x v="5"/>
    <x v="14"/>
    <x v="5"/>
    <x v="1"/>
    <x v="1"/>
    <x v="9"/>
    <x v="91"/>
    <x v="261"/>
    <x v="15"/>
    <x v="0"/>
    <x v="0"/>
    <x v="0"/>
    <x v="13"/>
    <x v="0"/>
    <x v="79"/>
    <x v="126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38"/>
    <x v="7"/>
    <x v="4"/>
    <x v="7"/>
    <x v="36"/>
    <x v="16"/>
    <x v="26"/>
  </r>
  <r>
    <x v="1"/>
    <x v="16"/>
    <x v="5"/>
    <x v="34"/>
    <x v="2"/>
    <x v="1"/>
    <x v="54"/>
    <x v="4"/>
    <x v="65"/>
    <x v="143"/>
    <x v="180"/>
    <x v="0"/>
    <x v="13"/>
    <x v="231"/>
    <x v="39"/>
    <x v="126"/>
    <x v="3"/>
    <x v="6"/>
    <x v="0"/>
    <x v="0"/>
    <x v="6"/>
    <x v="16"/>
    <x v="16"/>
    <x v="10"/>
    <x v="11"/>
    <x v="20"/>
    <x v="14"/>
    <x v="11"/>
    <x v="21"/>
    <x v="14"/>
    <x v="10"/>
    <x v="10"/>
    <x v="5"/>
    <x v="9"/>
    <x v="5"/>
    <x v="4"/>
    <x v="24"/>
    <x v="14"/>
    <x v="4"/>
    <x v="14"/>
    <x v="18"/>
    <x v="2"/>
    <x v="12"/>
  </r>
  <r>
    <x v="1"/>
    <x v="15"/>
    <x v="5"/>
    <x v="34"/>
    <x v="4"/>
    <x v="9"/>
    <x v="54"/>
    <x v="550"/>
    <x v="65"/>
    <x v="95"/>
    <x v="176"/>
    <x v="0"/>
    <x v="13"/>
    <x v="252"/>
    <x v="39"/>
    <x v="126"/>
    <x v="3"/>
    <x v="6"/>
    <x v="0"/>
    <x v="0"/>
    <x v="7"/>
    <x v="13"/>
    <x v="16"/>
    <x v="7"/>
    <x v="7"/>
    <x v="15"/>
    <x v="14"/>
    <x v="11"/>
    <x v="21"/>
    <x v="124"/>
    <x v="18"/>
    <x v="28"/>
    <x v="5"/>
    <x v="9"/>
    <x v="5"/>
    <x v="4"/>
    <x v="24"/>
    <x v="14"/>
    <x v="4"/>
    <x v="14"/>
    <x v="17"/>
    <x v="16"/>
    <x v="26"/>
  </r>
  <r>
    <x v="1"/>
    <x v="15"/>
    <x v="5"/>
    <x v="34"/>
    <x v="6"/>
    <x v="9"/>
    <x v="54"/>
    <x v="395"/>
    <x v="16"/>
    <x v="98"/>
    <x v="151"/>
    <x v="0"/>
    <x v="13"/>
    <x v="200"/>
    <x v="39"/>
    <x v="126"/>
    <x v="3"/>
    <x v="6"/>
    <x v="0"/>
    <x v="0"/>
    <x v="5"/>
    <x v="13"/>
    <x v="14"/>
    <x v="8"/>
    <x v="10"/>
    <x v="21"/>
    <x v="5"/>
    <x v="0"/>
    <x v="6"/>
    <x v="124"/>
    <x v="18"/>
    <x v="28"/>
    <x v="5"/>
    <x v="9"/>
    <x v="5"/>
    <x v="4"/>
    <x v="24"/>
    <x v="14"/>
    <x v="4"/>
    <x v="14"/>
    <x v="12"/>
    <x v="16"/>
    <x v="26"/>
  </r>
  <r>
    <x v="6"/>
    <x v="15"/>
    <x v="5"/>
    <x v="34"/>
    <x v="2"/>
    <x v="2"/>
    <x v="54"/>
    <x v="551"/>
    <x v="65"/>
    <x v="0"/>
    <x v="0"/>
    <x v="0"/>
    <x v="13"/>
    <x v="0"/>
    <x v="39"/>
    <x v="126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4"/>
    <x v="14"/>
    <x v="4"/>
    <x v="14"/>
    <x v="36"/>
    <x v="5"/>
    <x v="15"/>
  </r>
  <r>
    <x v="5"/>
    <x v="18"/>
    <x v="2"/>
    <x v="2"/>
    <x v="3"/>
    <x v="9"/>
    <x v="132"/>
    <x v="579"/>
    <x v="12"/>
    <x v="0"/>
    <x v="0"/>
    <x v="0"/>
    <x v="13"/>
    <x v="0"/>
    <x v="98"/>
    <x v="79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6"/>
    <x v="9"/>
    <x v="16"/>
    <x v="36"/>
    <x v="9"/>
    <x v="35"/>
    <x v="36"/>
    <x v="16"/>
    <x v="26"/>
  </r>
  <r>
    <x v="5"/>
    <x v="18"/>
    <x v="2"/>
    <x v="2"/>
    <x v="3"/>
    <x v="9"/>
    <x v="132"/>
    <x v="579"/>
    <x v="62"/>
    <x v="0"/>
    <x v="0"/>
    <x v="0"/>
    <x v="13"/>
    <x v="0"/>
    <x v="98"/>
    <x v="79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6"/>
    <x v="9"/>
    <x v="16"/>
    <x v="36"/>
    <x v="9"/>
    <x v="35"/>
    <x v="36"/>
    <x v="16"/>
    <x v="26"/>
  </r>
  <r>
    <x v="7"/>
    <x v="19"/>
    <x v="2"/>
    <x v="2"/>
    <x v="3"/>
    <x v="1"/>
    <x v="132"/>
    <x v="293"/>
    <x v="86"/>
    <x v="114"/>
    <x v="168"/>
    <x v="0"/>
    <x v="13"/>
    <x v="242"/>
    <x v="98"/>
    <x v="79"/>
    <x v="3"/>
    <x v="6"/>
    <x v="0"/>
    <x v="0"/>
    <x v="7"/>
    <x v="15"/>
    <x v="16"/>
    <x v="17"/>
    <x v="20"/>
    <x v="35"/>
    <x v="14"/>
    <x v="11"/>
    <x v="21"/>
    <x v="124"/>
    <x v="18"/>
    <x v="28"/>
    <x v="5"/>
    <x v="9"/>
    <x v="6"/>
    <x v="9"/>
    <x v="16"/>
    <x v="36"/>
    <x v="9"/>
    <x v="35"/>
    <x v="18"/>
    <x v="1"/>
    <x v="0"/>
  </r>
  <r>
    <x v="7"/>
    <x v="20"/>
    <x v="2"/>
    <x v="2"/>
    <x v="6"/>
    <x v="9"/>
    <x v="132"/>
    <x v="238"/>
    <x v="86"/>
    <x v="100"/>
    <x v="146"/>
    <x v="0"/>
    <x v="13"/>
    <x v="143"/>
    <x v="98"/>
    <x v="79"/>
    <x v="3"/>
    <x v="6"/>
    <x v="0"/>
    <x v="0"/>
    <x v="3"/>
    <x v="14"/>
    <x v="14"/>
    <x v="17"/>
    <x v="20"/>
    <x v="35"/>
    <x v="14"/>
    <x v="11"/>
    <x v="21"/>
    <x v="124"/>
    <x v="18"/>
    <x v="28"/>
    <x v="5"/>
    <x v="9"/>
    <x v="6"/>
    <x v="9"/>
    <x v="16"/>
    <x v="36"/>
    <x v="9"/>
    <x v="35"/>
    <x v="16"/>
    <x v="16"/>
    <x v="26"/>
  </r>
  <r>
    <x v="7"/>
    <x v="20"/>
    <x v="2"/>
    <x v="2"/>
    <x v="6"/>
    <x v="9"/>
    <x v="132"/>
    <x v="427"/>
    <x v="28"/>
    <x v="114"/>
    <x v="152"/>
    <x v="0"/>
    <x v="13"/>
    <x v="142"/>
    <x v="98"/>
    <x v="79"/>
    <x v="3"/>
    <x v="6"/>
    <x v="0"/>
    <x v="0"/>
    <x v="26"/>
    <x v="15"/>
    <x v="15"/>
    <x v="17"/>
    <x v="20"/>
    <x v="35"/>
    <x v="14"/>
    <x v="11"/>
    <x v="21"/>
    <x v="124"/>
    <x v="18"/>
    <x v="28"/>
    <x v="5"/>
    <x v="9"/>
    <x v="6"/>
    <x v="9"/>
    <x v="16"/>
    <x v="36"/>
    <x v="9"/>
    <x v="35"/>
    <x v="17"/>
    <x v="16"/>
    <x v="26"/>
  </r>
  <r>
    <x v="5"/>
    <x v="18"/>
    <x v="2"/>
    <x v="2"/>
    <x v="3"/>
    <x v="9"/>
    <x v="9"/>
    <x v="474"/>
    <x v="57"/>
    <x v="0"/>
    <x v="0"/>
    <x v="0"/>
    <x v="13"/>
    <x v="0"/>
    <x v="8"/>
    <x v="79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6"/>
    <x v="9"/>
    <x v="16"/>
    <x v="36"/>
    <x v="9"/>
    <x v="35"/>
    <x v="36"/>
    <x v="16"/>
    <x v="26"/>
  </r>
  <r>
    <x v="5"/>
    <x v="20"/>
    <x v="2"/>
    <x v="2"/>
    <x v="3"/>
    <x v="9"/>
    <x v="9"/>
    <x v="513"/>
    <x v="62"/>
    <x v="0"/>
    <x v="0"/>
    <x v="0"/>
    <x v="13"/>
    <x v="0"/>
    <x v="8"/>
    <x v="79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6"/>
    <x v="9"/>
    <x v="16"/>
    <x v="36"/>
    <x v="9"/>
    <x v="35"/>
    <x v="36"/>
    <x v="16"/>
    <x v="26"/>
  </r>
  <r>
    <x v="6"/>
    <x v="20"/>
    <x v="2"/>
    <x v="2"/>
    <x v="1"/>
    <x v="1"/>
    <x v="9"/>
    <x v="16"/>
    <x v="62"/>
    <x v="0"/>
    <x v="0"/>
    <x v="0"/>
    <x v="13"/>
    <x v="0"/>
    <x v="8"/>
    <x v="79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6"/>
    <x v="9"/>
    <x v="16"/>
    <x v="36"/>
    <x v="9"/>
    <x v="35"/>
    <x v="36"/>
    <x v="5"/>
    <x v="15"/>
  </r>
  <r>
    <x v="7"/>
    <x v="20"/>
    <x v="2"/>
    <x v="2"/>
    <x v="6"/>
    <x v="1"/>
    <x v="9"/>
    <x v="7"/>
    <x v="62"/>
    <x v="0"/>
    <x v="0"/>
    <x v="0"/>
    <x v="13"/>
    <x v="0"/>
    <x v="8"/>
    <x v="79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6"/>
    <x v="9"/>
    <x v="16"/>
    <x v="36"/>
    <x v="9"/>
    <x v="35"/>
    <x v="36"/>
    <x v="1"/>
    <x v="4"/>
  </r>
  <r>
    <x v="7"/>
    <x v="16"/>
    <x v="2"/>
    <x v="2"/>
    <x v="0"/>
    <x v="9"/>
    <x v="9"/>
    <x v="7"/>
    <x v="62"/>
    <x v="0"/>
    <x v="0"/>
    <x v="0"/>
    <x v="13"/>
    <x v="0"/>
    <x v="8"/>
    <x v="79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6"/>
    <x v="9"/>
    <x v="16"/>
    <x v="36"/>
    <x v="9"/>
    <x v="35"/>
    <x v="36"/>
    <x v="16"/>
    <x v="26"/>
  </r>
  <r>
    <x v="7"/>
    <x v="20"/>
    <x v="2"/>
    <x v="2"/>
    <x v="6"/>
    <x v="9"/>
    <x v="9"/>
    <x v="309"/>
    <x v="62"/>
    <x v="0"/>
    <x v="0"/>
    <x v="0"/>
    <x v="13"/>
    <x v="0"/>
    <x v="8"/>
    <x v="79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6"/>
    <x v="9"/>
    <x v="16"/>
    <x v="36"/>
    <x v="9"/>
    <x v="35"/>
    <x v="36"/>
    <x v="16"/>
    <x v="26"/>
  </r>
  <r>
    <x v="7"/>
    <x v="19"/>
    <x v="4"/>
    <x v="8"/>
    <x v="3"/>
    <x v="2"/>
    <x v="283"/>
    <x v="153"/>
    <x v="62"/>
    <x v="106"/>
    <x v="223"/>
    <x v="0"/>
    <x v="13"/>
    <x v="209"/>
    <x v="70"/>
    <x v="79"/>
    <x v="3"/>
    <x v="6"/>
    <x v="0"/>
    <x v="0"/>
    <x v="29"/>
    <x v="14"/>
    <x v="21"/>
    <x v="17"/>
    <x v="20"/>
    <x v="35"/>
    <x v="29"/>
    <x v="7"/>
    <x v="20"/>
    <x v="124"/>
    <x v="18"/>
    <x v="28"/>
    <x v="5"/>
    <x v="9"/>
    <x v="3"/>
    <x v="8"/>
    <x v="9"/>
    <x v="35"/>
    <x v="8"/>
    <x v="34"/>
    <x v="23"/>
    <x v="1"/>
    <x v="5"/>
  </r>
  <r>
    <x v="1"/>
    <x v="13"/>
    <x v="5"/>
    <x v="33"/>
    <x v="1"/>
    <x v="9"/>
    <x v="47"/>
    <x v="151"/>
    <x v="74"/>
    <x v="0"/>
    <x v="0"/>
    <x v="0"/>
    <x v="13"/>
    <x v="0"/>
    <x v="68"/>
    <x v="83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0"/>
    <x v="26"/>
    <x v="4"/>
    <x v="25"/>
    <x v="36"/>
    <x v="16"/>
    <x v="26"/>
  </r>
  <r>
    <x v="1"/>
    <x v="15"/>
    <x v="5"/>
    <x v="33"/>
    <x v="1"/>
    <x v="9"/>
    <x v="47"/>
    <x v="151"/>
    <x v="74"/>
    <x v="88"/>
    <x v="98"/>
    <x v="0"/>
    <x v="13"/>
    <x v="121"/>
    <x v="68"/>
    <x v="83"/>
    <x v="3"/>
    <x v="6"/>
    <x v="0"/>
    <x v="0"/>
    <x v="0"/>
    <x v="12"/>
    <x v="8"/>
    <x v="17"/>
    <x v="20"/>
    <x v="35"/>
    <x v="14"/>
    <x v="11"/>
    <x v="21"/>
    <x v="124"/>
    <x v="18"/>
    <x v="28"/>
    <x v="5"/>
    <x v="9"/>
    <x v="5"/>
    <x v="4"/>
    <x v="20"/>
    <x v="26"/>
    <x v="4"/>
    <x v="25"/>
    <x v="10"/>
    <x v="16"/>
    <x v="26"/>
  </r>
  <r>
    <x v="1"/>
    <x v="17"/>
    <x v="5"/>
    <x v="31"/>
    <x v="2"/>
    <x v="9"/>
    <x v="186"/>
    <x v="679"/>
    <x v="57"/>
    <x v="7"/>
    <x v="10"/>
    <x v="0"/>
    <x v="13"/>
    <x v="21"/>
    <x v="145"/>
    <x v="72"/>
    <x v="3"/>
    <x v="6"/>
    <x v="0"/>
    <x v="0"/>
    <x v="14"/>
    <x v="25"/>
    <x v="33"/>
    <x v="16"/>
    <x v="20"/>
    <x v="35"/>
    <x v="14"/>
    <x v="11"/>
    <x v="21"/>
    <x v="57"/>
    <x v="3"/>
    <x v="6"/>
    <x v="5"/>
    <x v="9"/>
    <x v="5"/>
    <x v="4"/>
    <x v="22"/>
    <x v="28"/>
    <x v="4"/>
    <x v="27"/>
    <x v="14"/>
    <x v="16"/>
    <x v="26"/>
  </r>
  <r>
    <x v="1"/>
    <x v="17"/>
    <x v="5"/>
    <x v="31"/>
    <x v="4"/>
    <x v="9"/>
    <x v="186"/>
    <x v="595"/>
    <x v="34"/>
    <x v="0"/>
    <x v="0"/>
    <x v="0"/>
    <x v="13"/>
    <x v="0"/>
    <x v="145"/>
    <x v="72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7"/>
    <x v="19"/>
    <x v="5"/>
    <x v="31"/>
    <x v="3"/>
    <x v="9"/>
    <x v="186"/>
    <x v="321"/>
    <x v="68"/>
    <x v="40"/>
    <x v="59"/>
    <x v="0"/>
    <x v="13"/>
    <x v="93"/>
    <x v="214"/>
    <x v="72"/>
    <x v="3"/>
    <x v="6"/>
    <x v="0"/>
    <x v="0"/>
    <x v="14"/>
    <x v="25"/>
    <x v="33"/>
    <x v="7"/>
    <x v="8"/>
    <x v="14"/>
    <x v="7"/>
    <x v="3"/>
    <x v="7"/>
    <x v="124"/>
    <x v="18"/>
    <x v="28"/>
    <x v="5"/>
    <x v="9"/>
    <x v="5"/>
    <x v="4"/>
    <x v="22"/>
    <x v="28"/>
    <x v="4"/>
    <x v="27"/>
    <x v="13"/>
    <x v="16"/>
    <x v="26"/>
  </r>
  <r>
    <x v="7"/>
    <x v="19"/>
    <x v="5"/>
    <x v="31"/>
    <x v="3"/>
    <x v="9"/>
    <x v="186"/>
    <x v="236"/>
    <x v="12"/>
    <x v="23"/>
    <x v="33"/>
    <x v="0"/>
    <x v="13"/>
    <x v="70"/>
    <x v="214"/>
    <x v="72"/>
    <x v="3"/>
    <x v="6"/>
    <x v="0"/>
    <x v="0"/>
    <x v="14"/>
    <x v="25"/>
    <x v="33"/>
    <x v="16"/>
    <x v="20"/>
    <x v="35"/>
    <x v="7"/>
    <x v="3"/>
    <x v="8"/>
    <x v="61"/>
    <x v="8"/>
    <x v="6"/>
    <x v="5"/>
    <x v="9"/>
    <x v="5"/>
    <x v="4"/>
    <x v="22"/>
    <x v="28"/>
    <x v="4"/>
    <x v="27"/>
    <x v="14"/>
    <x v="16"/>
    <x v="26"/>
  </r>
  <r>
    <x v="6"/>
    <x v="18"/>
    <x v="5"/>
    <x v="31"/>
    <x v="2"/>
    <x v="1"/>
    <x v="118"/>
    <x v="26"/>
    <x v="17"/>
    <x v="100"/>
    <x v="131"/>
    <x v="0"/>
    <x v="13"/>
    <x v="125"/>
    <x v="90"/>
    <x v="72"/>
    <x v="3"/>
    <x v="6"/>
    <x v="0"/>
    <x v="0"/>
    <x v="25"/>
    <x v="14"/>
    <x v="13"/>
    <x v="17"/>
    <x v="20"/>
    <x v="35"/>
    <x v="14"/>
    <x v="11"/>
    <x v="21"/>
    <x v="124"/>
    <x v="18"/>
    <x v="28"/>
    <x v="5"/>
    <x v="9"/>
    <x v="5"/>
    <x v="4"/>
    <x v="22"/>
    <x v="28"/>
    <x v="4"/>
    <x v="27"/>
    <x v="15"/>
    <x v="5"/>
    <x v="15"/>
  </r>
  <r>
    <x v="5"/>
    <x v="16"/>
    <x v="5"/>
    <x v="31"/>
    <x v="2"/>
    <x v="9"/>
    <x v="154"/>
    <x v="447"/>
    <x v="15"/>
    <x v="0"/>
    <x v="0"/>
    <x v="0"/>
    <x v="13"/>
    <x v="0"/>
    <x v="90"/>
    <x v="72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7"/>
    <x v="16"/>
    <x v="5"/>
    <x v="31"/>
    <x v="3"/>
    <x v="9"/>
    <x v="226"/>
    <x v="563"/>
    <x v="68"/>
    <x v="32"/>
    <x v="46"/>
    <x v="0"/>
    <x v="13"/>
    <x v="80"/>
    <x v="168"/>
    <x v="72"/>
    <x v="3"/>
    <x v="6"/>
    <x v="0"/>
    <x v="0"/>
    <x v="14"/>
    <x v="25"/>
    <x v="33"/>
    <x v="5"/>
    <x v="5"/>
    <x v="6"/>
    <x v="14"/>
    <x v="11"/>
    <x v="21"/>
    <x v="124"/>
    <x v="18"/>
    <x v="28"/>
    <x v="5"/>
    <x v="9"/>
    <x v="5"/>
    <x v="4"/>
    <x v="22"/>
    <x v="28"/>
    <x v="4"/>
    <x v="27"/>
    <x v="8"/>
    <x v="16"/>
    <x v="26"/>
  </r>
  <r>
    <x v="7"/>
    <x v="19"/>
    <x v="5"/>
    <x v="31"/>
    <x v="7"/>
    <x v="9"/>
    <x v="226"/>
    <x v="504"/>
    <x v="17"/>
    <x v="20"/>
    <x v="28"/>
    <x v="0"/>
    <x v="13"/>
    <x v="55"/>
    <x v="168"/>
    <x v="72"/>
    <x v="3"/>
    <x v="6"/>
    <x v="0"/>
    <x v="0"/>
    <x v="14"/>
    <x v="25"/>
    <x v="33"/>
    <x v="16"/>
    <x v="20"/>
    <x v="35"/>
    <x v="5"/>
    <x v="2"/>
    <x v="5"/>
    <x v="124"/>
    <x v="18"/>
    <x v="28"/>
    <x v="5"/>
    <x v="9"/>
    <x v="5"/>
    <x v="4"/>
    <x v="22"/>
    <x v="28"/>
    <x v="4"/>
    <x v="27"/>
    <x v="11"/>
    <x v="16"/>
    <x v="26"/>
  </r>
  <r>
    <x v="7"/>
    <x v="19"/>
    <x v="5"/>
    <x v="31"/>
    <x v="0"/>
    <x v="9"/>
    <x v="226"/>
    <x v="405"/>
    <x v="27"/>
    <x v="0"/>
    <x v="0"/>
    <x v="0"/>
    <x v="13"/>
    <x v="0"/>
    <x v="168"/>
    <x v="72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7"/>
    <x v="20"/>
    <x v="0"/>
    <x v="30"/>
    <x v="6"/>
    <x v="9"/>
    <x v="199"/>
    <x v="245"/>
    <x v="24"/>
    <x v="0"/>
    <x v="0"/>
    <x v="0"/>
    <x v="13"/>
    <x v="0"/>
    <x v="124"/>
    <x v="70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8"/>
    <x v="7"/>
    <x v="33"/>
    <x v="30"/>
    <x v="7"/>
    <x v="29"/>
    <x v="36"/>
    <x v="16"/>
    <x v="26"/>
  </r>
  <r>
    <x v="7"/>
    <x v="19"/>
    <x v="0"/>
    <x v="30"/>
    <x v="1"/>
    <x v="9"/>
    <x v="313"/>
    <x v="378"/>
    <x v="68"/>
    <x v="0"/>
    <x v="0"/>
    <x v="0"/>
    <x v="13"/>
    <x v="0"/>
    <x v="236"/>
    <x v="82"/>
    <x v="3"/>
    <x v="6"/>
    <x v="1"/>
    <x v="1"/>
    <x v="14"/>
    <x v="25"/>
    <x v="33"/>
    <x v="17"/>
    <x v="20"/>
    <x v="35"/>
    <x v="14"/>
    <x v="11"/>
    <x v="21"/>
    <x v="124"/>
    <x v="18"/>
    <x v="28"/>
    <x v="5"/>
    <x v="9"/>
    <x v="8"/>
    <x v="7"/>
    <x v="33"/>
    <x v="30"/>
    <x v="7"/>
    <x v="29"/>
    <x v="36"/>
    <x v="16"/>
    <x v="26"/>
  </r>
  <r>
    <x v="7"/>
    <x v="17"/>
    <x v="0"/>
    <x v="30"/>
    <x v="2"/>
    <x v="2"/>
    <x v="324"/>
    <x v="698"/>
    <x v="68"/>
    <x v="169"/>
    <x v="233"/>
    <x v="0"/>
    <x v="13"/>
    <x v="291"/>
    <x v="96"/>
    <x v="82"/>
    <x v="3"/>
    <x v="6"/>
    <x v="0"/>
    <x v="0"/>
    <x v="33"/>
    <x v="18"/>
    <x v="22"/>
    <x v="16"/>
    <x v="20"/>
    <x v="35"/>
    <x v="8"/>
    <x v="11"/>
    <x v="21"/>
    <x v="103"/>
    <x v="18"/>
    <x v="28"/>
    <x v="5"/>
    <x v="9"/>
    <x v="8"/>
    <x v="7"/>
    <x v="33"/>
    <x v="30"/>
    <x v="7"/>
    <x v="29"/>
    <x v="24"/>
    <x v="1"/>
    <x v="3"/>
  </r>
  <r>
    <x v="7"/>
    <x v="19"/>
    <x v="3"/>
    <x v="37"/>
    <x v="1"/>
    <x v="9"/>
    <x v="230"/>
    <x v="521"/>
    <x v="90"/>
    <x v="0"/>
    <x v="0"/>
    <x v="0"/>
    <x v="13"/>
    <x v="0"/>
    <x v="124"/>
    <x v="163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2"/>
    <x v="3"/>
    <x v="2"/>
    <x v="5"/>
    <x v="3"/>
    <x v="5"/>
    <x v="36"/>
    <x v="16"/>
    <x v="26"/>
  </r>
  <r>
    <x v="7"/>
    <x v="18"/>
    <x v="5"/>
    <x v="35"/>
    <x v="1"/>
    <x v="9"/>
    <x v="45"/>
    <x v="604"/>
    <x v="90"/>
    <x v="84"/>
    <x v="88"/>
    <x v="0"/>
    <x v="13"/>
    <x v="127"/>
    <x v="124"/>
    <x v="163"/>
    <x v="3"/>
    <x v="6"/>
    <x v="0"/>
    <x v="0"/>
    <x v="1"/>
    <x v="11"/>
    <x v="6"/>
    <x v="17"/>
    <x v="20"/>
    <x v="35"/>
    <x v="14"/>
    <x v="11"/>
    <x v="21"/>
    <x v="124"/>
    <x v="18"/>
    <x v="28"/>
    <x v="5"/>
    <x v="9"/>
    <x v="5"/>
    <x v="4"/>
    <x v="19"/>
    <x v="23"/>
    <x v="4"/>
    <x v="22"/>
    <x v="8"/>
    <x v="16"/>
    <x v="26"/>
  </r>
  <r>
    <x v="7"/>
    <x v="19"/>
    <x v="5"/>
    <x v="37"/>
    <x v="1"/>
    <x v="9"/>
    <x v="28"/>
    <x v="190"/>
    <x v="82"/>
    <x v="0"/>
    <x v="0"/>
    <x v="0"/>
    <x v="13"/>
    <x v="0"/>
    <x v="238"/>
    <x v="163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3"/>
    <x v="10"/>
    <x v="4"/>
    <x v="10"/>
    <x v="36"/>
    <x v="16"/>
    <x v="26"/>
  </r>
  <r>
    <x v="7"/>
    <x v="20"/>
    <x v="5"/>
    <x v="35"/>
    <x v="1"/>
    <x v="9"/>
    <x v="44"/>
    <x v="57"/>
    <x v="90"/>
    <x v="0"/>
    <x v="0"/>
    <x v="0"/>
    <x v="13"/>
    <x v="0"/>
    <x v="238"/>
    <x v="163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19"/>
    <x v="23"/>
    <x v="4"/>
    <x v="22"/>
    <x v="36"/>
    <x v="16"/>
    <x v="26"/>
  </r>
  <r>
    <x v="7"/>
    <x v="20"/>
    <x v="0"/>
    <x v="30"/>
    <x v="1"/>
    <x v="9"/>
    <x v="199"/>
    <x v="567"/>
    <x v="67"/>
    <x v="0"/>
    <x v="0"/>
    <x v="0"/>
    <x v="13"/>
    <x v="0"/>
    <x v="238"/>
    <x v="163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8"/>
    <x v="7"/>
    <x v="33"/>
    <x v="30"/>
    <x v="7"/>
    <x v="29"/>
    <x v="36"/>
    <x v="16"/>
    <x v="26"/>
  </r>
  <r>
    <x v="7"/>
    <x v="20"/>
    <x v="0"/>
    <x v="37"/>
    <x v="1"/>
    <x v="9"/>
    <x v="320"/>
    <x v="121"/>
    <x v="12"/>
    <x v="0"/>
    <x v="0"/>
    <x v="0"/>
    <x v="13"/>
    <x v="0"/>
    <x v="238"/>
    <x v="163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8"/>
    <x v="7"/>
    <x v="36"/>
    <x v="34"/>
    <x v="7"/>
    <x v="33"/>
    <x v="36"/>
    <x v="16"/>
    <x v="26"/>
  </r>
  <r>
    <x v="7"/>
    <x v="20"/>
    <x v="0"/>
    <x v="37"/>
    <x v="1"/>
    <x v="9"/>
    <x v="181"/>
    <x v="693"/>
    <x v="32"/>
    <x v="0"/>
    <x v="0"/>
    <x v="0"/>
    <x v="13"/>
    <x v="0"/>
    <x v="238"/>
    <x v="163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8"/>
    <x v="7"/>
    <x v="36"/>
    <x v="34"/>
    <x v="7"/>
    <x v="33"/>
    <x v="36"/>
    <x v="16"/>
    <x v="26"/>
  </r>
  <r>
    <x v="7"/>
    <x v="18"/>
    <x v="0"/>
    <x v="30"/>
    <x v="2"/>
    <x v="9"/>
    <x v="324"/>
    <x v="398"/>
    <x v="12"/>
    <x v="0"/>
    <x v="0"/>
    <x v="0"/>
    <x v="12"/>
    <x v="35"/>
    <x v="0"/>
    <x v="55"/>
    <x v="3"/>
    <x v="6"/>
    <x v="0"/>
    <x v="0"/>
    <x v="14"/>
    <x v="25"/>
    <x v="33"/>
    <x v="16"/>
    <x v="20"/>
    <x v="35"/>
    <x v="14"/>
    <x v="11"/>
    <x v="21"/>
    <x v="86"/>
    <x v="18"/>
    <x v="28"/>
    <x v="5"/>
    <x v="9"/>
    <x v="8"/>
    <x v="7"/>
    <x v="33"/>
    <x v="30"/>
    <x v="7"/>
    <x v="29"/>
    <x v="36"/>
    <x v="16"/>
    <x v="26"/>
  </r>
  <r>
    <x v="4"/>
    <x v="15"/>
    <x v="4"/>
    <x v="37"/>
    <x v="0"/>
    <x v="9"/>
    <x v="98"/>
    <x v="182"/>
    <x v="16"/>
    <x v="0"/>
    <x v="0"/>
    <x v="0"/>
    <x v="12"/>
    <x v="0"/>
    <x v="0"/>
    <x v="65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3"/>
    <x v="8"/>
    <x v="4"/>
    <x v="37"/>
    <x v="8"/>
    <x v="36"/>
    <x v="36"/>
    <x v="16"/>
    <x v="26"/>
  </r>
  <r>
    <x v="5"/>
    <x v="20"/>
    <x v="5"/>
    <x v="31"/>
    <x v="3"/>
    <x v="9"/>
    <x v="116"/>
    <x v="581"/>
    <x v="90"/>
    <x v="0"/>
    <x v="0"/>
    <x v="0"/>
    <x v="12"/>
    <x v="0"/>
    <x v="149"/>
    <x v="41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1"/>
    <x v="11"/>
    <x v="5"/>
    <x v="31"/>
    <x v="3"/>
    <x v="9"/>
    <x v="116"/>
    <x v="501"/>
    <x v="16"/>
    <x v="0"/>
    <x v="0"/>
    <x v="0"/>
    <x v="12"/>
    <x v="0"/>
    <x v="149"/>
    <x v="41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7"/>
    <x v="17"/>
    <x v="5"/>
    <x v="34"/>
    <x v="2"/>
    <x v="9"/>
    <x v="261"/>
    <x v="439"/>
    <x v="17"/>
    <x v="84"/>
    <x v="88"/>
    <x v="0"/>
    <x v="12"/>
    <x v="132"/>
    <x v="6"/>
    <x v="133"/>
    <x v="3"/>
    <x v="6"/>
    <x v="0"/>
    <x v="0"/>
    <x v="2"/>
    <x v="11"/>
    <x v="6"/>
    <x v="17"/>
    <x v="20"/>
    <x v="35"/>
    <x v="14"/>
    <x v="11"/>
    <x v="21"/>
    <x v="124"/>
    <x v="18"/>
    <x v="28"/>
    <x v="5"/>
    <x v="9"/>
    <x v="5"/>
    <x v="4"/>
    <x v="24"/>
    <x v="14"/>
    <x v="4"/>
    <x v="14"/>
    <x v="8"/>
    <x v="16"/>
    <x v="26"/>
  </r>
  <r>
    <x v="7"/>
    <x v="18"/>
    <x v="5"/>
    <x v="34"/>
    <x v="2"/>
    <x v="9"/>
    <x v="94"/>
    <x v="440"/>
    <x v="17"/>
    <x v="37"/>
    <x v="47"/>
    <x v="0"/>
    <x v="12"/>
    <x v="79"/>
    <x v="6"/>
    <x v="133"/>
    <x v="3"/>
    <x v="6"/>
    <x v="0"/>
    <x v="0"/>
    <x v="14"/>
    <x v="25"/>
    <x v="33"/>
    <x v="4"/>
    <x v="7"/>
    <x v="7"/>
    <x v="14"/>
    <x v="11"/>
    <x v="21"/>
    <x v="124"/>
    <x v="18"/>
    <x v="28"/>
    <x v="5"/>
    <x v="9"/>
    <x v="5"/>
    <x v="4"/>
    <x v="24"/>
    <x v="14"/>
    <x v="4"/>
    <x v="14"/>
    <x v="9"/>
    <x v="16"/>
    <x v="26"/>
  </r>
  <r>
    <x v="7"/>
    <x v="18"/>
    <x v="5"/>
    <x v="34"/>
    <x v="2"/>
    <x v="2"/>
    <x v="60"/>
    <x v="119"/>
    <x v="17"/>
    <x v="38"/>
    <x v="63"/>
    <x v="0"/>
    <x v="12"/>
    <x v="94"/>
    <x v="6"/>
    <x v="133"/>
    <x v="3"/>
    <x v="6"/>
    <x v="0"/>
    <x v="0"/>
    <x v="14"/>
    <x v="25"/>
    <x v="33"/>
    <x v="8"/>
    <x v="8"/>
    <x v="16"/>
    <x v="14"/>
    <x v="11"/>
    <x v="21"/>
    <x v="124"/>
    <x v="18"/>
    <x v="28"/>
    <x v="5"/>
    <x v="9"/>
    <x v="5"/>
    <x v="4"/>
    <x v="24"/>
    <x v="14"/>
    <x v="4"/>
    <x v="14"/>
    <x v="18"/>
    <x v="1"/>
    <x v="1"/>
  </r>
  <r>
    <x v="6"/>
    <x v="12"/>
    <x v="5"/>
    <x v="32"/>
    <x v="1"/>
    <x v="9"/>
    <x v="273"/>
    <x v="680"/>
    <x v="17"/>
    <x v="0"/>
    <x v="4"/>
    <x v="0"/>
    <x v="12"/>
    <x v="0"/>
    <x v="201"/>
    <x v="133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7"/>
    <x v="5"/>
    <x v="4"/>
    <x v="21"/>
    <x v="19"/>
    <x v="4"/>
    <x v="19"/>
    <x v="24"/>
    <x v="16"/>
    <x v="26"/>
  </r>
  <r>
    <x v="1"/>
    <x v="16"/>
    <x v="5"/>
    <x v="32"/>
    <x v="3"/>
    <x v="9"/>
    <x v="273"/>
    <x v="370"/>
    <x v="16"/>
    <x v="41"/>
    <x v="61"/>
    <x v="0"/>
    <x v="12"/>
    <x v="99"/>
    <x v="201"/>
    <x v="133"/>
    <x v="3"/>
    <x v="6"/>
    <x v="0"/>
    <x v="0"/>
    <x v="14"/>
    <x v="25"/>
    <x v="33"/>
    <x v="9"/>
    <x v="9"/>
    <x v="15"/>
    <x v="3"/>
    <x v="11"/>
    <x v="21"/>
    <x v="124"/>
    <x v="18"/>
    <x v="28"/>
    <x v="5"/>
    <x v="2"/>
    <x v="5"/>
    <x v="4"/>
    <x v="21"/>
    <x v="19"/>
    <x v="4"/>
    <x v="19"/>
    <x v="17"/>
    <x v="16"/>
    <x v="26"/>
  </r>
  <r>
    <x v="1"/>
    <x v="13"/>
    <x v="5"/>
    <x v="32"/>
    <x v="3"/>
    <x v="9"/>
    <x v="273"/>
    <x v="336"/>
    <x v="16"/>
    <x v="67"/>
    <x v="111"/>
    <x v="0"/>
    <x v="12"/>
    <x v="215"/>
    <x v="201"/>
    <x v="133"/>
    <x v="3"/>
    <x v="6"/>
    <x v="0"/>
    <x v="0"/>
    <x v="6"/>
    <x v="8"/>
    <x v="10"/>
    <x v="17"/>
    <x v="20"/>
    <x v="35"/>
    <x v="7"/>
    <x v="0"/>
    <x v="6"/>
    <x v="124"/>
    <x v="18"/>
    <x v="28"/>
    <x v="5"/>
    <x v="9"/>
    <x v="5"/>
    <x v="4"/>
    <x v="21"/>
    <x v="19"/>
    <x v="4"/>
    <x v="19"/>
    <x v="12"/>
    <x v="16"/>
    <x v="26"/>
  </r>
  <r>
    <x v="1"/>
    <x v="16"/>
    <x v="5"/>
    <x v="32"/>
    <x v="3"/>
    <x v="9"/>
    <x v="273"/>
    <x v="35"/>
    <x v="66"/>
    <x v="39"/>
    <x v="65"/>
    <x v="0"/>
    <x v="12"/>
    <x v="88"/>
    <x v="201"/>
    <x v="133"/>
    <x v="3"/>
    <x v="6"/>
    <x v="0"/>
    <x v="0"/>
    <x v="14"/>
    <x v="25"/>
    <x v="33"/>
    <x v="6"/>
    <x v="8"/>
    <x v="16"/>
    <x v="8"/>
    <x v="2"/>
    <x v="12"/>
    <x v="124"/>
    <x v="18"/>
    <x v="28"/>
    <x v="5"/>
    <x v="9"/>
    <x v="5"/>
    <x v="4"/>
    <x v="21"/>
    <x v="19"/>
    <x v="4"/>
    <x v="19"/>
    <x v="18"/>
    <x v="16"/>
    <x v="26"/>
  </r>
  <r>
    <x v="1"/>
    <x v="17"/>
    <x v="5"/>
    <x v="32"/>
    <x v="6"/>
    <x v="9"/>
    <x v="273"/>
    <x v="682"/>
    <x v="16"/>
    <x v="96"/>
    <x v="177"/>
    <x v="0"/>
    <x v="12"/>
    <x v="180"/>
    <x v="201"/>
    <x v="133"/>
    <x v="3"/>
    <x v="6"/>
    <x v="0"/>
    <x v="0"/>
    <x v="28"/>
    <x v="13"/>
    <x v="16"/>
    <x v="7"/>
    <x v="8"/>
    <x v="15"/>
    <x v="5"/>
    <x v="1"/>
    <x v="8"/>
    <x v="124"/>
    <x v="18"/>
    <x v="28"/>
    <x v="5"/>
    <x v="9"/>
    <x v="5"/>
    <x v="4"/>
    <x v="21"/>
    <x v="19"/>
    <x v="4"/>
    <x v="19"/>
    <x v="14"/>
    <x v="16"/>
    <x v="26"/>
  </r>
  <r>
    <x v="0"/>
    <x v="19"/>
    <x v="4"/>
    <x v="13"/>
    <x v="2"/>
    <x v="9"/>
    <x v="102"/>
    <x v="532"/>
    <x v="16"/>
    <x v="0"/>
    <x v="0"/>
    <x v="0"/>
    <x v="12"/>
    <x v="0"/>
    <x v="61"/>
    <x v="133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3"/>
    <x v="8"/>
    <x v="13"/>
    <x v="12"/>
    <x v="8"/>
    <x v="12"/>
    <x v="36"/>
    <x v="16"/>
    <x v="26"/>
  </r>
  <r>
    <x v="1"/>
    <x v="17"/>
    <x v="4"/>
    <x v="13"/>
    <x v="1"/>
    <x v="9"/>
    <x v="102"/>
    <x v="265"/>
    <x v="90"/>
    <x v="0"/>
    <x v="0"/>
    <x v="0"/>
    <x v="12"/>
    <x v="0"/>
    <x v="61"/>
    <x v="133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3"/>
    <x v="8"/>
    <x v="13"/>
    <x v="12"/>
    <x v="8"/>
    <x v="12"/>
    <x v="36"/>
    <x v="16"/>
    <x v="26"/>
  </r>
  <r>
    <x v="7"/>
    <x v="18"/>
    <x v="4"/>
    <x v="13"/>
    <x v="3"/>
    <x v="9"/>
    <x v="102"/>
    <x v="265"/>
    <x v="85"/>
    <x v="0"/>
    <x v="0"/>
    <x v="0"/>
    <x v="12"/>
    <x v="0"/>
    <x v="61"/>
    <x v="133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3"/>
    <x v="8"/>
    <x v="13"/>
    <x v="12"/>
    <x v="8"/>
    <x v="12"/>
    <x v="36"/>
    <x v="16"/>
    <x v="26"/>
  </r>
  <r>
    <x v="5"/>
    <x v="30"/>
    <x v="4"/>
    <x v="13"/>
    <x v="6"/>
    <x v="9"/>
    <x v="102"/>
    <x v="181"/>
    <x v="85"/>
    <x v="0"/>
    <x v="0"/>
    <x v="0"/>
    <x v="12"/>
    <x v="0"/>
    <x v="61"/>
    <x v="133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3"/>
    <x v="8"/>
    <x v="13"/>
    <x v="12"/>
    <x v="8"/>
    <x v="12"/>
    <x v="36"/>
    <x v="16"/>
    <x v="26"/>
  </r>
  <r>
    <x v="7"/>
    <x v="18"/>
    <x v="4"/>
    <x v="13"/>
    <x v="6"/>
    <x v="9"/>
    <x v="99"/>
    <x v="273"/>
    <x v="85"/>
    <x v="0"/>
    <x v="0"/>
    <x v="0"/>
    <x v="12"/>
    <x v="0"/>
    <x v="58"/>
    <x v="133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3"/>
    <x v="8"/>
    <x v="13"/>
    <x v="12"/>
    <x v="8"/>
    <x v="12"/>
    <x v="36"/>
    <x v="16"/>
    <x v="26"/>
  </r>
  <r>
    <x v="1"/>
    <x v="18"/>
    <x v="4"/>
    <x v="13"/>
    <x v="6"/>
    <x v="9"/>
    <x v="99"/>
    <x v="273"/>
    <x v="16"/>
    <x v="0"/>
    <x v="0"/>
    <x v="0"/>
    <x v="12"/>
    <x v="0"/>
    <x v="58"/>
    <x v="133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3"/>
    <x v="8"/>
    <x v="13"/>
    <x v="12"/>
    <x v="8"/>
    <x v="12"/>
    <x v="36"/>
    <x v="16"/>
    <x v="26"/>
  </r>
  <r>
    <x v="1"/>
    <x v="15"/>
    <x v="5"/>
    <x v="31"/>
    <x v="1"/>
    <x v="9"/>
    <x v="228"/>
    <x v="328"/>
    <x v="34"/>
    <x v="0"/>
    <x v="0"/>
    <x v="0"/>
    <x v="12"/>
    <x v="0"/>
    <x v="165"/>
    <x v="8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7"/>
    <x v="16"/>
    <x v="5"/>
    <x v="31"/>
    <x v="1"/>
    <x v="9"/>
    <x v="217"/>
    <x v="127"/>
    <x v="12"/>
    <x v="0"/>
    <x v="0"/>
    <x v="0"/>
    <x v="12"/>
    <x v="0"/>
    <x v="165"/>
    <x v="8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1"/>
    <x v="15"/>
    <x v="5"/>
    <x v="31"/>
    <x v="1"/>
    <x v="9"/>
    <x v="253"/>
    <x v="325"/>
    <x v="34"/>
    <x v="88"/>
    <x v="110"/>
    <x v="0"/>
    <x v="12"/>
    <x v="159"/>
    <x v="165"/>
    <x v="8"/>
    <x v="3"/>
    <x v="6"/>
    <x v="0"/>
    <x v="0"/>
    <x v="4"/>
    <x v="12"/>
    <x v="10"/>
    <x v="17"/>
    <x v="20"/>
    <x v="35"/>
    <x v="14"/>
    <x v="11"/>
    <x v="21"/>
    <x v="124"/>
    <x v="18"/>
    <x v="28"/>
    <x v="5"/>
    <x v="9"/>
    <x v="5"/>
    <x v="4"/>
    <x v="22"/>
    <x v="28"/>
    <x v="4"/>
    <x v="27"/>
    <x v="12"/>
    <x v="16"/>
    <x v="26"/>
  </r>
  <r>
    <x v="6"/>
    <x v="18"/>
    <x v="5"/>
    <x v="31"/>
    <x v="1"/>
    <x v="9"/>
    <x v="182"/>
    <x v="534"/>
    <x v="63"/>
    <x v="0"/>
    <x v="0"/>
    <x v="0"/>
    <x v="12"/>
    <x v="0"/>
    <x v="141"/>
    <x v="16"/>
    <x v="3"/>
    <x v="6"/>
    <x v="0"/>
    <x v="0"/>
    <x v="14"/>
    <x v="25"/>
    <x v="33"/>
    <x v="16"/>
    <x v="20"/>
    <x v="35"/>
    <x v="14"/>
    <x v="11"/>
    <x v="21"/>
    <x v="124"/>
    <x v="18"/>
    <x v="28"/>
    <x v="4"/>
    <x v="8"/>
    <x v="5"/>
    <x v="4"/>
    <x v="22"/>
    <x v="28"/>
    <x v="4"/>
    <x v="27"/>
    <x v="36"/>
    <x v="5"/>
    <x v="17"/>
  </r>
  <r>
    <x v="6"/>
    <x v="16"/>
    <x v="5"/>
    <x v="31"/>
    <x v="1"/>
    <x v="9"/>
    <x v="182"/>
    <x v="681"/>
    <x v="27"/>
    <x v="0"/>
    <x v="0"/>
    <x v="0"/>
    <x v="12"/>
    <x v="0"/>
    <x v="141"/>
    <x v="16"/>
    <x v="3"/>
    <x v="6"/>
    <x v="0"/>
    <x v="0"/>
    <x v="14"/>
    <x v="25"/>
    <x v="33"/>
    <x v="16"/>
    <x v="20"/>
    <x v="35"/>
    <x v="14"/>
    <x v="11"/>
    <x v="21"/>
    <x v="124"/>
    <x v="18"/>
    <x v="28"/>
    <x v="4"/>
    <x v="8"/>
    <x v="5"/>
    <x v="4"/>
    <x v="22"/>
    <x v="28"/>
    <x v="4"/>
    <x v="27"/>
    <x v="36"/>
    <x v="16"/>
    <x v="26"/>
  </r>
  <r>
    <x v="1"/>
    <x v="17"/>
    <x v="5"/>
    <x v="31"/>
    <x v="3"/>
    <x v="9"/>
    <x v="182"/>
    <x v="384"/>
    <x v="39"/>
    <x v="0"/>
    <x v="0"/>
    <x v="0"/>
    <x v="12"/>
    <x v="0"/>
    <x v="141"/>
    <x v="16"/>
    <x v="3"/>
    <x v="6"/>
    <x v="0"/>
    <x v="0"/>
    <x v="14"/>
    <x v="25"/>
    <x v="33"/>
    <x v="16"/>
    <x v="20"/>
    <x v="35"/>
    <x v="14"/>
    <x v="11"/>
    <x v="21"/>
    <x v="124"/>
    <x v="18"/>
    <x v="28"/>
    <x v="4"/>
    <x v="8"/>
    <x v="5"/>
    <x v="4"/>
    <x v="22"/>
    <x v="28"/>
    <x v="4"/>
    <x v="27"/>
    <x v="36"/>
    <x v="16"/>
    <x v="26"/>
  </r>
  <r>
    <x v="7"/>
    <x v="19"/>
    <x v="5"/>
    <x v="31"/>
    <x v="3"/>
    <x v="9"/>
    <x v="182"/>
    <x v="571"/>
    <x v="68"/>
    <x v="20"/>
    <x v="27"/>
    <x v="0"/>
    <x v="12"/>
    <x v="53"/>
    <x v="141"/>
    <x v="16"/>
    <x v="3"/>
    <x v="6"/>
    <x v="0"/>
    <x v="0"/>
    <x v="14"/>
    <x v="25"/>
    <x v="33"/>
    <x v="16"/>
    <x v="20"/>
    <x v="35"/>
    <x v="4"/>
    <x v="2"/>
    <x v="4"/>
    <x v="124"/>
    <x v="18"/>
    <x v="28"/>
    <x v="4"/>
    <x v="8"/>
    <x v="5"/>
    <x v="4"/>
    <x v="22"/>
    <x v="28"/>
    <x v="4"/>
    <x v="27"/>
    <x v="10"/>
    <x v="16"/>
    <x v="26"/>
  </r>
  <r>
    <x v="1"/>
    <x v="16"/>
    <x v="5"/>
    <x v="31"/>
    <x v="3"/>
    <x v="9"/>
    <x v="249"/>
    <x v="63"/>
    <x v="57"/>
    <x v="0"/>
    <x v="0"/>
    <x v="0"/>
    <x v="12"/>
    <x v="1"/>
    <x v="151"/>
    <x v="16"/>
    <x v="3"/>
    <x v="6"/>
    <x v="0"/>
    <x v="0"/>
    <x v="14"/>
    <x v="25"/>
    <x v="33"/>
    <x v="16"/>
    <x v="20"/>
    <x v="35"/>
    <x v="14"/>
    <x v="11"/>
    <x v="21"/>
    <x v="1"/>
    <x v="18"/>
    <x v="28"/>
    <x v="5"/>
    <x v="9"/>
    <x v="5"/>
    <x v="4"/>
    <x v="22"/>
    <x v="28"/>
    <x v="4"/>
    <x v="27"/>
    <x v="36"/>
    <x v="2"/>
    <x v="8"/>
  </r>
  <r>
    <x v="5"/>
    <x v="13"/>
    <x v="5"/>
    <x v="31"/>
    <x v="3"/>
    <x v="9"/>
    <x v="220"/>
    <x v="159"/>
    <x v="17"/>
    <x v="0"/>
    <x v="0"/>
    <x v="0"/>
    <x v="12"/>
    <x v="0"/>
    <x v="151"/>
    <x v="16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1"/>
    <x v="17"/>
    <x v="5"/>
    <x v="31"/>
    <x v="6"/>
    <x v="9"/>
    <x v="11"/>
    <x v="91"/>
    <x v="6"/>
    <x v="0"/>
    <x v="0"/>
    <x v="0"/>
    <x v="12"/>
    <x v="0"/>
    <x v="10"/>
    <x v="15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7"/>
    <x v="15"/>
    <x v="0"/>
    <x v="30"/>
    <x v="1"/>
    <x v="9"/>
    <x v="250"/>
    <x v="270"/>
    <x v="67"/>
    <x v="0"/>
    <x v="0"/>
    <x v="0"/>
    <x v="12"/>
    <x v="0"/>
    <x v="238"/>
    <x v="152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8"/>
    <x v="7"/>
    <x v="33"/>
    <x v="30"/>
    <x v="7"/>
    <x v="29"/>
    <x v="36"/>
    <x v="16"/>
    <x v="26"/>
  </r>
  <r>
    <x v="7"/>
    <x v="14"/>
    <x v="0"/>
    <x v="5"/>
    <x v="1"/>
    <x v="9"/>
    <x v="149"/>
    <x v="342"/>
    <x v="12"/>
    <x v="0"/>
    <x v="0"/>
    <x v="0"/>
    <x v="12"/>
    <x v="0"/>
    <x v="238"/>
    <x v="152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8"/>
    <x v="7"/>
    <x v="37"/>
    <x v="32"/>
    <x v="7"/>
    <x v="31"/>
    <x v="36"/>
    <x v="16"/>
    <x v="26"/>
  </r>
  <r>
    <x v="7"/>
    <x v="19"/>
    <x v="5"/>
    <x v="35"/>
    <x v="1"/>
    <x v="9"/>
    <x v="44"/>
    <x v="174"/>
    <x v="90"/>
    <x v="0"/>
    <x v="0"/>
    <x v="0"/>
    <x v="12"/>
    <x v="0"/>
    <x v="238"/>
    <x v="152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19"/>
    <x v="23"/>
    <x v="4"/>
    <x v="22"/>
    <x v="36"/>
    <x v="16"/>
    <x v="26"/>
  </r>
  <r>
    <x v="7"/>
    <x v="18"/>
    <x v="5"/>
    <x v="33"/>
    <x v="1"/>
    <x v="9"/>
    <x v="240"/>
    <x v="121"/>
    <x v="12"/>
    <x v="0"/>
    <x v="0"/>
    <x v="0"/>
    <x v="12"/>
    <x v="0"/>
    <x v="238"/>
    <x v="152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0"/>
    <x v="26"/>
    <x v="4"/>
    <x v="25"/>
    <x v="36"/>
    <x v="16"/>
    <x v="26"/>
  </r>
  <r>
    <x v="7"/>
    <x v="19"/>
    <x v="0"/>
    <x v="21"/>
    <x v="1"/>
    <x v="9"/>
    <x v="247"/>
    <x v="260"/>
    <x v="15"/>
    <x v="0"/>
    <x v="0"/>
    <x v="0"/>
    <x v="12"/>
    <x v="0"/>
    <x v="238"/>
    <x v="152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8"/>
    <x v="7"/>
    <x v="34"/>
    <x v="33"/>
    <x v="7"/>
    <x v="32"/>
    <x v="36"/>
    <x v="16"/>
    <x v="26"/>
  </r>
  <r>
    <x v="7"/>
    <x v="19"/>
    <x v="0"/>
    <x v="30"/>
    <x v="1"/>
    <x v="9"/>
    <x v="252"/>
    <x v="300"/>
    <x v="15"/>
    <x v="0"/>
    <x v="0"/>
    <x v="0"/>
    <x v="12"/>
    <x v="0"/>
    <x v="238"/>
    <x v="152"/>
    <x v="3"/>
    <x v="6"/>
    <x v="0"/>
    <x v="0"/>
    <x v="14"/>
    <x v="25"/>
    <x v="33"/>
    <x v="16"/>
    <x v="20"/>
    <x v="34"/>
    <x v="14"/>
    <x v="11"/>
    <x v="21"/>
    <x v="124"/>
    <x v="18"/>
    <x v="28"/>
    <x v="5"/>
    <x v="9"/>
    <x v="8"/>
    <x v="7"/>
    <x v="33"/>
    <x v="30"/>
    <x v="7"/>
    <x v="29"/>
    <x v="36"/>
    <x v="16"/>
    <x v="26"/>
  </r>
  <r>
    <x v="7"/>
    <x v="17"/>
    <x v="0"/>
    <x v="21"/>
    <x v="1"/>
    <x v="9"/>
    <x v="134"/>
    <x v="350"/>
    <x v="32"/>
    <x v="0"/>
    <x v="0"/>
    <x v="0"/>
    <x v="12"/>
    <x v="0"/>
    <x v="171"/>
    <x v="152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8"/>
    <x v="7"/>
    <x v="34"/>
    <x v="33"/>
    <x v="7"/>
    <x v="32"/>
    <x v="36"/>
    <x v="16"/>
    <x v="26"/>
  </r>
  <r>
    <x v="7"/>
    <x v="18"/>
    <x v="0"/>
    <x v="21"/>
    <x v="1"/>
    <x v="9"/>
    <x v="251"/>
    <x v="271"/>
    <x v="32"/>
    <x v="0"/>
    <x v="0"/>
    <x v="0"/>
    <x v="12"/>
    <x v="0"/>
    <x v="171"/>
    <x v="152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8"/>
    <x v="7"/>
    <x v="34"/>
    <x v="33"/>
    <x v="7"/>
    <x v="32"/>
    <x v="36"/>
    <x v="16"/>
    <x v="26"/>
  </r>
  <r>
    <x v="7"/>
    <x v="18"/>
    <x v="5"/>
    <x v="37"/>
    <x v="1"/>
    <x v="9"/>
    <x v="24"/>
    <x v="471"/>
    <x v="28"/>
    <x v="37"/>
    <x v="45"/>
    <x v="0"/>
    <x v="12"/>
    <x v="76"/>
    <x v="171"/>
    <x v="152"/>
    <x v="3"/>
    <x v="6"/>
    <x v="0"/>
    <x v="0"/>
    <x v="14"/>
    <x v="25"/>
    <x v="33"/>
    <x v="0"/>
    <x v="7"/>
    <x v="5"/>
    <x v="14"/>
    <x v="11"/>
    <x v="21"/>
    <x v="124"/>
    <x v="18"/>
    <x v="28"/>
    <x v="5"/>
    <x v="9"/>
    <x v="5"/>
    <x v="4"/>
    <x v="23"/>
    <x v="10"/>
    <x v="4"/>
    <x v="10"/>
    <x v="7"/>
    <x v="16"/>
    <x v="26"/>
  </r>
  <r>
    <x v="1"/>
    <x v="15"/>
    <x v="5"/>
    <x v="31"/>
    <x v="3"/>
    <x v="9"/>
    <x v="186"/>
    <x v="162"/>
    <x v="16"/>
    <x v="0"/>
    <x v="0"/>
    <x v="0"/>
    <x v="11"/>
    <x v="0"/>
    <x v="145"/>
    <x v="113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7"/>
    <x v="17"/>
    <x v="5"/>
    <x v="31"/>
    <x v="3"/>
    <x v="9"/>
    <x v="186"/>
    <x v="321"/>
    <x v="68"/>
    <x v="21"/>
    <x v="32"/>
    <x v="0"/>
    <x v="11"/>
    <x v="68"/>
    <x v="214"/>
    <x v="113"/>
    <x v="3"/>
    <x v="6"/>
    <x v="0"/>
    <x v="0"/>
    <x v="14"/>
    <x v="25"/>
    <x v="33"/>
    <x v="16"/>
    <x v="20"/>
    <x v="35"/>
    <x v="7"/>
    <x v="2"/>
    <x v="8"/>
    <x v="51"/>
    <x v="5"/>
    <x v="0"/>
    <x v="5"/>
    <x v="9"/>
    <x v="5"/>
    <x v="4"/>
    <x v="22"/>
    <x v="28"/>
    <x v="4"/>
    <x v="27"/>
    <x v="8"/>
    <x v="16"/>
    <x v="26"/>
  </r>
  <r>
    <x v="6"/>
    <x v="16"/>
    <x v="5"/>
    <x v="31"/>
    <x v="1"/>
    <x v="1"/>
    <x v="226"/>
    <x v="333"/>
    <x v="55"/>
    <x v="6"/>
    <x v="9"/>
    <x v="0"/>
    <x v="11"/>
    <x v="14"/>
    <x v="168"/>
    <x v="113"/>
    <x v="3"/>
    <x v="6"/>
    <x v="0"/>
    <x v="0"/>
    <x v="14"/>
    <x v="25"/>
    <x v="33"/>
    <x v="16"/>
    <x v="20"/>
    <x v="35"/>
    <x v="14"/>
    <x v="11"/>
    <x v="21"/>
    <x v="42"/>
    <x v="2"/>
    <x v="5"/>
    <x v="5"/>
    <x v="9"/>
    <x v="5"/>
    <x v="4"/>
    <x v="22"/>
    <x v="28"/>
    <x v="4"/>
    <x v="27"/>
    <x v="13"/>
    <x v="5"/>
    <x v="17"/>
  </r>
  <r>
    <x v="7"/>
    <x v="18"/>
    <x v="5"/>
    <x v="31"/>
    <x v="3"/>
    <x v="9"/>
    <x v="226"/>
    <x v="199"/>
    <x v="86"/>
    <x v="90"/>
    <x v="116"/>
    <x v="0"/>
    <x v="11"/>
    <x v="169"/>
    <x v="168"/>
    <x v="113"/>
    <x v="3"/>
    <x v="6"/>
    <x v="0"/>
    <x v="0"/>
    <x v="4"/>
    <x v="12"/>
    <x v="10"/>
    <x v="5"/>
    <x v="7"/>
    <x v="8"/>
    <x v="14"/>
    <x v="11"/>
    <x v="21"/>
    <x v="124"/>
    <x v="18"/>
    <x v="28"/>
    <x v="5"/>
    <x v="9"/>
    <x v="5"/>
    <x v="4"/>
    <x v="22"/>
    <x v="28"/>
    <x v="4"/>
    <x v="27"/>
    <x v="10"/>
    <x v="16"/>
    <x v="26"/>
  </r>
  <r>
    <x v="7"/>
    <x v="18"/>
    <x v="5"/>
    <x v="31"/>
    <x v="3"/>
    <x v="9"/>
    <x v="226"/>
    <x v="608"/>
    <x v="12"/>
    <x v="90"/>
    <x v="92"/>
    <x v="0"/>
    <x v="11"/>
    <x v="129"/>
    <x v="168"/>
    <x v="113"/>
    <x v="3"/>
    <x v="6"/>
    <x v="0"/>
    <x v="0"/>
    <x v="1"/>
    <x v="12"/>
    <x v="6"/>
    <x v="6"/>
    <x v="7"/>
    <x v="9"/>
    <x v="14"/>
    <x v="11"/>
    <x v="21"/>
    <x v="124"/>
    <x v="18"/>
    <x v="28"/>
    <x v="5"/>
    <x v="9"/>
    <x v="5"/>
    <x v="4"/>
    <x v="22"/>
    <x v="28"/>
    <x v="4"/>
    <x v="27"/>
    <x v="8"/>
    <x v="16"/>
    <x v="26"/>
  </r>
  <r>
    <x v="1"/>
    <x v="17"/>
    <x v="5"/>
    <x v="31"/>
    <x v="3"/>
    <x v="9"/>
    <x v="226"/>
    <x v="115"/>
    <x v="16"/>
    <x v="88"/>
    <x v="104"/>
    <x v="0"/>
    <x v="11"/>
    <x v="132"/>
    <x v="168"/>
    <x v="113"/>
    <x v="3"/>
    <x v="6"/>
    <x v="0"/>
    <x v="0"/>
    <x v="2"/>
    <x v="12"/>
    <x v="9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11"/>
    <x v="16"/>
    <x v="26"/>
  </r>
  <r>
    <x v="1"/>
    <x v="17"/>
    <x v="5"/>
    <x v="31"/>
    <x v="3"/>
    <x v="9"/>
    <x v="226"/>
    <x v="541"/>
    <x v="34"/>
    <x v="90"/>
    <x v="97"/>
    <x v="0"/>
    <x v="11"/>
    <x v="137"/>
    <x v="168"/>
    <x v="113"/>
    <x v="3"/>
    <x v="2"/>
    <x v="0"/>
    <x v="0"/>
    <x v="2"/>
    <x v="12"/>
    <x v="7"/>
    <x v="3"/>
    <x v="7"/>
    <x v="5"/>
    <x v="14"/>
    <x v="11"/>
    <x v="21"/>
    <x v="124"/>
    <x v="18"/>
    <x v="28"/>
    <x v="5"/>
    <x v="9"/>
    <x v="5"/>
    <x v="4"/>
    <x v="22"/>
    <x v="28"/>
    <x v="4"/>
    <x v="27"/>
    <x v="7"/>
    <x v="16"/>
    <x v="26"/>
  </r>
  <r>
    <x v="7"/>
    <x v="18"/>
    <x v="5"/>
    <x v="31"/>
    <x v="6"/>
    <x v="9"/>
    <x v="316"/>
    <x v="572"/>
    <x v="68"/>
    <x v="37"/>
    <x v="50"/>
    <x v="0"/>
    <x v="11"/>
    <x v="84"/>
    <x v="146"/>
    <x v="113"/>
    <x v="3"/>
    <x v="6"/>
    <x v="0"/>
    <x v="0"/>
    <x v="14"/>
    <x v="25"/>
    <x v="33"/>
    <x v="6"/>
    <x v="7"/>
    <x v="8"/>
    <x v="14"/>
    <x v="11"/>
    <x v="21"/>
    <x v="124"/>
    <x v="18"/>
    <x v="28"/>
    <x v="5"/>
    <x v="9"/>
    <x v="5"/>
    <x v="4"/>
    <x v="22"/>
    <x v="28"/>
    <x v="4"/>
    <x v="27"/>
    <x v="10"/>
    <x v="16"/>
    <x v="26"/>
  </r>
  <r>
    <x v="7"/>
    <x v="17"/>
    <x v="5"/>
    <x v="31"/>
    <x v="3"/>
    <x v="9"/>
    <x v="316"/>
    <x v="129"/>
    <x v="12"/>
    <x v="37"/>
    <x v="60"/>
    <x v="0"/>
    <x v="11"/>
    <x v="89"/>
    <x v="146"/>
    <x v="113"/>
    <x v="3"/>
    <x v="6"/>
    <x v="0"/>
    <x v="0"/>
    <x v="14"/>
    <x v="25"/>
    <x v="33"/>
    <x v="7"/>
    <x v="7"/>
    <x v="15"/>
    <x v="14"/>
    <x v="11"/>
    <x v="21"/>
    <x v="124"/>
    <x v="18"/>
    <x v="28"/>
    <x v="5"/>
    <x v="9"/>
    <x v="5"/>
    <x v="4"/>
    <x v="22"/>
    <x v="28"/>
    <x v="4"/>
    <x v="27"/>
    <x v="17"/>
    <x v="16"/>
    <x v="26"/>
  </r>
  <r>
    <x v="1"/>
    <x v="12"/>
    <x v="5"/>
    <x v="31"/>
    <x v="3"/>
    <x v="9"/>
    <x v="316"/>
    <x v="385"/>
    <x v="39"/>
    <x v="0"/>
    <x v="0"/>
    <x v="0"/>
    <x v="11"/>
    <x v="0"/>
    <x v="146"/>
    <x v="113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6"/>
    <x v="15"/>
    <x v="5"/>
    <x v="31"/>
    <x v="1"/>
    <x v="9"/>
    <x v="316"/>
    <x v="158"/>
    <x v="17"/>
    <x v="0"/>
    <x v="0"/>
    <x v="0"/>
    <x v="11"/>
    <x v="0"/>
    <x v="146"/>
    <x v="113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5"/>
    <x v="30"/>
    <x v="5"/>
    <x v="31"/>
    <x v="3"/>
    <x v="9"/>
    <x v="15"/>
    <x v="611"/>
    <x v="15"/>
    <x v="0"/>
    <x v="0"/>
    <x v="0"/>
    <x v="11"/>
    <x v="0"/>
    <x v="142"/>
    <x v="113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6"/>
    <x v="17"/>
    <x v="5"/>
    <x v="31"/>
    <x v="1"/>
    <x v="9"/>
    <x v="183"/>
    <x v="448"/>
    <x v="26"/>
    <x v="88"/>
    <x v="119"/>
    <x v="0"/>
    <x v="11"/>
    <x v="242"/>
    <x v="142"/>
    <x v="113"/>
    <x v="3"/>
    <x v="6"/>
    <x v="0"/>
    <x v="0"/>
    <x v="7"/>
    <x v="12"/>
    <x v="11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13"/>
    <x v="16"/>
    <x v="26"/>
  </r>
  <r>
    <x v="6"/>
    <x v="17"/>
    <x v="5"/>
    <x v="31"/>
    <x v="1"/>
    <x v="1"/>
    <x v="183"/>
    <x v="449"/>
    <x v="63"/>
    <x v="0"/>
    <x v="0"/>
    <x v="0"/>
    <x v="11"/>
    <x v="0"/>
    <x v="142"/>
    <x v="113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5"/>
    <x v="15"/>
  </r>
  <r>
    <x v="7"/>
    <x v="15"/>
    <x v="5"/>
    <x v="31"/>
    <x v="3"/>
    <x v="9"/>
    <x v="183"/>
    <x v="523"/>
    <x v="17"/>
    <x v="0"/>
    <x v="0"/>
    <x v="0"/>
    <x v="11"/>
    <x v="0"/>
    <x v="142"/>
    <x v="113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1"/>
    <x v="16"/>
    <x v="5"/>
    <x v="31"/>
    <x v="3"/>
    <x v="9"/>
    <x v="183"/>
    <x v="525"/>
    <x v="16"/>
    <x v="0"/>
    <x v="0"/>
    <x v="0"/>
    <x v="11"/>
    <x v="0"/>
    <x v="142"/>
    <x v="113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7"/>
    <x v="17"/>
    <x v="5"/>
    <x v="31"/>
    <x v="6"/>
    <x v="9"/>
    <x v="183"/>
    <x v="124"/>
    <x v="12"/>
    <x v="0"/>
    <x v="0"/>
    <x v="0"/>
    <x v="11"/>
    <x v="0"/>
    <x v="142"/>
    <x v="113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1"/>
    <x v="10"/>
    <x v="5"/>
    <x v="32"/>
    <x v="1"/>
    <x v="9"/>
    <x v="267"/>
    <x v="292"/>
    <x v="16"/>
    <x v="62"/>
    <x v="94"/>
    <x v="0"/>
    <x v="11"/>
    <x v="188"/>
    <x v="129"/>
    <x v="153"/>
    <x v="3"/>
    <x v="6"/>
    <x v="0"/>
    <x v="0"/>
    <x v="5"/>
    <x v="6"/>
    <x v="7"/>
    <x v="17"/>
    <x v="20"/>
    <x v="35"/>
    <x v="6"/>
    <x v="0"/>
    <x v="3"/>
    <x v="124"/>
    <x v="18"/>
    <x v="28"/>
    <x v="5"/>
    <x v="9"/>
    <x v="5"/>
    <x v="4"/>
    <x v="21"/>
    <x v="19"/>
    <x v="4"/>
    <x v="19"/>
    <x v="9"/>
    <x v="16"/>
    <x v="26"/>
  </r>
  <r>
    <x v="1"/>
    <x v="14"/>
    <x v="5"/>
    <x v="31"/>
    <x v="1"/>
    <x v="9"/>
    <x v="22"/>
    <x v="106"/>
    <x v="34"/>
    <x v="33"/>
    <x v="56"/>
    <x v="0"/>
    <x v="11"/>
    <x v="89"/>
    <x v="129"/>
    <x v="153"/>
    <x v="3"/>
    <x v="6"/>
    <x v="0"/>
    <x v="0"/>
    <x v="14"/>
    <x v="25"/>
    <x v="33"/>
    <x v="7"/>
    <x v="6"/>
    <x v="11"/>
    <x v="14"/>
    <x v="11"/>
    <x v="21"/>
    <x v="124"/>
    <x v="18"/>
    <x v="28"/>
    <x v="5"/>
    <x v="9"/>
    <x v="5"/>
    <x v="4"/>
    <x v="22"/>
    <x v="28"/>
    <x v="4"/>
    <x v="27"/>
    <x v="13"/>
    <x v="16"/>
    <x v="26"/>
  </r>
  <r>
    <x v="1"/>
    <x v="15"/>
    <x v="5"/>
    <x v="31"/>
    <x v="1"/>
    <x v="9"/>
    <x v="183"/>
    <x v="328"/>
    <x v="34"/>
    <x v="0"/>
    <x v="0"/>
    <x v="0"/>
    <x v="11"/>
    <x v="0"/>
    <x v="129"/>
    <x v="153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5"/>
    <x v="28"/>
    <x v="5"/>
    <x v="31"/>
    <x v="1"/>
    <x v="9"/>
    <x v="154"/>
    <x v="275"/>
    <x v="90"/>
    <x v="0"/>
    <x v="0"/>
    <x v="0"/>
    <x v="11"/>
    <x v="0"/>
    <x v="129"/>
    <x v="153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5"/>
    <x v="28"/>
    <x v="5"/>
    <x v="31"/>
    <x v="1"/>
    <x v="9"/>
    <x v="15"/>
    <x v="33"/>
    <x v="90"/>
    <x v="0"/>
    <x v="0"/>
    <x v="0"/>
    <x v="11"/>
    <x v="0"/>
    <x v="129"/>
    <x v="153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6"/>
    <x v="17"/>
    <x v="5"/>
    <x v="31"/>
    <x v="1"/>
    <x v="9"/>
    <x v="114"/>
    <x v="451"/>
    <x v="33"/>
    <x v="0"/>
    <x v="0"/>
    <x v="0"/>
    <x v="11"/>
    <x v="0"/>
    <x v="66"/>
    <x v="153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6"/>
    <x v="18"/>
    <x v="5"/>
    <x v="31"/>
    <x v="1"/>
    <x v="9"/>
    <x v="114"/>
    <x v="451"/>
    <x v="33"/>
    <x v="0"/>
    <x v="0"/>
    <x v="0"/>
    <x v="11"/>
    <x v="0"/>
    <x v="66"/>
    <x v="153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7"/>
    <x v="12"/>
    <x v="5"/>
    <x v="31"/>
    <x v="3"/>
    <x v="9"/>
    <x v="114"/>
    <x v="194"/>
    <x v="17"/>
    <x v="0"/>
    <x v="0"/>
    <x v="0"/>
    <x v="11"/>
    <x v="0"/>
    <x v="66"/>
    <x v="153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7"/>
    <x v="17"/>
    <x v="5"/>
    <x v="31"/>
    <x v="1"/>
    <x v="9"/>
    <x v="114"/>
    <x v="546"/>
    <x v="33"/>
    <x v="0"/>
    <x v="0"/>
    <x v="0"/>
    <x v="11"/>
    <x v="0"/>
    <x v="66"/>
    <x v="153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7"/>
    <x v="17"/>
    <x v="5"/>
    <x v="31"/>
    <x v="1"/>
    <x v="9"/>
    <x v="114"/>
    <x v="547"/>
    <x v="72"/>
    <x v="0"/>
    <x v="0"/>
    <x v="0"/>
    <x v="11"/>
    <x v="0"/>
    <x v="66"/>
    <x v="153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7"/>
    <x v="18"/>
    <x v="5"/>
    <x v="31"/>
    <x v="6"/>
    <x v="9"/>
    <x v="114"/>
    <x v="31"/>
    <x v="33"/>
    <x v="88"/>
    <x v="93"/>
    <x v="0"/>
    <x v="11"/>
    <x v="127"/>
    <x v="66"/>
    <x v="153"/>
    <x v="3"/>
    <x v="6"/>
    <x v="0"/>
    <x v="0"/>
    <x v="1"/>
    <x v="12"/>
    <x v="7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9"/>
    <x v="16"/>
    <x v="26"/>
  </r>
  <r>
    <x v="1"/>
    <x v="11"/>
    <x v="5"/>
    <x v="17"/>
    <x v="1"/>
    <x v="9"/>
    <x v="269"/>
    <x v="658"/>
    <x v="48"/>
    <x v="0"/>
    <x v="0"/>
    <x v="0"/>
    <x v="11"/>
    <x v="0"/>
    <x v="129"/>
    <x v="32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18"/>
    <x v="24"/>
    <x v="4"/>
    <x v="23"/>
    <x v="36"/>
    <x v="16"/>
    <x v="26"/>
  </r>
  <r>
    <x v="7"/>
    <x v="18"/>
    <x v="5"/>
    <x v="31"/>
    <x v="1"/>
    <x v="9"/>
    <x v="114"/>
    <x v="32"/>
    <x v="72"/>
    <x v="89"/>
    <x v="99"/>
    <x v="0"/>
    <x v="11"/>
    <x v="135"/>
    <x v="129"/>
    <x v="32"/>
    <x v="3"/>
    <x v="6"/>
    <x v="0"/>
    <x v="0"/>
    <x v="2"/>
    <x v="12"/>
    <x v="8"/>
    <x v="16"/>
    <x v="20"/>
    <x v="35"/>
    <x v="3"/>
    <x v="1"/>
    <x v="3"/>
    <x v="124"/>
    <x v="18"/>
    <x v="28"/>
    <x v="5"/>
    <x v="9"/>
    <x v="5"/>
    <x v="4"/>
    <x v="22"/>
    <x v="28"/>
    <x v="4"/>
    <x v="27"/>
    <x v="9"/>
    <x v="16"/>
    <x v="26"/>
  </r>
  <r>
    <x v="7"/>
    <x v="17"/>
    <x v="5"/>
    <x v="31"/>
    <x v="1"/>
    <x v="9"/>
    <x v="114"/>
    <x v="31"/>
    <x v="33"/>
    <x v="0"/>
    <x v="0"/>
    <x v="0"/>
    <x v="11"/>
    <x v="0"/>
    <x v="129"/>
    <x v="32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7"/>
    <x v="17"/>
    <x v="5"/>
    <x v="31"/>
    <x v="1"/>
    <x v="9"/>
    <x v="114"/>
    <x v="30"/>
    <x v="32"/>
    <x v="0"/>
    <x v="0"/>
    <x v="0"/>
    <x v="11"/>
    <x v="0"/>
    <x v="129"/>
    <x v="32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1"/>
    <x v="17"/>
    <x v="5"/>
    <x v="32"/>
    <x v="6"/>
    <x v="9"/>
    <x v="328"/>
    <x v="139"/>
    <x v="16"/>
    <x v="85"/>
    <x v="90"/>
    <x v="0"/>
    <x v="11"/>
    <x v="128"/>
    <x v="226"/>
    <x v="132"/>
    <x v="3"/>
    <x v="6"/>
    <x v="0"/>
    <x v="0"/>
    <x v="1"/>
    <x v="11"/>
    <x v="6"/>
    <x v="17"/>
    <x v="20"/>
    <x v="35"/>
    <x v="4"/>
    <x v="0"/>
    <x v="4"/>
    <x v="124"/>
    <x v="18"/>
    <x v="28"/>
    <x v="5"/>
    <x v="9"/>
    <x v="5"/>
    <x v="4"/>
    <x v="21"/>
    <x v="19"/>
    <x v="4"/>
    <x v="19"/>
    <x v="8"/>
    <x v="16"/>
    <x v="26"/>
  </r>
  <r>
    <x v="6"/>
    <x v="14"/>
    <x v="5"/>
    <x v="32"/>
    <x v="2"/>
    <x v="9"/>
    <x v="328"/>
    <x v="554"/>
    <x v="17"/>
    <x v="0"/>
    <x v="0"/>
    <x v="0"/>
    <x v="11"/>
    <x v="0"/>
    <x v="226"/>
    <x v="132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1"/>
    <x v="19"/>
    <x v="4"/>
    <x v="19"/>
    <x v="36"/>
    <x v="16"/>
    <x v="26"/>
  </r>
  <r>
    <x v="1"/>
    <x v="16"/>
    <x v="5"/>
    <x v="32"/>
    <x v="3"/>
    <x v="9"/>
    <x v="328"/>
    <x v="662"/>
    <x v="16"/>
    <x v="86"/>
    <x v="95"/>
    <x v="0"/>
    <x v="11"/>
    <x v="136"/>
    <x v="226"/>
    <x v="132"/>
    <x v="3"/>
    <x v="6"/>
    <x v="0"/>
    <x v="0"/>
    <x v="2"/>
    <x v="11"/>
    <x v="7"/>
    <x v="17"/>
    <x v="20"/>
    <x v="35"/>
    <x v="8"/>
    <x v="2"/>
    <x v="12"/>
    <x v="124"/>
    <x v="18"/>
    <x v="28"/>
    <x v="5"/>
    <x v="9"/>
    <x v="5"/>
    <x v="4"/>
    <x v="21"/>
    <x v="19"/>
    <x v="4"/>
    <x v="19"/>
    <x v="9"/>
    <x v="16"/>
    <x v="26"/>
  </r>
  <r>
    <x v="1"/>
    <x v="15"/>
    <x v="5"/>
    <x v="32"/>
    <x v="3"/>
    <x v="9"/>
    <x v="328"/>
    <x v="413"/>
    <x v="16"/>
    <x v="89"/>
    <x v="157"/>
    <x v="0"/>
    <x v="11"/>
    <x v="292"/>
    <x v="226"/>
    <x v="132"/>
    <x v="3"/>
    <x v="6"/>
    <x v="0"/>
    <x v="0"/>
    <x v="33"/>
    <x v="12"/>
    <x v="15"/>
    <x v="17"/>
    <x v="20"/>
    <x v="35"/>
    <x v="31"/>
    <x v="1"/>
    <x v="11"/>
    <x v="68"/>
    <x v="18"/>
    <x v="28"/>
    <x v="5"/>
    <x v="9"/>
    <x v="5"/>
    <x v="4"/>
    <x v="21"/>
    <x v="19"/>
    <x v="4"/>
    <x v="19"/>
    <x v="17"/>
    <x v="16"/>
    <x v="26"/>
  </r>
  <r>
    <x v="1"/>
    <x v="17"/>
    <x v="5"/>
    <x v="32"/>
    <x v="2"/>
    <x v="9"/>
    <x v="312"/>
    <x v="147"/>
    <x v="66"/>
    <x v="0"/>
    <x v="0"/>
    <x v="0"/>
    <x v="11"/>
    <x v="0"/>
    <x v="88"/>
    <x v="132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1"/>
    <x v="19"/>
    <x v="4"/>
    <x v="19"/>
    <x v="36"/>
    <x v="16"/>
    <x v="26"/>
  </r>
  <r>
    <x v="1"/>
    <x v="14"/>
    <x v="5"/>
    <x v="37"/>
    <x v="1"/>
    <x v="9"/>
    <x v="344"/>
    <x v="318"/>
    <x v="16"/>
    <x v="0"/>
    <x v="0"/>
    <x v="0"/>
    <x v="11"/>
    <x v="0"/>
    <x v="88"/>
    <x v="132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3"/>
    <x v="10"/>
    <x v="4"/>
    <x v="10"/>
    <x v="36"/>
    <x v="16"/>
    <x v="26"/>
  </r>
  <r>
    <x v="1"/>
    <x v="16"/>
    <x v="5"/>
    <x v="32"/>
    <x v="3"/>
    <x v="9"/>
    <x v="128"/>
    <x v="584"/>
    <x v="16"/>
    <x v="92"/>
    <x v="144"/>
    <x v="0"/>
    <x v="11"/>
    <x v="199"/>
    <x v="73"/>
    <x v="132"/>
    <x v="3"/>
    <x v="6"/>
    <x v="0"/>
    <x v="0"/>
    <x v="5"/>
    <x v="12"/>
    <x v="13"/>
    <x v="8"/>
    <x v="9"/>
    <x v="18"/>
    <x v="14"/>
    <x v="11"/>
    <x v="21"/>
    <x v="124"/>
    <x v="18"/>
    <x v="28"/>
    <x v="5"/>
    <x v="9"/>
    <x v="5"/>
    <x v="4"/>
    <x v="21"/>
    <x v="19"/>
    <x v="4"/>
    <x v="19"/>
    <x v="15"/>
    <x v="16"/>
    <x v="26"/>
  </r>
  <r>
    <x v="7"/>
    <x v="17"/>
    <x v="4"/>
    <x v="13"/>
    <x v="2"/>
    <x v="9"/>
    <x v="78"/>
    <x v="58"/>
    <x v="1"/>
    <x v="0"/>
    <x v="0"/>
    <x v="0"/>
    <x v="11"/>
    <x v="0"/>
    <x v="2"/>
    <x v="132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3"/>
    <x v="8"/>
    <x v="13"/>
    <x v="12"/>
    <x v="8"/>
    <x v="12"/>
    <x v="36"/>
    <x v="16"/>
    <x v="26"/>
  </r>
  <r>
    <x v="7"/>
    <x v="18"/>
    <x v="4"/>
    <x v="13"/>
    <x v="2"/>
    <x v="9"/>
    <x v="78"/>
    <x v="163"/>
    <x v="85"/>
    <x v="0"/>
    <x v="0"/>
    <x v="0"/>
    <x v="11"/>
    <x v="182"/>
    <x v="2"/>
    <x v="132"/>
    <x v="3"/>
    <x v="6"/>
    <x v="0"/>
    <x v="0"/>
    <x v="5"/>
    <x v="25"/>
    <x v="33"/>
    <x v="17"/>
    <x v="20"/>
    <x v="35"/>
    <x v="14"/>
    <x v="11"/>
    <x v="21"/>
    <x v="124"/>
    <x v="18"/>
    <x v="28"/>
    <x v="5"/>
    <x v="9"/>
    <x v="3"/>
    <x v="8"/>
    <x v="13"/>
    <x v="12"/>
    <x v="8"/>
    <x v="12"/>
    <x v="36"/>
    <x v="16"/>
    <x v="26"/>
  </r>
  <r>
    <x v="1"/>
    <x v="16"/>
    <x v="4"/>
    <x v="13"/>
    <x v="1"/>
    <x v="9"/>
    <x v="78"/>
    <x v="22"/>
    <x v="16"/>
    <x v="0"/>
    <x v="0"/>
    <x v="0"/>
    <x v="11"/>
    <x v="0"/>
    <x v="2"/>
    <x v="132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3"/>
    <x v="8"/>
    <x v="13"/>
    <x v="12"/>
    <x v="8"/>
    <x v="12"/>
    <x v="36"/>
    <x v="16"/>
    <x v="26"/>
  </r>
  <r>
    <x v="1"/>
    <x v="17"/>
    <x v="4"/>
    <x v="13"/>
    <x v="1"/>
    <x v="9"/>
    <x v="100"/>
    <x v="176"/>
    <x v="16"/>
    <x v="0"/>
    <x v="0"/>
    <x v="0"/>
    <x v="11"/>
    <x v="0"/>
    <x v="45"/>
    <x v="132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3"/>
    <x v="8"/>
    <x v="13"/>
    <x v="12"/>
    <x v="8"/>
    <x v="12"/>
    <x v="36"/>
    <x v="16"/>
    <x v="26"/>
  </r>
  <r>
    <x v="7"/>
    <x v="17"/>
    <x v="4"/>
    <x v="13"/>
    <x v="1"/>
    <x v="9"/>
    <x v="79"/>
    <x v="506"/>
    <x v="85"/>
    <x v="0"/>
    <x v="0"/>
    <x v="0"/>
    <x v="11"/>
    <x v="0"/>
    <x v="45"/>
    <x v="132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3"/>
    <x v="8"/>
    <x v="13"/>
    <x v="12"/>
    <x v="8"/>
    <x v="12"/>
    <x v="36"/>
    <x v="16"/>
    <x v="26"/>
  </r>
  <r>
    <x v="7"/>
    <x v="18"/>
    <x v="4"/>
    <x v="13"/>
    <x v="1"/>
    <x v="9"/>
    <x v="107"/>
    <x v="178"/>
    <x v="85"/>
    <x v="0"/>
    <x v="0"/>
    <x v="0"/>
    <x v="11"/>
    <x v="0"/>
    <x v="45"/>
    <x v="132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3"/>
    <x v="8"/>
    <x v="13"/>
    <x v="12"/>
    <x v="8"/>
    <x v="12"/>
    <x v="36"/>
    <x v="16"/>
    <x v="26"/>
  </r>
  <r>
    <x v="1"/>
    <x v="16"/>
    <x v="4"/>
    <x v="13"/>
    <x v="1"/>
    <x v="9"/>
    <x v="104"/>
    <x v="184"/>
    <x v="16"/>
    <x v="0"/>
    <x v="0"/>
    <x v="0"/>
    <x v="11"/>
    <x v="0"/>
    <x v="45"/>
    <x v="132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3"/>
    <x v="8"/>
    <x v="13"/>
    <x v="12"/>
    <x v="8"/>
    <x v="12"/>
    <x v="36"/>
    <x v="16"/>
    <x v="26"/>
  </r>
  <r>
    <x v="1"/>
    <x v="17"/>
    <x v="4"/>
    <x v="13"/>
    <x v="1"/>
    <x v="9"/>
    <x v="107"/>
    <x v="178"/>
    <x v="16"/>
    <x v="0"/>
    <x v="0"/>
    <x v="0"/>
    <x v="11"/>
    <x v="0"/>
    <x v="45"/>
    <x v="132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3"/>
    <x v="8"/>
    <x v="13"/>
    <x v="12"/>
    <x v="8"/>
    <x v="12"/>
    <x v="36"/>
    <x v="16"/>
    <x v="26"/>
  </r>
  <r>
    <x v="7"/>
    <x v="18"/>
    <x v="4"/>
    <x v="13"/>
    <x v="1"/>
    <x v="9"/>
    <x v="100"/>
    <x v="176"/>
    <x v="1"/>
    <x v="0"/>
    <x v="0"/>
    <x v="0"/>
    <x v="11"/>
    <x v="0"/>
    <x v="45"/>
    <x v="132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3"/>
    <x v="8"/>
    <x v="13"/>
    <x v="12"/>
    <x v="8"/>
    <x v="12"/>
    <x v="36"/>
    <x v="16"/>
    <x v="26"/>
  </r>
  <r>
    <x v="1"/>
    <x v="15"/>
    <x v="4"/>
    <x v="13"/>
    <x v="6"/>
    <x v="9"/>
    <x v="101"/>
    <x v="438"/>
    <x v="16"/>
    <x v="0"/>
    <x v="0"/>
    <x v="0"/>
    <x v="11"/>
    <x v="0"/>
    <x v="60"/>
    <x v="132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3"/>
    <x v="8"/>
    <x v="13"/>
    <x v="12"/>
    <x v="8"/>
    <x v="12"/>
    <x v="36"/>
    <x v="16"/>
    <x v="26"/>
  </r>
  <r>
    <x v="1"/>
    <x v="16"/>
    <x v="4"/>
    <x v="13"/>
    <x v="3"/>
    <x v="9"/>
    <x v="101"/>
    <x v="424"/>
    <x v="54"/>
    <x v="0"/>
    <x v="0"/>
    <x v="0"/>
    <x v="11"/>
    <x v="0"/>
    <x v="60"/>
    <x v="132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3"/>
    <x v="8"/>
    <x v="13"/>
    <x v="12"/>
    <x v="8"/>
    <x v="12"/>
    <x v="36"/>
    <x v="16"/>
    <x v="26"/>
  </r>
  <r>
    <x v="0"/>
    <x v="18"/>
    <x v="4"/>
    <x v="13"/>
    <x v="6"/>
    <x v="9"/>
    <x v="101"/>
    <x v="437"/>
    <x v="15"/>
    <x v="0"/>
    <x v="0"/>
    <x v="0"/>
    <x v="11"/>
    <x v="0"/>
    <x v="60"/>
    <x v="132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3"/>
    <x v="8"/>
    <x v="13"/>
    <x v="12"/>
    <x v="8"/>
    <x v="12"/>
    <x v="36"/>
    <x v="16"/>
    <x v="26"/>
  </r>
  <r>
    <x v="7"/>
    <x v="18"/>
    <x v="4"/>
    <x v="13"/>
    <x v="3"/>
    <x v="9"/>
    <x v="101"/>
    <x v="436"/>
    <x v="85"/>
    <x v="0"/>
    <x v="0"/>
    <x v="0"/>
    <x v="11"/>
    <x v="0"/>
    <x v="60"/>
    <x v="132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3"/>
    <x v="8"/>
    <x v="13"/>
    <x v="12"/>
    <x v="8"/>
    <x v="12"/>
    <x v="36"/>
    <x v="16"/>
    <x v="26"/>
  </r>
  <r>
    <x v="5"/>
    <x v="30"/>
    <x v="4"/>
    <x v="13"/>
    <x v="3"/>
    <x v="9"/>
    <x v="97"/>
    <x v="361"/>
    <x v="12"/>
    <x v="0"/>
    <x v="0"/>
    <x v="0"/>
    <x v="11"/>
    <x v="0"/>
    <x v="232"/>
    <x v="132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3"/>
    <x v="8"/>
    <x v="13"/>
    <x v="12"/>
    <x v="8"/>
    <x v="12"/>
    <x v="36"/>
    <x v="16"/>
    <x v="26"/>
  </r>
  <r>
    <x v="7"/>
    <x v="18"/>
    <x v="4"/>
    <x v="13"/>
    <x v="3"/>
    <x v="9"/>
    <x v="100"/>
    <x v="176"/>
    <x v="1"/>
    <x v="0"/>
    <x v="0"/>
    <x v="0"/>
    <x v="11"/>
    <x v="0"/>
    <x v="59"/>
    <x v="132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3"/>
    <x v="8"/>
    <x v="13"/>
    <x v="12"/>
    <x v="8"/>
    <x v="12"/>
    <x v="36"/>
    <x v="16"/>
    <x v="26"/>
  </r>
  <r>
    <x v="1"/>
    <x v="16"/>
    <x v="4"/>
    <x v="13"/>
    <x v="3"/>
    <x v="9"/>
    <x v="100"/>
    <x v="176"/>
    <x v="16"/>
    <x v="0"/>
    <x v="0"/>
    <x v="0"/>
    <x v="11"/>
    <x v="0"/>
    <x v="59"/>
    <x v="132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3"/>
    <x v="8"/>
    <x v="13"/>
    <x v="12"/>
    <x v="8"/>
    <x v="12"/>
    <x v="36"/>
    <x v="16"/>
    <x v="26"/>
  </r>
  <r>
    <x v="1"/>
    <x v="16"/>
    <x v="4"/>
    <x v="13"/>
    <x v="3"/>
    <x v="9"/>
    <x v="100"/>
    <x v="177"/>
    <x v="16"/>
    <x v="0"/>
    <x v="0"/>
    <x v="0"/>
    <x v="11"/>
    <x v="0"/>
    <x v="59"/>
    <x v="132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3"/>
    <x v="8"/>
    <x v="13"/>
    <x v="12"/>
    <x v="8"/>
    <x v="12"/>
    <x v="36"/>
    <x v="16"/>
    <x v="26"/>
  </r>
  <r>
    <x v="7"/>
    <x v="17"/>
    <x v="0"/>
    <x v="30"/>
    <x v="6"/>
    <x v="9"/>
    <x v="199"/>
    <x v="567"/>
    <x v="68"/>
    <x v="0"/>
    <x v="0"/>
    <x v="0"/>
    <x v="11"/>
    <x v="0"/>
    <x v="124"/>
    <x v="77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8"/>
    <x v="7"/>
    <x v="33"/>
    <x v="30"/>
    <x v="7"/>
    <x v="29"/>
    <x v="36"/>
    <x v="16"/>
    <x v="26"/>
  </r>
  <r>
    <x v="1"/>
    <x v="16"/>
    <x v="5"/>
    <x v="37"/>
    <x v="3"/>
    <x v="9"/>
    <x v="55"/>
    <x v="380"/>
    <x v="39"/>
    <x v="0"/>
    <x v="0"/>
    <x v="0"/>
    <x v="11"/>
    <x v="0"/>
    <x v="192"/>
    <x v="104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3"/>
    <x v="10"/>
    <x v="4"/>
    <x v="10"/>
    <x v="36"/>
    <x v="16"/>
    <x v="26"/>
  </r>
  <r>
    <x v="1"/>
    <x v="16"/>
    <x v="5"/>
    <x v="32"/>
    <x v="3"/>
    <x v="9"/>
    <x v="56"/>
    <x v="535"/>
    <x v="90"/>
    <x v="19"/>
    <x v="26"/>
    <x v="0"/>
    <x v="11"/>
    <x v="51"/>
    <x v="192"/>
    <x v="104"/>
    <x v="3"/>
    <x v="6"/>
    <x v="0"/>
    <x v="0"/>
    <x v="14"/>
    <x v="25"/>
    <x v="33"/>
    <x v="17"/>
    <x v="20"/>
    <x v="35"/>
    <x v="15"/>
    <x v="0"/>
    <x v="3"/>
    <x v="124"/>
    <x v="18"/>
    <x v="28"/>
    <x v="5"/>
    <x v="9"/>
    <x v="5"/>
    <x v="4"/>
    <x v="21"/>
    <x v="19"/>
    <x v="4"/>
    <x v="19"/>
    <x v="9"/>
    <x v="16"/>
    <x v="26"/>
  </r>
  <r>
    <x v="1"/>
    <x v="16"/>
    <x v="0"/>
    <x v="5"/>
    <x v="2"/>
    <x v="9"/>
    <x v="160"/>
    <x v="612"/>
    <x v="70"/>
    <x v="0"/>
    <x v="0"/>
    <x v="0"/>
    <x v="11"/>
    <x v="0"/>
    <x v="104"/>
    <x v="48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8"/>
    <x v="7"/>
    <x v="37"/>
    <x v="32"/>
    <x v="7"/>
    <x v="31"/>
    <x v="36"/>
    <x v="16"/>
    <x v="26"/>
  </r>
  <r>
    <x v="1"/>
    <x v="16"/>
    <x v="0"/>
    <x v="5"/>
    <x v="4"/>
    <x v="9"/>
    <x v="160"/>
    <x v="179"/>
    <x v="15"/>
    <x v="0"/>
    <x v="0"/>
    <x v="0"/>
    <x v="11"/>
    <x v="0"/>
    <x v="104"/>
    <x v="48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8"/>
    <x v="7"/>
    <x v="37"/>
    <x v="32"/>
    <x v="7"/>
    <x v="31"/>
    <x v="36"/>
    <x v="16"/>
    <x v="26"/>
  </r>
  <r>
    <x v="1"/>
    <x v="16"/>
    <x v="5"/>
    <x v="31"/>
    <x v="3"/>
    <x v="9"/>
    <x v="188"/>
    <x v="268"/>
    <x v="34"/>
    <x v="0"/>
    <x v="0"/>
    <x v="0"/>
    <x v="11"/>
    <x v="0"/>
    <x v="147"/>
    <x v="21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1"/>
    <x v="16"/>
    <x v="5"/>
    <x v="31"/>
    <x v="3"/>
    <x v="9"/>
    <x v="188"/>
    <x v="592"/>
    <x v="39"/>
    <x v="0"/>
    <x v="0"/>
    <x v="0"/>
    <x v="11"/>
    <x v="0"/>
    <x v="147"/>
    <x v="21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7"/>
    <x v="17"/>
    <x v="5"/>
    <x v="31"/>
    <x v="3"/>
    <x v="9"/>
    <x v="188"/>
    <x v="490"/>
    <x v="68"/>
    <x v="90"/>
    <x v="174"/>
    <x v="0"/>
    <x v="11"/>
    <x v="278"/>
    <x v="147"/>
    <x v="21"/>
    <x v="3"/>
    <x v="6"/>
    <x v="0"/>
    <x v="0"/>
    <x v="8"/>
    <x v="12"/>
    <x v="16"/>
    <x v="8"/>
    <x v="7"/>
    <x v="10"/>
    <x v="6"/>
    <x v="11"/>
    <x v="21"/>
    <x v="124"/>
    <x v="18"/>
    <x v="28"/>
    <x v="5"/>
    <x v="9"/>
    <x v="5"/>
    <x v="4"/>
    <x v="22"/>
    <x v="28"/>
    <x v="4"/>
    <x v="27"/>
    <x v="12"/>
    <x v="1"/>
    <x v="1"/>
  </r>
  <r>
    <x v="7"/>
    <x v="17"/>
    <x v="5"/>
    <x v="31"/>
    <x v="3"/>
    <x v="9"/>
    <x v="188"/>
    <x v="313"/>
    <x v="12"/>
    <x v="0"/>
    <x v="0"/>
    <x v="0"/>
    <x v="11"/>
    <x v="0"/>
    <x v="147"/>
    <x v="21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7"/>
    <x v="18"/>
    <x v="5"/>
    <x v="31"/>
    <x v="3"/>
    <x v="9"/>
    <x v="188"/>
    <x v="695"/>
    <x v="68"/>
    <x v="88"/>
    <x v="119"/>
    <x v="0"/>
    <x v="11"/>
    <x v="210"/>
    <x v="147"/>
    <x v="21"/>
    <x v="3"/>
    <x v="6"/>
    <x v="0"/>
    <x v="0"/>
    <x v="6"/>
    <x v="12"/>
    <x v="11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13"/>
    <x v="16"/>
    <x v="26"/>
  </r>
  <r>
    <x v="1"/>
    <x v="18"/>
    <x v="4"/>
    <x v="37"/>
    <x v="9"/>
    <x v="9"/>
    <x v="244"/>
    <x v="396"/>
    <x v="16"/>
    <x v="0"/>
    <x v="0"/>
    <x v="0"/>
    <x v="11"/>
    <x v="0"/>
    <x v="124"/>
    <x v="31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3"/>
    <x v="8"/>
    <x v="4"/>
    <x v="37"/>
    <x v="8"/>
    <x v="36"/>
    <x v="36"/>
    <x v="16"/>
    <x v="26"/>
  </r>
  <r>
    <x v="7"/>
    <x v="17"/>
    <x v="0"/>
    <x v="21"/>
    <x v="0"/>
    <x v="9"/>
    <x v="140"/>
    <x v="599"/>
    <x v="12"/>
    <x v="0"/>
    <x v="0"/>
    <x v="0"/>
    <x v="10"/>
    <x v="0"/>
    <x v="256"/>
    <x v="102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8"/>
    <x v="7"/>
    <x v="34"/>
    <x v="33"/>
    <x v="7"/>
    <x v="32"/>
    <x v="36"/>
    <x v="16"/>
    <x v="26"/>
  </r>
  <r>
    <x v="7"/>
    <x v="17"/>
    <x v="5"/>
    <x v="31"/>
    <x v="3"/>
    <x v="9"/>
    <x v="226"/>
    <x v="608"/>
    <x v="12"/>
    <x v="0"/>
    <x v="0"/>
    <x v="0"/>
    <x v="10"/>
    <x v="0"/>
    <x v="168"/>
    <x v="142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7"/>
    <x v="17"/>
    <x v="5"/>
    <x v="31"/>
    <x v="3"/>
    <x v="9"/>
    <x v="226"/>
    <x v="199"/>
    <x v="86"/>
    <x v="8"/>
    <x v="5"/>
    <x v="0"/>
    <x v="10"/>
    <x v="24"/>
    <x v="168"/>
    <x v="142"/>
    <x v="3"/>
    <x v="6"/>
    <x v="0"/>
    <x v="0"/>
    <x v="14"/>
    <x v="25"/>
    <x v="33"/>
    <x v="16"/>
    <x v="20"/>
    <x v="35"/>
    <x v="14"/>
    <x v="11"/>
    <x v="21"/>
    <x v="67"/>
    <x v="5"/>
    <x v="1"/>
    <x v="5"/>
    <x v="9"/>
    <x v="5"/>
    <x v="4"/>
    <x v="22"/>
    <x v="28"/>
    <x v="4"/>
    <x v="27"/>
    <x v="9"/>
    <x v="16"/>
    <x v="26"/>
  </r>
  <r>
    <x v="1"/>
    <x v="16"/>
    <x v="5"/>
    <x v="31"/>
    <x v="2"/>
    <x v="1"/>
    <x v="226"/>
    <x v="375"/>
    <x v="57"/>
    <x v="1"/>
    <x v="1"/>
    <x v="0"/>
    <x v="10"/>
    <x v="28"/>
    <x v="168"/>
    <x v="142"/>
    <x v="3"/>
    <x v="6"/>
    <x v="0"/>
    <x v="0"/>
    <x v="14"/>
    <x v="25"/>
    <x v="33"/>
    <x v="16"/>
    <x v="20"/>
    <x v="35"/>
    <x v="14"/>
    <x v="11"/>
    <x v="21"/>
    <x v="75"/>
    <x v="18"/>
    <x v="28"/>
    <x v="0"/>
    <x v="1"/>
    <x v="5"/>
    <x v="4"/>
    <x v="22"/>
    <x v="28"/>
    <x v="4"/>
    <x v="27"/>
    <x v="15"/>
    <x v="2"/>
    <x v="8"/>
  </r>
  <r>
    <x v="1"/>
    <x v="15"/>
    <x v="5"/>
    <x v="31"/>
    <x v="1"/>
    <x v="9"/>
    <x v="226"/>
    <x v="116"/>
    <x v="16"/>
    <x v="0"/>
    <x v="0"/>
    <x v="0"/>
    <x v="10"/>
    <x v="26"/>
    <x v="168"/>
    <x v="142"/>
    <x v="3"/>
    <x v="6"/>
    <x v="0"/>
    <x v="0"/>
    <x v="14"/>
    <x v="25"/>
    <x v="33"/>
    <x v="16"/>
    <x v="20"/>
    <x v="35"/>
    <x v="14"/>
    <x v="11"/>
    <x v="21"/>
    <x v="70"/>
    <x v="18"/>
    <x v="28"/>
    <x v="5"/>
    <x v="9"/>
    <x v="5"/>
    <x v="4"/>
    <x v="22"/>
    <x v="28"/>
    <x v="4"/>
    <x v="27"/>
    <x v="36"/>
    <x v="16"/>
    <x v="26"/>
  </r>
  <r>
    <x v="6"/>
    <x v="16"/>
    <x v="5"/>
    <x v="31"/>
    <x v="1"/>
    <x v="9"/>
    <x v="226"/>
    <x v="333"/>
    <x v="55"/>
    <x v="6"/>
    <x v="9"/>
    <x v="0"/>
    <x v="10"/>
    <x v="14"/>
    <x v="168"/>
    <x v="142"/>
    <x v="3"/>
    <x v="6"/>
    <x v="0"/>
    <x v="0"/>
    <x v="14"/>
    <x v="25"/>
    <x v="33"/>
    <x v="16"/>
    <x v="20"/>
    <x v="35"/>
    <x v="14"/>
    <x v="11"/>
    <x v="21"/>
    <x v="42"/>
    <x v="2"/>
    <x v="5"/>
    <x v="5"/>
    <x v="9"/>
    <x v="5"/>
    <x v="4"/>
    <x v="22"/>
    <x v="28"/>
    <x v="4"/>
    <x v="27"/>
    <x v="13"/>
    <x v="16"/>
    <x v="26"/>
  </r>
  <r>
    <x v="1"/>
    <x v="17"/>
    <x v="5"/>
    <x v="31"/>
    <x v="0"/>
    <x v="9"/>
    <x v="226"/>
    <x v="503"/>
    <x v="16"/>
    <x v="37"/>
    <x v="50"/>
    <x v="0"/>
    <x v="10"/>
    <x v="80"/>
    <x v="168"/>
    <x v="142"/>
    <x v="3"/>
    <x v="6"/>
    <x v="0"/>
    <x v="0"/>
    <x v="14"/>
    <x v="25"/>
    <x v="33"/>
    <x v="5"/>
    <x v="7"/>
    <x v="8"/>
    <x v="14"/>
    <x v="11"/>
    <x v="21"/>
    <x v="124"/>
    <x v="18"/>
    <x v="28"/>
    <x v="5"/>
    <x v="9"/>
    <x v="5"/>
    <x v="4"/>
    <x v="22"/>
    <x v="28"/>
    <x v="4"/>
    <x v="27"/>
    <x v="10"/>
    <x v="16"/>
    <x v="26"/>
  </r>
  <r>
    <x v="7"/>
    <x v="17"/>
    <x v="5"/>
    <x v="31"/>
    <x v="0"/>
    <x v="9"/>
    <x v="226"/>
    <x v="405"/>
    <x v="27"/>
    <x v="37"/>
    <x v="45"/>
    <x v="0"/>
    <x v="10"/>
    <x v="77"/>
    <x v="168"/>
    <x v="142"/>
    <x v="3"/>
    <x v="6"/>
    <x v="0"/>
    <x v="0"/>
    <x v="14"/>
    <x v="25"/>
    <x v="33"/>
    <x v="2"/>
    <x v="7"/>
    <x v="5"/>
    <x v="14"/>
    <x v="11"/>
    <x v="21"/>
    <x v="124"/>
    <x v="18"/>
    <x v="28"/>
    <x v="5"/>
    <x v="9"/>
    <x v="5"/>
    <x v="4"/>
    <x v="22"/>
    <x v="28"/>
    <x v="4"/>
    <x v="27"/>
    <x v="7"/>
    <x v="16"/>
    <x v="26"/>
  </r>
  <r>
    <x v="7"/>
    <x v="17"/>
    <x v="5"/>
    <x v="31"/>
    <x v="6"/>
    <x v="9"/>
    <x v="351"/>
    <x v="511"/>
    <x v="62"/>
    <x v="0"/>
    <x v="0"/>
    <x v="0"/>
    <x v="10"/>
    <x v="47"/>
    <x v="247"/>
    <x v="142"/>
    <x v="3"/>
    <x v="6"/>
    <x v="0"/>
    <x v="0"/>
    <x v="14"/>
    <x v="25"/>
    <x v="33"/>
    <x v="17"/>
    <x v="20"/>
    <x v="35"/>
    <x v="14"/>
    <x v="11"/>
    <x v="21"/>
    <x v="108"/>
    <x v="18"/>
    <x v="28"/>
    <x v="5"/>
    <x v="9"/>
    <x v="5"/>
    <x v="4"/>
    <x v="22"/>
    <x v="28"/>
    <x v="4"/>
    <x v="27"/>
    <x v="36"/>
    <x v="16"/>
    <x v="26"/>
  </r>
  <r>
    <x v="1"/>
    <x v="15"/>
    <x v="5"/>
    <x v="31"/>
    <x v="3"/>
    <x v="9"/>
    <x v="186"/>
    <x v="595"/>
    <x v="34"/>
    <x v="0"/>
    <x v="0"/>
    <x v="0"/>
    <x v="10"/>
    <x v="0"/>
    <x v="145"/>
    <x v="142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1"/>
    <x v="12"/>
    <x v="5"/>
    <x v="31"/>
    <x v="3"/>
    <x v="9"/>
    <x v="186"/>
    <x v="168"/>
    <x v="6"/>
    <x v="0"/>
    <x v="0"/>
    <x v="0"/>
    <x v="10"/>
    <x v="0"/>
    <x v="145"/>
    <x v="142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7"/>
    <x v="16"/>
    <x v="5"/>
    <x v="31"/>
    <x v="3"/>
    <x v="9"/>
    <x v="186"/>
    <x v="321"/>
    <x v="68"/>
    <x v="34"/>
    <x v="48"/>
    <x v="0"/>
    <x v="10"/>
    <x v="86"/>
    <x v="214"/>
    <x v="142"/>
    <x v="3"/>
    <x v="6"/>
    <x v="0"/>
    <x v="0"/>
    <x v="14"/>
    <x v="25"/>
    <x v="33"/>
    <x v="6"/>
    <x v="6"/>
    <x v="7"/>
    <x v="6"/>
    <x v="11"/>
    <x v="21"/>
    <x v="64"/>
    <x v="4"/>
    <x v="3"/>
    <x v="5"/>
    <x v="9"/>
    <x v="5"/>
    <x v="4"/>
    <x v="22"/>
    <x v="28"/>
    <x v="4"/>
    <x v="27"/>
    <x v="9"/>
    <x v="16"/>
    <x v="26"/>
  </r>
  <r>
    <x v="1"/>
    <x v="15"/>
    <x v="5"/>
    <x v="31"/>
    <x v="1"/>
    <x v="9"/>
    <x v="186"/>
    <x v="321"/>
    <x v="6"/>
    <x v="36"/>
    <x v="51"/>
    <x v="0"/>
    <x v="10"/>
    <x v="87"/>
    <x v="145"/>
    <x v="142"/>
    <x v="3"/>
    <x v="6"/>
    <x v="0"/>
    <x v="0"/>
    <x v="14"/>
    <x v="25"/>
    <x v="33"/>
    <x v="6"/>
    <x v="6"/>
    <x v="8"/>
    <x v="6"/>
    <x v="0"/>
    <x v="2"/>
    <x v="109"/>
    <x v="5"/>
    <x v="5"/>
    <x v="5"/>
    <x v="9"/>
    <x v="5"/>
    <x v="4"/>
    <x v="22"/>
    <x v="28"/>
    <x v="4"/>
    <x v="27"/>
    <x v="8"/>
    <x v="16"/>
    <x v="26"/>
  </r>
  <r>
    <x v="6"/>
    <x v="15"/>
    <x v="5"/>
    <x v="31"/>
    <x v="0"/>
    <x v="9"/>
    <x v="186"/>
    <x v="407"/>
    <x v="63"/>
    <x v="0"/>
    <x v="0"/>
    <x v="0"/>
    <x v="10"/>
    <x v="0"/>
    <x v="214"/>
    <x v="142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7"/>
    <x v="16"/>
    <x v="5"/>
    <x v="31"/>
    <x v="3"/>
    <x v="9"/>
    <x v="188"/>
    <x v="426"/>
    <x v="17"/>
    <x v="37"/>
    <x v="54"/>
    <x v="0"/>
    <x v="10"/>
    <x v="94"/>
    <x v="147"/>
    <x v="142"/>
    <x v="3"/>
    <x v="6"/>
    <x v="0"/>
    <x v="0"/>
    <x v="14"/>
    <x v="25"/>
    <x v="33"/>
    <x v="8"/>
    <x v="7"/>
    <x v="10"/>
    <x v="14"/>
    <x v="11"/>
    <x v="21"/>
    <x v="124"/>
    <x v="18"/>
    <x v="28"/>
    <x v="5"/>
    <x v="9"/>
    <x v="5"/>
    <x v="4"/>
    <x v="22"/>
    <x v="28"/>
    <x v="4"/>
    <x v="27"/>
    <x v="12"/>
    <x v="16"/>
    <x v="26"/>
  </r>
  <r>
    <x v="7"/>
    <x v="16"/>
    <x v="5"/>
    <x v="31"/>
    <x v="6"/>
    <x v="9"/>
    <x v="188"/>
    <x v="23"/>
    <x v="68"/>
    <x v="82"/>
    <x v="115"/>
    <x v="0"/>
    <x v="10"/>
    <x v="198"/>
    <x v="147"/>
    <x v="142"/>
    <x v="3"/>
    <x v="6"/>
    <x v="0"/>
    <x v="0"/>
    <x v="5"/>
    <x v="10"/>
    <x v="10"/>
    <x v="7"/>
    <x v="6"/>
    <x v="6"/>
    <x v="6"/>
    <x v="0"/>
    <x v="6"/>
    <x v="108"/>
    <x v="18"/>
    <x v="28"/>
    <x v="5"/>
    <x v="9"/>
    <x v="5"/>
    <x v="4"/>
    <x v="22"/>
    <x v="28"/>
    <x v="4"/>
    <x v="27"/>
    <x v="8"/>
    <x v="16"/>
    <x v="26"/>
  </r>
  <r>
    <x v="7"/>
    <x v="16"/>
    <x v="5"/>
    <x v="31"/>
    <x v="1"/>
    <x v="9"/>
    <x v="188"/>
    <x v="360"/>
    <x v="26"/>
    <x v="33"/>
    <x v="52"/>
    <x v="0"/>
    <x v="10"/>
    <x v="84"/>
    <x v="147"/>
    <x v="142"/>
    <x v="3"/>
    <x v="6"/>
    <x v="0"/>
    <x v="0"/>
    <x v="14"/>
    <x v="25"/>
    <x v="33"/>
    <x v="6"/>
    <x v="6"/>
    <x v="9"/>
    <x v="14"/>
    <x v="11"/>
    <x v="21"/>
    <x v="124"/>
    <x v="18"/>
    <x v="28"/>
    <x v="5"/>
    <x v="9"/>
    <x v="5"/>
    <x v="4"/>
    <x v="22"/>
    <x v="28"/>
    <x v="4"/>
    <x v="27"/>
    <x v="11"/>
    <x v="16"/>
    <x v="26"/>
  </r>
  <r>
    <x v="7"/>
    <x v="17"/>
    <x v="5"/>
    <x v="27"/>
    <x v="9"/>
    <x v="9"/>
    <x v="19"/>
    <x v="488"/>
    <x v="85"/>
    <x v="0"/>
    <x v="0"/>
    <x v="0"/>
    <x v="10"/>
    <x v="0"/>
    <x v="17"/>
    <x v="138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14"/>
    <x v="4"/>
    <x v="4"/>
    <x v="4"/>
    <x v="36"/>
    <x v="16"/>
    <x v="26"/>
  </r>
  <r>
    <x v="7"/>
    <x v="17"/>
    <x v="5"/>
    <x v="27"/>
    <x v="6"/>
    <x v="9"/>
    <x v="19"/>
    <x v="593"/>
    <x v="85"/>
    <x v="0"/>
    <x v="0"/>
    <x v="0"/>
    <x v="10"/>
    <x v="0"/>
    <x v="17"/>
    <x v="138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14"/>
    <x v="4"/>
    <x v="4"/>
    <x v="4"/>
    <x v="36"/>
    <x v="16"/>
    <x v="26"/>
  </r>
  <r>
    <x v="7"/>
    <x v="17"/>
    <x v="5"/>
    <x v="27"/>
    <x v="6"/>
    <x v="9"/>
    <x v="19"/>
    <x v="594"/>
    <x v="90"/>
    <x v="0"/>
    <x v="0"/>
    <x v="0"/>
    <x v="10"/>
    <x v="0"/>
    <x v="17"/>
    <x v="138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14"/>
    <x v="4"/>
    <x v="4"/>
    <x v="4"/>
    <x v="36"/>
    <x v="16"/>
    <x v="26"/>
  </r>
  <r>
    <x v="1"/>
    <x v="12"/>
    <x v="5"/>
    <x v="27"/>
    <x v="1"/>
    <x v="9"/>
    <x v="310"/>
    <x v="372"/>
    <x v="6"/>
    <x v="87"/>
    <x v="188"/>
    <x v="0"/>
    <x v="10"/>
    <x v="293"/>
    <x v="15"/>
    <x v="138"/>
    <x v="3"/>
    <x v="6"/>
    <x v="0"/>
    <x v="0"/>
    <x v="33"/>
    <x v="11"/>
    <x v="17"/>
    <x v="5"/>
    <x v="6"/>
    <x v="4"/>
    <x v="30"/>
    <x v="0"/>
    <x v="13"/>
    <x v="48"/>
    <x v="18"/>
    <x v="28"/>
    <x v="5"/>
    <x v="9"/>
    <x v="5"/>
    <x v="4"/>
    <x v="14"/>
    <x v="4"/>
    <x v="4"/>
    <x v="4"/>
    <x v="6"/>
    <x v="16"/>
    <x v="26"/>
  </r>
  <r>
    <x v="7"/>
    <x v="17"/>
    <x v="5"/>
    <x v="27"/>
    <x v="2"/>
    <x v="9"/>
    <x v="53"/>
    <x v="668"/>
    <x v="85"/>
    <x v="85"/>
    <x v="106"/>
    <x v="0"/>
    <x v="10"/>
    <x v="215"/>
    <x v="15"/>
    <x v="138"/>
    <x v="3"/>
    <x v="6"/>
    <x v="0"/>
    <x v="0"/>
    <x v="6"/>
    <x v="11"/>
    <x v="9"/>
    <x v="17"/>
    <x v="20"/>
    <x v="35"/>
    <x v="7"/>
    <x v="0"/>
    <x v="5"/>
    <x v="124"/>
    <x v="18"/>
    <x v="28"/>
    <x v="5"/>
    <x v="9"/>
    <x v="5"/>
    <x v="4"/>
    <x v="14"/>
    <x v="4"/>
    <x v="4"/>
    <x v="4"/>
    <x v="11"/>
    <x v="16"/>
    <x v="26"/>
  </r>
  <r>
    <x v="1"/>
    <x v="13"/>
    <x v="5"/>
    <x v="27"/>
    <x v="1"/>
    <x v="9"/>
    <x v="51"/>
    <x v="636"/>
    <x v="9"/>
    <x v="87"/>
    <x v="101"/>
    <x v="0"/>
    <x v="10"/>
    <x v="272"/>
    <x v="15"/>
    <x v="138"/>
    <x v="3"/>
    <x v="6"/>
    <x v="0"/>
    <x v="0"/>
    <x v="8"/>
    <x v="11"/>
    <x v="8"/>
    <x v="6"/>
    <x v="6"/>
    <x v="8"/>
    <x v="9"/>
    <x v="0"/>
    <x v="4"/>
    <x v="124"/>
    <x v="18"/>
    <x v="28"/>
    <x v="5"/>
    <x v="9"/>
    <x v="5"/>
    <x v="4"/>
    <x v="14"/>
    <x v="4"/>
    <x v="4"/>
    <x v="4"/>
    <x v="10"/>
    <x v="16"/>
    <x v="26"/>
  </r>
  <r>
    <x v="1"/>
    <x v="14"/>
    <x v="5"/>
    <x v="27"/>
    <x v="1"/>
    <x v="9"/>
    <x v="49"/>
    <x v="281"/>
    <x v="16"/>
    <x v="0"/>
    <x v="0"/>
    <x v="0"/>
    <x v="10"/>
    <x v="0"/>
    <x v="36"/>
    <x v="138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14"/>
    <x v="4"/>
    <x v="4"/>
    <x v="4"/>
    <x v="36"/>
    <x v="16"/>
    <x v="26"/>
  </r>
  <r>
    <x v="1"/>
    <x v="13"/>
    <x v="5"/>
    <x v="27"/>
    <x v="9"/>
    <x v="9"/>
    <x v="49"/>
    <x v="242"/>
    <x v="16"/>
    <x v="0"/>
    <x v="0"/>
    <x v="0"/>
    <x v="10"/>
    <x v="0"/>
    <x v="36"/>
    <x v="138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14"/>
    <x v="4"/>
    <x v="4"/>
    <x v="4"/>
    <x v="36"/>
    <x v="16"/>
    <x v="26"/>
  </r>
  <r>
    <x v="1"/>
    <x v="14"/>
    <x v="5"/>
    <x v="27"/>
    <x v="6"/>
    <x v="9"/>
    <x v="49"/>
    <x v="102"/>
    <x v="7"/>
    <x v="0"/>
    <x v="0"/>
    <x v="0"/>
    <x v="10"/>
    <x v="0"/>
    <x v="36"/>
    <x v="138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14"/>
    <x v="4"/>
    <x v="4"/>
    <x v="4"/>
    <x v="36"/>
    <x v="16"/>
    <x v="26"/>
  </r>
  <r>
    <x v="1"/>
    <x v="16"/>
    <x v="5"/>
    <x v="27"/>
    <x v="9"/>
    <x v="9"/>
    <x v="49"/>
    <x v="103"/>
    <x v="7"/>
    <x v="0"/>
    <x v="0"/>
    <x v="0"/>
    <x v="10"/>
    <x v="0"/>
    <x v="36"/>
    <x v="138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14"/>
    <x v="4"/>
    <x v="4"/>
    <x v="4"/>
    <x v="36"/>
    <x v="16"/>
    <x v="26"/>
  </r>
  <r>
    <x v="7"/>
    <x v="15"/>
    <x v="5"/>
    <x v="37"/>
    <x v="3"/>
    <x v="9"/>
    <x v="221"/>
    <x v="671"/>
    <x v="56"/>
    <x v="0"/>
    <x v="0"/>
    <x v="0"/>
    <x v="10"/>
    <x v="0"/>
    <x v="215"/>
    <x v="128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3"/>
    <x v="10"/>
    <x v="4"/>
    <x v="10"/>
    <x v="36"/>
    <x v="16"/>
    <x v="26"/>
  </r>
  <r>
    <x v="7"/>
    <x v="30"/>
    <x v="5"/>
    <x v="37"/>
    <x v="3"/>
    <x v="9"/>
    <x v="42"/>
    <x v="704"/>
    <x v="90"/>
    <x v="0"/>
    <x v="0"/>
    <x v="0"/>
    <x v="10"/>
    <x v="0"/>
    <x v="215"/>
    <x v="128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3"/>
    <x v="10"/>
    <x v="4"/>
    <x v="10"/>
    <x v="36"/>
    <x v="16"/>
    <x v="26"/>
  </r>
  <r>
    <x v="6"/>
    <x v="15"/>
    <x v="5"/>
    <x v="16"/>
    <x v="2"/>
    <x v="1"/>
    <x v="42"/>
    <x v="576"/>
    <x v="17"/>
    <x v="0"/>
    <x v="0"/>
    <x v="0"/>
    <x v="10"/>
    <x v="0"/>
    <x v="215"/>
    <x v="128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12"/>
    <x v="20"/>
    <x v="4"/>
    <x v="20"/>
    <x v="36"/>
    <x v="5"/>
    <x v="17"/>
  </r>
  <r>
    <x v="7"/>
    <x v="17"/>
    <x v="5"/>
    <x v="37"/>
    <x v="3"/>
    <x v="9"/>
    <x v="74"/>
    <x v="457"/>
    <x v="15"/>
    <x v="0"/>
    <x v="0"/>
    <x v="0"/>
    <x v="10"/>
    <x v="0"/>
    <x v="71"/>
    <x v="128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3"/>
    <x v="10"/>
    <x v="4"/>
    <x v="10"/>
    <x v="36"/>
    <x v="16"/>
    <x v="26"/>
  </r>
  <r>
    <x v="1"/>
    <x v="14"/>
    <x v="5"/>
    <x v="35"/>
    <x v="3"/>
    <x v="9"/>
    <x v="278"/>
    <x v="243"/>
    <x v="15"/>
    <x v="0"/>
    <x v="0"/>
    <x v="0"/>
    <x v="10"/>
    <x v="46"/>
    <x v="203"/>
    <x v="130"/>
    <x v="3"/>
    <x v="6"/>
    <x v="0"/>
    <x v="0"/>
    <x v="14"/>
    <x v="25"/>
    <x v="33"/>
    <x v="17"/>
    <x v="20"/>
    <x v="35"/>
    <x v="14"/>
    <x v="11"/>
    <x v="21"/>
    <x v="107"/>
    <x v="18"/>
    <x v="28"/>
    <x v="5"/>
    <x v="9"/>
    <x v="5"/>
    <x v="4"/>
    <x v="19"/>
    <x v="23"/>
    <x v="4"/>
    <x v="22"/>
    <x v="36"/>
    <x v="16"/>
    <x v="26"/>
  </r>
  <r>
    <x v="7"/>
    <x v="14"/>
    <x v="5"/>
    <x v="35"/>
    <x v="3"/>
    <x v="9"/>
    <x v="278"/>
    <x v="356"/>
    <x v="77"/>
    <x v="0"/>
    <x v="0"/>
    <x v="0"/>
    <x v="10"/>
    <x v="47"/>
    <x v="203"/>
    <x v="130"/>
    <x v="3"/>
    <x v="6"/>
    <x v="0"/>
    <x v="0"/>
    <x v="14"/>
    <x v="25"/>
    <x v="33"/>
    <x v="17"/>
    <x v="20"/>
    <x v="35"/>
    <x v="14"/>
    <x v="11"/>
    <x v="21"/>
    <x v="108"/>
    <x v="18"/>
    <x v="28"/>
    <x v="5"/>
    <x v="9"/>
    <x v="5"/>
    <x v="4"/>
    <x v="19"/>
    <x v="23"/>
    <x v="4"/>
    <x v="22"/>
    <x v="36"/>
    <x v="16"/>
    <x v="26"/>
  </r>
  <r>
    <x v="7"/>
    <x v="17"/>
    <x v="5"/>
    <x v="35"/>
    <x v="6"/>
    <x v="9"/>
    <x v="278"/>
    <x v="358"/>
    <x v="90"/>
    <x v="0"/>
    <x v="0"/>
    <x v="0"/>
    <x v="10"/>
    <x v="46"/>
    <x v="203"/>
    <x v="130"/>
    <x v="3"/>
    <x v="6"/>
    <x v="0"/>
    <x v="0"/>
    <x v="14"/>
    <x v="25"/>
    <x v="33"/>
    <x v="17"/>
    <x v="20"/>
    <x v="35"/>
    <x v="14"/>
    <x v="11"/>
    <x v="21"/>
    <x v="107"/>
    <x v="18"/>
    <x v="28"/>
    <x v="5"/>
    <x v="9"/>
    <x v="5"/>
    <x v="4"/>
    <x v="19"/>
    <x v="23"/>
    <x v="4"/>
    <x v="22"/>
    <x v="36"/>
    <x v="16"/>
    <x v="26"/>
  </r>
  <r>
    <x v="7"/>
    <x v="30"/>
    <x v="5"/>
    <x v="35"/>
    <x v="6"/>
    <x v="9"/>
    <x v="64"/>
    <x v="20"/>
    <x v="90"/>
    <x v="0"/>
    <x v="0"/>
    <x v="0"/>
    <x v="10"/>
    <x v="47"/>
    <x v="44"/>
    <x v="130"/>
    <x v="3"/>
    <x v="6"/>
    <x v="0"/>
    <x v="0"/>
    <x v="14"/>
    <x v="25"/>
    <x v="33"/>
    <x v="17"/>
    <x v="20"/>
    <x v="35"/>
    <x v="14"/>
    <x v="11"/>
    <x v="21"/>
    <x v="108"/>
    <x v="18"/>
    <x v="28"/>
    <x v="5"/>
    <x v="9"/>
    <x v="5"/>
    <x v="4"/>
    <x v="19"/>
    <x v="23"/>
    <x v="4"/>
    <x v="22"/>
    <x v="36"/>
    <x v="16"/>
    <x v="26"/>
  </r>
  <r>
    <x v="7"/>
    <x v="17"/>
    <x v="5"/>
    <x v="35"/>
    <x v="6"/>
    <x v="9"/>
    <x v="64"/>
    <x v="173"/>
    <x v="90"/>
    <x v="0"/>
    <x v="0"/>
    <x v="0"/>
    <x v="10"/>
    <x v="46"/>
    <x v="44"/>
    <x v="130"/>
    <x v="3"/>
    <x v="6"/>
    <x v="0"/>
    <x v="0"/>
    <x v="14"/>
    <x v="25"/>
    <x v="33"/>
    <x v="17"/>
    <x v="20"/>
    <x v="35"/>
    <x v="14"/>
    <x v="11"/>
    <x v="21"/>
    <x v="107"/>
    <x v="18"/>
    <x v="28"/>
    <x v="5"/>
    <x v="9"/>
    <x v="5"/>
    <x v="4"/>
    <x v="19"/>
    <x v="23"/>
    <x v="4"/>
    <x v="22"/>
    <x v="36"/>
    <x v="16"/>
    <x v="26"/>
  </r>
  <r>
    <x v="7"/>
    <x v="16"/>
    <x v="5"/>
    <x v="35"/>
    <x v="6"/>
    <x v="9"/>
    <x v="243"/>
    <x v="84"/>
    <x v="90"/>
    <x v="0"/>
    <x v="0"/>
    <x v="0"/>
    <x v="10"/>
    <x v="47"/>
    <x v="185"/>
    <x v="130"/>
    <x v="3"/>
    <x v="6"/>
    <x v="0"/>
    <x v="0"/>
    <x v="14"/>
    <x v="25"/>
    <x v="33"/>
    <x v="17"/>
    <x v="20"/>
    <x v="35"/>
    <x v="14"/>
    <x v="11"/>
    <x v="21"/>
    <x v="108"/>
    <x v="18"/>
    <x v="28"/>
    <x v="5"/>
    <x v="9"/>
    <x v="5"/>
    <x v="4"/>
    <x v="19"/>
    <x v="23"/>
    <x v="4"/>
    <x v="22"/>
    <x v="36"/>
    <x v="16"/>
    <x v="26"/>
  </r>
  <r>
    <x v="7"/>
    <x v="15"/>
    <x v="5"/>
    <x v="35"/>
    <x v="6"/>
    <x v="9"/>
    <x v="243"/>
    <x v="244"/>
    <x v="90"/>
    <x v="0"/>
    <x v="0"/>
    <x v="0"/>
    <x v="10"/>
    <x v="46"/>
    <x v="185"/>
    <x v="130"/>
    <x v="3"/>
    <x v="6"/>
    <x v="0"/>
    <x v="0"/>
    <x v="14"/>
    <x v="25"/>
    <x v="33"/>
    <x v="17"/>
    <x v="20"/>
    <x v="35"/>
    <x v="14"/>
    <x v="11"/>
    <x v="21"/>
    <x v="107"/>
    <x v="18"/>
    <x v="28"/>
    <x v="5"/>
    <x v="9"/>
    <x v="5"/>
    <x v="4"/>
    <x v="19"/>
    <x v="23"/>
    <x v="4"/>
    <x v="22"/>
    <x v="36"/>
    <x v="16"/>
    <x v="26"/>
  </r>
  <r>
    <x v="7"/>
    <x v="17"/>
    <x v="5"/>
    <x v="35"/>
    <x v="6"/>
    <x v="9"/>
    <x v="243"/>
    <x v="173"/>
    <x v="90"/>
    <x v="0"/>
    <x v="0"/>
    <x v="0"/>
    <x v="10"/>
    <x v="46"/>
    <x v="185"/>
    <x v="130"/>
    <x v="3"/>
    <x v="6"/>
    <x v="0"/>
    <x v="0"/>
    <x v="14"/>
    <x v="25"/>
    <x v="33"/>
    <x v="17"/>
    <x v="20"/>
    <x v="35"/>
    <x v="14"/>
    <x v="11"/>
    <x v="21"/>
    <x v="107"/>
    <x v="18"/>
    <x v="28"/>
    <x v="5"/>
    <x v="9"/>
    <x v="5"/>
    <x v="4"/>
    <x v="19"/>
    <x v="23"/>
    <x v="4"/>
    <x v="22"/>
    <x v="36"/>
    <x v="16"/>
    <x v="26"/>
  </r>
  <r>
    <x v="5"/>
    <x v="30"/>
    <x v="5"/>
    <x v="17"/>
    <x v="6"/>
    <x v="9"/>
    <x v="207"/>
    <x v="73"/>
    <x v="90"/>
    <x v="0"/>
    <x v="0"/>
    <x v="0"/>
    <x v="10"/>
    <x v="46"/>
    <x v="32"/>
    <x v="130"/>
    <x v="3"/>
    <x v="6"/>
    <x v="0"/>
    <x v="0"/>
    <x v="14"/>
    <x v="25"/>
    <x v="33"/>
    <x v="17"/>
    <x v="20"/>
    <x v="35"/>
    <x v="14"/>
    <x v="11"/>
    <x v="21"/>
    <x v="107"/>
    <x v="18"/>
    <x v="28"/>
    <x v="5"/>
    <x v="9"/>
    <x v="5"/>
    <x v="4"/>
    <x v="18"/>
    <x v="24"/>
    <x v="4"/>
    <x v="23"/>
    <x v="36"/>
    <x v="16"/>
    <x v="26"/>
  </r>
  <r>
    <x v="5"/>
    <x v="13"/>
    <x v="5"/>
    <x v="17"/>
    <x v="6"/>
    <x v="9"/>
    <x v="123"/>
    <x v="561"/>
    <x v="12"/>
    <x v="0"/>
    <x v="0"/>
    <x v="0"/>
    <x v="10"/>
    <x v="46"/>
    <x v="32"/>
    <x v="130"/>
    <x v="3"/>
    <x v="6"/>
    <x v="0"/>
    <x v="0"/>
    <x v="14"/>
    <x v="25"/>
    <x v="33"/>
    <x v="17"/>
    <x v="20"/>
    <x v="35"/>
    <x v="14"/>
    <x v="11"/>
    <x v="21"/>
    <x v="107"/>
    <x v="18"/>
    <x v="28"/>
    <x v="5"/>
    <x v="9"/>
    <x v="5"/>
    <x v="4"/>
    <x v="18"/>
    <x v="24"/>
    <x v="4"/>
    <x v="23"/>
    <x v="36"/>
    <x v="16"/>
    <x v="26"/>
  </r>
  <r>
    <x v="5"/>
    <x v="17"/>
    <x v="5"/>
    <x v="17"/>
    <x v="6"/>
    <x v="9"/>
    <x v="139"/>
    <x v="414"/>
    <x v="15"/>
    <x v="26"/>
    <x v="31"/>
    <x v="0"/>
    <x v="10"/>
    <x v="66"/>
    <x v="32"/>
    <x v="130"/>
    <x v="3"/>
    <x v="6"/>
    <x v="0"/>
    <x v="0"/>
    <x v="14"/>
    <x v="25"/>
    <x v="33"/>
    <x v="17"/>
    <x v="20"/>
    <x v="35"/>
    <x v="6"/>
    <x v="5"/>
    <x v="8"/>
    <x v="108"/>
    <x v="18"/>
    <x v="28"/>
    <x v="5"/>
    <x v="9"/>
    <x v="5"/>
    <x v="4"/>
    <x v="18"/>
    <x v="24"/>
    <x v="4"/>
    <x v="23"/>
    <x v="14"/>
    <x v="16"/>
    <x v="26"/>
  </r>
  <r>
    <x v="1"/>
    <x v="15"/>
    <x v="5"/>
    <x v="31"/>
    <x v="3"/>
    <x v="9"/>
    <x v="10"/>
    <x v="472"/>
    <x v="57"/>
    <x v="0"/>
    <x v="0"/>
    <x v="0"/>
    <x v="9"/>
    <x v="0"/>
    <x v="9"/>
    <x v="141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1"/>
    <x v="13"/>
    <x v="5"/>
    <x v="31"/>
    <x v="3"/>
    <x v="9"/>
    <x v="10"/>
    <x v="164"/>
    <x v="16"/>
    <x v="0"/>
    <x v="0"/>
    <x v="0"/>
    <x v="9"/>
    <x v="0"/>
    <x v="9"/>
    <x v="141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7"/>
    <x v="16"/>
    <x v="5"/>
    <x v="31"/>
    <x v="3"/>
    <x v="9"/>
    <x v="10"/>
    <x v="122"/>
    <x v="90"/>
    <x v="0"/>
    <x v="0"/>
    <x v="0"/>
    <x v="9"/>
    <x v="0"/>
    <x v="9"/>
    <x v="141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1"/>
    <x v="12"/>
    <x v="5"/>
    <x v="32"/>
    <x v="2"/>
    <x v="9"/>
    <x v="290"/>
    <x v="527"/>
    <x v="16"/>
    <x v="69"/>
    <x v="109"/>
    <x v="0"/>
    <x v="9"/>
    <x v="225"/>
    <x v="208"/>
    <x v="144"/>
    <x v="3"/>
    <x v="6"/>
    <x v="0"/>
    <x v="0"/>
    <x v="6"/>
    <x v="8"/>
    <x v="9"/>
    <x v="8"/>
    <x v="3"/>
    <x v="6"/>
    <x v="7"/>
    <x v="0"/>
    <x v="5"/>
    <x v="124"/>
    <x v="18"/>
    <x v="28"/>
    <x v="5"/>
    <x v="9"/>
    <x v="5"/>
    <x v="4"/>
    <x v="21"/>
    <x v="19"/>
    <x v="4"/>
    <x v="19"/>
    <x v="8"/>
    <x v="16"/>
    <x v="26"/>
  </r>
  <r>
    <x v="1"/>
    <x v="12"/>
    <x v="5"/>
    <x v="32"/>
    <x v="4"/>
    <x v="9"/>
    <x v="290"/>
    <x v="337"/>
    <x v="16"/>
    <x v="79"/>
    <x v="102"/>
    <x v="0"/>
    <x v="9"/>
    <x v="175"/>
    <x v="208"/>
    <x v="144"/>
    <x v="3"/>
    <x v="6"/>
    <x v="0"/>
    <x v="0"/>
    <x v="4"/>
    <x v="10"/>
    <x v="8"/>
    <x v="8"/>
    <x v="3"/>
    <x v="11"/>
    <x v="5"/>
    <x v="0"/>
    <x v="3"/>
    <x v="124"/>
    <x v="18"/>
    <x v="28"/>
    <x v="5"/>
    <x v="9"/>
    <x v="5"/>
    <x v="4"/>
    <x v="21"/>
    <x v="19"/>
    <x v="4"/>
    <x v="19"/>
    <x v="9"/>
    <x v="16"/>
    <x v="26"/>
  </r>
  <r>
    <x v="1"/>
    <x v="16"/>
    <x v="5"/>
    <x v="32"/>
    <x v="6"/>
    <x v="9"/>
    <x v="246"/>
    <x v="401"/>
    <x v="90"/>
    <x v="71"/>
    <x v="85"/>
    <x v="0"/>
    <x v="9"/>
    <x v="165"/>
    <x v="187"/>
    <x v="144"/>
    <x v="3"/>
    <x v="6"/>
    <x v="0"/>
    <x v="0"/>
    <x v="4"/>
    <x v="9"/>
    <x v="5"/>
    <x v="17"/>
    <x v="20"/>
    <x v="35"/>
    <x v="5"/>
    <x v="0"/>
    <x v="1"/>
    <x v="124"/>
    <x v="18"/>
    <x v="28"/>
    <x v="5"/>
    <x v="9"/>
    <x v="5"/>
    <x v="4"/>
    <x v="21"/>
    <x v="19"/>
    <x v="4"/>
    <x v="19"/>
    <x v="7"/>
    <x v="16"/>
    <x v="26"/>
  </r>
  <r>
    <x v="1"/>
    <x v="13"/>
    <x v="5"/>
    <x v="32"/>
    <x v="4"/>
    <x v="9"/>
    <x v="246"/>
    <x v="402"/>
    <x v="16"/>
    <x v="66"/>
    <x v="110"/>
    <x v="0"/>
    <x v="9"/>
    <x v="165"/>
    <x v="187"/>
    <x v="144"/>
    <x v="3"/>
    <x v="6"/>
    <x v="0"/>
    <x v="0"/>
    <x v="4"/>
    <x v="8"/>
    <x v="10"/>
    <x v="17"/>
    <x v="20"/>
    <x v="35"/>
    <x v="5"/>
    <x v="11"/>
    <x v="21"/>
    <x v="124"/>
    <x v="18"/>
    <x v="28"/>
    <x v="5"/>
    <x v="9"/>
    <x v="5"/>
    <x v="4"/>
    <x v="21"/>
    <x v="19"/>
    <x v="4"/>
    <x v="19"/>
    <x v="12"/>
    <x v="16"/>
    <x v="26"/>
  </r>
  <r>
    <x v="1"/>
    <x v="13"/>
    <x v="5"/>
    <x v="32"/>
    <x v="2"/>
    <x v="9"/>
    <x v="246"/>
    <x v="41"/>
    <x v="16"/>
    <x v="78"/>
    <x v="194"/>
    <x v="0"/>
    <x v="9"/>
    <x v="250"/>
    <x v="187"/>
    <x v="144"/>
    <x v="3"/>
    <x v="6"/>
    <x v="0"/>
    <x v="0"/>
    <x v="7"/>
    <x v="10"/>
    <x v="18"/>
    <x v="5"/>
    <x v="3"/>
    <x v="3"/>
    <x v="8"/>
    <x v="11"/>
    <x v="21"/>
    <x v="124"/>
    <x v="18"/>
    <x v="28"/>
    <x v="5"/>
    <x v="9"/>
    <x v="5"/>
    <x v="4"/>
    <x v="21"/>
    <x v="19"/>
    <x v="4"/>
    <x v="19"/>
    <x v="3"/>
    <x v="16"/>
    <x v="26"/>
  </r>
  <r>
    <x v="1"/>
    <x v="15"/>
    <x v="5"/>
    <x v="32"/>
    <x v="6"/>
    <x v="9"/>
    <x v="128"/>
    <x v="233"/>
    <x v="16"/>
    <x v="76"/>
    <x v="87"/>
    <x v="0"/>
    <x v="9"/>
    <x v="158"/>
    <x v="73"/>
    <x v="144"/>
    <x v="3"/>
    <x v="6"/>
    <x v="0"/>
    <x v="0"/>
    <x v="27"/>
    <x v="9"/>
    <x v="5"/>
    <x v="9"/>
    <x v="6"/>
    <x v="15"/>
    <x v="14"/>
    <x v="11"/>
    <x v="21"/>
    <x v="124"/>
    <x v="18"/>
    <x v="28"/>
    <x v="5"/>
    <x v="9"/>
    <x v="5"/>
    <x v="4"/>
    <x v="21"/>
    <x v="19"/>
    <x v="4"/>
    <x v="19"/>
    <x v="7"/>
    <x v="16"/>
    <x v="26"/>
  </r>
  <r>
    <x v="1"/>
    <x v="13"/>
    <x v="5"/>
    <x v="32"/>
    <x v="3"/>
    <x v="9"/>
    <x v="128"/>
    <x v="117"/>
    <x v="16"/>
    <x v="68"/>
    <x v="139"/>
    <x v="0"/>
    <x v="9"/>
    <x v="228"/>
    <x v="73"/>
    <x v="144"/>
    <x v="3"/>
    <x v="6"/>
    <x v="0"/>
    <x v="0"/>
    <x v="6"/>
    <x v="8"/>
    <x v="13"/>
    <x v="9"/>
    <x v="0"/>
    <x v="0"/>
    <x v="4"/>
    <x v="11"/>
    <x v="21"/>
    <x v="111"/>
    <x v="18"/>
    <x v="28"/>
    <x v="5"/>
    <x v="9"/>
    <x v="5"/>
    <x v="4"/>
    <x v="21"/>
    <x v="19"/>
    <x v="4"/>
    <x v="19"/>
    <x v="0"/>
    <x v="16"/>
    <x v="26"/>
  </r>
  <r>
    <x v="1"/>
    <x v="13"/>
    <x v="5"/>
    <x v="32"/>
    <x v="3"/>
    <x v="9"/>
    <x v="325"/>
    <x v="51"/>
    <x v="16"/>
    <x v="83"/>
    <x v="143"/>
    <x v="0"/>
    <x v="9"/>
    <x v="197"/>
    <x v="73"/>
    <x v="144"/>
    <x v="3"/>
    <x v="6"/>
    <x v="0"/>
    <x v="0"/>
    <x v="5"/>
    <x v="10"/>
    <x v="13"/>
    <x v="7"/>
    <x v="7"/>
    <x v="13"/>
    <x v="6"/>
    <x v="0"/>
    <x v="3"/>
    <x v="107"/>
    <x v="18"/>
    <x v="28"/>
    <x v="5"/>
    <x v="9"/>
    <x v="5"/>
    <x v="4"/>
    <x v="21"/>
    <x v="19"/>
    <x v="4"/>
    <x v="19"/>
    <x v="9"/>
    <x v="16"/>
    <x v="26"/>
  </r>
  <r>
    <x v="7"/>
    <x v="16"/>
    <x v="5"/>
    <x v="32"/>
    <x v="2"/>
    <x v="9"/>
    <x v="343"/>
    <x v="25"/>
    <x v="90"/>
    <x v="0"/>
    <x v="0"/>
    <x v="0"/>
    <x v="9"/>
    <x v="0"/>
    <x v="53"/>
    <x v="144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1"/>
    <x v="19"/>
    <x v="4"/>
    <x v="19"/>
    <x v="36"/>
    <x v="16"/>
    <x v="26"/>
  </r>
  <r>
    <x v="1"/>
    <x v="13"/>
    <x v="5"/>
    <x v="32"/>
    <x v="1"/>
    <x v="9"/>
    <x v="265"/>
    <x v="492"/>
    <x v="39"/>
    <x v="80"/>
    <x v="140"/>
    <x v="0"/>
    <x v="9"/>
    <x v="218"/>
    <x v="233"/>
    <x v="144"/>
    <x v="3"/>
    <x v="6"/>
    <x v="0"/>
    <x v="0"/>
    <x v="6"/>
    <x v="10"/>
    <x v="13"/>
    <x v="5"/>
    <x v="3"/>
    <x v="6"/>
    <x v="7"/>
    <x v="2"/>
    <x v="14"/>
    <x v="124"/>
    <x v="18"/>
    <x v="28"/>
    <x v="5"/>
    <x v="9"/>
    <x v="5"/>
    <x v="4"/>
    <x v="21"/>
    <x v="19"/>
    <x v="4"/>
    <x v="19"/>
    <x v="8"/>
    <x v="16"/>
    <x v="26"/>
  </r>
  <r>
    <x v="7"/>
    <x v="16"/>
    <x v="5"/>
    <x v="35"/>
    <x v="6"/>
    <x v="9"/>
    <x v="259"/>
    <x v="354"/>
    <x v="90"/>
    <x v="0"/>
    <x v="0"/>
    <x v="0"/>
    <x v="9"/>
    <x v="0"/>
    <x v="194"/>
    <x v="129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19"/>
    <x v="23"/>
    <x v="4"/>
    <x v="22"/>
    <x v="36"/>
    <x v="16"/>
    <x v="26"/>
  </r>
  <r>
    <x v="7"/>
    <x v="14"/>
    <x v="5"/>
    <x v="35"/>
    <x v="3"/>
    <x v="9"/>
    <x v="259"/>
    <x v="390"/>
    <x v="77"/>
    <x v="0"/>
    <x v="0"/>
    <x v="0"/>
    <x v="9"/>
    <x v="0"/>
    <x v="194"/>
    <x v="129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19"/>
    <x v="23"/>
    <x v="4"/>
    <x v="22"/>
    <x v="36"/>
    <x v="16"/>
    <x v="26"/>
  </r>
  <r>
    <x v="7"/>
    <x v="16"/>
    <x v="5"/>
    <x v="35"/>
    <x v="6"/>
    <x v="9"/>
    <x v="278"/>
    <x v="354"/>
    <x v="90"/>
    <x v="0"/>
    <x v="0"/>
    <x v="0"/>
    <x v="9"/>
    <x v="0"/>
    <x v="203"/>
    <x v="129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19"/>
    <x v="23"/>
    <x v="4"/>
    <x v="22"/>
    <x v="36"/>
    <x v="16"/>
    <x v="26"/>
  </r>
  <r>
    <x v="7"/>
    <x v="14"/>
    <x v="5"/>
    <x v="35"/>
    <x v="3"/>
    <x v="9"/>
    <x v="278"/>
    <x v="219"/>
    <x v="90"/>
    <x v="0"/>
    <x v="0"/>
    <x v="0"/>
    <x v="9"/>
    <x v="0"/>
    <x v="203"/>
    <x v="129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19"/>
    <x v="23"/>
    <x v="4"/>
    <x v="22"/>
    <x v="36"/>
    <x v="16"/>
    <x v="26"/>
  </r>
  <r>
    <x v="7"/>
    <x v="16"/>
    <x v="5"/>
    <x v="35"/>
    <x v="6"/>
    <x v="9"/>
    <x v="294"/>
    <x v="355"/>
    <x v="90"/>
    <x v="0"/>
    <x v="0"/>
    <x v="0"/>
    <x v="9"/>
    <x v="0"/>
    <x v="209"/>
    <x v="129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19"/>
    <x v="23"/>
    <x v="4"/>
    <x v="22"/>
    <x v="36"/>
    <x v="16"/>
    <x v="26"/>
  </r>
  <r>
    <x v="7"/>
    <x v="15"/>
    <x v="5"/>
    <x v="35"/>
    <x v="3"/>
    <x v="9"/>
    <x v="294"/>
    <x v="673"/>
    <x v="90"/>
    <x v="0"/>
    <x v="0"/>
    <x v="0"/>
    <x v="9"/>
    <x v="0"/>
    <x v="209"/>
    <x v="129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19"/>
    <x v="23"/>
    <x v="4"/>
    <x v="22"/>
    <x v="36"/>
    <x v="16"/>
    <x v="26"/>
  </r>
  <r>
    <x v="7"/>
    <x v="14"/>
    <x v="5"/>
    <x v="35"/>
    <x v="3"/>
    <x v="9"/>
    <x v="294"/>
    <x v="229"/>
    <x v="90"/>
    <x v="0"/>
    <x v="0"/>
    <x v="0"/>
    <x v="9"/>
    <x v="0"/>
    <x v="209"/>
    <x v="129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19"/>
    <x v="23"/>
    <x v="4"/>
    <x v="22"/>
    <x v="36"/>
    <x v="16"/>
    <x v="26"/>
  </r>
  <r>
    <x v="7"/>
    <x v="16"/>
    <x v="5"/>
    <x v="35"/>
    <x v="6"/>
    <x v="9"/>
    <x v="268"/>
    <x v="603"/>
    <x v="17"/>
    <x v="84"/>
    <x v="104"/>
    <x v="0"/>
    <x v="9"/>
    <x v="156"/>
    <x v="198"/>
    <x v="148"/>
    <x v="3"/>
    <x v="6"/>
    <x v="0"/>
    <x v="0"/>
    <x v="27"/>
    <x v="11"/>
    <x v="9"/>
    <x v="17"/>
    <x v="20"/>
    <x v="35"/>
    <x v="5"/>
    <x v="11"/>
    <x v="21"/>
    <x v="124"/>
    <x v="18"/>
    <x v="28"/>
    <x v="5"/>
    <x v="9"/>
    <x v="5"/>
    <x v="4"/>
    <x v="19"/>
    <x v="23"/>
    <x v="4"/>
    <x v="22"/>
    <x v="11"/>
    <x v="16"/>
    <x v="26"/>
  </r>
  <r>
    <x v="7"/>
    <x v="14"/>
    <x v="5"/>
    <x v="35"/>
    <x v="3"/>
    <x v="9"/>
    <x v="268"/>
    <x v="97"/>
    <x v="17"/>
    <x v="81"/>
    <x v="108"/>
    <x v="0"/>
    <x v="9"/>
    <x v="221"/>
    <x v="198"/>
    <x v="148"/>
    <x v="3"/>
    <x v="6"/>
    <x v="0"/>
    <x v="0"/>
    <x v="6"/>
    <x v="10"/>
    <x v="9"/>
    <x v="7"/>
    <x v="4"/>
    <x v="4"/>
    <x v="7"/>
    <x v="0"/>
    <x v="5"/>
    <x v="46"/>
    <x v="18"/>
    <x v="28"/>
    <x v="5"/>
    <x v="9"/>
    <x v="5"/>
    <x v="4"/>
    <x v="19"/>
    <x v="23"/>
    <x v="4"/>
    <x v="22"/>
    <x v="6"/>
    <x v="16"/>
    <x v="26"/>
  </r>
  <r>
    <x v="7"/>
    <x v="14"/>
    <x v="5"/>
    <x v="35"/>
    <x v="3"/>
    <x v="2"/>
    <x v="268"/>
    <x v="318"/>
    <x v="23"/>
    <x v="73"/>
    <x v="107"/>
    <x v="0"/>
    <x v="9"/>
    <x v="226"/>
    <x v="198"/>
    <x v="148"/>
    <x v="3"/>
    <x v="6"/>
    <x v="0"/>
    <x v="0"/>
    <x v="6"/>
    <x v="9"/>
    <x v="9"/>
    <x v="8"/>
    <x v="4"/>
    <x v="4"/>
    <x v="28"/>
    <x v="11"/>
    <x v="21"/>
    <x v="62"/>
    <x v="18"/>
    <x v="28"/>
    <x v="5"/>
    <x v="9"/>
    <x v="5"/>
    <x v="4"/>
    <x v="19"/>
    <x v="23"/>
    <x v="4"/>
    <x v="22"/>
    <x v="6"/>
    <x v="1"/>
    <x v="3"/>
  </r>
  <r>
    <x v="1"/>
    <x v="14"/>
    <x v="5"/>
    <x v="35"/>
    <x v="6"/>
    <x v="9"/>
    <x v="152"/>
    <x v="411"/>
    <x v="90"/>
    <x v="0"/>
    <x v="0"/>
    <x v="0"/>
    <x v="8"/>
    <x v="0"/>
    <x v="126"/>
    <x v="105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19"/>
    <x v="23"/>
    <x v="4"/>
    <x v="22"/>
    <x v="36"/>
    <x v="16"/>
    <x v="26"/>
  </r>
  <r>
    <x v="7"/>
    <x v="14"/>
    <x v="5"/>
    <x v="31"/>
    <x v="2"/>
    <x v="9"/>
    <x v="115"/>
    <x v="56"/>
    <x v="17"/>
    <x v="31"/>
    <x v="53"/>
    <x v="0"/>
    <x v="8"/>
    <x v="92"/>
    <x v="67"/>
    <x v="145"/>
    <x v="3"/>
    <x v="6"/>
    <x v="0"/>
    <x v="0"/>
    <x v="14"/>
    <x v="25"/>
    <x v="33"/>
    <x v="7"/>
    <x v="4"/>
    <x v="9"/>
    <x v="14"/>
    <x v="11"/>
    <x v="21"/>
    <x v="56"/>
    <x v="1"/>
    <x v="0"/>
    <x v="5"/>
    <x v="3"/>
    <x v="5"/>
    <x v="4"/>
    <x v="22"/>
    <x v="28"/>
    <x v="4"/>
    <x v="27"/>
    <x v="8"/>
    <x v="1"/>
    <x v="1"/>
  </r>
  <r>
    <x v="7"/>
    <x v="13"/>
    <x v="5"/>
    <x v="31"/>
    <x v="4"/>
    <x v="9"/>
    <x v="115"/>
    <x v="121"/>
    <x v="12"/>
    <x v="0"/>
    <x v="0"/>
    <x v="0"/>
    <x v="8"/>
    <x v="0"/>
    <x v="67"/>
    <x v="145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1"/>
    <x v="14"/>
    <x v="5"/>
    <x v="31"/>
    <x v="2"/>
    <x v="1"/>
    <x v="131"/>
    <x v="575"/>
    <x v="57"/>
    <x v="30"/>
    <x v="44"/>
    <x v="0"/>
    <x v="8"/>
    <x v="81"/>
    <x v="97"/>
    <x v="145"/>
    <x v="3"/>
    <x v="6"/>
    <x v="0"/>
    <x v="0"/>
    <x v="14"/>
    <x v="25"/>
    <x v="33"/>
    <x v="5"/>
    <x v="4"/>
    <x v="4"/>
    <x v="14"/>
    <x v="11"/>
    <x v="21"/>
    <x v="8"/>
    <x v="18"/>
    <x v="28"/>
    <x v="5"/>
    <x v="9"/>
    <x v="5"/>
    <x v="4"/>
    <x v="22"/>
    <x v="28"/>
    <x v="4"/>
    <x v="27"/>
    <x v="6"/>
    <x v="2"/>
    <x v="8"/>
  </r>
  <r>
    <x v="7"/>
    <x v="15"/>
    <x v="5"/>
    <x v="31"/>
    <x v="4"/>
    <x v="9"/>
    <x v="131"/>
    <x v="371"/>
    <x v="17"/>
    <x v="81"/>
    <x v="103"/>
    <x v="0"/>
    <x v="8"/>
    <x v="201"/>
    <x v="97"/>
    <x v="145"/>
    <x v="3"/>
    <x v="6"/>
    <x v="0"/>
    <x v="0"/>
    <x v="5"/>
    <x v="10"/>
    <x v="8"/>
    <x v="8"/>
    <x v="4"/>
    <x v="11"/>
    <x v="6"/>
    <x v="0"/>
    <x v="4"/>
    <x v="124"/>
    <x v="18"/>
    <x v="28"/>
    <x v="5"/>
    <x v="9"/>
    <x v="5"/>
    <x v="4"/>
    <x v="22"/>
    <x v="28"/>
    <x v="4"/>
    <x v="27"/>
    <x v="10"/>
    <x v="16"/>
    <x v="26"/>
  </r>
  <r>
    <x v="7"/>
    <x v="30"/>
    <x v="5"/>
    <x v="31"/>
    <x v="6"/>
    <x v="9"/>
    <x v="162"/>
    <x v="188"/>
    <x v="90"/>
    <x v="0"/>
    <x v="0"/>
    <x v="0"/>
    <x v="8"/>
    <x v="0"/>
    <x v="130"/>
    <x v="145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1"/>
    <x v="30"/>
    <x v="5"/>
    <x v="18"/>
    <x v="4"/>
    <x v="9"/>
    <x v="318"/>
    <x v="299"/>
    <x v="90"/>
    <x v="0"/>
    <x v="0"/>
    <x v="0"/>
    <x v="8"/>
    <x v="0"/>
    <x v="220"/>
    <x v="125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7"/>
    <x v="15"/>
    <x v="4"/>
    <x v="15"/>
    <x v="36"/>
    <x v="16"/>
    <x v="26"/>
  </r>
  <r>
    <x v="1"/>
    <x v="30"/>
    <x v="5"/>
    <x v="18"/>
    <x v="1"/>
    <x v="9"/>
    <x v="318"/>
    <x v="643"/>
    <x v="90"/>
    <x v="0"/>
    <x v="0"/>
    <x v="0"/>
    <x v="8"/>
    <x v="0"/>
    <x v="220"/>
    <x v="125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7"/>
    <x v="15"/>
    <x v="4"/>
    <x v="15"/>
    <x v="36"/>
    <x v="16"/>
    <x v="26"/>
  </r>
  <r>
    <x v="1"/>
    <x v="30"/>
    <x v="5"/>
    <x v="18"/>
    <x v="2"/>
    <x v="9"/>
    <x v="318"/>
    <x v="189"/>
    <x v="90"/>
    <x v="0"/>
    <x v="0"/>
    <x v="0"/>
    <x v="8"/>
    <x v="0"/>
    <x v="220"/>
    <x v="125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7"/>
    <x v="15"/>
    <x v="4"/>
    <x v="15"/>
    <x v="36"/>
    <x v="16"/>
    <x v="26"/>
  </r>
  <r>
    <x v="6"/>
    <x v="30"/>
    <x v="5"/>
    <x v="18"/>
    <x v="1"/>
    <x v="9"/>
    <x v="318"/>
    <x v="650"/>
    <x v="90"/>
    <x v="0"/>
    <x v="0"/>
    <x v="0"/>
    <x v="8"/>
    <x v="0"/>
    <x v="220"/>
    <x v="125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7"/>
    <x v="15"/>
    <x v="4"/>
    <x v="15"/>
    <x v="36"/>
    <x v="16"/>
    <x v="26"/>
  </r>
  <r>
    <x v="7"/>
    <x v="11"/>
    <x v="5"/>
    <x v="18"/>
    <x v="3"/>
    <x v="9"/>
    <x v="138"/>
    <x v="588"/>
    <x v="90"/>
    <x v="0"/>
    <x v="0"/>
    <x v="0"/>
    <x v="8"/>
    <x v="55"/>
    <x v="101"/>
    <x v="125"/>
    <x v="3"/>
    <x v="6"/>
    <x v="0"/>
    <x v="0"/>
    <x v="14"/>
    <x v="25"/>
    <x v="33"/>
    <x v="17"/>
    <x v="20"/>
    <x v="35"/>
    <x v="5"/>
    <x v="11"/>
    <x v="21"/>
    <x v="124"/>
    <x v="18"/>
    <x v="28"/>
    <x v="5"/>
    <x v="9"/>
    <x v="5"/>
    <x v="4"/>
    <x v="27"/>
    <x v="15"/>
    <x v="4"/>
    <x v="15"/>
    <x v="36"/>
    <x v="16"/>
    <x v="26"/>
  </r>
  <r>
    <x v="7"/>
    <x v="14"/>
    <x v="5"/>
    <x v="18"/>
    <x v="6"/>
    <x v="9"/>
    <x v="138"/>
    <x v="479"/>
    <x v="81"/>
    <x v="0"/>
    <x v="0"/>
    <x v="0"/>
    <x v="8"/>
    <x v="0"/>
    <x v="101"/>
    <x v="125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7"/>
    <x v="15"/>
    <x v="4"/>
    <x v="15"/>
    <x v="36"/>
    <x v="16"/>
    <x v="26"/>
  </r>
  <r>
    <x v="1"/>
    <x v="12"/>
    <x v="5"/>
    <x v="18"/>
    <x v="2"/>
    <x v="9"/>
    <x v="338"/>
    <x v="171"/>
    <x v="90"/>
    <x v="77"/>
    <x v="106"/>
    <x v="0"/>
    <x v="8"/>
    <x v="135"/>
    <x v="230"/>
    <x v="125"/>
    <x v="3"/>
    <x v="6"/>
    <x v="0"/>
    <x v="0"/>
    <x v="2"/>
    <x v="10"/>
    <x v="9"/>
    <x v="17"/>
    <x v="20"/>
    <x v="35"/>
    <x v="3"/>
    <x v="0"/>
    <x v="5"/>
    <x v="124"/>
    <x v="18"/>
    <x v="28"/>
    <x v="5"/>
    <x v="9"/>
    <x v="5"/>
    <x v="4"/>
    <x v="27"/>
    <x v="15"/>
    <x v="4"/>
    <x v="15"/>
    <x v="11"/>
    <x v="16"/>
    <x v="26"/>
  </r>
  <r>
    <x v="1"/>
    <x v="12"/>
    <x v="5"/>
    <x v="18"/>
    <x v="1"/>
    <x v="9"/>
    <x v="338"/>
    <x v="455"/>
    <x v="16"/>
    <x v="77"/>
    <x v="128"/>
    <x v="0"/>
    <x v="8"/>
    <x v="166"/>
    <x v="230"/>
    <x v="125"/>
    <x v="3"/>
    <x v="6"/>
    <x v="0"/>
    <x v="0"/>
    <x v="4"/>
    <x v="10"/>
    <x v="12"/>
    <x v="17"/>
    <x v="20"/>
    <x v="35"/>
    <x v="5"/>
    <x v="0"/>
    <x v="8"/>
    <x v="108"/>
    <x v="18"/>
    <x v="28"/>
    <x v="5"/>
    <x v="9"/>
    <x v="5"/>
    <x v="4"/>
    <x v="27"/>
    <x v="15"/>
    <x v="4"/>
    <x v="15"/>
    <x v="14"/>
    <x v="16"/>
    <x v="26"/>
  </r>
  <r>
    <x v="1"/>
    <x v="10"/>
    <x v="5"/>
    <x v="18"/>
    <x v="3"/>
    <x v="9"/>
    <x v="338"/>
    <x v="165"/>
    <x v="90"/>
    <x v="0"/>
    <x v="0"/>
    <x v="0"/>
    <x v="8"/>
    <x v="0"/>
    <x v="230"/>
    <x v="125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7"/>
    <x v="15"/>
    <x v="4"/>
    <x v="15"/>
    <x v="36"/>
    <x v="16"/>
    <x v="26"/>
  </r>
  <r>
    <x v="7"/>
    <x v="13"/>
    <x v="5"/>
    <x v="18"/>
    <x v="3"/>
    <x v="9"/>
    <x v="338"/>
    <x v="659"/>
    <x v="90"/>
    <x v="0"/>
    <x v="0"/>
    <x v="0"/>
    <x v="8"/>
    <x v="0"/>
    <x v="230"/>
    <x v="125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7"/>
    <x v="15"/>
    <x v="4"/>
    <x v="15"/>
    <x v="36"/>
    <x v="16"/>
    <x v="26"/>
  </r>
  <r>
    <x v="7"/>
    <x v="12"/>
    <x v="5"/>
    <x v="18"/>
    <x v="3"/>
    <x v="9"/>
    <x v="338"/>
    <x v="478"/>
    <x v="81"/>
    <x v="67"/>
    <x v="94"/>
    <x v="0"/>
    <x v="8"/>
    <x v="165"/>
    <x v="230"/>
    <x v="125"/>
    <x v="3"/>
    <x v="6"/>
    <x v="0"/>
    <x v="0"/>
    <x v="4"/>
    <x v="8"/>
    <x v="7"/>
    <x v="17"/>
    <x v="20"/>
    <x v="35"/>
    <x v="5"/>
    <x v="0"/>
    <x v="3"/>
    <x v="124"/>
    <x v="18"/>
    <x v="28"/>
    <x v="5"/>
    <x v="9"/>
    <x v="5"/>
    <x v="4"/>
    <x v="27"/>
    <x v="15"/>
    <x v="4"/>
    <x v="15"/>
    <x v="9"/>
    <x v="16"/>
    <x v="26"/>
  </r>
  <r>
    <x v="1"/>
    <x v="12"/>
    <x v="5"/>
    <x v="18"/>
    <x v="1"/>
    <x v="9"/>
    <x v="213"/>
    <x v="686"/>
    <x v="90"/>
    <x v="0"/>
    <x v="0"/>
    <x v="0"/>
    <x v="8"/>
    <x v="0"/>
    <x v="159"/>
    <x v="125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7"/>
    <x v="15"/>
    <x v="4"/>
    <x v="15"/>
    <x v="36"/>
    <x v="16"/>
    <x v="26"/>
  </r>
  <r>
    <x v="1"/>
    <x v="11"/>
    <x v="5"/>
    <x v="18"/>
    <x v="2"/>
    <x v="9"/>
    <x v="213"/>
    <x v="120"/>
    <x v="90"/>
    <x v="66"/>
    <x v="98"/>
    <x v="0"/>
    <x v="8"/>
    <x v="186"/>
    <x v="159"/>
    <x v="125"/>
    <x v="3"/>
    <x v="6"/>
    <x v="0"/>
    <x v="0"/>
    <x v="5"/>
    <x v="8"/>
    <x v="8"/>
    <x v="17"/>
    <x v="20"/>
    <x v="35"/>
    <x v="4"/>
    <x v="11"/>
    <x v="21"/>
    <x v="124"/>
    <x v="18"/>
    <x v="28"/>
    <x v="5"/>
    <x v="9"/>
    <x v="5"/>
    <x v="4"/>
    <x v="27"/>
    <x v="15"/>
    <x v="4"/>
    <x v="15"/>
    <x v="10"/>
    <x v="16"/>
    <x v="26"/>
  </r>
  <r>
    <x v="1"/>
    <x v="11"/>
    <x v="5"/>
    <x v="18"/>
    <x v="2"/>
    <x v="9"/>
    <x v="213"/>
    <x v="560"/>
    <x v="40"/>
    <x v="65"/>
    <x v="82"/>
    <x v="0"/>
    <x v="8"/>
    <x v="149"/>
    <x v="159"/>
    <x v="125"/>
    <x v="3"/>
    <x v="6"/>
    <x v="0"/>
    <x v="0"/>
    <x v="3"/>
    <x v="7"/>
    <x v="4"/>
    <x v="17"/>
    <x v="20"/>
    <x v="35"/>
    <x v="4"/>
    <x v="0"/>
    <x v="0"/>
    <x v="124"/>
    <x v="18"/>
    <x v="28"/>
    <x v="5"/>
    <x v="9"/>
    <x v="5"/>
    <x v="4"/>
    <x v="27"/>
    <x v="15"/>
    <x v="4"/>
    <x v="15"/>
    <x v="6"/>
    <x v="16"/>
    <x v="26"/>
  </r>
  <r>
    <x v="1"/>
    <x v="13"/>
    <x v="5"/>
    <x v="31"/>
    <x v="1"/>
    <x v="9"/>
    <x v="189"/>
    <x v="347"/>
    <x v="16"/>
    <x v="10"/>
    <x v="9"/>
    <x v="0"/>
    <x v="8"/>
    <x v="14"/>
    <x v="148"/>
    <x v="17"/>
    <x v="3"/>
    <x v="6"/>
    <x v="0"/>
    <x v="0"/>
    <x v="14"/>
    <x v="25"/>
    <x v="33"/>
    <x v="16"/>
    <x v="20"/>
    <x v="35"/>
    <x v="14"/>
    <x v="11"/>
    <x v="21"/>
    <x v="42"/>
    <x v="7"/>
    <x v="5"/>
    <x v="5"/>
    <x v="9"/>
    <x v="5"/>
    <x v="4"/>
    <x v="22"/>
    <x v="28"/>
    <x v="4"/>
    <x v="27"/>
    <x v="13"/>
    <x v="16"/>
    <x v="26"/>
  </r>
  <r>
    <x v="1"/>
    <x v="30"/>
    <x v="5"/>
    <x v="31"/>
    <x v="2"/>
    <x v="9"/>
    <x v="189"/>
    <x v="544"/>
    <x v="90"/>
    <x v="0"/>
    <x v="0"/>
    <x v="0"/>
    <x v="8"/>
    <x v="0"/>
    <x v="148"/>
    <x v="17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7"/>
    <x v="30"/>
    <x v="5"/>
    <x v="31"/>
    <x v="6"/>
    <x v="9"/>
    <x v="189"/>
    <x v="692"/>
    <x v="90"/>
    <x v="0"/>
    <x v="0"/>
    <x v="0"/>
    <x v="8"/>
    <x v="0"/>
    <x v="148"/>
    <x v="17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7"/>
    <x v="15"/>
    <x v="5"/>
    <x v="31"/>
    <x v="0"/>
    <x v="9"/>
    <x v="189"/>
    <x v="247"/>
    <x v="26"/>
    <x v="74"/>
    <x v="86"/>
    <x v="0"/>
    <x v="8"/>
    <x v="174"/>
    <x v="148"/>
    <x v="17"/>
    <x v="3"/>
    <x v="1"/>
    <x v="0"/>
    <x v="0"/>
    <x v="4"/>
    <x v="9"/>
    <x v="5"/>
    <x v="7"/>
    <x v="4"/>
    <x v="9"/>
    <x v="5"/>
    <x v="0"/>
    <x v="1"/>
    <x v="108"/>
    <x v="18"/>
    <x v="28"/>
    <x v="5"/>
    <x v="9"/>
    <x v="5"/>
    <x v="4"/>
    <x v="22"/>
    <x v="28"/>
    <x v="4"/>
    <x v="27"/>
    <x v="7"/>
    <x v="16"/>
    <x v="26"/>
  </r>
  <r>
    <x v="7"/>
    <x v="15"/>
    <x v="5"/>
    <x v="35"/>
    <x v="4"/>
    <x v="9"/>
    <x v="268"/>
    <x v="603"/>
    <x v="90"/>
    <x v="71"/>
    <x v="84"/>
    <x v="0"/>
    <x v="8"/>
    <x v="146"/>
    <x v="83"/>
    <x v="105"/>
    <x v="3"/>
    <x v="6"/>
    <x v="0"/>
    <x v="0"/>
    <x v="3"/>
    <x v="9"/>
    <x v="5"/>
    <x v="17"/>
    <x v="20"/>
    <x v="35"/>
    <x v="2"/>
    <x v="0"/>
    <x v="0"/>
    <x v="124"/>
    <x v="18"/>
    <x v="28"/>
    <x v="5"/>
    <x v="9"/>
    <x v="5"/>
    <x v="4"/>
    <x v="19"/>
    <x v="23"/>
    <x v="4"/>
    <x v="22"/>
    <x v="6"/>
    <x v="16"/>
    <x v="26"/>
  </r>
  <r>
    <x v="1"/>
    <x v="12"/>
    <x v="5"/>
    <x v="35"/>
    <x v="2"/>
    <x v="9"/>
    <x v="354"/>
    <x v="653"/>
    <x v="90"/>
    <x v="0"/>
    <x v="0"/>
    <x v="0"/>
    <x v="8"/>
    <x v="0"/>
    <x v="83"/>
    <x v="105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19"/>
    <x v="23"/>
    <x v="4"/>
    <x v="22"/>
    <x v="36"/>
    <x v="16"/>
    <x v="26"/>
  </r>
  <r>
    <x v="7"/>
    <x v="15"/>
    <x v="5"/>
    <x v="35"/>
    <x v="6"/>
    <x v="9"/>
    <x v="37"/>
    <x v="282"/>
    <x v="90"/>
    <x v="0"/>
    <x v="0"/>
    <x v="0"/>
    <x v="8"/>
    <x v="0"/>
    <x v="29"/>
    <x v="105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19"/>
    <x v="23"/>
    <x v="4"/>
    <x v="22"/>
    <x v="36"/>
    <x v="16"/>
    <x v="26"/>
  </r>
  <r>
    <x v="7"/>
    <x v="30"/>
    <x v="5"/>
    <x v="35"/>
    <x v="6"/>
    <x v="9"/>
    <x v="37"/>
    <x v="71"/>
    <x v="90"/>
    <x v="0"/>
    <x v="0"/>
    <x v="0"/>
    <x v="8"/>
    <x v="0"/>
    <x v="29"/>
    <x v="105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19"/>
    <x v="23"/>
    <x v="4"/>
    <x v="22"/>
    <x v="36"/>
    <x v="16"/>
    <x v="26"/>
  </r>
  <r>
    <x v="1"/>
    <x v="14"/>
    <x v="5"/>
    <x v="35"/>
    <x v="3"/>
    <x v="9"/>
    <x v="152"/>
    <x v="627"/>
    <x v="90"/>
    <x v="0"/>
    <x v="0"/>
    <x v="0"/>
    <x v="8"/>
    <x v="0"/>
    <x v="126"/>
    <x v="105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19"/>
    <x v="23"/>
    <x v="4"/>
    <x v="22"/>
    <x v="36"/>
    <x v="16"/>
    <x v="26"/>
  </r>
  <r>
    <x v="1"/>
    <x v="14"/>
    <x v="5"/>
    <x v="35"/>
    <x v="3"/>
    <x v="9"/>
    <x v="152"/>
    <x v="411"/>
    <x v="90"/>
    <x v="0"/>
    <x v="0"/>
    <x v="0"/>
    <x v="8"/>
    <x v="0"/>
    <x v="126"/>
    <x v="105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19"/>
    <x v="23"/>
    <x v="4"/>
    <x v="22"/>
    <x v="36"/>
    <x v="16"/>
    <x v="26"/>
  </r>
  <r>
    <x v="1"/>
    <x v="30"/>
    <x v="5"/>
    <x v="34"/>
    <x v="3"/>
    <x v="9"/>
    <x v="315"/>
    <x v="677"/>
    <x v="90"/>
    <x v="0"/>
    <x v="0"/>
    <x v="0"/>
    <x v="7"/>
    <x v="0"/>
    <x v="217"/>
    <x v="147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4"/>
    <x v="14"/>
    <x v="4"/>
    <x v="14"/>
    <x v="36"/>
    <x v="16"/>
    <x v="26"/>
  </r>
  <r>
    <x v="7"/>
    <x v="30"/>
    <x v="5"/>
    <x v="34"/>
    <x v="6"/>
    <x v="9"/>
    <x v="315"/>
    <x v="676"/>
    <x v="90"/>
    <x v="0"/>
    <x v="0"/>
    <x v="0"/>
    <x v="7"/>
    <x v="0"/>
    <x v="217"/>
    <x v="147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4"/>
    <x v="14"/>
    <x v="4"/>
    <x v="14"/>
    <x v="36"/>
    <x v="16"/>
    <x v="26"/>
  </r>
  <r>
    <x v="1"/>
    <x v="11"/>
    <x v="5"/>
    <x v="34"/>
    <x v="2"/>
    <x v="9"/>
    <x v="54"/>
    <x v="536"/>
    <x v="90"/>
    <x v="67"/>
    <x v="89"/>
    <x v="0"/>
    <x v="7"/>
    <x v="188"/>
    <x v="39"/>
    <x v="147"/>
    <x v="3"/>
    <x v="6"/>
    <x v="0"/>
    <x v="0"/>
    <x v="5"/>
    <x v="8"/>
    <x v="6"/>
    <x v="17"/>
    <x v="20"/>
    <x v="35"/>
    <x v="6"/>
    <x v="0"/>
    <x v="2"/>
    <x v="124"/>
    <x v="18"/>
    <x v="28"/>
    <x v="5"/>
    <x v="9"/>
    <x v="5"/>
    <x v="4"/>
    <x v="24"/>
    <x v="14"/>
    <x v="4"/>
    <x v="14"/>
    <x v="8"/>
    <x v="16"/>
    <x v="26"/>
  </r>
  <r>
    <x v="1"/>
    <x v="11"/>
    <x v="5"/>
    <x v="34"/>
    <x v="1"/>
    <x v="9"/>
    <x v="54"/>
    <x v="4"/>
    <x v="65"/>
    <x v="75"/>
    <x v="130"/>
    <x v="0"/>
    <x v="7"/>
    <x v="222"/>
    <x v="39"/>
    <x v="147"/>
    <x v="3"/>
    <x v="6"/>
    <x v="0"/>
    <x v="0"/>
    <x v="6"/>
    <x v="9"/>
    <x v="12"/>
    <x v="7"/>
    <x v="5"/>
    <x v="11"/>
    <x v="28"/>
    <x v="0"/>
    <x v="8"/>
    <x v="124"/>
    <x v="18"/>
    <x v="28"/>
    <x v="5"/>
    <x v="9"/>
    <x v="5"/>
    <x v="4"/>
    <x v="24"/>
    <x v="14"/>
    <x v="4"/>
    <x v="14"/>
    <x v="13"/>
    <x v="16"/>
    <x v="26"/>
  </r>
  <r>
    <x v="1"/>
    <x v="11"/>
    <x v="5"/>
    <x v="27"/>
    <x v="1"/>
    <x v="9"/>
    <x v="51"/>
    <x v="636"/>
    <x v="9"/>
    <x v="67"/>
    <x v="172"/>
    <x v="0"/>
    <x v="7"/>
    <x v="270"/>
    <x v="15"/>
    <x v="137"/>
    <x v="3"/>
    <x v="6"/>
    <x v="0"/>
    <x v="0"/>
    <x v="8"/>
    <x v="8"/>
    <x v="16"/>
    <x v="17"/>
    <x v="20"/>
    <x v="35"/>
    <x v="9"/>
    <x v="0"/>
    <x v="12"/>
    <x v="124"/>
    <x v="18"/>
    <x v="28"/>
    <x v="5"/>
    <x v="9"/>
    <x v="5"/>
    <x v="4"/>
    <x v="14"/>
    <x v="4"/>
    <x v="4"/>
    <x v="4"/>
    <x v="18"/>
    <x v="16"/>
    <x v="26"/>
  </r>
  <r>
    <x v="1"/>
    <x v="12"/>
    <x v="5"/>
    <x v="27"/>
    <x v="2"/>
    <x v="9"/>
    <x v="51"/>
    <x v="528"/>
    <x v="9"/>
    <x v="67"/>
    <x v="106"/>
    <x v="0"/>
    <x v="7"/>
    <x v="215"/>
    <x v="15"/>
    <x v="137"/>
    <x v="3"/>
    <x v="6"/>
    <x v="0"/>
    <x v="0"/>
    <x v="6"/>
    <x v="8"/>
    <x v="9"/>
    <x v="17"/>
    <x v="20"/>
    <x v="35"/>
    <x v="7"/>
    <x v="0"/>
    <x v="5"/>
    <x v="124"/>
    <x v="18"/>
    <x v="28"/>
    <x v="5"/>
    <x v="9"/>
    <x v="5"/>
    <x v="4"/>
    <x v="14"/>
    <x v="4"/>
    <x v="4"/>
    <x v="4"/>
    <x v="11"/>
    <x v="16"/>
    <x v="26"/>
  </r>
  <r>
    <x v="1"/>
    <x v="14"/>
    <x v="5"/>
    <x v="27"/>
    <x v="6"/>
    <x v="9"/>
    <x v="49"/>
    <x v="103"/>
    <x v="7"/>
    <x v="0"/>
    <x v="0"/>
    <x v="0"/>
    <x v="7"/>
    <x v="0"/>
    <x v="36"/>
    <x v="137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14"/>
    <x v="4"/>
    <x v="4"/>
    <x v="4"/>
    <x v="36"/>
    <x v="16"/>
    <x v="26"/>
  </r>
  <r>
    <x v="1"/>
    <x v="12"/>
    <x v="5"/>
    <x v="27"/>
    <x v="3"/>
    <x v="9"/>
    <x v="49"/>
    <x v="102"/>
    <x v="7"/>
    <x v="0"/>
    <x v="0"/>
    <x v="0"/>
    <x v="7"/>
    <x v="47"/>
    <x v="36"/>
    <x v="137"/>
    <x v="3"/>
    <x v="6"/>
    <x v="0"/>
    <x v="0"/>
    <x v="14"/>
    <x v="25"/>
    <x v="33"/>
    <x v="17"/>
    <x v="20"/>
    <x v="35"/>
    <x v="14"/>
    <x v="11"/>
    <x v="21"/>
    <x v="108"/>
    <x v="18"/>
    <x v="28"/>
    <x v="5"/>
    <x v="9"/>
    <x v="5"/>
    <x v="4"/>
    <x v="14"/>
    <x v="4"/>
    <x v="4"/>
    <x v="4"/>
    <x v="36"/>
    <x v="16"/>
    <x v="26"/>
  </r>
  <r>
    <x v="1"/>
    <x v="13"/>
    <x v="5"/>
    <x v="27"/>
    <x v="3"/>
    <x v="9"/>
    <x v="49"/>
    <x v="242"/>
    <x v="15"/>
    <x v="0"/>
    <x v="0"/>
    <x v="0"/>
    <x v="7"/>
    <x v="0"/>
    <x v="36"/>
    <x v="137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14"/>
    <x v="4"/>
    <x v="4"/>
    <x v="4"/>
    <x v="36"/>
    <x v="16"/>
    <x v="26"/>
  </r>
  <r>
    <x v="1"/>
    <x v="7"/>
    <x v="5"/>
    <x v="27"/>
    <x v="3"/>
    <x v="9"/>
    <x v="12"/>
    <x v="495"/>
    <x v="90"/>
    <x v="0"/>
    <x v="0"/>
    <x v="0"/>
    <x v="7"/>
    <x v="47"/>
    <x v="11"/>
    <x v="137"/>
    <x v="3"/>
    <x v="6"/>
    <x v="0"/>
    <x v="0"/>
    <x v="14"/>
    <x v="25"/>
    <x v="33"/>
    <x v="17"/>
    <x v="20"/>
    <x v="35"/>
    <x v="14"/>
    <x v="11"/>
    <x v="21"/>
    <x v="108"/>
    <x v="18"/>
    <x v="28"/>
    <x v="5"/>
    <x v="9"/>
    <x v="5"/>
    <x v="4"/>
    <x v="14"/>
    <x v="4"/>
    <x v="4"/>
    <x v="4"/>
    <x v="36"/>
    <x v="16"/>
    <x v="26"/>
  </r>
  <r>
    <x v="1"/>
    <x v="11"/>
    <x v="5"/>
    <x v="27"/>
    <x v="6"/>
    <x v="9"/>
    <x v="12"/>
    <x v="100"/>
    <x v="7"/>
    <x v="0"/>
    <x v="0"/>
    <x v="0"/>
    <x v="7"/>
    <x v="0"/>
    <x v="11"/>
    <x v="137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14"/>
    <x v="4"/>
    <x v="4"/>
    <x v="4"/>
    <x v="36"/>
    <x v="16"/>
    <x v="26"/>
  </r>
  <r>
    <x v="1"/>
    <x v="11"/>
    <x v="5"/>
    <x v="27"/>
    <x v="3"/>
    <x v="9"/>
    <x v="12"/>
    <x v="101"/>
    <x v="7"/>
    <x v="0"/>
    <x v="0"/>
    <x v="0"/>
    <x v="7"/>
    <x v="0"/>
    <x v="11"/>
    <x v="137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14"/>
    <x v="4"/>
    <x v="4"/>
    <x v="4"/>
    <x v="36"/>
    <x v="16"/>
    <x v="26"/>
  </r>
  <r>
    <x v="7"/>
    <x v="14"/>
    <x v="5"/>
    <x v="27"/>
    <x v="6"/>
    <x v="9"/>
    <x v="43"/>
    <x v="663"/>
    <x v="85"/>
    <x v="0"/>
    <x v="0"/>
    <x v="0"/>
    <x v="7"/>
    <x v="0"/>
    <x v="31"/>
    <x v="137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14"/>
    <x v="4"/>
    <x v="4"/>
    <x v="4"/>
    <x v="36"/>
    <x v="16"/>
    <x v="26"/>
  </r>
  <r>
    <x v="6"/>
    <x v="14"/>
    <x v="5"/>
    <x v="27"/>
    <x v="1"/>
    <x v="9"/>
    <x v="43"/>
    <x v="661"/>
    <x v="85"/>
    <x v="0"/>
    <x v="0"/>
    <x v="0"/>
    <x v="7"/>
    <x v="0"/>
    <x v="31"/>
    <x v="137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14"/>
    <x v="4"/>
    <x v="4"/>
    <x v="4"/>
    <x v="36"/>
    <x v="16"/>
    <x v="26"/>
  </r>
  <r>
    <x v="7"/>
    <x v="13"/>
    <x v="5"/>
    <x v="27"/>
    <x v="3"/>
    <x v="9"/>
    <x v="43"/>
    <x v="665"/>
    <x v="85"/>
    <x v="0"/>
    <x v="0"/>
    <x v="0"/>
    <x v="7"/>
    <x v="0"/>
    <x v="31"/>
    <x v="137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14"/>
    <x v="4"/>
    <x v="4"/>
    <x v="4"/>
    <x v="36"/>
    <x v="16"/>
    <x v="26"/>
  </r>
  <r>
    <x v="7"/>
    <x v="14"/>
    <x v="5"/>
    <x v="27"/>
    <x v="6"/>
    <x v="9"/>
    <x v="50"/>
    <x v="666"/>
    <x v="85"/>
    <x v="0"/>
    <x v="0"/>
    <x v="0"/>
    <x v="7"/>
    <x v="0"/>
    <x v="37"/>
    <x v="137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14"/>
    <x v="4"/>
    <x v="4"/>
    <x v="4"/>
    <x v="36"/>
    <x v="16"/>
    <x v="26"/>
  </r>
  <r>
    <x v="7"/>
    <x v="13"/>
    <x v="5"/>
    <x v="27"/>
    <x v="3"/>
    <x v="9"/>
    <x v="50"/>
    <x v="664"/>
    <x v="85"/>
    <x v="0"/>
    <x v="0"/>
    <x v="0"/>
    <x v="7"/>
    <x v="52"/>
    <x v="37"/>
    <x v="137"/>
    <x v="3"/>
    <x v="6"/>
    <x v="0"/>
    <x v="0"/>
    <x v="14"/>
    <x v="25"/>
    <x v="33"/>
    <x v="17"/>
    <x v="20"/>
    <x v="35"/>
    <x v="3"/>
    <x v="11"/>
    <x v="21"/>
    <x v="124"/>
    <x v="18"/>
    <x v="28"/>
    <x v="5"/>
    <x v="9"/>
    <x v="5"/>
    <x v="4"/>
    <x v="14"/>
    <x v="4"/>
    <x v="4"/>
    <x v="4"/>
    <x v="36"/>
    <x v="16"/>
    <x v="26"/>
  </r>
  <r>
    <x v="7"/>
    <x v="30"/>
    <x v="5"/>
    <x v="17"/>
    <x v="3"/>
    <x v="9"/>
    <x v="18"/>
    <x v="121"/>
    <x v="12"/>
    <x v="0"/>
    <x v="0"/>
    <x v="0"/>
    <x v="7"/>
    <x v="0"/>
    <x v="16"/>
    <x v="106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18"/>
    <x v="24"/>
    <x v="4"/>
    <x v="23"/>
    <x v="36"/>
    <x v="16"/>
    <x v="26"/>
  </r>
  <r>
    <x v="1"/>
    <x v="30"/>
    <x v="5"/>
    <x v="17"/>
    <x v="4"/>
    <x v="9"/>
    <x v="18"/>
    <x v="150"/>
    <x v="90"/>
    <x v="0"/>
    <x v="0"/>
    <x v="0"/>
    <x v="7"/>
    <x v="0"/>
    <x v="16"/>
    <x v="106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18"/>
    <x v="24"/>
    <x v="4"/>
    <x v="23"/>
    <x v="36"/>
    <x v="16"/>
    <x v="26"/>
  </r>
  <r>
    <x v="1"/>
    <x v="30"/>
    <x v="5"/>
    <x v="17"/>
    <x v="2"/>
    <x v="9"/>
    <x v="18"/>
    <x v="340"/>
    <x v="90"/>
    <x v="0"/>
    <x v="0"/>
    <x v="0"/>
    <x v="7"/>
    <x v="0"/>
    <x v="16"/>
    <x v="106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18"/>
    <x v="24"/>
    <x v="4"/>
    <x v="23"/>
    <x v="36"/>
    <x v="16"/>
    <x v="26"/>
  </r>
  <r>
    <x v="7"/>
    <x v="13"/>
    <x v="5"/>
    <x v="27"/>
    <x v="1"/>
    <x v="9"/>
    <x v="53"/>
    <x v="105"/>
    <x v="90"/>
    <x v="65"/>
    <x v="80"/>
    <x v="0"/>
    <x v="7"/>
    <x v="149"/>
    <x v="221"/>
    <x v="137"/>
    <x v="3"/>
    <x v="6"/>
    <x v="0"/>
    <x v="0"/>
    <x v="3"/>
    <x v="7"/>
    <x v="2"/>
    <x v="17"/>
    <x v="20"/>
    <x v="35"/>
    <x v="4"/>
    <x v="0"/>
    <x v="0"/>
    <x v="124"/>
    <x v="18"/>
    <x v="28"/>
    <x v="5"/>
    <x v="9"/>
    <x v="5"/>
    <x v="4"/>
    <x v="14"/>
    <x v="4"/>
    <x v="4"/>
    <x v="4"/>
    <x v="4"/>
    <x v="16"/>
    <x v="26"/>
  </r>
  <r>
    <x v="1"/>
    <x v="9"/>
    <x v="5"/>
    <x v="31"/>
    <x v="3"/>
    <x v="9"/>
    <x v="316"/>
    <x v="93"/>
    <x v="6"/>
    <x v="0"/>
    <x v="0"/>
    <x v="0"/>
    <x v="6"/>
    <x v="0"/>
    <x v="218"/>
    <x v="68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7"/>
    <x v="13"/>
    <x v="5"/>
    <x v="31"/>
    <x v="3"/>
    <x v="9"/>
    <x v="316"/>
    <x v="572"/>
    <x v="67"/>
    <x v="28"/>
    <x v="42"/>
    <x v="0"/>
    <x v="6"/>
    <x v="100"/>
    <x v="218"/>
    <x v="68"/>
    <x v="3"/>
    <x v="6"/>
    <x v="0"/>
    <x v="0"/>
    <x v="14"/>
    <x v="25"/>
    <x v="33"/>
    <x v="9"/>
    <x v="1"/>
    <x v="1"/>
    <x v="6"/>
    <x v="11"/>
    <x v="21"/>
    <x v="124"/>
    <x v="18"/>
    <x v="28"/>
    <x v="5"/>
    <x v="9"/>
    <x v="5"/>
    <x v="4"/>
    <x v="22"/>
    <x v="28"/>
    <x v="4"/>
    <x v="27"/>
    <x v="1"/>
    <x v="16"/>
    <x v="26"/>
  </r>
  <r>
    <x v="7"/>
    <x v="13"/>
    <x v="5"/>
    <x v="31"/>
    <x v="4"/>
    <x v="9"/>
    <x v="340"/>
    <x v="512"/>
    <x v="62"/>
    <x v="0"/>
    <x v="0"/>
    <x v="0"/>
    <x v="6"/>
    <x v="0"/>
    <x v="250"/>
    <x v="68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2"/>
    <x v="28"/>
    <x v="4"/>
    <x v="27"/>
    <x v="36"/>
    <x v="16"/>
    <x v="26"/>
  </r>
  <r>
    <x v="1"/>
    <x v="7"/>
    <x v="5"/>
    <x v="18"/>
    <x v="2"/>
    <x v="9"/>
    <x v="5"/>
    <x v="24"/>
    <x v="90"/>
    <x v="0"/>
    <x v="0"/>
    <x v="0"/>
    <x v="6"/>
    <x v="50"/>
    <x v="186"/>
    <x v="124"/>
    <x v="3"/>
    <x v="6"/>
    <x v="0"/>
    <x v="0"/>
    <x v="14"/>
    <x v="25"/>
    <x v="33"/>
    <x v="17"/>
    <x v="20"/>
    <x v="35"/>
    <x v="14"/>
    <x v="11"/>
    <x v="21"/>
    <x v="114"/>
    <x v="18"/>
    <x v="28"/>
    <x v="5"/>
    <x v="9"/>
    <x v="5"/>
    <x v="4"/>
    <x v="27"/>
    <x v="15"/>
    <x v="4"/>
    <x v="15"/>
    <x v="36"/>
    <x v="16"/>
    <x v="26"/>
  </r>
  <r>
    <x v="1"/>
    <x v="9"/>
    <x v="5"/>
    <x v="18"/>
    <x v="4"/>
    <x v="9"/>
    <x v="5"/>
    <x v="197"/>
    <x v="90"/>
    <x v="0"/>
    <x v="0"/>
    <x v="0"/>
    <x v="6"/>
    <x v="50"/>
    <x v="186"/>
    <x v="124"/>
    <x v="3"/>
    <x v="6"/>
    <x v="0"/>
    <x v="0"/>
    <x v="14"/>
    <x v="25"/>
    <x v="33"/>
    <x v="17"/>
    <x v="20"/>
    <x v="35"/>
    <x v="14"/>
    <x v="11"/>
    <x v="21"/>
    <x v="114"/>
    <x v="18"/>
    <x v="28"/>
    <x v="5"/>
    <x v="9"/>
    <x v="5"/>
    <x v="4"/>
    <x v="27"/>
    <x v="15"/>
    <x v="4"/>
    <x v="15"/>
    <x v="36"/>
    <x v="16"/>
    <x v="26"/>
  </r>
  <r>
    <x v="1"/>
    <x v="10"/>
    <x v="5"/>
    <x v="18"/>
    <x v="1"/>
    <x v="9"/>
    <x v="213"/>
    <x v="120"/>
    <x v="90"/>
    <x v="65"/>
    <x v="111"/>
    <x v="0"/>
    <x v="6"/>
    <x v="217"/>
    <x v="159"/>
    <x v="124"/>
    <x v="3"/>
    <x v="6"/>
    <x v="0"/>
    <x v="0"/>
    <x v="6"/>
    <x v="7"/>
    <x v="10"/>
    <x v="17"/>
    <x v="20"/>
    <x v="35"/>
    <x v="7"/>
    <x v="0"/>
    <x v="6"/>
    <x v="108"/>
    <x v="18"/>
    <x v="28"/>
    <x v="5"/>
    <x v="9"/>
    <x v="5"/>
    <x v="4"/>
    <x v="27"/>
    <x v="15"/>
    <x v="4"/>
    <x v="15"/>
    <x v="12"/>
    <x v="16"/>
    <x v="26"/>
  </r>
  <r>
    <x v="1"/>
    <x v="9"/>
    <x v="5"/>
    <x v="18"/>
    <x v="2"/>
    <x v="9"/>
    <x v="213"/>
    <x v="477"/>
    <x v="90"/>
    <x v="0"/>
    <x v="0"/>
    <x v="0"/>
    <x v="6"/>
    <x v="46"/>
    <x v="159"/>
    <x v="124"/>
    <x v="3"/>
    <x v="6"/>
    <x v="0"/>
    <x v="0"/>
    <x v="14"/>
    <x v="25"/>
    <x v="33"/>
    <x v="17"/>
    <x v="20"/>
    <x v="35"/>
    <x v="14"/>
    <x v="11"/>
    <x v="21"/>
    <x v="107"/>
    <x v="18"/>
    <x v="28"/>
    <x v="5"/>
    <x v="9"/>
    <x v="5"/>
    <x v="4"/>
    <x v="27"/>
    <x v="15"/>
    <x v="4"/>
    <x v="15"/>
    <x v="36"/>
    <x v="16"/>
    <x v="26"/>
  </r>
  <r>
    <x v="1"/>
    <x v="10"/>
    <x v="5"/>
    <x v="18"/>
    <x v="3"/>
    <x v="9"/>
    <x v="213"/>
    <x v="560"/>
    <x v="90"/>
    <x v="65"/>
    <x v="94"/>
    <x v="0"/>
    <x v="6"/>
    <x v="217"/>
    <x v="159"/>
    <x v="124"/>
    <x v="3"/>
    <x v="6"/>
    <x v="0"/>
    <x v="0"/>
    <x v="6"/>
    <x v="7"/>
    <x v="7"/>
    <x v="17"/>
    <x v="20"/>
    <x v="35"/>
    <x v="7"/>
    <x v="0"/>
    <x v="3"/>
    <x v="108"/>
    <x v="18"/>
    <x v="28"/>
    <x v="5"/>
    <x v="9"/>
    <x v="5"/>
    <x v="4"/>
    <x v="27"/>
    <x v="15"/>
    <x v="4"/>
    <x v="15"/>
    <x v="9"/>
    <x v="16"/>
    <x v="26"/>
  </r>
  <r>
    <x v="7"/>
    <x v="12"/>
    <x v="5"/>
    <x v="18"/>
    <x v="8"/>
    <x v="9"/>
    <x v="138"/>
    <x v="479"/>
    <x v="90"/>
    <x v="0"/>
    <x v="0"/>
    <x v="0"/>
    <x v="6"/>
    <x v="71"/>
    <x v="101"/>
    <x v="124"/>
    <x v="3"/>
    <x v="6"/>
    <x v="0"/>
    <x v="0"/>
    <x v="14"/>
    <x v="25"/>
    <x v="33"/>
    <x v="17"/>
    <x v="20"/>
    <x v="35"/>
    <x v="7"/>
    <x v="11"/>
    <x v="21"/>
    <x v="114"/>
    <x v="18"/>
    <x v="28"/>
    <x v="5"/>
    <x v="9"/>
    <x v="5"/>
    <x v="4"/>
    <x v="27"/>
    <x v="15"/>
    <x v="4"/>
    <x v="15"/>
    <x v="36"/>
    <x v="16"/>
    <x v="26"/>
  </r>
  <r>
    <x v="1"/>
    <x v="10"/>
    <x v="5"/>
    <x v="18"/>
    <x v="2"/>
    <x v="9"/>
    <x v="138"/>
    <x v="10"/>
    <x v="90"/>
    <x v="0"/>
    <x v="0"/>
    <x v="0"/>
    <x v="6"/>
    <x v="46"/>
    <x v="101"/>
    <x v="124"/>
    <x v="3"/>
    <x v="6"/>
    <x v="0"/>
    <x v="0"/>
    <x v="14"/>
    <x v="25"/>
    <x v="33"/>
    <x v="17"/>
    <x v="20"/>
    <x v="35"/>
    <x v="14"/>
    <x v="11"/>
    <x v="21"/>
    <x v="107"/>
    <x v="18"/>
    <x v="28"/>
    <x v="5"/>
    <x v="9"/>
    <x v="5"/>
    <x v="4"/>
    <x v="27"/>
    <x v="15"/>
    <x v="4"/>
    <x v="15"/>
    <x v="36"/>
    <x v="16"/>
    <x v="26"/>
  </r>
  <r>
    <x v="1"/>
    <x v="11"/>
    <x v="5"/>
    <x v="18"/>
    <x v="6"/>
    <x v="9"/>
    <x v="138"/>
    <x v="464"/>
    <x v="90"/>
    <x v="0"/>
    <x v="0"/>
    <x v="0"/>
    <x v="6"/>
    <x v="50"/>
    <x v="101"/>
    <x v="124"/>
    <x v="3"/>
    <x v="6"/>
    <x v="0"/>
    <x v="0"/>
    <x v="14"/>
    <x v="25"/>
    <x v="33"/>
    <x v="17"/>
    <x v="20"/>
    <x v="35"/>
    <x v="14"/>
    <x v="11"/>
    <x v="21"/>
    <x v="114"/>
    <x v="18"/>
    <x v="28"/>
    <x v="5"/>
    <x v="9"/>
    <x v="5"/>
    <x v="4"/>
    <x v="27"/>
    <x v="15"/>
    <x v="4"/>
    <x v="15"/>
    <x v="36"/>
    <x v="16"/>
    <x v="26"/>
  </r>
  <r>
    <x v="6"/>
    <x v="30"/>
    <x v="5"/>
    <x v="18"/>
    <x v="1"/>
    <x v="9"/>
    <x v="138"/>
    <x v="196"/>
    <x v="90"/>
    <x v="0"/>
    <x v="0"/>
    <x v="0"/>
    <x v="6"/>
    <x v="0"/>
    <x v="101"/>
    <x v="124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7"/>
    <x v="15"/>
    <x v="4"/>
    <x v="15"/>
    <x v="36"/>
    <x v="16"/>
    <x v="26"/>
  </r>
  <r>
    <x v="5"/>
    <x v="30"/>
    <x v="5"/>
    <x v="18"/>
    <x v="6"/>
    <x v="9"/>
    <x v="138"/>
    <x v="74"/>
    <x v="90"/>
    <x v="0"/>
    <x v="0"/>
    <x v="0"/>
    <x v="6"/>
    <x v="0"/>
    <x v="101"/>
    <x v="124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7"/>
    <x v="15"/>
    <x v="4"/>
    <x v="15"/>
    <x v="36"/>
    <x v="16"/>
    <x v="26"/>
  </r>
  <r>
    <x v="7"/>
    <x v="12"/>
    <x v="5"/>
    <x v="18"/>
    <x v="3"/>
    <x v="9"/>
    <x v="302"/>
    <x v="617"/>
    <x v="90"/>
    <x v="0"/>
    <x v="0"/>
    <x v="0"/>
    <x v="6"/>
    <x v="50"/>
    <x v="69"/>
    <x v="124"/>
    <x v="3"/>
    <x v="6"/>
    <x v="0"/>
    <x v="0"/>
    <x v="14"/>
    <x v="25"/>
    <x v="33"/>
    <x v="17"/>
    <x v="20"/>
    <x v="35"/>
    <x v="14"/>
    <x v="11"/>
    <x v="21"/>
    <x v="114"/>
    <x v="18"/>
    <x v="28"/>
    <x v="5"/>
    <x v="9"/>
    <x v="5"/>
    <x v="4"/>
    <x v="27"/>
    <x v="15"/>
    <x v="4"/>
    <x v="15"/>
    <x v="36"/>
    <x v="16"/>
    <x v="26"/>
  </r>
  <r>
    <x v="7"/>
    <x v="13"/>
    <x v="5"/>
    <x v="18"/>
    <x v="2"/>
    <x v="9"/>
    <x v="302"/>
    <x v="423"/>
    <x v="90"/>
    <x v="0"/>
    <x v="0"/>
    <x v="0"/>
    <x v="6"/>
    <x v="50"/>
    <x v="69"/>
    <x v="124"/>
    <x v="3"/>
    <x v="6"/>
    <x v="0"/>
    <x v="0"/>
    <x v="14"/>
    <x v="25"/>
    <x v="33"/>
    <x v="17"/>
    <x v="20"/>
    <x v="35"/>
    <x v="14"/>
    <x v="11"/>
    <x v="21"/>
    <x v="114"/>
    <x v="18"/>
    <x v="28"/>
    <x v="5"/>
    <x v="9"/>
    <x v="5"/>
    <x v="4"/>
    <x v="27"/>
    <x v="15"/>
    <x v="4"/>
    <x v="15"/>
    <x v="36"/>
    <x v="16"/>
    <x v="26"/>
  </r>
  <r>
    <x v="1"/>
    <x v="10"/>
    <x v="5"/>
    <x v="34"/>
    <x v="3"/>
    <x v="9"/>
    <x v="87"/>
    <x v="549"/>
    <x v="90"/>
    <x v="65"/>
    <x v="111"/>
    <x v="0"/>
    <x v="6"/>
    <x v="166"/>
    <x v="51"/>
    <x v="124"/>
    <x v="3"/>
    <x v="6"/>
    <x v="1"/>
    <x v="0"/>
    <x v="4"/>
    <x v="7"/>
    <x v="10"/>
    <x v="17"/>
    <x v="20"/>
    <x v="35"/>
    <x v="5"/>
    <x v="0"/>
    <x v="6"/>
    <x v="108"/>
    <x v="18"/>
    <x v="28"/>
    <x v="5"/>
    <x v="9"/>
    <x v="5"/>
    <x v="4"/>
    <x v="24"/>
    <x v="14"/>
    <x v="4"/>
    <x v="14"/>
    <x v="12"/>
    <x v="16"/>
    <x v="26"/>
  </r>
  <r>
    <x v="1"/>
    <x v="11"/>
    <x v="5"/>
    <x v="34"/>
    <x v="2"/>
    <x v="9"/>
    <x v="54"/>
    <x v="536"/>
    <x v="90"/>
    <x v="67"/>
    <x v="89"/>
    <x v="0"/>
    <x v="6"/>
    <x v="189"/>
    <x v="39"/>
    <x v="124"/>
    <x v="3"/>
    <x v="6"/>
    <x v="1"/>
    <x v="0"/>
    <x v="5"/>
    <x v="8"/>
    <x v="6"/>
    <x v="17"/>
    <x v="20"/>
    <x v="35"/>
    <x v="6"/>
    <x v="0"/>
    <x v="2"/>
    <x v="107"/>
    <x v="18"/>
    <x v="28"/>
    <x v="5"/>
    <x v="9"/>
    <x v="5"/>
    <x v="4"/>
    <x v="24"/>
    <x v="14"/>
    <x v="4"/>
    <x v="14"/>
    <x v="8"/>
    <x v="16"/>
    <x v="26"/>
  </r>
  <r>
    <x v="1"/>
    <x v="10"/>
    <x v="5"/>
    <x v="34"/>
    <x v="3"/>
    <x v="9"/>
    <x v="54"/>
    <x v="550"/>
    <x v="90"/>
    <x v="67"/>
    <x v="121"/>
    <x v="0"/>
    <x v="6"/>
    <x v="216"/>
    <x v="39"/>
    <x v="124"/>
    <x v="3"/>
    <x v="6"/>
    <x v="1"/>
    <x v="0"/>
    <x v="6"/>
    <x v="8"/>
    <x v="11"/>
    <x v="17"/>
    <x v="20"/>
    <x v="35"/>
    <x v="7"/>
    <x v="0"/>
    <x v="7"/>
    <x v="107"/>
    <x v="18"/>
    <x v="28"/>
    <x v="5"/>
    <x v="9"/>
    <x v="5"/>
    <x v="4"/>
    <x v="24"/>
    <x v="14"/>
    <x v="4"/>
    <x v="14"/>
    <x v="13"/>
    <x v="16"/>
    <x v="26"/>
  </r>
  <r>
    <x v="1"/>
    <x v="10"/>
    <x v="5"/>
    <x v="34"/>
    <x v="1"/>
    <x v="9"/>
    <x v="54"/>
    <x v="4"/>
    <x v="65"/>
    <x v="77"/>
    <x v="157"/>
    <x v="0"/>
    <x v="6"/>
    <x v="271"/>
    <x v="39"/>
    <x v="124"/>
    <x v="3"/>
    <x v="6"/>
    <x v="1"/>
    <x v="0"/>
    <x v="8"/>
    <x v="10"/>
    <x v="15"/>
    <x v="17"/>
    <x v="20"/>
    <x v="35"/>
    <x v="9"/>
    <x v="0"/>
    <x v="11"/>
    <x v="112"/>
    <x v="18"/>
    <x v="28"/>
    <x v="5"/>
    <x v="9"/>
    <x v="5"/>
    <x v="4"/>
    <x v="24"/>
    <x v="14"/>
    <x v="4"/>
    <x v="14"/>
    <x v="17"/>
    <x v="16"/>
    <x v="26"/>
  </r>
  <r>
    <x v="6"/>
    <x v="30"/>
    <x v="5"/>
    <x v="34"/>
    <x v="1"/>
    <x v="9"/>
    <x v="54"/>
    <x v="551"/>
    <x v="90"/>
    <x v="0"/>
    <x v="0"/>
    <x v="0"/>
    <x v="6"/>
    <x v="50"/>
    <x v="256"/>
    <x v="124"/>
    <x v="3"/>
    <x v="6"/>
    <x v="1"/>
    <x v="0"/>
    <x v="14"/>
    <x v="25"/>
    <x v="33"/>
    <x v="17"/>
    <x v="20"/>
    <x v="35"/>
    <x v="14"/>
    <x v="11"/>
    <x v="21"/>
    <x v="114"/>
    <x v="18"/>
    <x v="28"/>
    <x v="5"/>
    <x v="9"/>
    <x v="5"/>
    <x v="4"/>
    <x v="24"/>
    <x v="14"/>
    <x v="4"/>
    <x v="14"/>
    <x v="36"/>
    <x v="16"/>
    <x v="26"/>
  </r>
  <r>
    <x v="7"/>
    <x v="13"/>
    <x v="0"/>
    <x v="21"/>
    <x v="6"/>
    <x v="9"/>
    <x v="178"/>
    <x v="224"/>
    <x v="32"/>
    <x v="64"/>
    <x v="81"/>
    <x v="0"/>
    <x v="6"/>
    <x v="134"/>
    <x v="139"/>
    <x v="86"/>
    <x v="3"/>
    <x v="6"/>
    <x v="0"/>
    <x v="0"/>
    <x v="2"/>
    <x v="7"/>
    <x v="3"/>
    <x v="17"/>
    <x v="20"/>
    <x v="35"/>
    <x v="2"/>
    <x v="11"/>
    <x v="21"/>
    <x v="124"/>
    <x v="18"/>
    <x v="28"/>
    <x v="5"/>
    <x v="9"/>
    <x v="8"/>
    <x v="7"/>
    <x v="34"/>
    <x v="33"/>
    <x v="7"/>
    <x v="32"/>
    <x v="5"/>
    <x v="16"/>
    <x v="26"/>
  </r>
  <r>
    <x v="5"/>
    <x v="12"/>
    <x v="0"/>
    <x v="21"/>
    <x v="3"/>
    <x v="9"/>
    <x v="178"/>
    <x v="580"/>
    <x v="32"/>
    <x v="0"/>
    <x v="0"/>
    <x v="0"/>
    <x v="6"/>
    <x v="0"/>
    <x v="139"/>
    <x v="86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8"/>
    <x v="7"/>
    <x v="34"/>
    <x v="33"/>
    <x v="7"/>
    <x v="32"/>
    <x v="36"/>
    <x v="16"/>
    <x v="26"/>
  </r>
  <r>
    <x v="7"/>
    <x v="13"/>
    <x v="0"/>
    <x v="21"/>
    <x v="3"/>
    <x v="9"/>
    <x v="178"/>
    <x v="223"/>
    <x v="62"/>
    <x v="0"/>
    <x v="0"/>
    <x v="0"/>
    <x v="6"/>
    <x v="149"/>
    <x v="139"/>
    <x v="86"/>
    <x v="3"/>
    <x v="6"/>
    <x v="0"/>
    <x v="0"/>
    <x v="3"/>
    <x v="25"/>
    <x v="33"/>
    <x v="17"/>
    <x v="20"/>
    <x v="35"/>
    <x v="4"/>
    <x v="11"/>
    <x v="21"/>
    <x v="124"/>
    <x v="18"/>
    <x v="28"/>
    <x v="5"/>
    <x v="9"/>
    <x v="8"/>
    <x v="7"/>
    <x v="34"/>
    <x v="33"/>
    <x v="7"/>
    <x v="32"/>
    <x v="36"/>
    <x v="16"/>
    <x v="26"/>
  </r>
  <r>
    <x v="7"/>
    <x v="13"/>
    <x v="0"/>
    <x v="21"/>
    <x v="6"/>
    <x v="9"/>
    <x v="135"/>
    <x v="222"/>
    <x v="32"/>
    <x v="0"/>
    <x v="0"/>
    <x v="0"/>
    <x v="6"/>
    <x v="0"/>
    <x v="99"/>
    <x v="86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8"/>
    <x v="7"/>
    <x v="34"/>
    <x v="33"/>
    <x v="7"/>
    <x v="32"/>
    <x v="36"/>
    <x v="16"/>
    <x v="26"/>
  </r>
  <r>
    <x v="7"/>
    <x v="11"/>
    <x v="0"/>
    <x v="21"/>
    <x v="6"/>
    <x v="9"/>
    <x v="135"/>
    <x v="598"/>
    <x v="62"/>
    <x v="0"/>
    <x v="0"/>
    <x v="0"/>
    <x v="6"/>
    <x v="0"/>
    <x v="99"/>
    <x v="86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8"/>
    <x v="7"/>
    <x v="34"/>
    <x v="33"/>
    <x v="7"/>
    <x v="32"/>
    <x v="36"/>
    <x v="16"/>
    <x v="26"/>
  </r>
  <r>
    <x v="7"/>
    <x v="13"/>
    <x v="0"/>
    <x v="21"/>
    <x v="3"/>
    <x v="1"/>
    <x v="219"/>
    <x v="349"/>
    <x v="62"/>
    <x v="0"/>
    <x v="0"/>
    <x v="0"/>
    <x v="6"/>
    <x v="112"/>
    <x v="205"/>
    <x v="86"/>
    <x v="3"/>
    <x v="6"/>
    <x v="0"/>
    <x v="0"/>
    <x v="19"/>
    <x v="25"/>
    <x v="33"/>
    <x v="17"/>
    <x v="20"/>
    <x v="35"/>
    <x v="14"/>
    <x v="11"/>
    <x v="21"/>
    <x v="124"/>
    <x v="18"/>
    <x v="28"/>
    <x v="5"/>
    <x v="9"/>
    <x v="8"/>
    <x v="7"/>
    <x v="34"/>
    <x v="33"/>
    <x v="7"/>
    <x v="32"/>
    <x v="36"/>
    <x v="1"/>
    <x v="5"/>
  </r>
  <r>
    <x v="7"/>
    <x v="12"/>
    <x v="5"/>
    <x v="35"/>
    <x v="6"/>
    <x v="9"/>
    <x v="222"/>
    <x v="227"/>
    <x v="90"/>
    <x v="0"/>
    <x v="0"/>
    <x v="0"/>
    <x v="6"/>
    <x v="0"/>
    <x v="163"/>
    <x v="84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19"/>
    <x v="23"/>
    <x v="4"/>
    <x v="22"/>
    <x v="36"/>
    <x v="16"/>
    <x v="26"/>
  </r>
  <r>
    <x v="7"/>
    <x v="13"/>
    <x v="5"/>
    <x v="35"/>
    <x v="6"/>
    <x v="9"/>
    <x v="222"/>
    <x v="59"/>
    <x v="90"/>
    <x v="0"/>
    <x v="0"/>
    <x v="0"/>
    <x v="6"/>
    <x v="0"/>
    <x v="163"/>
    <x v="84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19"/>
    <x v="23"/>
    <x v="4"/>
    <x v="22"/>
    <x v="36"/>
    <x v="16"/>
    <x v="26"/>
  </r>
  <r>
    <x v="6"/>
    <x v="9"/>
    <x v="5"/>
    <x v="35"/>
    <x v="1"/>
    <x v="9"/>
    <x v="222"/>
    <x v="8"/>
    <x v="90"/>
    <x v="62"/>
    <x v="100"/>
    <x v="0"/>
    <x v="6"/>
    <x v="307"/>
    <x v="163"/>
    <x v="84"/>
    <x v="3"/>
    <x v="6"/>
    <x v="0"/>
    <x v="0"/>
    <x v="10"/>
    <x v="6"/>
    <x v="8"/>
    <x v="17"/>
    <x v="20"/>
    <x v="35"/>
    <x v="11"/>
    <x v="0"/>
    <x v="4"/>
    <x v="124"/>
    <x v="18"/>
    <x v="28"/>
    <x v="5"/>
    <x v="9"/>
    <x v="5"/>
    <x v="4"/>
    <x v="19"/>
    <x v="23"/>
    <x v="4"/>
    <x v="22"/>
    <x v="10"/>
    <x v="16"/>
    <x v="26"/>
  </r>
  <r>
    <x v="1"/>
    <x v="12"/>
    <x v="5"/>
    <x v="35"/>
    <x v="6"/>
    <x v="9"/>
    <x v="222"/>
    <x v="443"/>
    <x v="90"/>
    <x v="0"/>
    <x v="0"/>
    <x v="0"/>
    <x v="6"/>
    <x v="0"/>
    <x v="163"/>
    <x v="84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19"/>
    <x v="23"/>
    <x v="4"/>
    <x v="22"/>
    <x v="36"/>
    <x v="16"/>
    <x v="26"/>
  </r>
  <r>
    <x v="1"/>
    <x v="10"/>
    <x v="5"/>
    <x v="32"/>
    <x v="1"/>
    <x v="9"/>
    <x v="246"/>
    <x v="41"/>
    <x v="90"/>
    <x v="67"/>
    <x v="137"/>
    <x v="0"/>
    <x v="5"/>
    <x v="217"/>
    <x v="86"/>
    <x v="143"/>
    <x v="3"/>
    <x v="6"/>
    <x v="0"/>
    <x v="0"/>
    <x v="6"/>
    <x v="8"/>
    <x v="13"/>
    <x v="17"/>
    <x v="20"/>
    <x v="35"/>
    <x v="7"/>
    <x v="0"/>
    <x v="9"/>
    <x v="108"/>
    <x v="18"/>
    <x v="28"/>
    <x v="5"/>
    <x v="9"/>
    <x v="5"/>
    <x v="4"/>
    <x v="21"/>
    <x v="19"/>
    <x v="4"/>
    <x v="19"/>
    <x v="15"/>
    <x v="16"/>
    <x v="26"/>
  </r>
  <r>
    <x v="1"/>
    <x v="10"/>
    <x v="5"/>
    <x v="32"/>
    <x v="2"/>
    <x v="9"/>
    <x v="246"/>
    <x v="402"/>
    <x v="90"/>
    <x v="19"/>
    <x v="26"/>
    <x v="0"/>
    <x v="5"/>
    <x v="65"/>
    <x v="86"/>
    <x v="143"/>
    <x v="3"/>
    <x v="6"/>
    <x v="0"/>
    <x v="0"/>
    <x v="14"/>
    <x v="25"/>
    <x v="33"/>
    <x v="17"/>
    <x v="20"/>
    <x v="35"/>
    <x v="6"/>
    <x v="0"/>
    <x v="3"/>
    <x v="106"/>
    <x v="18"/>
    <x v="28"/>
    <x v="5"/>
    <x v="9"/>
    <x v="5"/>
    <x v="4"/>
    <x v="21"/>
    <x v="19"/>
    <x v="4"/>
    <x v="19"/>
    <x v="9"/>
    <x v="16"/>
    <x v="26"/>
  </r>
  <r>
    <x v="1"/>
    <x v="10"/>
    <x v="5"/>
    <x v="32"/>
    <x v="1"/>
    <x v="9"/>
    <x v="273"/>
    <x v="35"/>
    <x v="15"/>
    <x v="67"/>
    <x v="157"/>
    <x v="0"/>
    <x v="5"/>
    <x v="215"/>
    <x v="87"/>
    <x v="143"/>
    <x v="3"/>
    <x v="6"/>
    <x v="0"/>
    <x v="0"/>
    <x v="6"/>
    <x v="8"/>
    <x v="15"/>
    <x v="17"/>
    <x v="20"/>
    <x v="35"/>
    <x v="7"/>
    <x v="0"/>
    <x v="11"/>
    <x v="124"/>
    <x v="18"/>
    <x v="28"/>
    <x v="5"/>
    <x v="9"/>
    <x v="5"/>
    <x v="4"/>
    <x v="21"/>
    <x v="19"/>
    <x v="4"/>
    <x v="19"/>
    <x v="17"/>
    <x v="16"/>
    <x v="26"/>
  </r>
  <r>
    <x v="1"/>
    <x v="10"/>
    <x v="5"/>
    <x v="32"/>
    <x v="5"/>
    <x v="9"/>
    <x v="273"/>
    <x v="682"/>
    <x v="16"/>
    <x v="63"/>
    <x v="96"/>
    <x v="0"/>
    <x v="5"/>
    <x v="152"/>
    <x v="87"/>
    <x v="143"/>
    <x v="3"/>
    <x v="6"/>
    <x v="0"/>
    <x v="0"/>
    <x v="3"/>
    <x v="6"/>
    <x v="7"/>
    <x v="4"/>
    <x v="1"/>
    <x v="4"/>
    <x v="4"/>
    <x v="0"/>
    <x v="3"/>
    <x v="124"/>
    <x v="18"/>
    <x v="28"/>
    <x v="5"/>
    <x v="9"/>
    <x v="5"/>
    <x v="4"/>
    <x v="21"/>
    <x v="19"/>
    <x v="4"/>
    <x v="19"/>
    <x v="6"/>
    <x v="16"/>
    <x v="26"/>
  </r>
  <r>
    <x v="6"/>
    <x v="1"/>
    <x v="5"/>
    <x v="32"/>
    <x v="1"/>
    <x v="9"/>
    <x v="273"/>
    <x v="680"/>
    <x v="17"/>
    <x v="4"/>
    <x v="25"/>
    <x v="0"/>
    <x v="5"/>
    <x v="113"/>
    <x v="87"/>
    <x v="143"/>
    <x v="3"/>
    <x v="6"/>
    <x v="0"/>
    <x v="0"/>
    <x v="19"/>
    <x v="25"/>
    <x v="33"/>
    <x v="17"/>
    <x v="20"/>
    <x v="35"/>
    <x v="14"/>
    <x v="11"/>
    <x v="21"/>
    <x v="79"/>
    <x v="0"/>
    <x v="24"/>
    <x v="5"/>
    <x v="0"/>
    <x v="5"/>
    <x v="4"/>
    <x v="21"/>
    <x v="19"/>
    <x v="4"/>
    <x v="19"/>
    <x v="13"/>
    <x v="16"/>
    <x v="26"/>
  </r>
  <r>
    <x v="1"/>
    <x v="9"/>
    <x v="5"/>
    <x v="32"/>
    <x v="2"/>
    <x v="9"/>
    <x v="227"/>
    <x v="403"/>
    <x v="90"/>
    <x v="0"/>
    <x v="0"/>
    <x v="0"/>
    <x v="5"/>
    <x v="46"/>
    <x v="85"/>
    <x v="143"/>
    <x v="3"/>
    <x v="6"/>
    <x v="0"/>
    <x v="0"/>
    <x v="14"/>
    <x v="25"/>
    <x v="33"/>
    <x v="17"/>
    <x v="20"/>
    <x v="35"/>
    <x v="14"/>
    <x v="11"/>
    <x v="21"/>
    <x v="107"/>
    <x v="18"/>
    <x v="28"/>
    <x v="5"/>
    <x v="9"/>
    <x v="5"/>
    <x v="4"/>
    <x v="21"/>
    <x v="19"/>
    <x v="4"/>
    <x v="19"/>
    <x v="36"/>
    <x v="16"/>
    <x v="26"/>
  </r>
  <r>
    <x v="7"/>
    <x v="12"/>
    <x v="5"/>
    <x v="32"/>
    <x v="3"/>
    <x v="9"/>
    <x v="329"/>
    <x v="433"/>
    <x v="90"/>
    <x v="0"/>
    <x v="0"/>
    <x v="0"/>
    <x v="5"/>
    <x v="45"/>
    <x v="76"/>
    <x v="143"/>
    <x v="3"/>
    <x v="6"/>
    <x v="0"/>
    <x v="0"/>
    <x v="14"/>
    <x v="25"/>
    <x v="33"/>
    <x v="17"/>
    <x v="20"/>
    <x v="35"/>
    <x v="14"/>
    <x v="11"/>
    <x v="21"/>
    <x v="106"/>
    <x v="18"/>
    <x v="28"/>
    <x v="5"/>
    <x v="9"/>
    <x v="5"/>
    <x v="4"/>
    <x v="21"/>
    <x v="19"/>
    <x v="4"/>
    <x v="19"/>
    <x v="36"/>
    <x v="16"/>
    <x v="26"/>
  </r>
  <r>
    <x v="7"/>
    <x v="11"/>
    <x v="5"/>
    <x v="32"/>
    <x v="3"/>
    <x v="9"/>
    <x v="333"/>
    <x v="638"/>
    <x v="90"/>
    <x v="0"/>
    <x v="0"/>
    <x v="0"/>
    <x v="5"/>
    <x v="46"/>
    <x v="77"/>
    <x v="143"/>
    <x v="3"/>
    <x v="6"/>
    <x v="0"/>
    <x v="0"/>
    <x v="14"/>
    <x v="25"/>
    <x v="33"/>
    <x v="17"/>
    <x v="20"/>
    <x v="35"/>
    <x v="14"/>
    <x v="11"/>
    <x v="21"/>
    <x v="107"/>
    <x v="18"/>
    <x v="28"/>
    <x v="5"/>
    <x v="9"/>
    <x v="5"/>
    <x v="4"/>
    <x v="21"/>
    <x v="19"/>
    <x v="4"/>
    <x v="19"/>
    <x v="36"/>
    <x v="16"/>
    <x v="26"/>
  </r>
  <r>
    <x v="1"/>
    <x v="10"/>
    <x v="5"/>
    <x v="32"/>
    <x v="2"/>
    <x v="9"/>
    <x v="212"/>
    <x v="402"/>
    <x v="90"/>
    <x v="65"/>
    <x v="111"/>
    <x v="0"/>
    <x v="5"/>
    <x v="217"/>
    <x v="158"/>
    <x v="143"/>
    <x v="3"/>
    <x v="6"/>
    <x v="0"/>
    <x v="0"/>
    <x v="6"/>
    <x v="7"/>
    <x v="10"/>
    <x v="17"/>
    <x v="20"/>
    <x v="35"/>
    <x v="7"/>
    <x v="0"/>
    <x v="6"/>
    <x v="108"/>
    <x v="18"/>
    <x v="28"/>
    <x v="5"/>
    <x v="9"/>
    <x v="5"/>
    <x v="4"/>
    <x v="21"/>
    <x v="19"/>
    <x v="4"/>
    <x v="19"/>
    <x v="12"/>
    <x v="16"/>
    <x v="26"/>
  </r>
  <r>
    <x v="1"/>
    <x v="9"/>
    <x v="5"/>
    <x v="32"/>
    <x v="1"/>
    <x v="9"/>
    <x v="212"/>
    <x v="548"/>
    <x v="90"/>
    <x v="62"/>
    <x v="91"/>
    <x v="0"/>
    <x v="5"/>
    <x v="190"/>
    <x v="158"/>
    <x v="143"/>
    <x v="3"/>
    <x v="6"/>
    <x v="0"/>
    <x v="0"/>
    <x v="5"/>
    <x v="6"/>
    <x v="6"/>
    <x v="17"/>
    <x v="20"/>
    <x v="35"/>
    <x v="7"/>
    <x v="0"/>
    <x v="10"/>
    <x v="108"/>
    <x v="18"/>
    <x v="28"/>
    <x v="5"/>
    <x v="9"/>
    <x v="5"/>
    <x v="4"/>
    <x v="21"/>
    <x v="19"/>
    <x v="4"/>
    <x v="19"/>
    <x v="8"/>
    <x v="16"/>
    <x v="26"/>
  </r>
  <r>
    <x v="1"/>
    <x v="6"/>
    <x v="5"/>
    <x v="35"/>
    <x v="2"/>
    <x v="9"/>
    <x v="311"/>
    <x v="291"/>
    <x v="16"/>
    <x v="0"/>
    <x v="0"/>
    <x v="0"/>
    <x v="4"/>
    <x v="47"/>
    <x v="78"/>
    <x v="85"/>
    <x v="3"/>
    <x v="6"/>
    <x v="0"/>
    <x v="0"/>
    <x v="14"/>
    <x v="25"/>
    <x v="33"/>
    <x v="17"/>
    <x v="20"/>
    <x v="35"/>
    <x v="14"/>
    <x v="11"/>
    <x v="21"/>
    <x v="108"/>
    <x v="18"/>
    <x v="28"/>
    <x v="5"/>
    <x v="9"/>
    <x v="5"/>
    <x v="4"/>
    <x v="19"/>
    <x v="23"/>
    <x v="4"/>
    <x v="22"/>
    <x v="36"/>
    <x v="16"/>
    <x v="26"/>
  </r>
  <r>
    <x v="1"/>
    <x v="8"/>
    <x v="5"/>
    <x v="35"/>
    <x v="2"/>
    <x v="9"/>
    <x v="311"/>
    <x v="463"/>
    <x v="90"/>
    <x v="0"/>
    <x v="0"/>
    <x v="0"/>
    <x v="4"/>
    <x v="46"/>
    <x v="78"/>
    <x v="85"/>
    <x v="3"/>
    <x v="6"/>
    <x v="0"/>
    <x v="0"/>
    <x v="14"/>
    <x v="25"/>
    <x v="33"/>
    <x v="17"/>
    <x v="20"/>
    <x v="35"/>
    <x v="14"/>
    <x v="11"/>
    <x v="21"/>
    <x v="107"/>
    <x v="18"/>
    <x v="28"/>
    <x v="5"/>
    <x v="9"/>
    <x v="5"/>
    <x v="4"/>
    <x v="19"/>
    <x v="23"/>
    <x v="4"/>
    <x v="22"/>
    <x v="36"/>
    <x v="16"/>
    <x v="26"/>
  </r>
  <r>
    <x v="1"/>
    <x v="7"/>
    <x v="5"/>
    <x v="9"/>
    <x v="1"/>
    <x v="9"/>
    <x v="218"/>
    <x v="609"/>
    <x v="90"/>
    <x v="0"/>
    <x v="0"/>
    <x v="0"/>
    <x v="4"/>
    <x v="66"/>
    <x v="228"/>
    <x v="131"/>
    <x v="3"/>
    <x v="6"/>
    <x v="0"/>
    <x v="0"/>
    <x v="14"/>
    <x v="25"/>
    <x v="33"/>
    <x v="17"/>
    <x v="20"/>
    <x v="35"/>
    <x v="6"/>
    <x v="11"/>
    <x v="21"/>
    <x v="108"/>
    <x v="18"/>
    <x v="28"/>
    <x v="5"/>
    <x v="9"/>
    <x v="5"/>
    <x v="4"/>
    <x v="26"/>
    <x v="27"/>
    <x v="4"/>
    <x v="26"/>
    <x v="36"/>
    <x v="16"/>
    <x v="26"/>
  </r>
  <r>
    <x v="7"/>
    <x v="30"/>
    <x v="5"/>
    <x v="9"/>
    <x v="3"/>
    <x v="9"/>
    <x v="218"/>
    <x v="635"/>
    <x v="90"/>
    <x v="0"/>
    <x v="0"/>
    <x v="0"/>
    <x v="4"/>
    <x v="0"/>
    <x v="228"/>
    <x v="131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6"/>
    <x v="27"/>
    <x v="4"/>
    <x v="26"/>
    <x v="36"/>
    <x v="16"/>
    <x v="26"/>
  </r>
  <r>
    <x v="7"/>
    <x v="30"/>
    <x v="5"/>
    <x v="9"/>
    <x v="6"/>
    <x v="9"/>
    <x v="218"/>
    <x v="590"/>
    <x v="8"/>
    <x v="0"/>
    <x v="0"/>
    <x v="0"/>
    <x v="4"/>
    <x v="0"/>
    <x v="228"/>
    <x v="131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6"/>
    <x v="27"/>
    <x v="4"/>
    <x v="26"/>
    <x v="36"/>
    <x v="16"/>
    <x v="26"/>
  </r>
  <r>
    <x v="7"/>
    <x v="30"/>
    <x v="5"/>
    <x v="9"/>
    <x v="2"/>
    <x v="9"/>
    <x v="218"/>
    <x v="591"/>
    <x v="90"/>
    <x v="0"/>
    <x v="0"/>
    <x v="0"/>
    <x v="4"/>
    <x v="0"/>
    <x v="228"/>
    <x v="131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6"/>
    <x v="27"/>
    <x v="4"/>
    <x v="26"/>
    <x v="36"/>
    <x v="16"/>
    <x v="26"/>
  </r>
  <r>
    <x v="0"/>
    <x v="30"/>
    <x v="5"/>
    <x v="9"/>
    <x v="3"/>
    <x v="9"/>
    <x v="4"/>
    <x v="320"/>
    <x v="39"/>
    <x v="0"/>
    <x v="0"/>
    <x v="0"/>
    <x v="4"/>
    <x v="0"/>
    <x v="5"/>
    <x v="131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6"/>
    <x v="27"/>
    <x v="4"/>
    <x v="26"/>
    <x v="36"/>
    <x v="16"/>
    <x v="26"/>
  </r>
  <r>
    <x v="7"/>
    <x v="30"/>
    <x v="5"/>
    <x v="9"/>
    <x v="6"/>
    <x v="9"/>
    <x v="4"/>
    <x v="704"/>
    <x v="76"/>
    <x v="0"/>
    <x v="0"/>
    <x v="0"/>
    <x v="4"/>
    <x v="0"/>
    <x v="5"/>
    <x v="131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6"/>
    <x v="27"/>
    <x v="4"/>
    <x v="26"/>
    <x v="36"/>
    <x v="16"/>
    <x v="26"/>
  </r>
  <r>
    <x v="7"/>
    <x v="30"/>
    <x v="5"/>
    <x v="9"/>
    <x v="6"/>
    <x v="9"/>
    <x v="4"/>
    <x v="704"/>
    <x v="67"/>
    <x v="0"/>
    <x v="0"/>
    <x v="0"/>
    <x v="4"/>
    <x v="0"/>
    <x v="5"/>
    <x v="131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6"/>
    <x v="27"/>
    <x v="4"/>
    <x v="26"/>
    <x v="36"/>
    <x v="16"/>
    <x v="26"/>
  </r>
  <r>
    <x v="6"/>
    <x v="10"/>
    <x v="5"/>
    <x v="9"/>
    <x v="2"/>
    <x v="9"/>
    <x v="202"/>
    <x v="458"/>
    <x v="83"/>
    <x v="0"/>
    <x v="0"/>
    <x v="0"/>
    <x v="4"/>
    <x v="0"/>
    <x v="72"/>
    <x v="131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6"/>
    <x v="27"/>
    <x v="4"/>
    <x v="26"/>
    <x v="36"/>
    <x v="16"/>
    <x v="26"/>
  </r>
  <r>
    <x v="1"/>
    <x v="30"/>
    <x v="5"/>
    <x v="9"/>
    <x v="6"/>
    <x v="9"/>
    <x v="354"/>
    <x v="704"/>
    <x v="60"/>
    <x v="0"/>
    <x v="0"/>
    <x v="0"/>
    <x v="4"/>
    <x v="0"/>
    <x v="72"/>
    <x v="131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6"/>
    <x v="27"/>
    <x v="4"/>
    <x v="26"/>
    <x v="36"/>
    <x v="16"/>
    <x v="26"/>
  </r>
  <r>
    <x v="7"/>
    <x v="30"/>
    <x v="5"/>
    <x v="9"/>
    <x v="3"/>
    <x v="9"/>
    <x v="354"/>
    <x v="704"/>
    <x v="76"/>
    <x v="0"/>
    <x v="0"/>
    <x v="0"/>
    <x v="4"/>
    <x v="0"/>
    <x v="72"/>
    <x v="131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6"/>
    <x v="27"/>
    <x v="4"/>
    <x v="26"/>
    <x v="36"/>
    <x v="16"/>
    <x v="26"/>
  </r>
  <r>
    <x v="7"/>
    <x v="30"/>
    <x v="5"/>
    <x v="9"/>
    <x v="6"/>
    <x v="9"/>
    <x v="354"/>
    <x v="704"/>
    <x v="36"/>
    <x v="0"/>
    <x v="0"/>
    <x v="0"/>
    <x v="4"/>
    <x v="0"/>
    <x v="72"/>
    <x v="131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6"/>
    <x v="27"/>
    <x v="4"/>
    <x v="26"/>
    <x v="36"/>
    <x v="16"/>
    <x v="26"/>
  </r>
  <r>
    <x v="7"/>
    <x v="30"/>
    <x v="5"/>
    <x v="9"/>
    <x v="1"/>
    <x v="9"/>
    <x v="354"/>
    <x v="704"/>
    <x v="36"/>
    <x v="0"/>
    <x v="0"/>
    <x v="0"/>
    <x v="4"/>
    <x v="0"/>
    <x v="121"/>
    <x v="131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6"/>
    <x v="27"/>
    <x v="4"/>
    <x v="26"/>
    <x v="36"/>
    <x v="16"/>
    <x v="26"/>
  </r>
  <r>
    <x v="7"/>
    <x v="30"/>
    <x v="5"/>
    <x v="9"/>
    <x v="1"/>
    <x v="9"/>
    <x v="354"/>
    <x v="704"/>
    <x v="61"/>
    <x v="0"/>
    <x v="0"/>
    <x v="0"/>
    <x v="4"/>
    <x v="0"/>
    <x v="121"/>
    <x v="131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6"/>
    <x v="27"/>
    <x v="4"/>
    <x v="26"/>
    <x v="36"/>
    <x v="16"/>
    <x v="26"/>
  </r>
  <r>
    <x v="6"/>
    <x v="30"/>
    <x v="5"/>
    <x v="9"/>
    <x v="1"/>
    <x v="9"/>
    <x v="354"/>
    <x v="704"/>
    <x v="84"/>
    <x v="0"/>
    <x v="0"/>
    <x v="0"/>
    <x v="4"/>
    <x v="0"/>
    <x v="121"/>
    <x v="131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6"/>
    <x v="27"/>
    <x v="4"/>
    <x v="26"/>
    <x v="36"/>
    <x v="16"/>
    <x v="26"/>
  </r>
  <r>
    <x v="7"/>
    <x v="7"/>
    <x v="5"/>
    <x v="32"/>
    <x v="1"/>
    <x v="9"/>
    <x v="85"/>
    <x v="251"/>
    <x v="12"/>
    <x v="0"/>
    <x v="0"/>
    <x v="0"/>
    <x v="1"/>
    <x v="0"/>
    <x v="50"/>
    <x v="146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1"/>
    <x v="19"/>
    <x v="4"/>
    <x v="19"/>
    <x v="36"/>
    <x v="16"/>
    <x v="26"/>
  </r>
  <r>
    <x v="7"/>
    <x v="6"/>
    <x v="5"/>
    <x v="34"/>
    <x v="3"/>
    <x v="9"/>
    <x v="60"/>
    <x v="119"/>
    <x v="15"/>
    <x v="0"/>
    <x v="0"/>
    <x v="0"/>
    <x v="1"/>
    <x v="47"/>
    <x v="75"/>
    <x v="146"/>
    <x v="3"/>
    <x v="6"/>
    <x v="0"/>
    <x v="0"/>
    <x v="14"/>
    <x v="25"/>
    <x v="33"/>
    <x v="17"/>
    <x v="20"/>
    <x v="35"/>
    <x v="14"/>
    <x v="11"/>
    <x v="21"/>
    <x v="108"/>
    <x v="18"/>
    <x v="28"/>
    <x v="5"/>
    <x v="9"/>
    <x v="5"/>
    <x v="4"/>
    <x v="24"/>
    <x v="14"/>
    <x v="4"/>
    <x v="14"/>
    <x v="36"/>
    <x v="16"/>
    <x v="26"/>
  </r>
  <r>
    <x v="1"/>
    <x v="7"/>
    <x v="5"/>
    <x v="28"/>
    <x v="3"/>
    <x v="9"/>
    <x v="130"/>
    <x v="89"/>
    <x v="6"/>
    <x v="0"/>
    <x v="0"/>
    <x v="0"/>
    <x v="2"/>
    <x v="47"/>
    <x v="35"/>
    <x v="139"/>
    <x v="3"/>
    <x v="6"/>
    <x v="0"/>
    <x v="0"/>
    <x v="14"/>
    <x v="25"/>
    <x v="33"/>
    <x v="17"/>
    <x v="20"/>
    <x v="35"/>
    <x v="14"/>
    <x v="11"/>
    <x v="21"/>
    <x v="108"/>
    <x v="18"/>
    <x v="28"/>
    <x v="5"/>
    <x v="9"/>
    <x v="5"/>
    <x v="4"/>
    <x v="30"/>
    <x v="2"/>
    <x v="4"/>
    <x v="2"/>
    <x v="36"/>
    <x v="16"/>
    <x v="26"/>
  </r>
  <r>
    <x v="1"/>
    <x v="7"/>
    <x v="5"/>
    <x v="28"/>
    <x v="1"/>
    <x v="9"/>
    <x v="126"/>
    <x v="558"/>
    <x v="52"/>
    <x v="60"/>
    <x v="78"/>
    <x v="0"/>
    <x v="2"/>
    <x v="143"/>
    <x v="256"/>
    <x v="139"/>
    <x v="3"/>
    <x v="6"/>
    <x v="0"/>
    <x v="0"/>
    <x v="3"/>
    <x v="4"/>
    <x v="0"/>
    <x v="17"/>
    <x v="20"/>
    <x v="35"/>
    <x v="14"/>
    <x v="11"/>
    <x v="21"/>
    <x v="124"/>
    <x v="18"/>
    <x v="28"/>
    <x v="5"/>
    <x v="9"/>
    <x v="5"/>
    <x v="4"/>
    <x v="30"/>
    <x v="2"/>
    <x v="4"/>
    <x v="2"/>
    <x v="1"/>
    <x v="16"/>
    <x v="26"/>
  </r>
  <r>
    <x v="1"/>
    <x v="2"/>
    <x v="5"/>
    <x v="37"/>
    <x v="1"/>
    <x v="9"/>
    <x v="304"/>
    <x v="44"/>
    <x v="90"/>
    <x v="0"/>
    <x v="0"/>
    <x v="0"/>
    <x v="20"/>
    <x v="0"/>
    <x v="110"/>
    <x v="166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3"/>
    <x v="10"/>
    <x v="4"/>
    <x v="10"/>
    <x v="36"/>
    <x v="16"/>
    <x v="26"/>
  </r>
  <r>
    <x v="1"/>
    <x v="6"/>
    <x v="5"/>
    <x v="32"/>
    <x v="3"/>
    <x v="9"/>
    <x v="273"/>
    <x v="682"/>
    <x v="90"/>
    <x v="60"/>
    <x v="79"/>
    <x v="0"/>
    <x v="1"/>
    <x v="111"/>
    <x v="201"/>
    <x v="146"/>
    <x v="3"/>
    <x v="6"/>
    <x v="0"/>
    <x v="0"/>
    <x v="18"/>
    <x v="4"/>
    <x v="1"/>
    <x v="17"/>
    <x v="20"/>
    <x v="35"/>
    <x v="14"/>
    <x v="11"/>
    <x v="21"/>
    <x v="107"/>
    <x v="18"/>
    <x v="28"/>
    <x v="5"/>
    <x v="9"/>
    <x v="5"/>
    <x v="4"/>
    <x v="21"/>
    <x v="19"/>
    <x v="4"/>
    <x v="19"/>
    <x v="3"/>
    <x v="16"/>
    <x v="26"/>
  </r>
  <r>
    <x v="1"/>
    <x v="6"/>
    <x v="5"/>
    <x v="32"/>
    <x v="1"/>
    <x v="9"/>
    <x v="273"/>
    <x v="336"/>
    <x v="90"/>
    <x v="61"/>
    <x v="83"/>
    <x v="0"/>
    <x v="1"/>
    <x v="162"/>
    <x v="201"/>
    <x v="146"/>
    <x v="3"/>
    <x v="6"/>
    <x v="0"/>
    <x v="0"/>
    <x v="4"/>
    <x v="5"/>
    <x v="5"/>
    <x v="17"/>
    <x v="20"/>
    <x v="35"/>
    <x v="14"/>
    <x v="11"/>
    <x v="21"/>
    <x v="108"/>
    <x v="18"/>
    <x v="28"/>
    <x v="5"/>
    <x v="9"/>
    <x v="5"/>
    <x v="4"/>
    <x v="21"/>
    <x v="19"/>
    <x v="4"/>
    <x v="19"/>
    <x v="7"/>
    <x v="16"/>
    <x v="26"/>
  </r>
  <r>
    <x v="1"/>
    <x v="4"/>
    <x v="5"/>
    <x v="32"/>
    <x v="1"/>
    <x v="9"/>
    <x v="61"/>
    <x v="289"/>
    <x v="90"/>
    <x v="0"/>
    <x v="0"/>
    <x v="0"/>
    <x v="0"/>
    <x v="0"/>
    <x v="193"/>
    <x v="71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1"/>
    <x v="19"/>
    <x v="4"/>
    <x v="19"/>
    <x v="36"/>
    <x v="16"/>
    <x v="26"/>
  </r>
  <r>
    <x v="1"/>
    <x v="4"/>
    <x v="5"/>
    <x v="32"/>
    <x v="1"/>
    <x v="9"/>
    <x v="61"/>
    <x v="139"/>
    <x v="90"/>
    <x v="57"/>
    <x v="78"/>
    <x v="0"/>
    <x v="0"/>
    <x v="121"/>
    <x v="193"/>
    <x v="71"/>
    <x v="3"/>
    <x v="6"/>
    <x v="0"/>
    <x v="0"/>
    <x v="0"/>
    <x v="1"/>
    <x v="0"/>
    <x v="17"/>
    <x v="20"/>
    <x v="35"/>
    <x v="14"/>
    <x v="11"/>
    <x v="21"/>
    <x v="124"/>
    <x v="18"/>
    <x v="28"/>
    <x v="5"/>
    <x v="9"/>
    <x v="5"/>
    <x v="4"/>
    <x v="21"/>
    <x v="19"/>
    <x v="4"/>
    <x v="19"/>
    <x v="1"/>
    <x v="16"/>
    <x v="26"/>
  </r>
  <r>
    <x v="1"/>
    <x v="4"/>
    <x v="5"/>
    <x v="32"/>
    <x v="3"/>
    <x v="9"/>
    <x v="85"/>
    <x v="72"/>
    <x v="66"/>
    <x v="0"/>
    <x v="0"/>
    <x v="0"/>
    <x v="1"/>
    <x v="49"/>
    <x v="50"/>
    <x v="146"/>
    <x v="3"/>
    <x v="6"/>
    <x v="0"/>
    <x v="0"/>
    <x v="14"/>
    <x v="25"/>
    <x v="33"/>
    <x v="17"/>
    <x v="20"/>
    <x v="35"/>
    <x v="14"/>
    <x v="11"/>
    <x v="21"/>
    <x v="113"/>
    <x v="18"/>
    <x v="28"/>
    <x v="5"/>
    <x v="9"/>
    <x v="5"/>
    <x v="4"/>
    <x v="21"/>
    <x v="19"/>
    <x v="4"/>
    <x v="19"/>
    <x v="36"/>
    <x v="16"/>
    <x v="26"/>
  </r>
  <r>
    <x v="1"/>
    <x v="4"/>
    <x v="5"/>
    <x v="32"/>
    <x v="1"/>
    <x v="9"/>
    <x v="85"/>
    <x v="431"/>
    <x v="90"/>
    <x v="0"/>
    <x v="0"/>
    <x v="0"/>
    <x v="1"/>
    <x v="0"/>
    <x v="50"/>
    <x v="146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1"/>
    <x v="19"/>
    <x v="4"/>
    <x v="19"/>
    <x v="36"/>
    <x v="16"/>
    <x v="26"/>
  </r>
  <r>
    <x v="6"/>
    <x v="0"/>
    <x v="5"/>
    <x v="32"/>
    <x v="1"/>
    <x v="9"/>
    <x v="85"/>
    <x v="445"/>
    <x v="90"/>
    <x v="0"/>
    <x v="0"/>
    <x v="0"/>
    <x v="1"/>
    <x v="0"/>
    <x v="50"/>
    <x v="146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1"/>
    <x v="19"/>
    <x v="4"/>
    <x v="19"/>
    <x v="36"/>
    <x v="16"/>
    <x v="26"/>
  </r>
  <r>
    <x v="1"/>
    <x v="4"/>
    <x v="5"/>
    <x v="32"/>
    <x v="1"/>
    <x v="9"/>
    <x v="13"/>
    <x v="640"/>
    <x v="90"/>
    <x v="59"/>
    <x v="98"/>
    <x v="0"/>
    <x v="0"/>
    <x v="194"/>
    <x v="256"/>
    <x v="71"/>
    <x v="3"/>
    <x v="6"/>
    <x v="0"/>
    <x v="0"/>
    <x v="5"/>
    <x v="3"/>
    <x v="8"/>
    <x v="6"/>
    <x v="20"/>
    <x v="35"/>
    <x v="4"/>
    <x v="11"/>
    <x v="21"/>
    <x v="116"/>
    <x v="18"/>
    <x v="28"/>
    <x v="5"/>
    <x v="9"/>
    <x v="5"/>
    <x v="4"/>
    <x v="21"/>
    <x v="19"/>
    <x v="4"/>
    <x v="19"/>
    <x v="10"/>
    <x v="16"/>
    <x v="26"/>
  </r>
  <r>
    <x v="1"/>
    <x v="4"/>
    <x v="5"/>
    <x v="32"/>
    <x v="1"/>
    <x v="9"/>
    <x v="204"/>
    <x v="352"/>
    <x v="90"/>
    <x v="0"/>
    <x v="0"/>
    <x v="0"/>
    <x v="0"/>
    <x v="32"/>
    <x v="256"/>
    <x v="71"/>
    <x v="3"/>
    <x v="6"/>
    <x v="0"/>
    <x v="0"/>
    <x v="14"/>
    <x v="25"/>
    <x v="33"/>
    <x v="17"/>
    <x v="20"/>
    <x v="35"/>
    <x v="14"/>
    <x v="11"/>
    <x v="21"/>
    <x v="83"/>
    <x v="18"/>
    <x v="28"/>
    <x v="5"/>
    <x v="9"/>
    <x v="5"/>
    <x v="4"/>
    <x v="21"/>
    <x v="19"/>
    <x v="4"/>
    <x v="19"/>
    <x v="36"/>
    <x v="16"/>
    <x v="26"/>
  </r>
  <r>
    <x v="6"/>
    <x v="0"/>
    <x v="0"/>
    <x v="5"/>
    <x v="1"/>
    <x v="9"/>
    <x v="197"/>
    <x v="703"/>
    <x v="90"/>
    <x v="0"/>
    <x v="0"/>
    <x v="0"/>
    <x v="20"/>
    <x v="0"/>
    <x v="256"/>
    <x v="166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8"/>
    <x v="7"/>
    <x v="37"/>
    <x v="32"/>
    <x v="7"/>
    <x v="31"/>
    <x v="36"/>
    <x v="16"/>
    <x v="26"/>
  </r>
  <r>
    <x v="1"/>
    <x v="3"/>
    <x v="0"/>
    <x v="5"/>
    <x v="1"/>
    <x v="9"/>
    <x v="339"/>
    <x v="509"/>
    <x v="90"/>
    <x v="0"/>
    <x v="0"/>
    <x v="0"/>
    <x v="0"/>
    <x v="0"/>
    <x v="128"/>
    <x v="166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8"/>
    <x v="7"/>
    <x v="37"/>
    <x v="32"/>
    <x v="7"/>
    <x v="31"/>
    <x v="36"/>
    <x v="16"/>
    <x v="26"/>
  </r>
  <r>
    <x v="1"/>
    <x v="3"/>
    <x v="0"/>
    <x v="5"/>
    <x v="1"/>
    <x v="9"/>
    <x v="339"/>
    <x v="614"/>
    <x v="90"/>
    <x v="0"/>
    <x v="0"/>
    <x v="0"/>
    <x v="0"/>
    <x v="0"/>
    <x v="128"/>
    <x v="166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8"/>
    <x v="7"/>
    <x v="37"/>
    <x v="32"/>
    <x v="7"/>
    <x v="31"/>
    <x v="36"/>
    <x v="16"/>
    <x v="26"/>
  </r>
  <r>
    <x v="1"/>
    <x v="10"/>
    <x v="4"/>
    <x v="37"/>
    <x v="3"/>
    <x v="9"/>
    <x v="244"/>
    <x v="316"/>
    <x v="90"/>
    <x v="0"/>
    <x v="0"/>
    <x v="0"/>
    <x v="4"/>
    <x v="0"/>
    <x v="3"/>
    <x v="13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3"/>
    <x v="8"/>
    <x v="4"/>
    <x v="37"/>
    <x v="8"/>
    <x v="36"/>
    <x v="36"/>
    <x v="16"/>
    <x v="26"/>
  </r>
  <r>
    <x v="1"/>
    <x v="2"/>
    <x v="4"/>
    <x v="37"/>
    <x v="2"/>
    <x v="9"/>
    <x v="65"/>
    <x v="262"/>
    <x v="90"/>
    <x v="58"/>
    <x v="88"/>
    <x v="0"/>
    <x v="20"/>
    <x v="132"/>
    <x v="1"/>
    <x v="166"/>
    <x v="3"/>
    <x v="6"/>
    <x v="0"/>
    <x v="0"/>
    <x v="2"/>
    <x v="2"/>
    <x v="6"/>
    <x v="17"/>
    <x v="20"/>
    <x v="35"/>
    <x v="14"/>
    <x v="11"/>
    <x v="21"/>
    <x v="124"/>
    <x v="18"/>
    <x v="28"/>
    <x v="5"/>
    <x v="9"/>
    <x v="3"/>
    <x v="8"/>
    <x v="4"/>
    <x v="37"/>
    <x v="8"/>
    <x v="36"/>
    <x v="8"/>
    <x v="16"/>
    <x v="26"/>
  </r>
  <r>
    <x v="1"/>
    <x v="5"/>
    <x v="4"/>
    <x v="37"/>
    <x v="1"/>
    <x v="9"/>
    <x v="71"/>
    <x v="166"/>
    <x v="90"/>
    <x v="0"/>
    <x v="0"/>
    <x v="0"/>
    <x v="20"/>
    <x v="0"/>
    <x v="256"/>
    <x v="166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3"/>
    <x v="8"/>
    <x v="4"/>
    <x v="37"/>
    <x v="8"/>
    <x v="36"/>
    <x v="36"/>
    <x v="16"/>
    <x v="26"/>
  </r>
  <r>
    <x v="1"/>
    <x v="2"/>
    <x v="4"/>
    <x v="37"/>
    <x v="5"/>
    <x v="9"/>
    <x v="72"/>
    <x v="191"/>
    <x v="90"/>
    <x v="100"/>
    <x v="217"/>
    <x v="0"/>
    <x v="20"/>
    <x v="163"/>
    <x v="256"/>
    <x v="166"/>
    <x v="3"/>
    <x v="6"/>
    <x v="0"/>
    <x v="0"/>
    <x v="4"/>
    <x v="14"/>
    <x v="21"/>
    <x v="17"/>
    <x v="20"/>
    <x v="35"/>
    <x v="20"/>
    <x v="11"/>
    <x v="21"/>
    <x v="115"/>
    <x v="18"/>
    <x v="28"/>
    <x v="5"/>
    <x v="9"/>
    <x v="3"/>
    <x v="8"/>
    <x v="4"/>
    <x v="37"/>
    <x v="8"/>
    <x v="36"/>
    <x v="23"/>
    <x v="16"/>
    <x v="26"/>
  </r>
  <r>
    <x v="1"/>
    <x v="1"/>
    <x v="4"/>
    <x v="37"/>
    <x v="1"/>
    <x v="9"/>
    <x v="69"/>
    <x v="136"/>
    <x v="90"/>
    <x v="56"/>
    <x v="88"/>
    <x v="0"/>
    <x v="20"/>
    <x v="139"/>
    <x v="256"/>
    <x v="166"/>
    <x v="3"/>
    <x v="6"/>
    <x v="0"/>
    <x v="0"/>
    <x v="2"/>
    <x v="0"/>
    <x v="6"/>
    <x v="8"/>
    <x v="20"/>
    <x v="35"/>
    <x v="14"/>
    <x v="11"/>
    <x v="21"/>
    <x v="124"/>
    <x v="18"/>
    <x v="28"/>
    <x v="5"/>
    <x v="9"/>
    <x v="3"/>
    <x v="8"/>
    <x v="4"/>
    <x v="37"/>
    <x v="8"/>
    <x v="36"/>
    <x v="8"/>
    <x v="16"/>
    <x v="26"/>
  </r>
  <r>
    <x v="1"/>
    <x v="30"/>
    <x v="5"/>
    <x v="32"/>
    <x v="1"/>
    <x v="9"/>
    <x v="289"/>
    <x v="140"/>
    <x v="90"/>
    <x v="0"/>
    <x v="0"/>
    <x v="0"/>
    <x v="20"/>
    <x v="0"/>
    <x v="256"/>
    <x v="166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1"/>
    <x v="19"/>
    <x v="4"/>
    <x v="19"/>
    <x v="36"/>
    <x v="16"/>
    <x v="26"/>
  </r>
  <r>
    <x v="7"/>
    <x v="7"/>
    <x v="0"/>
    <x v="30"/>
    <x v="1"/>
    <x v="9"/>
    <x v="274"/>
    <x v="266"/>
    <x v="68"/>
    <x v="58"/>
    <x v="78"/>
    <x v="0"/>
    <x v="20"/>
    <x v="143"/>
    <x v="256"/>
    <x v="166"/>
    <x v="3"/>
    <x v="6"/>
    <x v="0"/>
    <x v="0"/>
    <x v="3"/>
    <x v="2"/>
    <x v="0"/>
    <x v="16"/>
    <x v="20"/>
    <x v="35"/>
    <x v="14"/>
    <x v="11"/>
    <x v="21"/>
    <x v="124"/>
    <x v="18"/>
    <x v="28"/>
    <x v="5"/>
    <x v="9"/>
    <x v="8"/>
    <x v="7"/>
    <x v="33"/>
    <x v="30"/>
    <x v="7"/>
    <x v="29"/>
    <x v="1"/>
    <x v="16"/>
    <x v="26"/>
  </r>
  <r>
    <x v="7"/>
    <x v="10"/>
    <x v="0"/>
    <x v="30"/>
    <x v="3"/>
    <x v="9"/>
    <x v="16"/>
    <x v="83"/>
    <x v="15"/>
    <x v="0"/>
    <x v="0"/>
    <x v="0"/>
    <x v="3"/>
    <x v="0"/>
    <x v="256"/>
    <x v="111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8"/>
    <x v="7"/>
    <x v="33"/>
    <x v="30"/>
    <x v="7"/>
    <x v="29"/>
    <x v="36"/>
    <x v="16"/>
    <x v="26"/>
  </r>
  <r>
    <x v="7"/>
    <x v="10"/>
    <x v="0"/>
    <x v="30"/>
    <x v="2"/>
    <x v="9"/>
    <x v="296"/>
    <x v="310"/>
    <x v="41"/>
    <x v="0"/>
    <x v="0"/>
    <x v="0"/>
    <x v="3"/>
    <x v="0"/>
    <x v="256"/>
    <x v="111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8"/>
    <x v="7"/>
    <x v="33"/>
    <x v="30"/>
    <x v="7"/>
    <x v="29"/>
    <x v="36"/>
    <x v="16"/>
    <x v="26"/>
  </r>
  <r>
    <x v="7"/>
    <x v="10"/>
    <x v="0"/>
    <x v="30"/>
    <x v="1"/>
    <x v="9"/>
    <x v="303"/>
    <x v="586"/>
    <x v="67"/>
    <x v="0"/>
    <x v="0"/>
    <x v="0"/>
    <x v="3"/>
    <x v="0"/>
    <x v="256"/>
    <x v="111"/>
    <x v="3"/>
    <x v="6"/>
    <x v="0"/>
    <x v="0"/>
    <x v="14"/>
    <x v="25"/>
    <x v="33"/>
    <x v="16"/>
    <x v="20"/>
    <x v="35"/>
    <x v="14"/>
    <x v="11"/>
    <x v="21"/>
    <x v="124"/>
    <x v="18"/>
    <x v="28"/>
    <x v="5"/>
    <x v="9"/>
    <x v="8"/>
    <x v="7"/>
    <x v="33"/>
    <x v="30"/>
    <x v="7"/>
    <x v="29"/>
    <x v="36"/>
    <x v="16"/>
    <x v="26"/>
  </r>
  <r>
    <x v="1"/>
    <x v="11"/>
    <x v="4"/>
    <x v="37"/>
    <x v="6"/>
    <x v="9"/>
    <x v="68"/>
    <x v="131"/>
    <x v="16"/>
    <x v="0"/>
    <x v="0"/>
    <x v="0"/>
    <x v="5"/>
    <x v="0"/>
    <x v="242"/>
    <x v="159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3"/>
    <x v="8"/>
    <x v="4"/>
    <x v="37"/>
    <x v="8"/>
    <x v="36"/>
    <x v="36"/>
    <x v="16"/>
    <x v="26"/>
  </r>
  <r>
    <x v="1"/>
    <x v="10"/>
    <x v="5"/>
    <x v="37"/>
    <x v="0"/>
    <x v="9"/>
    <x v="147"/>
    <x v="330"/>
    <x v="16"/>
    <x v="0"/>
    <x v="0"/>
    <x v="0"/>
    <x v="10"/>
    <x v="21"/>
    <x v="113"/>
    <x v="56"/>
    <x v="3"/>
    <x v="6"/>
    <x v="0"/>
    <x v="0"/>
    <x v="14"/>
    <x v="25"/>
    <x v="33"/>
    <x v="16"/>
    <x v="20"/>
    <x v="35"/>
    <x v="14"/>
    <x v="11"/>
    <x v="21"/>
    <x v="57"/>
    <x v="18"/>
    <x v="28"/>
    <x v="5"/>
    <x v="9"/>
    <x v="5"/>
    <x v="4"/>
    <x v="23"/>
    <x v="10"/>
    <x v="4"/>
    <x v="10"/>
    <x v="36"/>
    <x v="16"/>
    <x v="26"/>
  </r>
  <r>
    <x v="1"/>
    <x v="15"/>
    <x v="4"/>
    <x v="14"/>
    <x v="3"/>
    <x v="9"/>
    <x v="203"/>
    <x v="169"/>
    <x v="16"/>
    <x v="0"/>
    <x v="0"/>
    <x v="0"/>
    <x v="8"/>
    <x v="0"/>
    <x v="105"/>
    <x v="49"/>
    <x v="1"/>
    <x v="3"/>
    <x v="0"/>
    <x v="0"/>
    <x v="14"/>
    <x v="25"/>
    <x v="33"/>
    <x v="17"/>
    <x v="20"/>
    <x v="35"/>
    <x v="14"/>
    <x v="11"/>
    <x v="21"/>
    <x v="124"/>
    <x v="18"/>
    <x v="28"/>
    <x v="5"/>
    <x v="9"/>
    <x v="3"/>
    <x v="8"/>
    <x v="6"/>
    <x v="18"/>
    <x v="8"/>
    <x v="18"/>
    <x v="36"/>
    <x v="2"/>
    <x v="7"/>
  </r>
  <r>
    <x v="1"/>
    <x v="16"/>
    <x v="4"/>
    <x v="37"/>
    <x v="9"/>
    <x v="9"/>
    <x v="244"/>
    <x v="396"/>
    <x v="16"/>
    <x v="0"/>
    <x v="0"/>
    <x v="0"/>
    <x v="9"/>
    <x v="0"/>
    <x v="64"/>
    <x v="31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3"/>
    <x v="8"/>
    <x v="4"/>
    <x v="37"/>
    <x v="8"/>
    <x v="36"/>
    <x v="36"/>
    <x v="16"/>
    <x v="26"/>
  </r>
  <r>
    <x v="4"/>
    <x v="14"/>
    <x v="4"/>
    <x v="37"/>
    <x v="0"/>
    <x v="9"/>
    <x v="244"/>
    <x v="639"/>
    <x v="39"/>
    <x v="0"/>
    <x v="0"/>
    <x v="0"/>
    <x v="9"/>
    <x v="0"/>
    <x v="64"/>
    <x v="31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3"/>
    <x v="8"/>
    <x v="4"/>
    <x v="37"/>
    <x v="8"/>
    <x v="36"/>
    <x v="36"/>
    <x v="16"/>
    <x v="26"/>
  </r>
  <r>
    <x v="1"/>
    <x v="10"/>
    <x v="4"/>
    <x v="37"/>
    <x v="0"/>
    <x v="9"/>
    <x v="73"/>
    <x v="135"/>
    <x v="16"/>
    <x v="72"/>
    <x v="195"/>
    <x v="0"/>
    <x v="7"/>
    <x v="172"/>
    <x v="122"/>
    <x v="66"/>
    <x v="3"/>
    <x v="6"/>
    <x v="0"/>
    <x v="0"/>
    <x v="4"/>
    <x v="9"/>
    <x v="18"/>
    <x v="7"/>
    <x v="2"/>
    <x v="5"/>
    <x v="23"/>
    <x v="11"/>
    <x v="21"/>
    <x v="124"/>
    <x v="18"/>
    <x v="28"/>
    <x v="5"/>
    <x v="9"/>
    <x v="3"/>
    <x v="8"/>
    <x v="4"/>
    <x v="37"/>
    <x v="8"/>
    <x v="36"/>
    <x v="7"/>
    <x v="16"/>
    <x v="26"/>
  </r>
  <r>
    <x v="4"/>
    <x v="13"/>
    <x v="5"/>
    <x v="32"/>
    <x v="0"/>
    <x v="9"/>
    <x v="332"/>
    <x v="466"/>
    <x v="66"/>
    <x v="33"/>
    <x v="52"/>
    <x v="0"/>
    <x v="9"/>
    <x v="79"/>
    <x v="107"/>
    <x v="50"/>
    <x v="3"/>
    <x v="6"/>
    <x v="0"/>
    <x v="0"/>
    <x v="14"/>
    <x v="25"/>
    <x v="33"/>
    <x v="4"/>
    <x v="6"/>
    <x v="9"/>
    <x v="14"/>
    <x v="11"/>
    <x v="21"/>
    <x v="124"/>
    <x v="18"/>
    <x v="28"/>
    <x v="5"/>
    <x v="9"/>
    <x v="5"/>
    <x v="4"/>
    <x v="21"/>
    <x v="19"/>
    <x v="4"/>
    <x v="19"/>
    <x v="11"/>
    <x v="16"/>
    <x v="26"/>
  </r>
  <r>
    <x v="1"/>
    <x v="11"/>
    <x v="5"/>
    <x v="23"/>
    <x v="0"/>
    <x v="9"/>
    <x v="17"/>
    <x v="45"/>
    <x v="48"/>
    <x v="70"/>
    <x v="122"/>
    <x v="0"/>
    <x v="10"/>
    <x v="124"/>
    <x v="113"/>
    <x v="56"/>
    <x v="3"/>
    <x v="6"/>
    <x v="0"/>
    <x v="0"/>
    <x v="0"/>
    <x v="8"/>
    <x v="11"/>
    <x v="8"/>
    <x v="4"/>
    <x v="7"/>
    <x v="1"/>
    <x v="0"/>
    <x v="7"/>
    <x v="124"/>
    <x v="18"/>
    <x v="28"/>
    <x v="5"/>
    <x v="9"/>
    <x v="5"/>
    <x v="4"/>
    <x v="11"/>
    <x v="22"/>
    <x v="4"/>
    <x v="21"/>
    <x v="9"/>
    <x v="2"/>
    <x v="13"/>
  </r>
  <r>
    <x v="4"/>
    <x v="17"/>
    <x v="4"/>
    <x v="37"/>
    <x v="0"/>
    <x v="9"/>
    <x v="244"/>
    <x v="505"/>
    <x v="16"/>
    <x v="0"/>
    <x v="0"/>
    <x v="0"/>
    <x v="9"/>
    <x v="0"/>
    <x v="64"/>
    <x v="31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3"/>
    <x v="8"/>
    <x v="4"/>
    <x v="37"/>
    <x v="8"/>
    <x v="36"/>
    <x v="36"/>
    <x v="16"/>
    <x v="26"/>
  </r>
  <r>
    <x v="1"/>
    <x v="18"/>
    <x v="0"/>
    <x v="5"/>
    <x v="0"/>
    <x v="9"/>
    <x v="305"/>
    <x v="60"/>
    <x v="16"/>
    <x v="0"/>
    <x v="0"/>
    <x v="0"/>
    <x v="20"/>
    <x v="20"/>
    <x v="256"/>
    <x v="166"/>
    <x v="3"/>
    <x v="6"/>
    <x v="0"/>
    <x v="0"/>
    <x v="14"/>
    <x v="25"/>
    <x v="33"/>
    <x v="17"/>
    <x v="20"/>
    <x v="35"/>
    <x v="14"/>
    <x v="11"/>
    <x v="21"/>
    <x v="54"/>
    <x v="18"/>
    <x v="28"/>
    <x v="5"/>
    <x v="9"/>
    <x v="8"/>
    <x v="7"/>
    <x v="37"/>
    <x v="32"/>
    <x v="7"/>
    <x v="31"/>
    <x v="36"/>
    <x v="16"/>
    <x v="26"/>
  </r>
  <r>
    <x v="1"/>
    <x v="13"/>
    <x v="3"/>
    <x v="37"/>
    <x v="3"/>
    <x v="9"/>
    <x v="31"/>
    <x v="583"/>
    <x v="16"/>
    <x v="88"/>
    <x v="192"/>
    <x v="0"/>
    <x v="13"/>
    <x v="261"/>
    <x v="188"/>
    <x v="103"/>
    <x v="3"/>
    <x v="6"/>
    <x v="0"/>
    <x v="0"/>
    <x v="8"/>
    <x v="12"/>
    <x v="18"/>
    <x v="17"/>
    <x v="20"/>
    <x v="35"/>
    <x v="14"/>
    <x v="11"/>
    <x v="21"/>
    <x v="124"/>
    <x v="18"/>
    <x v="28"/>
    <x v="5"/>
    <x v="9"/>
    <x v="2"/>
    <x v="3"/>
    <x v="2"/>
    <x v="5"/>
    <x v="3"/>
    <x v="5"/>
    <x v="20"/>
    <x v="16"/>
    <x v="26"/>
  </r>
  <r>
    <x v="1"/>
    <x v="17"/>
    <x v="0"/>
    <x v="5"/>
    <x v="2"/>
    <x v="9"/>
    <x v="229"/>
    <x v="533"/>
    <x v="16"/>
    <x v="100"/>
    <x v="168"/>
    <x v="0"/>
    <x v="20"/>
    <x v="215"/>
    <x v="14"/>
    <x v="11"/>
    <x v="3"/>
    <x v="6"/>
    <x v="0"/>
    <x v="0"/>
    <x v="6"/>
    <x v="14"/>
    <x v="16"/>
    <x v="17"/>
    <x v="20"/>
    <x v="35"/>
    <x v="7"/>
    <x v="11"/>
    <x v="21"/>
    <x v="124"/>
    <x v="18"/>
    <x v="28"/>
    <x v="5"/>
    <x v="9"/>
    <x v="8"/>
    <x v="7"/>
    <x v="37"/>
    <x v="32"/>
    <x v="7"/>
    <x v="31"/>
    <x v="18"/>
    <x v="16"/>
    <x v="26"/>
  </r>
  <r>
    <x v="1"/>
    <x v="11"/>
    <x v="5"/>
    <x v="37"/>
    <x v="0"/>
    <x v="9"/>
    <x v="237"/>
    <x v="649"/>
    <x v="16"/>
    <x v="0"/>
    <x v="0"/>
    <x v="0"/>
    <x v="13"/>
    <x v="0"/>
    <x v="117"/>
    <x v="60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23"/>
    <x v="10"/>
    <x v="4"/>
    <x v="10"/>
    <x v="36"/>
    <x v="16"/>
    <x v="26"/>
  </r>
  <r>
    <x v="1"/>
    <x v="15"/>
    <x v="4"/>
    <x v="37"/>
    <x v="0"/>
    <x v="9"/>
    <x v="215"/>
    <x v="344"/>
    <x v="16"/>
    <x v="0"/>
    <x v="0"/>
    <x v="0"/>
    <x v="20"/>
    <x v="0"/>
    <x v="256"/>
    <x v="166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3"/>
    <x v="8"/>
    <x v="4"/>
    <x v="37"/>
    <x v="8"/>
    <x v="36"/>
    <x v="36"/>
    <x v="16"/>
    <x v="26"/>
  </r>
  <r>
    <x v="1"/>
    <x v="13"/>
    <x v="2"/>
    <x v="2"/>
    <x v="0"/>
    <x v="9"/>
    <x v="193"/>
    <x v="597"/>
    <x v="57"/>
    <x v="0"/>
    <x v="0"/>
    <x v="0"/>
    <x v="13"/>
    <x v="0"/>
    <x v="109"/>
    <x v="52"/>
    <x v="3"/>
    <x v="6"/>
    <x v="0"/>
    <x v="0"/>
    <x v="14"/>
    <x v="25"/>
    <x v="33"/>
    <x v="17"/>
    <x v="20"/>
    <x v="35"/>
    <x v="14"/>
    <x v="11"/>
    <x v="21"/>
    <x v="124"/>
    <x v="18"/>
    <x v="28"/>
    <x v="4"/>
    <x v="8"/>
    <x v="6"/>
    <x v="9"/>
    <x v="16"/>
    <x v="36"/>
    <x v="9"/>
    <x v="35"/>
    <x v="36"/>
    <x v="16"/>
    <x v="26"/>
  </r>
  <r>
    <x v="7"/>
    <x v="18"/>
    <x v="0"/>
    <x v="30"/>
    <x v="0"/>
    <x v="9"/>
    <x v="322"/>
    <x v="432"/>
    <x v="12"/>
    <x v="0"/>
    <x v="0"/>
    <x v="0"/>
    <x v="13"/>
    <x v="0"/>
    <x v="179"/>
    <x v="97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8"/>
    <x v="7"/>
    <x v="33"/>
    <x v="30"/>
    <x v="7"/>
    <x v="29"/>
    <x v="36"/>
    <x v="16"/>
    <x v="26"/>
  </r>
  <r>
    <x v="6"/>
    <x v="10"/>
    <x v="5"/>
    <x v="35"/>
    <x v="1"/>
    <x v="1"/>
    <x v="345"/>
    <x v="494"/>
    <x v="59"/>
    <x v="0"/>
    <x v="0"/>
    <x v="0"/>
    <x v="20"/>
    <x v="0"/>
    <x v="256"/>
    <x v="166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19"/>
    <x v="23"/>
    <x v="4"/>
    <x v="22"/>
    <x v="36"/>
    <x v="5"/>
    <x v="15"/>
  </r>
  <r>
    <x v="6"/>
    <x v="10"/>
    <x v="0"/>
    <x v="5"/>
    <x v="1"/>
    <x v="1"/>
    <x v="2"/>
    <x v="62"/>
    <x v="57"/>
    <x v="0"/>
    <x v="0"/>
    <x v="0"/>
    <x v="20"/>
    <x v="0"/>
    <x v="256"/>
    <x v="166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8"/>
    <x v="7"/>
    <x v="37"/>
    <x v="32"/>
    <x v="7"/>
    <x v="31"/>
    <x v="36"/>
    <x v="5"/>
    <x v="15"/>
  </r>
  <r>
    <x v="6"/>
    <x v="27"/>
    <x v="5"/>
    <x v="35"/>
    <x v="1"/>
    <x v="1"/>
    <x v="336"/>
    <x v="454"/>
    <x v="38"/>
    <x v="0"/>
    <x v="0"/>
    <x v="0"/>
    <x v="20"/>
    <x v="0"/>
    <x v="256"/>
    <x v="166"/>
    <x v="3"/>
    <x v="6"/>
    <x v="0"/>
    <x v="0"/>
    <x v="14"/>
    <x v="25"/>
    <x v="33"/>
    <x v="17"/>
    <x v="20"/>
    <x v="35"/>
    <x v="14"/>
    <x v="11"/>
    <x v="21"/>
    <x v="124"/>
    <x v="18"/>
    <x v="28"/>
    <x v="5"/>
    <x v="9"/>
    <x v="5"/>
    <x v="4"/>
    <x v="19"/>
    <x v="23"/>
    <x v="4"/>
    <x v="22"/>
    <x v="36"/>
    <x v="5"/>
    <x v="1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33">
  <r>
    <x v="9"/>
    <x v="30"/>
    <x v="10"/>
    <x v="37"/>
    <x v="13"/>
    <x v="9"/>
    <x v="354"/>
    <x v="704"/>
    <x v="90"/>
    <x v="211"/>
    <x v="274"/>
    <x v="0"/>
    <x v="20"/>
    <x v="325"/>
    <x v="256"/>
    <x v="166"/>
    <x v="3"/>
    <x v="6"/>
    <x v="1"/>
    <x v="1"/>
  </r>
  <r>
    <x v="1"/>
    <x v="21"/>
    <x v="4"/>
    <x v="4"/>
    <x v="0"/>
    <x v="1"/>
    <x v="70"/>
    <x v="134"/>
    <x v="16"/>
    <x v="0"/>
    <x v="0"/>
    <x v="0"/>
    <x v="19"/>
    <x v="0"/>
    <x v="174"/>
    <x v="6"/>
    <x v="3"/>
    <x v="6"/>
    <x v="0"/>
    <x v="0"/>
  </r>
  <r>
    <x v="6"/>
    <x v="24"/>
    <x v="0"/>
    <x v="5"/>
    <x v="0"/>
    <x v="1"/>
    <x v="337"/>
    <x v="200"/>
    <x v="24"/>
    <x v="0"/>
    <x v="0"/>
    <x v="0"/>
    <x v="19"/>
    <x v="0"/>
    <x v="178"/>
    <x v="43"/>
    <x v="3"/>
    <x v="6"/>
    <x v="0"/>
    <x v="0"/>
  </r>
  <r>
    <x v="1"/>
    <x v="22"/>
    <x v="5"/>
    <x v="32"/>
    <x v="2"/>
    <x v="2"/>
    <x v="236"/>
    <x v="631"/>
    <x v="16"/>
    <x v="180"/>
    <x v="231"/>
    <x v="0"/>
    <x v="19"/>
    <x v="283"/>
    <x v="170"/>
    <x v="122"/>
    <x v="3"/>
    <x v="6"/>
    <x v="0"/>
    <x v="0"/>
  </r>
  <r>
    <x v="1"/>
    <x v="25"/>
    <x v="5"/>
    <x v="32"/>
    <x v="3"/>
    <x v="3"/>
    <x v="236"/>
    <x v="139"/>
    <x v="16"/>
    <x v="0"/>
    <x v="0"/>
    <x v="0"/>
    <x v="19"/>
    <x v="0"/>
    <x v="170"/>
    <x v="122"/>
    <x v="3"/>
    <x v="6"/>
    <x v="0"/>
    <x v="0"/>
  </r>
  <r>
    <x v="1"/>
    <x v="24"/>
    <x v="5"/>
    <x v="32"/>
    <x v="3"/>
    <x v="3"/>
    <x v="236"/>
    <x v="145"/>
    <x v="16"/>
    <x v="0"/>
    <x v="0"/>
    <x v="0"/>
    <x v="19"/>
    <x v="0"/>
    <x v="170"/>
    <x v="122"/>
    <x v="3"/>
    <x v="6"/>
    <x v="0"/>
    <x v="0"/>
  </r>
  <r>
    <x v="1"/>
    <x v="22"/>
    <x v="5"/>
    <x v="32"/>
    <x v="7"/>
    <x v="3"/>
    <x v="39"/>
    <x v="47"/>
    <x v="39"/>
    <x v="0"/>
    <x v="0"/>
    <x v="0"/>
    <x v="19"/>
    <x v="0"/>
    <x v="30"/>
    <x v="122"/>
    <x v="3"/>
    <x v="6"/>
    <x v="0"/>
    <x v="0"/>
  </r>
  <r>
    <x v="1"/>
    <x v="22"/>
    <x v="5"/>
    <x v="32"/>
    <x v="3"/>
    <x v="3"/>
    <x v="39"/>
    <x v="49"/>
    <x v="16"/>
    <x v="0"/>
    <x v="0"/>
    <x v="0"/>
    <x v="19"/>
    <x v="0"/>
    <x v="30"/>
    <x v="122"/>
    <x v="3"/>
    <x v="6"/>
    <x v="0"/>
    <x v="0"/>
  </r>
  <r>
    <x v="4"/>
    <x v="21"/>
    <x v="5"/>
    <x v="32"/>
    <x v="1"/>
    <x v="1"/>
    <x v="39"/>
    <x v="48"/>
    <x v="6"/>
    <x v="158"/>
    <x v="200"/>
    <x v="0"/>
    <x v="19"/>
    <x v="242"/>
    <x v="30"/>
    <x v="122"/>
    <x v="3"/>
    <x v="6"/>
    <x v="0"/>
    <x v="0"/>
  </r>
  <r>
    <x v="1"/>
    <x v="24"/>
    <x v="5"/>
    <x v="32"/>
    <x v="6"/>
    <x v="3"/>
    <x v="20"/>
    <x v="139"/>
    <x v="66"/>
    <x v="194"/>
    <x v="167"/>
    <x v="0"/>
    <x v="19"/>
    <x v="140"/>
    <x v="18"/>
    <x v="122"/>
    <x v="3"/>
    <x v="6"/>
    <x v="0"/>
    <x v="0"/>
  </r>
  <r>
    <x v="1"/>
    <x v="22"/>
    <x v="5"/>
    <x v="32"/>
    <x v="4"/>
    <x v="4"/>
    <x v="20"/>
    <x v="170"/>
    <x v="66"/>
    <x v="187"/>
    <x v="217"/>
    <x v="0"/>
    <x v="19"/>
    <x v="242"/>
    <x v="18"/>
    <x v="122"/>
    <x v="3"/>
    <x v="6"/>
    <x v="0"/>
    <x v="0"/>
  </r>
  <r>
    <x v="1"/>
    <x v="21"/>
    <x v="5"/>
    <x v="32"/>
    <x v="2"/>
    <x v="2"/>
    <x v="20"/>
    <x v="394"/>
    <x v="66"/>
    <x v="164"/>
    <x v="226"/>
    <x v="0"/>
    <x v="19"/>
    <x v="273"/>
    <x v="18"/>
    <x v="122"/>
    <x v="3"/>
    <x v="6"/>
    <x v="0"/>
    <x v="0"/>
  </r>
  <r>
    <x v="6"/>
    <x v="18"/>
    <x v="5"/>
    <x v="32"/>
    <x v="2"/>
    <x v="2"/>
    <x v="20"/>
    <x v="680"/>
    <x v="17"/>
    <x v="52"/>
    <x v="72"/>
    <x v="0"/>
    <x v="19"/>
    <x v="101"/>
    <x v="18"/>
    <x v="122"/>
    <x v="3"/>
    <x v="6"/>
    <x v="0"/>
    <x v="0"/>
  </r>
  <r>
    <x v="6"/>
    <x v="13"/>
    <x v="5"/>
    <x v="32"/>
    <x v="1"/>
    <x v="1"/>
    <x v="20"/>
    <x v="428"/>
    <x v="66"/>
    <x v="187"/>
    <x v="254"/>
    <x v="0"/>
    <x v="19"/>
    <x v="296"/>
    <x v="18"/>
    <x v="122"/>
    <x v="3"/>
    <x v="6"/>
    <x v="0"/>
    <x v="0"/>
  </r>
  <r>
    <x v="1"/>
    <x v="24"/>
    <x v="5"/>
    <x v="32"/>
    <x v="10"/>
    <x v="8"/>
    <x v="59"/>
    <x v="139"/>
    <x v="16"/>
    <x v="180"/>
    <x v="198"/>
    <x v="0"/>
    <x v="19"/>
    <x v="227"/>
    <x v="42"/>
    <x v="122"/>
    <x v="3"/>
    <x v="6"/>
    <x v="0"/>
    <x v="0"/>
  </r>
  <r>
    <x v="1"/>
    <x v="23"/>
    <x v="5"/>
    <x v="32"/>
    <x v="6"/>
    <x v="6"/>
    <x v="59"/>
    <x v="553"/>
    <x v="16"/>
    <x v="203"/>
    <x v="261"/>
    <x v="0"/>
    <x v="19"/>
    <x v="301"/>
    <x v="42"/>
    <x v="122"/>
    <x v="3"/>
    <x v="6"/>
    <x v="0"/>
    <x v="0"/>
  </r>
  <r>
    <x v="1"/>
    <x v="25"/>
    <x v="5"/>
    <x v="32"/>
    <x v="3"/>
    <x v="3"/>
    <x v="59"/>
    <x v="346"/>
    <x v="39"/>
    <x v="0"/>
    <x v="0"/>
    <x v="0"/>
    <x v="19"/>
    <x v="0"/>
    <x v="42"/>
    <x v="122"/>
    <x v="3"/>
    <x v="6"/>
    <x v="0"/>
    <x v="0"/>
  </r>
  <r>
    <x v="6"/>
    <x v="17"/>
    <x v="5"/>
    <x v="32"/>
    <x v="2"/>
    <x v="2"/>
    <x v="129"/>
    <x v="680"/>
    <x v="66"/>
    <x v="0"/>
    <x v="0"/>
    <x v="0"/>
    <x v="19"/>
    <x v="0"/>
    <x v="95"/>
    <x v="122"/>
    <x v="3"/>
    <x v="6"/>
    <x v="0"/>
    <x v="0"/>
  </r>
  <r>
    <x v="1"/>
    <x v="24"/>
    <x v="5"/>
    <x v="32"/>
    <x v="9"/>
    <x v="6"/>
    <x v="129"/>
    <x v="139"/>
    <x v="66"/>
    <x v="52"/>
    <x v="72"/>
    <x v="0"/>
    <x v="19"/>
    <x v="98"/>
    <x v="95"/>
    <x v="122"/>
    <x v="3"/>
    <x v="6"/>
    <x v="0"/>
    <x v="0"/>
  </r>
  <r>
    <x v="1"/>
    <x v="24"/>
    <x v="5"/>
    <x v="32"/>
    <x v="2"/>
    <x v="2"/>
    <x v="129"/>
    <x v="112"/>
    <x v="73"/>
    <x v="54"/>
    <x v="71"/>
    <x v="0"/>
    <x v="19"/>
    <x v="84"/>
    <x v="95"/>
    <x v="122"/>
    <x v="3"/>
    <x v="6"/>
    <x v="0"/>
    <x v="0"/>
  </r>
  <r>
    <x v="1"/>
    <x v="23"/>
    <x v="5"/>
    <x v="32"/>
    <x v="1"/>
    <x v="1"/>
    <x v="129"/>
    <x v="230"/>
    <x v="66"/>
    <x v="191"/>
    <x v="264"/>
    <x v="0"/>
    <x v="19"/>
    <x v="309"/>
    <x v="95"/>
    <x v="122"/>
    <x v="3"/>
    <x v="6"/>
    <x v="0"/>
    <x v="0"/>
  </r>
  <r>
    <x v="7"/>
    <x v="26"/>
    <x v="5"/>
    <x v="32"/>
    <x v="3"/>
    <x v="3"/>
    <x v="129"/>
    <x v="379"/>
    <x v="66"/>
    <x v="0"/>
    <x v="0"/>
    <x v="0"/>
    <x v="19"/>
    <x v="0"/>
    <x v="95"/>
    <x v="122"/>
    <x v="3"/>
    <x v="6"/>
    <x v="0"/>
    <x v="0"/>
  </r>
  <r>
    <x v="1"/>
    <x v="18"/>
    <x v="5"/>
    <x v="34"/>
    <x v="2"/>
    <x v="2"/>
    <x v="54"/>
    <x v="536"/>
    <x v="65"/>
    <x v="0"/>
    <x v="0"/>
    <x v="0"/>
    <x v="19"/>
    <x v="0"/>
    <x v="13"/>
    <x v="10"/>
    <x v="3"/>
    <x v="6"/>
    <x v="0"/>
    <x v="0"/>
  </r>
  <r>
    <x v="7"/>
    <x v="25"/>
    <x v="5"/>
    <x v="34"/>
    <x v="2"/>
    <x v="1"/>
    <x v="54"/>
    <x v="121"/>
    <x v="65"/>
    <x v="0"/>
    <x v="0"/>
    <x v="0"/>
    <x v="19"/>
    <x v="0"/>
    <x v="13"/>
    <x v="10"/>
    <x v="3"/>
    <x v="6"/>
    <x v="0"/>
    <x v="0"/>
  </r>
  <r>
    <x v="1"/>
    <x v="22"/>
    <x v="5"/>
    <x v="34"/>
    <x v="6"/>
    <x v="4"/>
    <x v="54"/>
    <x v="156"/>
    <x v="65"/>
    <x v="187"/>
    <x v="249"/>
    <x v="0"/>
    <x v="19"/>
    <x v="261"/>
    <x v="13"/>
    <x v="10"/>
    <x v="3"/>
    <x v="6"/>
    <x v="0"/>
    <x v="0"/>
  </r>
  <r>
    <x v="2"/>
    <x v="22"/>
    <x v="5"/>
    <x v="34"/>
    <x v="1"/>
    <x v="1"/>
    <x v="54"/>
    <x v="156"/>
    <x v="65"/>
    <x v="187"/>
    <x v="249"/>
    <x v="0"/>
    <x v="19"/>
    <x v="261"/>
    <x v="13"/>
    <x v="10"/>
    <x v="3"/>
    <x v="6"/>
    <x v="0"/>
    <x v="0"/>
  </r>
  <r>
    <x v="1"/>
    <x v="23"/>
    <x v="5"/>
    <x v="34"/>
    <x v="1"/>
    <x v="1"/>
    <x v="54"/>
    <x v="450"/>
    <x v="65"/>
    <x v="0"/>
    <x v="0"/>
    <x v="0"/>
    <x v="19"/>
    <x v="0"/>
    <x v="13"/>
    <x v="10"/>
    <x v="3"/>
    <x v="6"/>
    <x v="0"/>
    <x v="0"/>
  </r>
  <r>
    <x v="1"/>
    <x v="21"/>
    <x v="5"/>
    <x v="34"/>
    <x v="1"/>
    <x v="1"/>
    <x v="54"/>
    <x v="4"/>
    <x v="65"/>
    <x v="199"/>
    <x v="254"/>
    <x v="0"/>
    <x v="19"/>
    <x v="306"/>
    <x v="13"/>
    <x v="10"/>
    <x v="3"/>
    <x v="6"/>
    <x v="0"/>
    <x v="0"/>
  </r>
  <r>
    <x v="1"/>
    <x v="21"/>
    <x v="5"/>
    <x v="34"/>
    <x v="6"/>
    <x v="3"/>
    <x v="54"/>
    <x v="4"/>
    <x v="65"/>
    <x v="199"/>
    <x v="254"/>
    <x v="0"/>
    <x v="19"/>
    <x v="306"/>
    <x v="81"/>
    <x v="10"/>
    <x v="3"/>
    <x v="6"/>
    <x v="0"/>
    <x v="0"/>
  </r>
  <r>
    <x v="1"/>
    <x v="18"/>
    <x v="5"/>
    <x v="34"/>
    <x v="2"/>
    <x v="1"/>
    <x v="262"/>
    <x v="442"/>
    <x v="65"/>
    <x v="0"/>
    <x v="0"/>
    <x v="0"/>
    <x v="19"/>
    <x v="0"/>
    <x v="81"/>
    <x v="10"/>
    <x v="3"/>
    <x v="6"/>
    <x v="0"/>
    <x v="0"/>
  </r>
  <r>
    <x v="1"/>
    <x v="20"/>
    <x v="5"/>
    <x v="1"/>
    <x v="1"/>
    <x v="1"/>
    <x v="287"/>
    <x v="489"/>
    <x v="53"/>
    <x v="0"/>
    <x v="0"/>
    <x v="0"/>
    <x v="19"/>
    <x v="0"/>
    <x v="74"/>
    <x v="10"/>
    <x v="3"/>
    <x v="6"/>
    <x v="0"/>
    <x v="0"/>
  </r>
  <r>
    <x v="1"/>
    <x v="21"/>
    <x v="5"/>
    <x v="1"/>
    <x v="1"/>
    <x v="1"/>
    <x v="245"/>
    <x v="319"/>
    <x v="58"/>
    <x v="0"/>
    <x v="0"/>
    <x v="0"/>
    <x v="19"/>
    <x v="0"/>
    <x v="74"/>
    <x v="10"/>
    <x v="3"/>
    <x v="6"/>
    <x v="0"/>
    <x v="0"/>
  </r>
  <r>
    <x v="1"/>
    <x v="21"/>
    <x v="5"/>
    <x v="1"/>
    <x v="1"/>
    <x v="1"/>
    <x v="245"/>
    <x v="430"/>
    <x v="58"/>
    <x v="0"/>
    <x v="0"/>
    <x v="0"/>
    <x v="19"/>
    <x v="0"/>
    <x v="74"/>
    <x v="10"/>
    <x v="3"/>
    <x v="6"/>
    <x v="0"/>
    <x v="0"/>
  </r>
  <r>
    <x v="6"/>
    <x v="21"/>
    <x v="5"/>
    <x v="1"/>
    <x v="1"/>
    <x v="1"/>
    <x v="342"/>
    <x v="2"/>
    <x v="58"/>
    <x v="0"/>
    <x v="0"/>
    <x v="0"/>
    <x v="19"/>
    <x v="0"/>
    <x v="80"/>
    <x v="10"/>
    <x v="3"/>
    <x v="6"/>
    <x v="0"/>
    <x v="0"/>
  </r>
  <r>
    <x v="1"/>
    <x v="21"/>
    <x v="5"/>
    <x v="1"/>
    <x v="1"/>
    <x v="1"/>
    <x v="233"/>
    <x v="12"/>
    <x v="49"/>
    <x v="0"/>
    <x v="0"/>
    <x v="0"/>
    <x v="19"/>
    <x v="0"/>
    <x v="80"/>
    <x v="10"/>
    <x v="3"/>
    <x v="6"/>
    <x v="0"/>
    <x v="0"/>
  </r>
  <r>
    <x v="1"/>
    <x v="21"/>
    <x v="5"/>
    <x v="1"/>
    <x v="1"/>
    <x v="1"/>
    <x v="124"/>
    <x v="416"/>
    <x v="49"/>
    <x v="0"/>
    <x v="0"/>
    <x v="0"/>
    <x v="19"/>
    <x v="0"/>
    <x v="80"/>
    <x v="10"/>
    <x v="3"/>
    <x v="6"/>
    <x v="0"/>
    <x v="0"/>
  </r>
  <r>
    <x v="6"/>
    <x v="24"/>
    <x v="5"/>
    <x v="1"/>
    <x v="2"/>
    <x v="1"/>
    <x v="238"/>
    <x v="186"/>
    <x v="58"/>
    <x v="0"/>
    <x v="0"/>
    <x v="0"/>
    <x v="19"/>
    <x v="0"/>
    <x v="34"/>
    <x v="10"/>
    <x v="3"/>
    <x v="6"/>
    <x v="0"/>
    <x v="0"/>
  </r>
  <r>
    <x v="1"/>
    <x v="22"/>
    <x v="5"/>
    <x v="1"/>
    <x v="1"/>
    <x v="1"/>
    <x v="146"/>
    <x v="207"/>
    <x v="58"/>
    <x v="0"/>
    <x v="0"/>
    <x v="0"/>
    <x v="19"/>
    <x v="0"/>
    <x v="123"/>
    <x v="10"/>
    <x v="3"/>
    <x v="6"/>
    <x v="0"/>
    <x v="0"/>
  </r>
  <r>
    <x v="6"/>
    <x v="24"/>
    <x v="5"/>
    <x v="1"/>
    <x v="2"/>
    <x v="1"/>
    <x v="146"/>
    <x v="206"/>
    <x v="58"/>
    <x v="0"/>
    <x v="0"/>
    <x v="0"/>
    <x v="19"/>
    <x v="0"/>
    <x v="123"/>
    <x v="10"/>
    <x v="3"/>
    <x v="6"/>
    <x v="0"/>
    <x v="0"/>
  </r>
  <r>
    <x v="5"/>
    <x v="24"/>
    <x v="5"/>
    <x v="1"/>
    <x v="2"/>
    <x v="2"/>
    <x v="146"/>
    <x v="596"/>
    <x v="58"/>
    <x v="0"/>
    <x v="0"/>
    <x v="0"/>
    <x v="19"/>
    <x v="0"/>
    <x v="123"/>
    <x v="10"/>
    <x v="3"/>
    <x v="6"/>
    <x v="0"/>
    <x v="0"/>
  </r>
  <r>
    <x v="4"/>
    <x v="25"/>
    <x v="5"/>
    <x v="1"/>
    <x v="1"/>
    <x v="1"/>
    <x v="146"/>
    <x v="205"/>
    <x v="58"/>
    <x v="0"/>
    <x v="0"/>
    <x v="0"/>
    <x v="19"/>
    <x v="0"/>
    <x v="123"/>
    <x v="10"/>
    <x v="3"/>
    <x v="6"/>
    <x v="0"/>
    <x v="0"/>
  </r>
  <r>
    <x v="1"/>
    <x v="24"/>
    <x v="5"/>
    <x v="1"/>
    <x v="3"/>
    <x v="3"/>
    <x v="146"/>
    <x v="578"/>
    <x v="58"/>
    <x v="0"/>
    <x v="0"/>
    <x v="0"/>
    <x v="19"/>
    <x v="0"/>
    <x v="123"/>
    <x v="10"/>
    <x v="3"/>
    <x v="6"/>
    <x v="0"/>
    <x v="0"/>
  </r>
  <r>
    <x v="1"/>
    <x v="24"/>
    <x v="5"/>
    <x v="1"/>
    <x v="3"/>
    <x v="4"/>
    <x v="146"/>
    <x v="296"/>
    <x v="49"/>
    <x v="0"/>
    <x v="0"/>
    <x v="0"/>
    <x v="19"/>
    <x v="0"/>
    <x v="123"/>
    <x v="10"/>
    <x v="3"/>
    <x v="6"/>
    <x v="0"/>
    <x v="0"/>
  </r>
  <r>
    <x v="1"/>
    <x v="25"/>
    <x v="5"/>
    <x v="1"/>
    <x v="3"/>
    <x v="2"/>
    <x v="146"/>
    <x v="205"/>
    <x v="58"/>
    <x v="0"/>
    <x v="0"/>
    <x v="0"/>
    <x v="19"/>
    <x v="0"/>
    <x v="123"/>
    <x v="10"/>
    <x v="3"/>
    <x v="6"/>
    <x v="0"/>
    <x v="0"/>
  </r>
  <r>
    <x v="1"/>
    <x v="24"/>
    <x v="5"/>
    <x v="1"/>
    <x v="3"/>
    <x v="1"/>
    <x v="166"/>
    <x v="667"/>
    <x v="71"/>
    <x v="0"/>
    <x v="0"/>
    <x v="0"/>
    <x v="19"/>
    <x v="0"/>
    <x v="133"/>
    <x v="10"/>
    <x v="3"/>
    <x v="6"/>
    <x v="0"/>
    <x v="0"/>
  </r>
  <r>
    <x v="5"/>
    <x v="29"/>
    <x v="5"/>
    <x v="1"/>
    <x v="3"/>
    <x v="1"/>
    <x v="166"/>
    <x v="611"/>
    <x v="80"/>
    <x v="0"/>
    <x v="0"/>
    <x v="0"/>
    <x v="19"/>
    <x v="0"/>
    <x v="133"/>
    <x v="10"/>
    <x v="3"/>
    <x v="6"/>
    <x v="0"/>
    <x v="0"/>
  </r>
  <r>
    <x v="7"/>
    <x v="26"/>
    <x v="5"/>
    <x v="1"/>
    <x v="3"/>
    <x v="0"/>
    <x v="166"/>
    <x v="497"/>
    <x v="20"/>
    <x v="0"/>
    <x v="0"/>
    <x v="0"/>
    <x v="19"/>
    <x v="0"/>
    <x v="133"/>
    <x v="10"/>
    <x v="3"/>
    <x v="6"/>
    <x v="0"/>
    <x v="0"/>
  </r>
  <r>
    <x v="7"/>
    <x v="26"/>
    <x v="5"/>
    <x v="1"/>
    <x v="3"/>
    <x v="1"/>
    <x v="166"/>
    <x v="27"/>
    <x v="17"/>
    <x v="0"/>
    <x v="0"/>
    <x v="0"/>
    <x v="19"/>
    <x v="0"/>
    <x v="133"/>
    <x v="10"/>
    <x v="3"/>
    <x v="6"/>
    <x v="0"/>
    <x v="0"/>
  </r>
  <r>
    <x v="7"/>
    <x v="25"/>
    <x v="6"/>
    <x v="22"/>
    <x v="0"/>
    <x v="1"/>
    <x v="82"/>
    <x v="564"/>
    <x v="68"/>
    <x v="176"/>
    <x v="129"/>
    <x v="0"/>
    <x v="19"/>
    <x v="141"/>
    <x v="114"/>
    <x v="27"/>
    <x v="3"/>
    <x v="6"/>
    <x v="0"/>
    <x v="0"/>
  </r>
  <r>
    <x v="7"/>
    <x v="20"/>
    <x v="0"/>
    <x v="21"/>
    <x v="0"/>
    <x v="1"/>
    <x v="275"/>
    <x v="507"/>
    <x v="32"/>
    <x v="173"/>
    <x v="206"/>
    <x v="0"/>
    <x v="19"/>
    <x v="130"/>
    <x v="115"/>
    <x v="27"/>
    <x v="3"/>
    <x v="6"/>
    <x v="0"/>
    <x v="0"/>
  </r>
  <r>
    <x v="1"/>
    <x v="24"/>
    <x v="5"/>
    <x v="15"/>
    <x v="1"/>
    <x v="1"/>
    <x v="299"/>
    <x v="274"/>
    <x v="16"/>
    <x v="0"/>
    <x v="0"/>
    <x v="0"/>
    <x v="19"/>
    <x v="0"/>
    <x v="251"/>
    <x v="108"/>
    <x v="3"/>
    <x v="6"/>
    <x v="0"/>
    <x v="0"/>
  </r>
  <r>
    <x v="7"/>
    <x v="25"/>
    <x v="5"/>
    <x v="31"/>
    <x v="3"/>
    <x v="9"/>
    <x v="293"/>
    <x v="564"/>
    <x v="68"/>
    <x v="0"/>
    <x v="0"/>
    <x v="0"/>
    <x v="19"/>
    <x v="0"/>
    <x v="248"/>
    <x v="25"/>
    <x v="3"/>
    <x v="6"/>
    <x v="0"/>
    <x v="0"/>
  </r>
  <r>
    <x v="1"/>
    <x v="23"/>
    <x v="5"/>
    <x v="31"/>
    <x v="6"/>
    <x v="9"/>
    <x v="293"/>
    <x v="328"/>
    <x v="34"/>
    <x v="0"/>
    <x v="0"/>
    <x v="0"/>
    <x v="19"/>
    <x v="0"/>
    <x v="248"/>
    <x v="25"/>
    <x v="3"/>
    <x v="6"/>
    <x v="0"/>
    <x v="0"/>
  </r>
  <r>
    <x v="1"/>
    <x v="23"/>
    <x v="5"/>
    <x v="31"/>
    <x v="3"/>
    <x v="1"/>
    <x v="293"/>
    <x v="582"/>
    <x v="34"/>
    <x v="0"/>
    <x v="0"/>
    <x v="0"/>
    <x v="19"/>
    <x v="0"/>
    <x v="248"/>
    <x v="25"/>
    <x v="3"/>
    <x v="6"/>
    <x v="0"/>
    <x v="0"/>
  </r>
  <r>
    <x v="1"/>
    <x v="25"/>
    <x v="5"/>
    <x v="31"/>
    <x v="6"/>
    <x v="0"/>
    <x v="293"/>
    <x v="111"/>
    <x v="86"/>
    <x v="0"/>
    <x v="0"/>
    <x v="0"/>
    <x v="19"/>
    <x v="0"/>
    <x v="248"/>
    <x v="25"/>
    <x v="3"/>
    <x v="6"/>
    <x v="0"/>
    <x v="0"/>
  </r>
  <r>
    <x v="4"/>
    <x v="24"/>
    <x v="5"/>
    <x v="31"/>
    <x v="1"/>
    <x v="1"/>
    <x v="11"/>
    <x v="389"/>
    <x v="34"/>
    <x v="0"/>
    <x v="0"/>
    <x v="0"/>
    <x v="19"/>
    <x v="0"/>
    <x v="10"/>
    <x v="25"/>
    <x v="3"/>
    <x v="6"/>
    <x v="0"/>
    <x v="0"/>
  </r>
  <r>
    <x v="1"/>
    <x v="24"/>
    <x v="5"/>
    <x v="31"/>
    <x v="7"/>
    <x v="6"/>
    <x v="11"/>
    <x v="328"/>
    <x v="34"/>
    <x v="0"/>
    <x v="0"/>
    <x v="0"/>
    <x v="19"/>
    <x v="0"/>
    <x v="10"/>
    <x v="25"/>
    <x v="3"/>
    <x v="6"/>
    <x v="0"/>
    <x v="0"/>
  </r>
  <r>
    <x v="1"/>
    <x v="24"/>
    <x v="5"/>
    <x v="31"/>
    <x v="3"/>
    <x v="3"/>
    <x v="11"/>
    <x v="389"/>
    <x v="34"/>
    <x v="0"/>
    <x v="0"/>
    <x v="0"/>
    <x v="19"/>
    <x v="0"/>
    <x v="10"/>
    <x v="25"/>
    <x v="3"/>
    <x v="6"/>
    <x v="0"/>
    <x v="0"/>
  </r>
  <r>
    <x v="7"/>
    <x v="26"/>
    <x v="5"/>
    <x v="31"/>
    <x v="3"/>
    <x v="0"/>
    <x v="116"/>
    <x v="307"/>
    <x v="33"/>
    <x v="0"/>
    <x v="0"/>
    <x v="0"/>
    <x v="19"/>
    <x v="0"/>
    <x v="149"/>
    <x v="25"/>
    <x v="3"/>
    <x v="6"/>
    <x v="0"/>
    <x v="0"/>
  </r>
  <r>
    <x v="1"/>
    <x v="24"/>
    <x v="5"/>
    <x v="31"/>
    <x v="7"/>
    <x v="6"/>
    <x v="116"/>
    <x v="88"/>
    <x v="6"/>
    <x v="0"/>
    <x v="0"/>
    <x v="0"/>
    <x v="19"/>
    <x v="0"/>
    <x v="149"/>
    <x v="25"/>
    <x v="3"/>
    <x v="6"/>
    <x v="0"/>
    <x v="0"/>
  </r>
  <r>
    <x v="1"/>
    <x v="24"/>
    <x v="5"/>
    <x v="31"/>
    <x v="3"/>
    <x v="3"/>
    <x v="116"/>
    <x v="328"/>
    <x v="34"/>
    <x v="0"/>
    <x v="0"/>
    <x v="0"/>
    <x v="19"/>
    <x v="0"/>
    <x v="149"/>
    <x v="25"/>
    <x v="3"/>
    <x v="6"/>
    <x v="0"/>
    <x v="0"/>
  </r>
  <r>
    <x v="7"/>
    <x v="25"/>
    <x v="0"/>
    <x v="30"/>
    <x v="2"/>
    <x v="9"/>
    <x v="352"/>
    <x v="308"/>
    <x v="28"/>
    <x v="0"/>
    <x v="0"/>
    <x v="0"/>
    <x v="19"/>
    <x v="0"/>
    <x v="26"/>
    <x v="20"/>
    <x v="3"/>
    <x v="6"/>
    <x v="0"/>
    <x v="0"/>
  </r>
  <r>
    <x v="7"/>
    <x v="25"/>
    <x v="5"/>
    <x v="31"/>
    <x v="2"/>
    <x v="9"/>
    <x v="187"/>
    <x v="301"/>
    <x v="26"/>
    <x v="0"/>
    <x v="0"/>
    <x v="0"/>
    <x v="19"/>
    <x v="0"/>
    <x v="26"/>
    <x v="20"/>
    <x v="3"/>
    <x v="6"/>
    <x v="0"/>
    <x v="0"/>
  </r>
  <r>
    <x v="7"/>
    <x v="25"/>
    <x v="0"/>
    <x v="5"/>
    <x v="2"/>
    <x v="9"/>
    <x v="25"/>
    <x v="341"/>
    <x v="12"/>
    <x v="0"/>
    <x v="0"/>
    <x v="0"/>
    <x v="19"/>
    <x v="0"/>
    <x v="26"/>
    <x v="20"/>
    <x v="3"/>
    <x v="6"/>
    <x v="0"/>
    <x v="0"/>
  </r>
  <r>
    <x v="1"/>
    <x v="21"/>
    <x v="0"/>
    <x v="5"/>
    <x v="2"/>
    <x v="9"/>
    <x v="284"/>
    <x v="277"/>
    <x v="16"/>
    <x v="0"/>
    <x v="0"/>
    <x v="0"/>
    <x v="19"/>
    <x v="0"/>
    <x v="26"/>
    <x v="20"/>
    <x v="3"/>
    <x v="6"/>
    <x v="0"/>
    <x v="0"/>
  </r>
  <r>
    <x v="1"/>
    <x v="25"/>
    <x v="0"/>
    <x v="5"/>
    <x v="2"/>
    <x v="9"/>
    <x v="192"/>
    <x v="14"/>
    <x v="39"/>
    <x v="0"/>
    <x v="0"/>
    <x v="0"/>
    <x v="19"/>
    <x v="0"/>
    <x v="26"/>
    <x v="20"/>
    <x v="3"/>
    <x v="6"/>
    <x v="0"/>
    <x v="0"/>
  </r>
  <r>
    <x v="1"/>
    <x v="25"/>
    <x v="0"/>
    <x v="5"/>
    <x v="2"/>
    <x v="9"/>
    <x v="229"/>
    <x v="543"/>
    <x v="89"/>
    <x v="0"/>
    <x v="0"/>
    <x v="0"/>
    <x v="19"/>
    <x v="0"/>
    <x v="26"/>
    <x v="20"/>
    <x v="3"/>
    <x v="6"/>
    <x v="0"/>
    <x v="0"/>
  </r>
  <r>
    <x v="1"/>
    <x v="23"/>
    <x v="5"/>
    <x v="17"/>
    <x v="6"/>
    <x v="9"/>
    <x v="34"/>
    <x v="288"/>
    <x v="16"/>
    <x v="0"/>
    <x v="0"/>
    <x v="0"/>
    <x v="19"/>
    <x v="0"/>
    <x v="26"/>
    <x v="20"/>
    <x v="3"/>
    <x v="6"/>
    <x v="0"/>
    <x v="0"/>
  </r>
  <r>
    <x v="1"/>
    <x v="24"/>
    <x v="0"/>
    <x v="5"/>
    <x v="6"/>
    <x v="4"/>
    <x v="168"/>
    <x v="66"/>
    <x v="2"/>
    <x v="0"/>
    <x v="0"/>
    <x v="0"/>
    <x v="19"/>
    <x v="0"/>
    <x v="26"/>
    <x v="20"/>
    <x v="3"/>
    <x v="6"/>
    <x v="0"/>
    <x v="0"/>
  </r>
  <r>
    <x v="7"/>
    <x v="24"/>
    <x v="2"/>
    <x v="26"/>
    <x v="9"/>
    <x v="7"/>
    <x v="314"/>
    <x v="540"/>
    <x v="62"/>
    <x v="0"/>
    <x v="0"/>
    <x v="0"/>
    <x v="19"/>
    <x v="0"/>
    <x v="240"/>
    <x v="155"/>
    <x v="3"/>
    <x v="6"/>
    <x v="0"/>
    <x v="0"/>
  </r>
  <r>
    <x v="1"/>
    <x v="22"/>
    <x v="5"/>
    <x v="31"/>
    <x v="0"/>
    <x v="1"/>
    <x v="187"/>
    <x v="328"/>
    <x v="34"/>
    <x v="0"/>
    <x v="0"/>
    <x v="0"/>
    <x v="19"/>
    <x v="0"/>
    <x v="109"/>
    <x v="5"/>
    <x v="3"/>
    <x v="6"/>
    <x v="0"/>
    <x v="0"/>
  </r>
  <r>
    <x v="1"/>
    <x v="23"/>
    <x v="5"/>
    <x v="31"/>
    <x v="0"/>
    <x v="1"/>
    <x v="185"/>
    <x v="607"/>
    <x v="16"/>
    <x v="3"/>
    <x v="2"/>
    <x v="0"/>
    <x v="19"/>
    <x v="0"/>
    <x v="114"/>
    <x v="1"/>
    <x v="3"/>
    <x v="6"/>
    <x v="0"/>
    <x v="0"/>
  </r>
  <r>
    <x v="1"/>
    <x v="12"/>
    <x v="5"/>
    <x v="32"/>
    <x v="1"/>
    <x v="1"/>
    <x v="59"/>
    <x v="185"/>
    <x v="16"/>
    <x v="107"/>
    <x v="233"/>
    <x v="0"/>
    <x v="19"/>
    <x v="311"/>
    <x v="42"/>
    <x v="89"/>
    <x v="3"/>
    <x v="6"/>
    <x v="0"/>
    <x v="0"/>
  </r>
  <r>
    <x v="1"/>
    <x v="22"/>
    <x v="5"/>
    <x v="32"/>
    <x v="1"/>
    <x v="1"/>
    <x v="59"/>
    <x v="185"/>
    <x v="16"/>
    <x v="199"/>
    <x v="254"/>
    <x v="0"/>
    <x v="19"/>
    <x v="306"/>
    <x v="42"/>
    <x v="89"/>
    <x v="3"/>
    <x v="6"/>
    <x v="0"/>
    <x v="0"/>
  </r>
  <r>
    <x v="1"/>
    <x v="13"/>
    <x v="5"/>
    <x v="32"/>
    <x v="2"/>
    <x v="2"/>
    <x v="59"/>
    <x v="553"/>
    <x v="16"/>
    <x v="125"/>
    <x v="199"/>
    <x v="0"/>
    <x v="19"/>
    <x v="317"/>
    <x v="42"/>
    <x v="89"/>
    <x v="3"/>
    <x v="6"/>
    <x v="0"/>
    <x v="0"/>
  </r>
  <r>
    <x v="1"/>
    <x v="14"/>
    <x v="5"/>
    <x v="32"/>
    <x v="1"/>
    <x v="1"/>
    <x v="59"/>
    <x v="553"/>
    <x v="16"/>
    <x v="140"/>
    <x v="251"/>
    <x v="0"/>
    <x v="19"/>
    <x v="324"/>
    <x v="42"/>
    <x v="89"/>
    <x v="3"/>
    <x v="6"/>
    <x v="0"/>
    <x v="0"/>
  </r>
  <r>
    <x v="1"/>
    <x v="19"/>
    <x v="5"/>
    <x v="32"/>
    <x v="1"/>
    <x v="1"/>
    <x v="59"/>
    <x v="553"/>
    <x v="16"/>
    <x v="148"/>
    <x v="242"/>
    <x v="0"/>
    <x v="19"/>
    <x v="304"/>
    <x v="42"/>
    <x v="89"/>
    <x v="3"/>
    <x v="6"/>
    <x v="0"/>
    <x v="0"/>
  </r>
  <r>
    <x v="7"/>
    <x v="23"/>
    <x v="5"/>
    <x v="28"/>
    <x v="0"/>
    <x v="1"/>
    <x v="153"/>
    <x v="652"/>
    <x v="12"/>
    <x v="0"/>
    <x v="0"/>
    <x v="0"/>
    <x v="19"/>
    <x v="0"/>
    <x v="175"/>
    <x v="92"/>
    <x v="3"/>
    <x v="6"/>
    <x v="0"/>
    <x v="0"/>
  </r>
  <r>
    <x v="7"/>
    <x v="24"/>
    <x v="0"/>
    <x v="5"/>
    <x v="0"/>
    <x v="0"/>
    <x v="177"/>
    <x v="297"/>
    <x v="32"/>
    <x v="0"/>
    <x v="0"/>
    <x v="0"/>
    <x v="19"/>
    <x v="0"/>
    <x v="4"/>
    <x v="7"/>
    <x v="3"/>
    <x v="6"/>
    <x v="0"/>
    <x v="0"/>
  </r>
  <r>
    <x v="1"/>
    <x v="24"/>
    <x v="0"/>
    <x v="5"/>
    <x v="0"/>
    <x v="9"/>
    <x v="190"/>
    <x v="277"/>
    <x v="16"/>
    <x v="0"/>
    <x v="0"/>
    <x v="0"/>
    <x v="19"/>
    <x v="0"/>
    <x v="4"/>
    <x v="7"/>
    <x v="3"/>
    <x v="5"/>
    <x v="0"/>
    <x v="0"/>
  </r>
  <r>
    <x v="1"/>
    <x v="24"/>
    <x v="0"/>
    <x v="5"/>
    <x v="6"/>
    <x v="9"/>
    <x v="168"/>
    <x v="66"/>
    <x v="2"/>
    <x v="0"/>
    <x v="0"/>
    <x v="0"/>
    <x v="19"/>
    <x v="0"/>
    <x v="25"/>
    <x v="19"/>
    <x v="3"/>
    <x v="6"/>
    <x v="0"/>
    <x v="0"/>
  </r>
  <r>
    <x v="1"/>
    <x v="24"/>
    <x v="0"/>
    <x v="5"/>
    <x v="6"/>
    <x v="9"/>
    <x v="6"/>
    <x v="259"/>
    <x v="39"/>
    <x v="0"/>
    <x v="0"/>
    <x v="0"/>
    <x v="19"/>
    <x v="0"/>
    <x v="25"/>
    <x v="19"/>
    <x v="3"/>
    <x v="6"/>
    <x v="0"/>
    <x v="0"/>
  </r>
  <r>
    <x v="1"/>
    <x v="25"/>
    <x v="5"/>
    <x v="35"/>
    <x v="5"/>
    <x v="4"/>
    <x v="297"/>
    <x v="388"/>
    <x v="17"/>
    <x v="0"/>
    <x v="0"/>
    <x v="0"/>
    <x v="19"/>
    <x v="0"/>
    <x v="25"/>
    <x v="19"/>
    <x v="3"/>
    <x v="6"/>
    <x v="0"/>
    <x v="0"/>
  </r>
  <r>
    <x v="1"/>
    <x v="23"/>
    <x v="5"/>
    <x v="28"/>
    <x v="9"/>
    <x v="5"/>
    <x v="125"/>
    <x v="552"/>
    <x v="51"/>
    <x v="0"/>
    <x v="0"/>
    <x v="0"/>
    <x v="19"/>
    <x v="0"/>
    <x v="25"/>
    <x v="19"/>
    <x v="3"/>
    <x v="6"/>
    <x v="0"/>
    <x v="0"/>
  </r>
  <r>
    <x v="5"/>
    <x v="27"/>
    <x v="5"/>
    <x v="35"/>
    <x v="1"/>
    <x v="1"/>
    <x v="32"/>
    <x v="237"/>
    <x v="16"/>
    <x v="0"/>
    <x v="0"/>
    <x v="0"/>
    <x v="19"/>
    <x v="0"/>
    <x v="25"/>
    <x v="19"/>
    <x v="3"/>
    <x v="6"/>
    <x v="0"/>
    <x v="0"/>
  </r>
  <r>
    <x v="1"/>
    <x v="23"/>
    <x v="5"/>
    <x v="17"/>
    <x v="6"/>
    <x v="9"/>
    <x v="34"/>
    <x v="288"/>
    <x v="16"/>
    <x v="0"/>
    <x v="0"/>
    <x v="0"/>
    <x v="19"/>
    <x v="0"/>
    <x v="25"/>
    <x v="19"/>
    <x v="3"/>
    <x v="6"/>
    <x v="0"/>
    <x v="0"/>
  </r>
  <r>
    <x v="7"/>
    <x v="25"/>
    <x v="5"/>
    <x v="17"/>
    <x v="6"/>
    <x v="0"/>
    <x v="30"/>
    <x v="353"/>
    <x v="78"/>
    <x v="0"/>
    <x v="0"/>
    <x v="0"/>
    <x v="19"/>
    <x v="0"/>
    <x v="239"/>
    <x v="154"/>
    <x v="3"/>
    <x v="6"/>
    <x v="0"/>
    <x v="0"/>
  </r>
  <r>
    <x v="7"/>
    <x v="24"/>
    <x v="2"/>
    <x v="26"/>
    <x v="6"/>
    <x v="9"/>
    <x v="314"/>
    <x v="540"/>
    <x v="62"/>
    <x v="0"/>
    <x v="0"/>
    <x v="0"/>
    <x v="19"/>
    <x v="0"/>
    <x v="239"/>
    <x v="154"/>
    <x v="3"/>
    <x v="6"/>
    <x v="0"/>
    <x v="0"/>
  </r>
  <r>
    <x v="7"/>
    <x v="15"/>
    <x v="4"/>
    <x v="14"/>
    <x v="0"/>
    <x v="1"/>
    <x v="86"/>
    <x v="121"/>
    <x v="12"/>
    <x v="0"/>
    <x v="0"/>
    <x v="0"/>
    <x v="19"/>
    <x v="0"/>
    <x v="178"/>
    <x v="4"/>
    <x v="3"/>
    <x v="6"/>
    <x v="0"/>
    <x v="0"/>
  </r>
  <r>
    <x v="7"/>
    <x v="25"/>
    <x v="5"/>
    <x v="35"/>
    <x v="0"/>
    <x v="1"/>
    <x v="173"/>
    <x v="601"/>
    <x v="23"/>
    <x v="0"/>
    <x v="0"/>
    <x v="0"/>
    <x v="19"/>
    <x v="0"/>
    <x v="175"/>
    <x v="3"/>
    <x v="3"/>
    <x v="6"/>
    <x v="0"/>
    <x v="0"/>
  </r>
  <r>
    <x v="7"/>
    <x v="22"/>
    <x v="0"/>
    <x v="21"/>
    <x v="0"/>
    <x v="1"/>
    <x v="108"/>
    <x v="3"/>
    <x v="12"/>
    <x v="0"/>
    <x v="0"/>
    <x v="0"/>
    <x v="19"/>
    <x v="0"/>
    <x v="175"/>
    <x v="44"/>
    <x v="3"/>
    <x v="6"/>
    <x v="0"/>
    <x v="0"/>
  </r>
  <r>
    <x v="1"/>
    <x v="23"/>
    <x v="5"/>
    <x v="28"/>
    <x v="0"/>
    <x v="1"/>
    <x v="165"/>
    <x v="476"/>
    <x v="16"/>
    <x v="160"/>
    <x v="153"/>
    <x v="0"/>
    <x v="18"/>
    <x v="160"/>
    <x v="243"/>
    <x v="157"/>
    <x v="3"/>
    <x v="6"/>
    <x v="0"/>
    <x v="0"/>
  </r>
  <r>
    <x v="7"/>
    <x v="25"/>
    <x v="0"/>
    <x v="21"/>
    <x v="3"/>
    <x v="9"/>
    <x v="308"/>
    <x v="461"/>
    <x v="32"/>
    <x v="0"/>
    <x v="0"/>
    <x v="0"/>
    <x v="18"/>
    <x v="0"/>
    <x v="124"/>
    <x v="158"/>
    <x v="3"/>
    <x v="6"/>
    <x v="0"/>
    <x v="0"/>
  </r>
  <r>
    <x v="1"/>
    <x v="19"/>
    <x v="5"/>
    <x v="32"/>
    <x v="0"/>
    <x v="1"/>
    <x v="292"/>
    <x v="641"/>
    <x v="16"/>
    <x v="0"/>
    <x v="0"/>
    <x v="0"/>
    <x v="18"/>
    <x v="0"/>
    <x v="181"/>
    <x v="123"/>
    <x v="3"/>
    <x v="6"/>
    <x v="0"/>
    <x v="0"/>
  </r>
  <r>
    <x v="6"/>
    <x v="23"/>
    <x v="7"/>
    <x v="24"/>
    <x v="1"/>
    <x v="1"/>
    <x v="348"/>
    <x v="684"/>
    <x v="16"/>
    <x v="209"/>
    <x v="272"/>
    <x v="0"/>
    <x v="18"/>
    <x v="117"/>
    <x v="124"/>
    <x v="46"/>
    <x v="3"/>
    <x v="6"/>
    <x v="0"/>
    <x v="0"/>
  </r>
  <r>
    <x v="6"/>
    <x v="23"/>
    <x v="7"/>
    <x v="24"/>
    <x v="1"/>
    <x v="1"/>
    <x v="348"/>
    <x v="684"/>
    <x v="16"/>
    <x v="209"/>
    <x v="272"/>
    <x v="0"/>
    <x v="17"/>
    <x v="117"/>
    <x v="124"/>
    <x v="165"/>
    <x v="3"/>
    <x v="6"/>
    <x v="0"/>
    <x v="0"/>
  </r>
  <r>
    <x v="6"/>
    <x v="22"/>
    <x v="7"/>
    <x v="24"/>
    <x v="1"/>
    <x v="1"/>
    <x v="348"/>
    <x v="684"/>
    <x v="16"/>
    <x v="186"/>
    <x v="270"/>
    <x v="0"/>
    <x v="16"/>
    <x v="206"/>
    <x v="124"/>
    <x v="165"/>
    <x v="3"/>
    <x v="6"/>
    <x v="0"/>
    <x v="0"/>
  </r>
  <r>
    <x v="6"/>
    <x v="22"/>
    <x v="7"/>
    <x v="24"/>
    <x v="1"/>
    <x v="1"/>
    <x v="281"/>
    <x v="684"/>
    <x v="16"/>
    <x v="210"/>
    <x v="273"/>
    <x v="0"/>
    <x v="15"/>
    <x v="318"/>
    <x v="244"/>
    <x v="165"/>
    <x v="3"/>
    <x v="6"/>
    <x v="0"/>
    <x v="0"/>
  </r>
  <r>
    <x v="6"/>
    <x v="19"/>
    <x v="5"/>
    <x v="28"/>
    <x v="2"/>
    <x v="2"/>
    <x v="110"/>
    <x v="52"/>
    <x v="87"/>
    <x v="108"/>
    <x v="226"/>
    <x v="0"/>
    <x v="18"/>
    <x v="254"/>
    <x v="124"/>
    <x v="46"/>
    <x v="3"/>
    <x v="6"/>
    <x v="0"/>
    <x v="0"/>
  </r>
  <r>
    <x v="1"/>
    <x v="22"/>
    <x v="5"/>
    <x v="35"/>
    <x v="1"/>
    <x v="1"/>
    <x v="7"/>
    <x v="17"/>
    <x v="16"/>
    <x v="0"/>
    <x v="0"/>
    <x v="0"/>
    <x v="18"/>
    <x v="0"/>
    <x v="124"/>
    <x v="45"/>
    <x v="3"/>
    <x v="6"/>
    <x v="0"/>
    <x v="0"/>
  </r>
  <r>
    <x v="6"/>
    <x v="21"/>
    <x v="5"/>
    <x v="31"/>
    <x v="3"/>
    <x v="2"/>
    <x v="186"/>
    <x v="530"/>
    <x v="63"/>
    <x v="0"/>
    <x v="0"/>
    <x v="0"/>
    <x v="18"/>
    <x v="0"/>
    <x v="145"/>
    <x v="112"/>
    <x v="3"/>
    <x v="6"/>
    <x v="0"/>
    <x v="0"/>
  </r>
  <r>
    <x v="6"/>
    <x v="22"/>
    <x v="5"/>
    <x v="31"/>
    <x v="3"/>
    <x v="1"/>
    <x v="186"/>
    <x v="104"/>
    <x v="27"/>
    <x v="0"/>
    <x v="0"/>
    <x v="0"/>
    <x v="18"/>
    <x v="0"/>
    <x v="145"/>
    <x v="112"/>
    <x v="3"/>
    <x v="6"/>
    <x v="0"/>
    <x v="0"/>
  </r>
  <r>
    <x v="1"/>
    <x v="22"/>
    <x v="5"/>
    <x v="31"/>
    <x v="2"/>
    <x v="3"/>
    <x v="186"/>
    <x v="679"/>
    <x v="57"/>
    <x v="17"/>
    <x v="17"/>
    <x v="0"/>
    <x v="18"/>
    <x v="0"/>
    <x v="145"/>
    <x v="112"/>
    <x v="3"/>
    <x v="6"/>
    <x v="0"/>
    <x v="0"/>
  </r>
  <r>
    <x v="1"/>
    <x v="23"/>
    <x v="5"/>
    <x v="31"/>
    <x v="2"/>
    <x v="2"/>
    <x v="186"/>
    <x v="305"/>
    <x v="6"/>
    <x v="0"/>
    <x v="0"/>
    <x v="0"/>
    <x v="18"/>
    <x v="0"/>
    <x v="145"/>
    <x v="112"/>
    <x v="3"/>
    <x v="6"/>
    <x v="0"/>
    <x v="0"/>
  </r>
  <r>
    <x v="1"/>
    <x v="23"/>
    <x v="5"/>
    <x v="31"/>
    <x v="4"/>
    <x v="3"/>
    <x v="186"/>
    <x v="595"/>
    <x v="34"/>
    <x v="0"/>
    <x v="0"/>
    <x v="0"/>
    <x v="18"/>
    <x v="0"/>
    <x v="145"/>
    <x v="112"/>
    <x v="3"/>
    <x v="6"/>
    <x v="0"/>
    <x v="0"/>
  </r>
  <r>
    <x v="1"/>
    <x v="23"/>
    <x v="5"/>
    <x v="31"/>
    <x v="3"/>
    <x v="3"/>
    <x v="186"/>
    <x v="162"/>
    <x v="16"/>
    <x v="0"/>
    <x v="0"/>
    <x v="0"/>
    <x v="18"/>
    <x v="0"/>
    <x v="145"/>
    <x v="112"/>
    <x v="3"/>
    <x v="6"/>
    <x v="0"/>
    <x v="0"/>
  </r>
  <r>
    <x v="1"/>
    <x v="23"/>
    <x v="5"/>
    <x v="31"/>
    <x v="1"/>
    <x v="1"/>
    <x v="186"/>
    <x v="321"/>
    <x v="6"/>
    <x v="0"/>
    <x v="0"/>
    <x v="0"/>
    <x v="18"/>
    <x v="0"/>
    <x v="145"/>
    <x v="112"/>
    <x v="3"/>
    <x v="6"/>
    <x v="0"/>
    <x v="0"/>
  </r>
  <r>
    <x v="7"/>
    <x v="24"/>
    <x v="5"/>
    <x v="31"/>
    <x v="2"/>
    <x v="2"/>
    <x v="186"/>
    <x v="321"/>
    <x v="26"/>
    <x v="0"/>
    <x v="0"/>
    <x v="0"/>
    <x v="18"/>
    <x v="0"/>
    <x v="145"/>
    <x v="112"/>
    <x v="3"/>
    <x v="6"/>
    <x v="0"/>
    <x v="0"/>
  </r>
  <r>
    <x v="7"/>
    <x v="24"/>
    <x v="5"/>
    <x v="31"/>
    <x v="3"/>
    <x v="3"/>
    <x v="186"/>
    <x v="321"/>
    <x v="12"/>
    <x v="171"/>
    <x v="203"/>
    <x v="0"/>
    <x v="18"/>
    <x v="265"/>
    <x v="145"/>
    <x v="112"/>
    <x v="3"/>
    <x v="6"/>
    <x v="0"/>
    <x v="0"/>
  </r>
  <r>
    <x v="8"/>
    <x v="19"/>
    <x v="5"/>
    <x v="31"/>
    <x v="1"/>
    <x v="9"/>
    <x v="186"/>
    <x v="236"/>
    <x v="12"/>
    <x v="11"/>
    <x v="10"/>
    <x v="0"/>
    <x v="18"/>
    <x v="7"/>
    <x v="145"/>
    <x v="112"/>
    <x v="3"/>
    <x v="6"/>
    <x v="0"/>
    <x v="0"/>
  </r>
  <r>
    <x v="7"/>
    <x v="24"/>
    <x v="5"/>
    <x v="31"/>
    <x v="3"/>
    <x v="3"/>
    <x v="183"/>
    <x v="231"/>
    <x v="68"/>
    <x v="169"/>
    <x v="146"/>
    <x v="0"/>
    <x v="18"/>
    <x v="210"/>
    <x v="142"/>
    <x v="112"/>
    <x v="3"/>
    <x v="6"/>
    <x v="0"/>
    <x v="0"/>
  </r>
  <r>
    <x v="1"/>
    <x v="23"/>
    <x v="5"/>
    <x v="31"/>
    <x v="1"/>
    <x v="1"/>
    <x v="183"/>
    <x v="644"/>
    <x v="57"/>
    <x v="169"/>
    <x v="183"/>
    <x v="0"/>
    <x v="18"/>
    <x v="242"/>
    <x v="142"/>
    <x v="112"/>
    <x v="3"/>
    <x v="6"/>
    <x v="0"/>
    <x v="0"/>
  </r>
  <r>
    <x v="1"/>
    <x v="22"/>
    <x v="5"/>
    <x v="31"/>
    <x v="2"/>
    <x v="2"/>
    <x v="183"/>
    <x v="231"/>
    <x v="16"/>
    <x v="0"/>
    <x v="0"/>
    <x v="0"/>
    <x v="18"/>
    <x v="0"/>
    <x v="142"/>
    <x v="112"/>
    <x v="3"/>
    <x v="6"/>
    <x v="0"/>
    <x v="0"/>
  </r>
  <r>
    <x v="1"/>
    <x v="24"/>
    <x v="5"/>
    <x v="31"/>
    <x v="6"/>
    <x v="1"/>
    <x v="183"/>
    <x v="329"/>
    <x v="16"/>
    <x v="0"/>
    <x v="0"/>
    <x v="0"/>
    <x v="18"/>
    <x v="0"/>
    <x v="142"/>
    <x v="112"/>
    <x v="3"/>
    <x v="6"/>
    <x v="0"/>
    <x v="0"/>
  </r>
  <r>
    <x v="1"/>
    <x v="23"/>
    <x v="5"/>
    <x v="31"/>
    <x v="0"/>
    <x v="1"/>
    <x v="185"/>
    <x v="607"/>
    <x v="16"/>
    <x v="3"/>
    <x v="2"/>
    <x v="0"/>
    <x v="18"/>
    <x v="0"/>
    <x v="114"/>
    <x v="58"/>
    <x v="3"/>
    <x v="6"/>
    <x v="0"/>
    <x v="0"/>
  </r>
  <r>
    <x v="1"/>
    <x v="23"/>
    <x v="4"/>
    <x v="14"/>
    <x v="12"/>
    <x v="3"/>
    <x v="215"/>
    <x v="344"/>
    <x v="6"/>
    <x v="0"/>
    <x v="0"/>
    <x v="0"/>
    <x v="18"/>
    <x v="0"/>
    <x v="124"/>
    <x v="162"/>
    <x v="3"/>
    <x v="6"/>
    <x v="0"/>
    <x v="0"/>
  </r>
  <r>
    <x v="4"/>
    <x v="24"/>
    <x v="4"/>
    <x v="14"/>
    <x v="0"/>
    <x v="1"/>
    <x v="215"/>
    <x v="344"/>
    <x v="6"/>
    <x v="0"/>
    <x v="0"/>
    <x v="0"/>
    <x v="18"/>
    <x v="0"/>
    <x v="124"/>
    <x v="22"/>
    <x v="3"/>
    <x v="6"/>
    <x v="0"/>
    <x v="0"/>
  </r>
  <r>
    <x v="1"/>
    <x v="20"/>
    <x v="5"/>
    <x v="28"/>
    <x v="2"/>
    <x v="0"/>
    <x v="33"/>
    <x v="69"/>
    <x v="51"/>
    <x v="0"/>
    <x v="0"/>
    <x v="0"/>
    <x v="18"/>
    <x v="0"/>
    <x v="132"/>
    <x v="73"/>
    <x v="3"/>
    <x v="6"/>
    <x v="0"/>
    <x v="0"/>
  </r>
  <r>
    <x v="4"/>
    <x v="16"/>
    <x v="5"/>
    <x v="32"/>
    <x v="0"/>
    <x v="9"/>
    <x v="332"/>
    <x v="466"/>
    <x v="16"/>
    <x v="12"/>
    <x v="10"/>
    <x v="0"/>
    <x v="18"/>
    <x v="22"/>
    <x v="119"/>
    <x v="62"/>
    <x v="3"/>
    <x v="6"/>
    <x v="0"/>
    <x v="0"/>
  </r>
  <r>
    <x v="1"/>
    <x v="24"/>
    <x v="5"/>
    <x v="32"/>
    <x v="0"/>
    <x v="0"/>
    <x v="174"/>
    <x v="138"/>
    <x v="16"/>
    <x v="0"/>
    <x v="0"/>
    <x v="0"/>
    <x v="18"/>
    <x v="0"/>
    <x v="177"/>
    <x v="95"/>
    <x v="3"/>
    <x v="6"/>
    <x v="0"/>
    <x v="0"/>
  </r>
  <r>
    <x v="6"/>
    <x v="4"/>
    <x v="0"/>
    <x v="5"/>
    <x v="0"/>
    <x v="1"/>
    <x v="117"/>
    <x v="200"/>
    <x v="68"/>
    <x v="0"/>
    <x v="0"/>
    <x v="0"/>
    <x v="18"/>
    <x v="0"/>
    <x v="23"/>
    <x v="18"/>
    <x v="3"/>
    <x v="6"/>
    <x v="0"/>
    <x v="0"/>
  </r>
  <r>
    <x v="6"/>
    <x v="27"/>
    <x v="8"/>
    <x v="29"/>
    <x v="0"/>
    <x v="1"/>
    <x v="279"/>
    <x v="589"/>
    <x v="22"/>
    <x v="0"/>
    <x v="0"/>
    <x v="0"/>
    <x v="18"/>
    <x v="0"/>
    <x v="23"/>
    <x v="18"/>
    <x v="3"/>
    <x v="6"/>
    <x v="0"/>
    <x v="0"/>
  </r>
  <r>
    <x v="6"/>
    <x v="27"/>
    <x v="4"/>
    <x v="13"/>
    <x v="0"/>
    <x v="2"/>
    <x v="353"/>
    <x v="412"/>
    <x v="46"/>
    <x v="0"/>
    <x v="0"/>
    <x v="0"/>
    <x v="18"/>
    <x v="0"/>
    <x v="23"/>
    <x v="18"/>
    <x v="3"/>
    <x v="6"/>
    <x v="0"/>
    <x v="0"/>
  </r>
  <r>
    <x v="6"/>
    <x v="21"/>
    <x v="0"/>
    <x v="5"/>
    <x v="0"/>
    <x v="1"/>
    <x v="255"/>
    <x v="646"/>
    <x v="17"/>
    <x v="0"/>
    <x v="0"/>
    <x v="0"/>
    <x v="18"/>
    <x v="0"/>
    <x v="23"/>
    <x v="18"/>
    <x v="3"/>
    <x v="6"/>
    <x v="0"/>
    <x v="0"/>
  </r>
  <r>
    <x v="6"/>
    <x v="13"/>
    <x v="5"/>
    <x v="31"/>
    <x v="0"/>
    <x v="1"/>
    <x v="156"/>
    <x v="40"/>
    <x v="12"/>
    <x v="0"/>
    <x v="0"/>
    <x v="0"/>
    <x v="18"/>
    <x v="0"/>
    <x v="23"/>
    <x v="18"/>
    <x v="3"/>
    <x v="6"/>
    <x v="0"/>
    <x v="0"/>
  </r>
  <r>
    <x v="6"/>
    <x v="22"/>
    <x v="5"/>
    <x v="31"/>
    <x v="0"/>
    <x v="1"/>
    <x v="182"/>
    <x v="681"/>
    <x v="27"/>
    <x v="0"/>
    <x v="0"/>
    <x v="0"/>
    <x v="18"/>
    <x v="0"/>
    <x v="23"/>
    <x v="18"/>
    <x v="3"/>
    <x v="6"/>
    <x v="0"/>
    <x v="0"/>
  </r>
  <r>
    <x v="1"/>
    <x v="21"/>
    <x v="5"/>
    <x v="31"/>
    <x v="0"/>
    <x v="1"/>
    <x v="10"/>
    <x v="164"/>
    <x v="16"/>
    <x v="0"/>
    <x v="0"/>
    <x v="0"/>
    <x v="18"/>
    <x v="0"/>
    <x v="175"/>
    <x v="38"/>
    <x v="3"/>
    <x v="6"/>
    <x v="0"/>
    <x v="0"/>
  </r>
  <r>
    <x v="1"/>
    <x v="13"/>
    <x v="4"/>
    <x v="6"/>
    <x v="0"/>
    <x v="9"/>
    <x v="105"/>
    <x v="397"/>
    <x v="57"/>
    <x v="9"/>
    <x v="6"/>
    <x v="0"/>
    <x v="18"/>
    <x v="10"/>
    <x v="173"/>
    <x v="87"/>
    <x v="3"/>
    <x v="6"/>
    <x v="0"/>
    <x v="0"/>
  </r>
  <r>
    <x v="1"/>
    <x v="22"/>
    <x v="5"/>
    <x v="32"/>
    <x v="3"/>
    <x v="3"/>
    <x v="211"/>
    <x v="234"/>
    <x v="16"/>
    <x v="158"/>
    <x v="200"/>
    <x v="0"/>
    <x v="18"/>
    <x v="210"/>
    <x v="157"/>
    <x v="121"/>
    <x v="3"/>
    <x v="6"/>
    <x v="0"/>
    <x v="0"/>
  </r>
  <r>
    <x v="1"/>
    <x v="22"/>
    <x v="5"/>
    <x v="32"/>
    <x v="3"/>
    <x v="3"/>
    <x v="211"/>
    <x v="141"/>
    <x v="16"/>
    <x v="18"/>
    <x v="24"/>
    <x v="0"/>
    <x v="18"/>
    <x v="0"/>
    <x v="157"/>
    <x v="121"/>
    <x v="3"/>
    <x v="6"/>
    <x v="0"/>
    <x v="0"/>
  </r>
  <r>
    <x v="1"/>
    <x v="21"/>
    <x v="5"/>
    <x v="32"/>
    <x v="3"/>
    <x v="3"/>
    <x v="211"/>
    <x v="145"/>
    <x v="16"/>
    <x v="159"/>
    <x v="193"/>
    <x v="0"/>
    <x v="18"/>
    <x v="182"/>
    <x v="157"/>
    <x v="121"/>
    <x v="3"/>
    <x v="6"/>
    <x v="0"/>
    <x v="0"/>
  </r>
  <r>
    <x v="0"/>
    <x v="25"/>
    <x v="5"/>
    <x v="32"/>
    <x v="3"/>
    <x v="3"/>
    <x v="211"/>
    <x v="531"/>
    <x v="16"/>
    <x v="0"/>
    <x v="0"/>
    <x v="0"/>
    <x v="18"/>
    <x v="0"/>
    <x v="157"/>
    <x v="121"/>
    <x v="3"/>
    <x v="6"/>
    <x v="0"/>
    <x v="0"/>
  </r>
  <r>
    <x v="1"/>
    <x v="22"/>
    <x v="5"/>
    <x v="32"/>
    <x v="1"/>
    <x v="1"/>
    <x v="285"/>
    <x v="303"/>
    <x v="16"/>
    <x v="0"/>
    <x v="0"/>
    <x v="0"/>
    <x v="18"/>
    <x v="0"/>
    <x v="204"/>
    <x v="121"/>
    <x v="3"/>
    <x v="6"/>
    <x v="0"/>
    <x v="0"/>
  </r>
  <r>
    <x v="1"/>
    <x v="21"/>
    <x v="5"/>
    <x v="32"/>
    <x v="1"/>
    <x v="1"/>
    <x v="285"/>
    <x v="148"/>
    <x v="66"/>
    <x v="138"/>
    <x v="220"/>
    <x v="0"/>
    <x v="18"/>
    <x v="266"/>
    <x v="204"/>
    <x v="121"/>
    <x v="3"/>
    <x v="6"/>
    <x v="0"/>
    <x v="0"/>
  </r>
  <r>
    <x v="1"/>
    <x v="22"/>
    <x v="5"/>
    <x v="32"/>
    <x v="2"/>
    <x v="2"/>
    <x v="285"/>
    <x v="148"/>
    <x v="66"/>
    <x v="0"/>
    <x v="0"/>
    <x v="0"/>
    <x v="18"/>
    <x v="0"/>
    <x v="204"/>
    <x v="121"/>
    <x v="3"/>
    <x v="6"/>
    <x v="0"/>
    <x v="0"/>
  </r>
  <r>
    <x v="1"/>
    <x v="22"/>
    <x v="5"/>
    <x v="32"/>
    <x v="10"/>
    <x v="3"/>
    <x v="285"/>
    <x v="145"/>
    <x v="16"/>
    <x v="15"/>
    <x v="21"/>
    <x v="0"/>
    <x v="18"/>
    <x v="9"/>
    <x v="204"/>
    <x v="121"/>
    <x v="3"/>
    <x v="6"/>
    <x v="0"/>
    <x v="0"/>
  </r>
  <r>
    <x v="1"/>
    <x v="23"/>
    <x v="5"/>
    <x v="32"/>
    <x v="6"/>
    <x v="9"/>
    <x v="285"/>
    <x v="139"/>
    <x v="16"/>
    <x v="0"/>
    <x v="0"/>
    <x v="0"/>
    <x v="18"/>
    <x v="0"/>
    <x v="204"/>
    <x v="121"/>
    <x v="3"/>
    <x v="6"/>
    <x v="0"/>
    <x v="0"/>
  </r>
  <r>
    <x v="1"/>
    <x v="22"/>
    <x v="5"/>
    <x v="32"/>
    <x v="1"/>
    <x v="1"/>
    <x v="58"/>
    <x v="285"/>
    <x v="16"/>
    <x v="55"/>
    <x v="77"/>
    <x v="0"/>
    <x v="18"/>
    <x v="107"/>
    <x v="41"/>
    <x v="121"/>
    <x v="3"/>
    <x v="6"/>
    <x v="0"/>
    <x v="0"/>
  </r>
  <r>
    <x v="1"/>
    <x v="23"/>
    <x v="5"/>
    <x v="32"/>
    <x v="2"/>
    <x v="2"/>
    <x v="58"/>
    <x v="142"/>
    <x v="16"/>
    <x v="53"/>
    <x v="74"/>
    <x v="0"/>
    <x v="18"/>
    <x v="90"/>
    <x v="41"/>
    <x v="121"/>
    <x v="3"/>
    <x v="6"/>
    <x v="0"/>
    <x v="0"/>
  </r>
  <r>
    <x v="1"/>
    <x v="24"/>
    <x v="5"/>
    <x v="32"/>
    <x v="9"/>
    <x v="9"/>
    <x v="58"/>
    <x v="139"/>
    <x v="66"/>
    <x v="51"/>
    <x v="68"/>
    <x v="0"/>
    <x v="18"/>
    <x v="91"/>
    <x v="41"/>
    <x v="121"/>
    <x v="3"/>
    <x v="6"/>
    <x v="0"/>
    <x v="0"/>
  </r>
  <r>
    <x v="4"/>
    <x v="23"/>
    <x v="5"/>
    <x v="32"/>
    <x v="0"/>
    <x v="1"/>
    <x v="120"/>
    <x v="144"/>
    <x v="66"/>
    <x v="0"/>
    <x v="0"/>
    <x v="0"/>
    <x v="18"/>
    <x v="0"/>
    <x v="91"/>
    <x v="121"/>
    <x v="3"/>
    <x v="6"/>
    <x v="0"/>
    <x v="0"/>
  </r>
  <r>
    <x v="7"/>
    <x v="24"/>
    <x v="5"/>
    <x v="32"/>
    <x v="3"/>
    <x v="3"/>
    <x v="120"/>
    <x v="283"/>
    <x v="12"/>
    <x v="170"/>
    <x v="184"/>
    <x v="0"/>
    <x v="18"/>
    <x v="210"/>
    <x v="91"/>
    <x v="121"/>
    <x v="3"/>
    <x v="6"/>
    <x v="0"/>
    <x v="0"/>
  </r>
  <r>
    <x v="5"/>
    <x v="23"/>
    <x v="5"/>
    <x v="32"/>
    <x v="6"/>
    <x v="9"/>
    <x v="120"/>
    <x v="611"/>
    <x v="17"/>
    <x v="0"/>
    <x v="0"/>
    <x v="0"/>
    <x v="18"/>
    <x v="0"/>
    <x v="91"/>
    <x v="121"/>
    <x v="3"/>
    <x v="6"/>
    <x v="0"/>
    <x v="0"/>
  </r>
  <r>
    <x v="6"/>
    <x v="14"/>
    <x v="5"/>
    <x v="32"/>
    <x v="3"/>
    <x v="2"/>
    <x v="120"/>
    <x v="680"/>
    <x v="17"/>
    <x v="0"/>
    <x v="0"/>
    <x v="0"/>
    <x v="18"/>
    <x v="0"/>
    <x v="91"/>
    <x v="121"/>
    <x v="3"/>
    <x v="6"/>
    <x v="0"/>
    <x v="0"/>
  </r>
  <r>
    <x v="1"/>
    <x v="21"/>
    <x v="5"/>
    <x v="32"/>
    <x v="3"/>
    <x v="3"/>
    <x v="120"/>
    <x v="363"/>
    <x v="6"/>
    <x v="171"/>
    <x v="255"/>
    <x v="0"/>
    <x v="18"/>
    <x v="264"/>
    <x v="91"/>
    <x v="121"/>
    <x v="3"/>
    <x v="6"/>
    <x v="0"/>
    <x v="0"/>
  </r>
  <r>
    <x v="4"/>
    <x v="21"/>
    <x v="5"/>
    <x v="32"/>
    <x v="1"/>
    <x v="1"/>
    <x v="120"/>
    <x v="232"/>
    <x v="66"/>
    <x v="172"/>
    <x v="256"/>
    <x v="0"/>
    <x v="18"/>
    <x v="315"/>
    <x v="91"/>
    <x v="121"/>
    <x v="3"/>
    <x v="6"/>
    <x v="0"/>
    <x v="0"/>
  </r>
  <r>
    <x v="3"/>
    <x v="22"/>
    <x v="5"/>
    <x v="32"/>
    <x v="3"/>
    <x v="3"/>
    <x v="120"/>
    <x v="232"/>
    <x v="66"/>
    <x v="188"/>
    <x v="262"/>
    <x v="0"/>
    <x v="18"/>
    <x v="323"/>
    <x v="91"/>
    <x v="121"/>
    <x v="3"/>
    <x v="6"/>
    <x v="0"/>
    <x v="0"/>
  </r>
  <r>
    <x v="1"/>
    <x v="23"/>
    <x v="5"/>
    <x v="32"/>
    <x v="3"/>
    <x v="3"/>
    <x v="120"/>
    <x v="232"/>
    <x v="66"/>
    <x v="189"/>
    <x v="256"/>
    <x v="0"/>
    <x v="18"/>
    <x v="296"/>
    <x v="91"/>
    <x v="121"/>
    <x v="3"/>
    <x v="6"/>
    <x v="0"/>
    <x v="0"/>
  </r>
  <r>
    <x v="6"/>
    <x v="19"/>
    <x v="5"/>
    <x v="32"/>
    <x v="1"/>
    <x v="1"/>
    <x v="59"/>
    <x v="660"/>
    <x v="17"/>
    <x v="136"/>
    <x v="218"/>
    <x v="0"/>
    <x v="18"/>
    <x v="243"/>
    <x v="42"/>
    <x v="121"/>
    <x v="3"/>
    <x v="6"/>
    <x v="0"/>
    <x v="0"/>
  </r>
  <r>
    <x v="1"/>
    <x v="21"/>
    <x v="5"/>
    <x v="32"/>
    <x v="1"/>
    <x v="1"/>
    <x v="59"/>
    <x v="187"/>
    <x v="16"/>
    <x v="177"/>
    <x v="211"/>
    <x v="0"/>
    <x v="18"/>
    <x v="108"/>
    <x v="42"/>
    <x v="121"/>
    <x v="3"/>
    <x v="6"/>
    <x v="0"/>
    <x v="0"/>
  </r>
  <r>
    <x v="1"/>
    <x v="18"/>
    <x v="5"/>
    <x v="32"/>
    <x v="1"/>
    <x v="1"/>
    <x v="59"/>
    <x v="187"/>
    <x v="16"/>
    <x v="127"/>
    <x v="190"/>
    <x v="0"/>
    <x v="18"/>
    <x v="205"/>
    <x v="42"/>
    <x v="121"/>
    <x v="3"/>
    <x v="6"/>
    <x v="0"/>
    <x v="0"/>
  </r>
  <r>
    <x v="1"/>
    <x v="21"/>
    <x v="5"/>
    <x v="32"/>
    <x v="3"/>
    <x v="3"/>
    <x v="59"/>
    <x v="553"/>
    <x v="16"/>
    <x v="193"/>
    <x v="259"/>
    <x v="0"/>
    <x v="18"/>
    <x v="301"/>
    <x v="42"/>
    <x v="121"/>
    <x v="3"/>
    <x v="6"/>
    <x v="0"/>
    <x v="0"/>
  </r>
  <r>
    <x v="4"/>
    <x v="22"/>
    <x v="5"/>
    <x v="32"/>
    <x v="1"/>
    <x v="1"/>
    <x v="122"/>
    <x v="80"/>
    <x v="66"/>
    <x v="50"/>
    <x v="75"/>
    <x v="0"/>
    <x v="18"/>
    <x v="104"/>
    <x v="200"/>
    <x v="121"/>
    <x v="3"/>
    <x v="6"/>
    <x v="0"/>
    <x v="0"/>
  </r>
  <r>
    <x v="1"/>
    <x v="23"/>
    <x v="5"/>
    <x v="32"/>
    <x v="9"/>
    <x v="6"/>
    <x v="122"/>
    <x v="487"/>
    <x v="16"/>
    <x v="0"/>
    <x v="0"/>
    <x v="0"/>
    <x v="18"/>
    <x v="0"/>
    <x v="200"/>
    <x v="121"/>
    <x v="3"/>
    <x v="6"/>
    <x v="0"/>
    <x v="0"/>
  </r>
  <r>
    <x v="6"/>
    <x v="14"/>
    <x v="5"/>
    <x v="32"/>
    <x v="1"/>
    <x v="1"/>
    <x v="129"/>
    <x v="680"/>
    <x v="66"/>
    <x v="15"/>
    <x v="22"/>
    <x v="0"/>
    <x v="18"/>
    <x v="13"/>
    <x v="95"/>
    <x v="121"/>
    <x v="3"/>
    <x v="6"/>
    <x v="0"/>
    <x v="0"/>
  </r>
  <r>
    <x v="1"/>
    <x v="23"/>
    <x v="5"/>
    <x v="32"/>
    <x v="9"/>
    <x v="6"/>
    <x v="129"/>
    <x v="139"/>
    <x v="66"/>
    <x v="171"/>
    <x v="185"/>
    <x v="0"/>
    <x v="18"/>
    <x v="183"/>
    <x v="95"/>
    <x v="121"/>
    <x v="3"/>
    <x v="6"/>
    <x v="0"/>
    <x v="0"/>
  </r>
  <r>
    <x v="1"/>
    <x v="15"/>
    <x v="5"/>
    <x v="32"/>
    <x v="3"/>
    <x v="9"/>
    <x v="129"/>
    <x v="112"/>
    <x v="73"/>
    <x v="91"/>
    <x v="162"/>
    <x v="0"/>
    <x v="18"/>
    <x v="202"/>
    <x v="95"/>
    <x v="121"/>
    <x v="3"/>
    <x v="6"/>
    <x v="0"/>
    <x v="0"/>
  </r>
  <r>
    <x v="1"/>
    <x v="22"/>
    <x v="5"/>
    <x v="32"/>
    <x v="2"/>
    <x v="2"/>
    <x v="129"/>
    <x v="230"/>
    <x v="66"/>
    <x v="182"/>
    <x v="269"/>
    <x v="0"/>
    <x v="18"/>
    <x v="119"/>
    <x v="95"/>
    <x v="121"/>
    <x v="3"/>
    <x v="6"/>
    <x v="0"/>
    <x v="0"/>
  </r>
  <r>
    <x v="4"/>
    <x v="22"/>
    <x v="5"/>
    <x v="32"/>
    <x v="1"/>
    <x v="1"/>
    <x v="129"/>
    <x v="672"/>
    <x v="66"/>
    <x v="201"/>
    <x v="268"/>
    <x v="0"/>
    <x v="18"/>
    <x v="321"/>
    <x v="95"/>
    <x v="121"/>
    <x v="3"/>
    <x v="6"/>
    <x v="0"/>
    <x v="0"/>
  </r>
  <r>
    <x v="1"/>
    <x v="22"/>
    <x v="0"/>
    <x v="5"/>
    <x v="0"/>
    <x v="2"/>
    <x v="169"/>
    <x v="690"/>
    <x v="16"/>
    <x v="0"/>
    <x v="0"/>
    <x v="0"/>
    <x v="18"/>
    <x v="39"/>
    <x v="175"/>
    <x v="0"/>
    <x v="3"/>
    <x v="6"/>
    <x v="0"/>
    <x v="0"/>
  </r>
  <r>
    <x v="1"/>
    <x v="21"/>
    <x v="5"/>
    <x v="27"/>
    <x v="0"/>
    <x v="9"/>
    <x v="148"/>
    <x v="369"/>
    <x v="16"/>
    <x v="0"/>
    <x v="0"/>
    <x v="0"/>
    <x v="17"/>
    <x v="0"/>
    <x v="184"/>
    <x v="101"/>
    <x v="3"/>
    <x v="6"/>
    <x v="0"/>
    <x v="0"/>
  </r>
  <r>
    <x v="1"/>
    <x v="21"/>
    <x v="5"/>
    <x v="31"/>
    <x v="0"/>
    <x v="9"/>
    <x v="156"/>
    <x v="328"/>
    <x v="34"/>
    <x v="0"/>
    <x v="0"/>
    <x v="0"/>
    <x v="18"/>
    <x v="0"/>
    <x v="175"/>
    <x v="0"/>
    <x v="3"/>
    <x v="6"/>
    <x v="0"/>
    <x v="0"/>
  </r>
  <r>
    <x v="7"/>
    <x v="23"/>
    <x v="2"/>
    <x v="26"/>
    <x v="0"/>
    <x v="9"/>
    <x v="141"/>
    <x v="425"/>
    <x v="62"/>
    <x v="0"/>
    <x v="0"/>
    <x v="0"/>
    <x v="18"/>
    <x v="0"/>
    <x v="182"/>
    <x v="0"/>
    <x v="3"/>
    <x v="6"/>
    <x v="0"/>
    <x v="0"/>
  </r>
  <r>
    <x v="7"/>
    <x v="19"/>
    <x v="5"/>
    <x v="31"/>
    <x v="2"/>
    <x v="9"/>
    <x v="115"/>
    <x v="123"/>
    <x v="12"/>
    <x v="0"/>
    <x v="0"/>
    <x v="0"/>
    <x v="13"/>
    <x v="5"/>
    <x v="67"/>
    <x v="115"/>
    <x v="3"/>
    <x v="6"/>
    <x v="0"/>
    <x v="0"/>
  </r>
  <r>
    <x v="1"/>
    <x v="22"/>
    <x v="5"/>
    <x v="32"/>
    <x v="0"/>
    <x v="9"/>
    <x v="171"/>
    <x v="109"/>
    <x v="16"/>
    <x v="0"/>
    <x v="0"/>
    <x v="0"/>
    <x v="17"/>
    <x v="0"/>
    <x v="109"/>
    <x v="0"/>
    <x v="3"/>
    <x v="6"/>
    <x v="0"/>
    <x v="0"/>
  </r>
  <r>
    <x v="7"/>
    <x v="24"/>
    <x v="0"/>
    <x v="21"/>
    <x v="3"/>
    <x v="0"/>
    <x v="112"/>
    <x v="278"/>
    <x v="32"/>
    <x v="0"/>
    <x v="0"/>
    <x v="0"/>
    <x v="18"/>
    <x v="0"/>
    <x v="252"/>
    <x v="135"/>
    <x v="3"/>
    <x v="6"/>
    <x v="0"/>
    <x v="0"/>
  </r>
  <r>
    <x v="7"/>
    <x v="22"/>
    <x v="0"/>
    <x v="21"/>
    <x v="3"/>
    <x v="3"/>
    <x v="112"/>
    <x v="61"/>
    <x v="32"/>
    <x v="0"/>
    <x v="0"/>
    <x v="0"/>
    <x v="18"/>
    <x v="0"/>
    <x v="252"/>
    <x v="135"/>
    <x v="3"/>
    <x v="6"/>
    <x v="0"/>
    <x v="0"/>
  </r>
  <r>
    <x v="7"/>
    <x v="25"/>
    <x v="5"/>
    <x v="28"/>
    <x v="3"/>
    <x v="9"/>
    <x v="270"/>
    <x v="13"/>
    <x v="43"/>
    <x v="0"/>
    <x v="0"/>
    <x v="0"/>
    <x v="18"/>
    <x v="0"/>
    <x v="199"/>
    <x v="140"/>
    <x v="3"/>
    <x v="6"/>
    <x v="0"/>
    <x v="0"/>
  </r>
  <r>
    <x v="7"/>
    <x v="25"/>
    <x v="5"/>
    <x v="28"/>
    <x v="3"/>
    <x v="9"/>
    <x v="270"/>
    <x v="632"/>
    <x v="31"/>
    <x v="0"/>
    <x v="0"/>
    <x v="0"/>
    <x v="18"/>
    <x v="0"/>
    <x v="199"/>
    <x v="140"/>
    <x v="3"/>
    <x v="6"/>
    <x v="0"/>
    <x v="0"/>
  </r>
  <r>
    <x v="6"/>
    <x v="24"/>
    <x v="5"/>
    <x v="28"/>
    <x v="3"/>
    <x v="0"/>
    <x v="270"/>
    <x v="453"/>
    <x v="43"/>
    <x v="158"/>
    <x v="168"/>
    <x v="0"/>
    <x v="18"/>
    <x v="210"/>
    <x v="199"/>
    <x v="140"/>
    <x v="3"/>
    <x v="6"/>
    <x v="0"/>
    <x v="0"/>
  </r>
  <r>
    <x v="7"/>
    <x v="24"/>
    <x v="5"/>
    <x v="28"/>
    <x v="6"/>
    <x v="5"/>
    <x v="270"/>
    <x v="121"/>
    <x v="12"/>
    <x v="167"/>
    <x v="224"/>
    <x v="0"/>
    <x v="18"/>
    <x v="274"/>
    <x v="199"/>
    <x v="140"/>
    <x v="3"/>
    <x v="6"/>
    <x v="0"/>
    <x v="0"/>
  </r>
  <r>
    <x v="7"/>
    <x v="25"/>
    <x v="5"/>
    <x v="28"/>
    <x v="3"/>
    <x v="9"/>
    <x v="270"/>
    <x v="13"/>
    <x v="43"/>
    <x v="0"/>
    <x v="0"/>
    <x v="0"/>
    <x v="18"/>
    <x v="0"/>
    <x v="199"/>
    <x v="140"/>
    <x v="3"/>
    <x v="6"/>
    <x v="0"/>
    <x v="0"/>
  </r>
  <r>
    <x v="8"/>
    <x v="23"/>
    <x v="5"/>
    <x v="28"/>
    <x v="1"/>
    <x v="1"/>
    <x v="270"/>
    <x v="121"/>
    <x v="12"/>
    <x v="149"/>
    <x v="209"/>
    <x v="0"/>
    <x v="18"/>
    <x v="220"/>
    <x v="199"/>
    <x v="140"/>
    <x v="3"/>
    <x v="6"/>
    <x v="0"/>
    <x v="0"/>
  </r>
  <r>
    <x v="1"/>
    <x v="22"/>
    <x v="5"/>
    <x v="28"/>
    <x v="3"/>
    <x v="9"/>
    <x v="270"/>
    <x v="557"/>
    <x v="51"/>
    <x v="166"/>
    <x v="227"/>
    <x v="0"/>
    <x v="18"/>
    <x v="279"/>
    <x v="199"/>
    <x v="140"/>
    <x v="3"/>
    <x v="6"/>
    <x v="0"/>
    <x v="0"/>
  </r>
  <r>
    <x v="1"/>
    <x v="23"/>
    <x v="5"/>
    <x v="28"/>
    <x v="3"/>
    <x v="3"/>
    <x v="270"/>
    <x v="557"/>
    <x v="51"/>
    <x v="0"/>
    <x v="0"/>
    <x v="0"/>
    <x v="18"/>
    <x v="0"/>
    <x v="199"/>
    <x v="140"/>
    <x v="3"/>
    <x v="6"/>
    <x v="0"/>
    <x v="0"/>
  </r>
  <r>
    <x v="1"/>
    <x v="23"/>
    <x v="5"/>
    <x v="28"/>
    <x v="3"/>
    <x v="2"/>
    <x v="270"/>
    <x v="368"/>
    <x v="16"/>
    <x v="158"/>
    <x v="146"/>
    <x v="0"/>
    <x v="18"/>
    <x v="178"/>
    <x v="199"/>
    <x v="140"/>
    <x v="3"/>
    <x v="6"/>
    <x v="0"/>
    <x v="0"/>
  </r>
  <r>
    <x v="1"/>
    <x v="21"/>
    <x v="5"/>
    <x v="28"/>
    <x v="3"/>
    <x v="9"/>
    <x v="270"/>
    <x v="82"/>
    <x v="16"/>
    <x v="158"/>
    <x v="168"/>
    <x v="0"/>
    <x v="18"/>
    <x v="184"/>
    <x v="199"/>
    <x v="140"/>
    <x v="3"/>
    <x v="6"/>
    <x v="0"/>
    <x v="0"/>
  </r>
  <r>
    <x v="4"/>
    <x v="21"/>
    <x v="5"/>
    <x v="28"/>
    <x v="1"/>
    <x v="1"/>
    <x v="270"/>
    <x v="557"/>
    <x v="51"/>
    <x v="160"/>
    <x v="219"/>
    <x v="0"/>
    <x v="18"/>
    <x v="290"/>
    <x v="199"/>
    <x v="140"/>
    <x v="3"/>
    <x v="6"/>
    <x v="0"/>
    <x v="0"/>
  </r>
  <r>
    <x v="7"/>
    <x v="23"/>
    <x v="5"/>
    <x v="28"/>
    <x v="3"/>
    <x v="3"/>
    <x v="153"/>
    <x v="107"/>
    <x v="11"/>
    <x v="0"/>
    <x v="0"/>
    <x v="0"/>
    <x v="18"/>
    <x v="4"/>
    <x v="127"/>
    <x v="140"/>
    <x v="3"/>
    <x v="6"/>
    <x v="0"/>
    <x v="0"/>
  </r>
  <r>
    <x v="1"/>
    <x v="22"/>
    <x v="5"/>
    <x v="28"/>
    <x v="3"/>
    <x v="3"/>
    <x v="153"/>
    <x v="418"/>
    <x v="51"/>
    <x v="0"/>
    <x v="0"/>
    <x v="0"/>
    <x v="18"/>
    <x v="4"/>
    <x v="127"/>
    <x v="140"/>
    <x v="3"/>
    <x v="6"/>
    <x v="0"/>
    <x v="0"/>
  </r>
  <r>
    <x v="1"/>
    <x v="22"/>
    <x v="5"/>
    <x v="28"/>
    <x v="1"/>
    <x v="1"/>
    <x v="153"/>
    <x v="419"/>
    <x v="51"/>
    <x v="17"/>
    <x v="17"/>
    <x v="0"/>
    <x v="18"/>
    <x v="8"/>
    <x v="127"/>
    <x v="140"/>
    <x v="3"/>
    <x v="6"/>
    <x v="0"/>
    <x v="0"/>
  </r>
  <r>
    <x v="1"/>
    <x v="22"/>
    <x v="5"/>
    <x v="28"/>
    <x v="1"/>
    <x v="1"/>
    <x v="153"/>
    <x v="422"/>
    <x v="51"/>
    <x v="17"/>
    <x v="20"/>
    <x v="0"/>
    <x v="18"/>
    <x v="10"/>
    <x v="127"/>
    <x v="140"/>
    <x v="3"/>
    <x v="6"/>
    <x v="0"/>
    <x v="0"/>
  </r>
  <r>
    <x v="1"/>
    <x v="22"/>
    <x v="5"/>
    <x v="28"/>
    <x v="1"/>
    <x v="1"/>
    <x v="153"/>
    <x v="420"/>
    <x v="51"/>
    <x v="17"/>
    <x v="16"/>
    <x v="0"/>
    <x v="18"/>
    <x v="10"/>
    <x v="127"/>
    <x v="140"/>
    <x v="3"/>
    <x v="6"/>
    <x v="0"/>
    <x v="0"/>
  </r>
  <r>
    <x v="4"/>
    <x v="22"/>
    <x v="5"/>
    <x v="28"/>
    <x v="1"/>
    <x v="1"/>
    <x v="153"/>
    <x v="419"/>
    <x v="51"/>
    <x v="17"/>
    <x v="17"/>
    <x v="0"/>
    <x v="18"/>
    <x v="8"/>
    <x v="127"/>
    <x v="140"/>
    <x v="3"/>
    <x v="6"/>
    <x v="0"/>
    <x v="0"/>
  </r>
  <r>
    <x v="1"/>
    <x v="25"/>
    <x v="5"/>
    <x v="28"/>
    <x v="3"/>
    <x v="3"/>
    <x v="167"/>
    <x v="685"/>
    <x v="16"/>
    <x v="0"/>
    <x v="0"/>
    <x v="0"/>
    <x v="18"/>
    <x v="0"/>
    <x v="134"/>
    <x v="140"/>
    <x v="3"/>
    <x v="6"/>
    <x v="0"/>
    <x v="0"/>
  </r>
  <r>
    <x v="1"/>
    <x v="23"/>
    <x v="5"/>
    <x v="28"/>
    <x v="3"/>
    <x v="3"/>
    <x v="167"/>
    <x v="287"/>
    <x v="16"/>
    <x v="13"/>
    <x v="11"/>
    <x v="0"/>
    <x v="18"/>
    <x v="0"/>
    <x v="134"/>
    <x v="140"/>
    <x v="3"/>
    <x v="6"/>
    <x v="0"/>
    <x v="0"/>
  </r>
  <r>
    <x v="4"/>
    <x v="23"/>
    <x v="5"/>
    <x v="28"/>
    <x v="1"/>
    <x v="0"/>
    <x v="167"/>
    <x v="287"/>
    <x v="16"/>
    <x v="13"/>
    <x v="11"/>
    <x v="0"/>
    <x v="18"/>
    <x v="0"/>
    <x v="134"/>
    <x v="140"/>
    <x v="3"/>
    <x v="6"/>
    <x v="0"/>
    <x v="0"/>
  </r>
  <r>
    <x v="7"/>
    <x v="23"/>
    <x v="5"/>
    <x v="28"/>
    <x v="3"/>
    <x v="3"/>
    <x v="23"/>
    <x v="211"/>
    <x v="17"/>
    <x v="0"/>
    <x v="0"/>
    <x v="0"/>
    <x v="18"/>
    <x v="0"/>
    <x v="20"/>
    <x v="140"/>
    <x v="3"/>
    <x v="6"/>
    <x v="0"/>
    <x v="0"/>
  </r>
  <r>
    <x v="1"/>
    <x v="22"/>
    <x v="5"/>
    <x v="28"/>
    <x v="3"/>
    <x v="2"/>
    <x v="23"/>
    <x v="577"/>
    <x v="16"/>
    <x v="0"/>
    <x v="0"/>
    <x v="0"/>
    <x v="18"/>
    <x v="0"/>
    <x v="20"/>
    <x v="140"/>
    <x v="3"/>
    <x v="6"/>
    <x v="0"/>
    <x v="0"/>
  </r>
  <r>
    <x v="5"/>
    <x v="23"/>
    <x v="5"/>
    <x v="28"/>
    <x v="6"/>
    <x v="0"/>
    <x v="248"/>
    <x v="73"/>
    <x v="17"/>
    <x v="0"/>
    <x v="0"/>
    <x v="0"/>
    <x v="18"/>
    <x v="0"/>
    <x v="189"/>
    <x v="140"/>
    <x v="3"/>
    <x v="6"/>
    <x v="0"/>
    <x v="0"/>
  </r>
  <r>
    <x v="6"/>
    <x v="22"/>
    <x v="5"/>
    <x v="28"/>
    <x v="1"/>
    <x v="1"/>
    <x v="327"/>
    <x v="366"/>
    <x v="35"/>
    <x v="14"/>
    <x v="16"/>
    <x v="0"/>
    <x v="18"/>
    <x v="12"/>
    <x v="223"/>
    <x v="140"/>
    <x v="3"/>
    <x v="6"/>
    <x v="0"/>
    <x v="0"/>
  </r>
  <r>
    <x v="1"/>
    <x v="24"/>
    <x v="5"/>
    <x v="28"/>
    <x v="2"/>
    <x v="2"/>
    <x v="327"/>
    <x v="161"/>
    <x v="13"/>
    <x v="17"/>
    <x v="14"/>
    <x v="0"/>
    <x v="18"/>
    <x v="11"/>
    <x v="223"/>
    <x v="140"/>
    <x v="3"/>
    <x v="6"/>
    <x v="0"/>
    <x v="0"/>
  </r>
  <r>
    <x v="1"/>
    <x v="21"/>
    <x v="5"/>
    <x v="28"/>
    <x v="3"/>
    <x v="3"/>
    <x v="327"/>
    <x v="417"/>
    <x v="16"/>
    <x v="13"/>
    <x v="9"/>
    <x v="0"/>
    <x v="18"/>
    <x v="6"/>
    <x v="223"/>
    <x v="140"/>
    <x v="3"/>
    <x v="6"/>
    <x v="0"/>
    <x v="0"/>
  </r>
  <r>
    <x v="4"/>
    <x v="19"/>
    <x v="5"/>
    <x v="28"/>
    <x v="1"/>
    <x v="1"/>
    <x v="327"/>
    <x v="417"/>
    <x v="16"/>
    <x v="12"/>
    <x v="10"/>
    <x v="0"/>
    <x v="18"/>
    <x v="3"/>
    <x v="223"/>
    <x v="140"/>
    <x v="3"/>
    <x v="6"/>
    <x v="0"/>
    <x v="0"/>
  </r>
  <r>
    <x v="1"/>
    <x v="24"/>
    <x v="5"/>
    <x v="32"/>
    <x v="2"/>
    <x v="9"/>
    <x v="271"/>
    <x v="0"/>
    <x v="66"/>
    <x v="0"/>
    <x v="0"/>
    <x v="0"/>
    <x v="18"/>
    <x v="0"/>
    <x v="241"/>
    <x v="156"/>
    <x v="3"/>
    <x v="6"/>
    <x v="0"/>
    <x v="0"/>
  </r>
  <r>
    <x v="1"/>
    <x v="21"/>
    <x v="0"/>
    <x v="5"/>
    <x v="2"/>
    <x v="9"/>
    <x v="206"/>
    <x v="67"/>
    <x v="2"/>
    <x v="0"/>
    <x v="0"/>
    <x v="0"/>
    <x v="18"/>
    <x v="0"/>
    <x v="241"/>
    <x v="156"/>
    <x v="3"/>
    <x v="6"/>
    <x v="0"/>
    <x v="0"/>
  </r>
  <r>
    <x v="1"/>
    <x v="23"/>
    <x v="5"/>
    <x v="27"/>
    <x v="2"/>
    <x v="9"/>
    <x v="40"/>
    <x v="559"/>
    <x v="90"/>
    <x v="0"/>
    <x v="0"/>
    <x v="0"/>
    <x v="18"/>
    <x v="0"/>
    <x v="241"/>
    <x v="156"/>
    <x v="3"/>
    <x v="6"/>
    <x v="0"/>
    <x v="0"/>
  </r>
  <r>
    <x v="7"/>
    <x v="24"/>
    <x v="2"/>
    <x v="26"/>
    <x v="6"/>
    <x v="9"/>
    <x v="314"/>
    <x v="540"/>
    <x v="62"/>
    <x v="0"/>
    <x v="0"/>
    <x v="0"/>
    <x v="18"/>
    <x v="0"/>
    <x v="241"/>
    <x v="156"/>
    <x v="3"/>
    <x v="6"/>
    <x v="0"/>
    <x v="0"/>
  </r>
  <r>
    <x v="4"/>
    <x v="13"/>
    <x v="5"/>
    <x v="31"/>
    <x v="1"/>
    <x v="9"/>
    <x v="346"/>
    <x v="498"/>
    <x v="6"/>
    <x v="0"/>
    <x v="0"/>
    <x v="0"/>
    <x v="18"/>
    <x v="0"/>
    <x v="255"/>
    <x v="26"/>
    <x v="2"/>
    <x v="6"/>
    <x v="0"/>
    <x v="0"/>
  </r>
  <r>
    <x v="1"/>
    <x v="22"/>
    <x v="5"/>
    <x v="31"/>
    <x v="2"/>
    <x v="9"/>
    <x v="293"/>
    <x v="88"/>
    <x v="6"/>
    <x v="0"/>
    <x v="0"/>
    <x v="0"/>
    <x v="18"/>
    <x v="0"/>
    <x v="255"/>
    <x v="26"/>
    <x v="3"/>
    <x v="6"/>
    <x v="0"/>
    <x v="0"/>
  </r>
  <r>
    <x v="1"/>
    <x v="24"/>
    <x v="5"/>
    <x v="31"/>
    <x v="2"/>
    <x v="9"/>
    <x v="308"/>
    <x v="386"/>
    <x v="39"/>
    <x v="0"/>
    <x v="0"/>
    <x v="0"/>
    <x v="18"/>
    <x v="0"/>
    <x v="255"/>
    <x v="26"/>
    <x v="3"/>
    <x v="6"/>
    <x v="0"/>
    <x v="0"/>
  </r>
  <r>
    <x v="1"/>
    <x v="23"/>
    <x v="5"/>
    <x v="31"/>
    <x v="2"/>
    <x v="9"/>
    <x v="335"/>
    <x v="94"/>
    <x v="6"/>
    <x v="0"/>
    <x v="0"/>
    <x v="0"/>
    <x v="18"/>
    <x v="0"/>
    <x v="255"/>
    <x v="26"/>
    <x v="3"/>
    <x v="6"/>
    <x v="0"/>
    <x v="0"/>
  </r>
  <r>
    <x v="1"/>
    <x v="24"/>
    <x v="5"/>
    <x v="31"/>
    <x v="2"/>
    <x v="9"/>
    <x v="113"/>
    <x v="324"/>
    <x v="34"/>
    <x v="0"/>
    <x v="0"/>
    <x v="0"/>
    <x v="18"/>
    <x v="0"/>
    <x v="255"/>
    <x v="26"/>
    <x v="3"/>
    <x v="6"/>
    <x v="0"/>
    <x v="0"/>
  </r>
  <r>
    <x v="1"/>
    <x v="21"/>
    <x v="5"/>
    <x v="31"/>
    <x v="2"/>
    <x v="9"/>
    <x v="346"/>
    <x v="328"/>
    <x v="34"/>
    <x v="0"/>
    <x v="0"/>
    <x v="0"/>
    <x v="18"/>
    <x v="0"/>
    <x v="255"/>
    <x v="26"/>
    <x v="3"/>
    <x v="6"/>
    <x v="0"/>
    <x v="0"/>
  </r>
  <r>
    <x v="5"/>
    <x v="29"/>
    <x v="5"/>
    <x v="17"/>
    <x v="0"/>
    <x v="9"/>
    <x v="89"/>
    <x v="470"/>
    <x v="57"/>
    <x v="0"/>
    <x v="0"/>
    <x v="0"/>
    <x v="18"/>
    <x v="0"/>
    <x v="110"/>
    <x v="88"/>
    <x v="3"/>
    <x v="6"/>
    <x v="0"/>
    <x v="0"/>
  </r>
  <r>
    <x v="0"/>
    <x v="25"/>
    <x v="0"/>
    <x v="36"/>
    <x v="0"/>
    <x v="9"/>
    <x v="223"/>
    <x v="704"/>
    <x v="16"/>
    <x v="0"/>
    <x v="0"/>
    <x v="0"/>
    <x v="18"/>
    <x v="0"/>
    <x v="112"/>
    <x v="88"/>
    <x v="3"/>
    <x v="6"/>
    <x v="0"/>
    <x v="0"/>
  </r>
  <r>
    <x v="7"/>
    <x v="22"/>
    <x v="0"/>
    <x v="21"/>
    <x v="0"/>
    <x v="9"/>
    <x v="3"/>
    <x v="688"/>
    <x v="62"/>
    <x v="0"/>
    <x v="0"/>
    <x v="0"/>
    <x v="18"/>
    <x v="325"/>
    <x v="116"/>
    <x v="36"/>
    <x v="3"/>
    <x v="6"/>
    <x v="0"/>
    <x v="0"/>
  </r>
  <r>
    <x v="1"/>
    <x v="23"/>
    <x v="0"/>
    <x v="5"/>
    <x v="0"/>
    <x v="1"/>
    <x v="339"/>
    <x v="276"/>
    <x v="16"/>
    <x v="3"/>
    <x v="3"/>
    <x v="0"/>
    <x v="18"/>
    <x v="0"/>
    <x v="114"/>
    <x v="37"/>
    <x v="3"/>
    <x v="6"/>
    <x v="0"/>
    <x v="0"/>
  </r>
  <r>
    <x v="1"/>
    <x v="21"/>
    <x v="5"/>
    <x v="3"/>
    <x v="3"/>
    <x v="2"/>
    <x v="341"/>
    <x v="465"/>
    <x v="0"/>
    <x v="0"/>
    <x v="0"/>
    <x v="0"/>
    <x v="18"/>
    <x v="0"/>
    <x v="64"/>
    <x v="31"/>
    <x v="3"/>
    <x v="6"/>
    <x v="0"/>
    <x v="0"/>
  </r>
  <r>
    <x v="7"/>
    <x v="24"/>
    <x v="5"/>
    <x v="1"/>
    <x v="3"/>
    <x v="9"/>
    <x v="301"/>
    <x v="228"/>
    <x v="19"/>
    <x v="0"/>
    <x v="0"/>
    <x v="0"/>
    <x v="18"/>
    <x v="0"/>
    <x v="64"/>
    <x v="31"/>
    <x v="3"/>
    <x v="6"/>
    <x v="0"/>
    <x v="0"/>
  </r>
  <r>
    <x v="1"/>
    <x v="18"/>
    <x v="4"/>
    <x v="14"/>
    <x v="0"/>
    <x v="3"/>
    <x v="203"/>
    <x v="155"/>
    <x v="6"/>
    <x v="0"/>
    <x v="0"/>
    <x v="0"/>
    <x v="18"/>
    <x v="0"/>
    <x v="112"/>
    <x v="2"/>
    <x v="3"/>
    <x v="6"/>
    <x v="0"/>
    <x v="0"/>
  </r>
  <r>
    <x v="7"/>
    <x v="25"/>
    <x v="4"/>
    <x v="11"/>
    <x v="2"/>
    <x v="9"/>
    <x v="83"/>
    <x v="167"/>
    <x v="17"/>
    <x v="0"/>
    <x v="0"/>
    <x v="0"/>
    <x v="18"/>
    <x v="0"/>
    <x v="231"/>
    <x v="28"/>
    <x v="3"/>
    <x v="6"/>
    <x v="0"/>
    <x v="0"/>
  </r>
  <r>
    <x v="7"/>
    <x v="25"/>
    <x v="5"/>
    <x v="17"/>
    <x v="2"/>
    <x v="9"/>
    <x v="41"/>
    <x v="353"/>
    <x v="17"/>
    <x v="0"/>
    <x v="0"/>
    <x v="0"/>
    <x v="18"/>
    <x v="0"/>
    <x v="231"/>
    <x v="28"/>
    <x v="3"/>
    <x v="6"/>
    <x v="0"/>
    <x v="0"/>
  </r>
  <r>
    <x v="7"/>
    <x v="25"/>
    <x v="6"/>
    <x v="19"/>
    <x v="2"/>
    <x v="9"/>
    <x v="347"/>
    <x v="568"/>
    <x v="68"/>
    <x v="0"/>
    <x v="0"/>
    <x v="0"/>
    <x v="18"/>
    <x v="0"/>
    <x v="231"/>
    <x v="28"/>
    <x v="3"/>
    <x v="6"/>
    <x v="0"/>
    <x v="0"/>
  </r>
  <r>
    <x v="1"/>
    <x v="21"/>
    <x v="5"/>
    <x v="32"/>
    <x v="1"/>
    <x v="1"/>
    <x v="109"/>
    <x v="72"/>
    <x v="66"/>
    <x v="197"/>
    <x v="248"/>
    <x v="0"/>
    <x v="18"/>
    <x v="286"/>
    <x v="231"/>
    <x v="28"/>
    <x v="3"/>
    <x v="6"/>
    <x v="0"/>
    <x v="0"/>
  </r>
  <r>
    <x v="1"/>
    <x v="21"/>
    <x v="5"/>
    <x v="32"/>
    <x v="1"/>
    <x v="1"/>
    <x v="63"/>
    <x v="72"/>
    <x v="66"/>
    <x v="195"/>
    <x v="252"/>
    <x v="0"/>
    <x v="18"/>
    <x v="300"/>
    <x v="231"/>
    <x v="28"/>
    <x v="3"/>
    <x v="6"/>
    <x v="0"/>
    <x v="0"/>
  </r>
  <r>
    <x v="1"/>
    <x v="21"/>
    <x v="5"/>
    <x v="32"/>
    <x v="2"/>
    <x v="2"/>
    <x v="121"/>
    <x v="72"/>
    <x v="66"/>
    <x v="196"/>
    <x v="247"/>
    <x v="0"/>
    <x v="18"/>
    <x v="280"/>
    <x v="231"/>
    <x v="28"/>
    <x v="3"/>
    <x v="6"/>
    <x v="0"/>
    <x v="0"/>
  </r>
  <r>
    <x v="1"/>
    <x v="21"/>
    <x v="5"/>
    <x v="32"/>
    <x v="2"/>
    <x v="2"/>
    <x v="170"/>
    <x v="72"/>
    <x v="66"/>
    <x v="198"/>
    <x v="266"/>
    <x v="0"/>
    <x v="18"/>
    <x v="316"/>
    <x v="231"/>
    <x v="28"/>
    <x v="3"/>
    <x v="6"/>
    <x v="0"/>
    <x v="0"/>
  </r>
  <r>
    <x v="1"/>
    <x v="21"/>
    <x v="5"/>
    <x v="32"/>
    <x v="1"/>
    <x v="1"/>
    <x v="56"/>
    <x v="72"/>
    <x v="66"/>
    <x v="193"/>
    <x v="246"/>
    <x v="0"/>
    <x v="18"/>
    <x v="281"/>
    <x v="235"/>
    <x v="28"/>
    <x v="3"/>
    <x v="6"/>
    <x v="0"/>
    <x v="0"/>
  </r>
  <r>
    <x v="1"/>
    <x v="21"/>
    <x v="5"/>
    <x v="32"/>
    <x v="1"/>
    <x v="1"/>
    <x v="14"/>
    <x v="72"/>
    <x v="66"/>
    <x v="192"/>
    <x v="235"/>
    <x v="0"/>
    <x v="18"/>
    <x v="305"/>
    <x v="235"/>
    <x v="28"/>
    <x v="3"/>
    <x v="6"/>
    <x v="0"/>
    <x v="0"/>
  </r>
  <r>
    <x v="7"/>
    <x v="24"/>
    <x v="0"/>
    <x v="21"/>
    <x v="1"/>
    <x v="9"/>
    <x v="163"/>
    <x v="517"/>
    <x v="62"/>
    <x v="0"/>
    <x v="0"/>
    <x v="0"/>
    <x v="18"/>
    <x v="0"/>
    <x v="138"/>
    <x v="109"/>
    <x v="3"/>
    <x v="6"/>
    <x v="0"/>
    <x v="0"/>
  </r>
  <r>
    <x v="7"/>
    <x v="25"/>
    <x v="5"/>
    <x v="35"/>
    <x v="2"/>
    <x v="9"/>
    <x v="150"/>
    <x v="57"/>
    <x v="17"/>
    <x v="0"/>
    <x v="0"/>
    <x v="0"/>
    <x v="18"/>
    <x v="0"/>
    <x v="65"/>
    <x v="34"/>
    <x v="3"/>
    <x v="6"/>
    <x v="0"/>
    <x v="0"/>
  </r>
  <r>
    <x v="7"/>
    <x v="25"/>
    <x v="0"/>
    <x v="21"/>
    <x v="2"/>
    <x v="9"/>
    <x v="111"/>
    <x v="220"/>
    <x v="17"/>
    <x v="0"/>
    <x v="0"/>
    <x v="0"/>
    <x v="18"/>
    <x v="0"/>
    <x v="65"/>
    <x v="34"/>
    <x v="3"/>
    <x v="6"/>
    <x v="0"/>
    <x v="0"/>
  </r>
  <r>
    <x v="7"/>
    <x v="25"/>
    <x v="5"/>
    <x v="1"/>
    <x v="2"/>
    <x v="9"/>
    <x v="216"/>
    <x v="36"/>
    <x v="80"/>
    <x v="0"/>
    <x v="0"/>
    <x v="0"/>
    <x v="18"/>
    <x v="0"/>
    <x v="65"/>
    <x v="34"/>
    <x v="3"/>
    <x v="6"/>
    <x v="0"/>
    <x v="0"/>
  </r>
  <r>
    <x v="7"/>
    <x v="24"/>
    <x v="0"/>
    <x v="21"/>
    <x v="2"/>
    <x v="9"/>
    <x v="198"/>
    <x v="312"/>
    <x v="62"/>
    <x v="0"/>
    <x v="0"/>
    <x v="0"/>
    <x v="18"/>
    <x v="0"/>
    <x v="65"/>
    <x v="34"/>
    <x v="3"/>
    <x v="6"/>
    <x v="0"/>
    <x v="0"/>
  </r>
  <r>
    <x v="7"/>
    <x v="25"/>
    <x v="0"/>
    <x v="30"/>
    <x v="0"/>
    <x v="9"/>
    <x v="250"/>
    <x v="692"/>
    <x v="86"/>
    <x v="0"/>
    <x v="0"/>
    <x v="0"/>
    <x v="18"/>
    <x v="0"/>
    <x v="109"/>
    <x v="52"/>
    <x v="3"/>
    <x v="6"/>
    <x v="0"/>
    <x v="0"/>
  </r>
  <r>
    <x v="1"/>
    <x v="22"/>
    <x v="0"/>
    <x v="5"/>
    <x v="0"/>
    <x v="1"/>
    <x v="155"/>
    <x v="85"/>
    <x v="5"/>
    <x v="2"/>
    <x v="4"/>
    <x v="0"/>
    <x v="18"/>
    <x v="0"/>
    <x v="109"/>
    <x v="52"/>
    <x v="3"/>
    <x v="6"/>
    <x v="0"/>
    <x v="0"/>
  </r>
  <r>
    <x v="7"/>
    <x v="24"/>
    <x v="5"/>
    <x v="35"/>
    <x v="2"/>
    <x v="9"/>
    <x v="294"/>
    <x v="357"/>
    <x v="17"/>
    <x v="0"/>
    <x v="0"/>
    <x v="0"/>
    <x v="18"/>
    <x v="0"/>
    <x v="65"/>
    <x v="33"/>
    <x v="3"/>
    <x v="6"/>
    <x v="0"/>
    <x v="0"/>
  </r>
  <r>
    <x v="7"/>
    <x v="24"/>
    <x v="5"/>
    <x v="18"/>
    <x v="2"/>
    <x v="9"/>
    <x v="241"/>
    <x v="339"/>
    <x v="81"/>
    <x v="0"/>
    <x v="0"/>
    <x v="0"/>
    <x v="18"/>
    <x v="0"/>
    <x v="65"/>
    <x v="33"/>
    <x v="3"/>
    <x v="6"/>
    <x v="0"/>
    <x v="0"/>
  </r>
  <r>
    <x v="7"/>
    <x v="25"/>
    <x v="0"/>
    <x v="21"/>
    <x v="2"/>
    <x v="9"/>
    <x v="159"/>
    <x v="538"/>
    <x v="64"/>
    <x v="0"/>
    <x v="0"/>
    <x v="0"/>
    <x v="18"/>
    <x v="0"/>
    <x v="65"/>
    <x v="33"/>
    <x v="3"/>
    <x v="6"/>
    <x v="0"/>
    <x v="0"/>
  </r>
  <r>
    <x v="7"/>
    <x v="25"/>
    <x v="4"/>
    <x v="14"/>
    <x v="2"/>
    <x v="9"/>
    <x v="225"/>
    <x v="373"/>
    <x v="17"/>
    <x v="0"/>
    <x v="0"/>
    <x v="0"/>
    <x v="18"/>
    <x v="0"/>
    <x v="65"/>
    <x v="33"/>
    <x v="3"/>
    <x v="6"/>
    <x v="0"/>
    <x v="0"/>
  </r>
  <r>
    <x v="0"/>
    <x v="24"/>
    <x v="4"/>
    <x v="13"/>
    <x v="0"/>
    <x v="9"/>
    <x v="81"/>
    <x v="264"/>
    <x v="16"/>
    <x v="0"/>
    <x v="0"/>
    <x v="0"/>
    <x v="18"/>
    <x v="0"/>
    <x v="106"/>
    <x v="33"/>
    <x v="3"/>
    <x v="6"/>
    <x v="0"/>
    <x v="0"/>
  </r>
  <r>
    <x v="7"/>
    <x v="22"/>
    <x v="2"/>
    <x v="26"/>
    <x v="2"/>
    <x v="9"/>
    <x v="314"/>
    <x v="540"/>
    <x v="62"/>
    <x v="0"/>
    <x v="0"/>
    <x v="0"/>
    <x v="18"/>
    <x v="0"/>
    <x v="238"/>
    <x v="35"/>
    <x v="3"/>
    <x v="6"/>
    <x v="0"/>
    <x v="0"/>
  </r>
  <r>
    <x v="7"/>
    <x v="23"/>
    <x v="0"/>
    <x v="5"/>
    <x v="2"/>
    <x v="9"/>
    <x v="276"/>
    <x v="121"/>
    <x v="12"/>
    <x v="0"/>
    <x v="0"/>
    <x v="0"/>
    <x v="18"/>
    <x v="0"/>
    <x v="238"/>
    <x v="35"/>
    <x v="3"/>
    <x v="6"/>
    <x v="0"/>
    <x v="0"/>
  </r>
  <r>
    <x v="7"/>
    <x v="24"/>
    <x v="5"/>
    <x v="35"/>
    <x v="2"/>
    <x v="9"/>
    <x v="38"/>
    <x v="601"/>
    <x v="23"/>
    <x v="0"/>
    <x v="0"/>
    <x v="0"/>
    <x v="18"/>
    <x v="0"/>
    <x v="238"/>
    <x v="35"/>
    <x v="3"/>
    <x v="6"/>
    <x v="0"/>
    <x v="0"/>
  </r>
  <r>
    <x v="7"/>
    <x v="21"/>
    <x v="5"/>
    <x v="31"/>
    <x v="0"/>
    <x v="1"/>
    <x v="185"/>
    <x v="70"/>
    <x v="26"/>
    <x v="114"/>
    <x v="131"/>
    <x v="0"/>
    <x v="17"/>
    <x v="159"/>
    <x v="114"/>
    <x v="58"/>
    <x v="3"/>
    <x v="6"/>
    <x v="0"/>
    <x v="0"/>
  </r>
  <r>
    <x v="4"/>
    <x v="16"/>
    <x v="5"/>
    <x v="32"/>
    <x v="0"/>
    <x v="9"/>
    <x v="332"/>
    <x v="466"/>
    <x v="16"/>
    <x v="12"/>
    <x v="10"/>
    <x v="0"/>
    <x v="16"/>
    <x v="22"/>
    <x v="119"/>
    <x v="62"/>
    <x v="3"/>
    <x v="6"/>
    <x v="0"/>
    <x v="0"/>
  </r>
  <r>
    <x v="4"/>
    <x v="23"/>
    <x v="4"/>
    <x v="14"/>
    <x v="0"/>
    <x v="1"/>
    <x v="215"/>
    <x v="334"/>
    <x v="6"/>
    <x v="0"/>
    <x v="0"/>
    <x v="0"/>
    <x v="16"/>
    <x v="0"/>
    <x v="124"/>
    <x v="22"/>
    <x v="3"/>
    <x v="6"/>
    <x v="0"/>
    <x v="0"/>
  </r>
  <r>
    <x v="1"/>
    <x v="23"/>
    <x v="0"/>
    <x v="5"/>
    <x v="0"/>
    <x v="1"/>
    <x v="263"/>
    <x v="446"/>
    <x v="16"/>
    <x v="0"/>
    <x v="0"/>
    <x v="0"/>
    <x v="18"/>
    <x v="40"/>
    <x v="103"/>
    <x v="47"/>
    <x v="3"/>
    <x v="6"/>
    <x v="0"/>
    <x v="0"/>
  </r>
  <r>
    <x v="1"/>
    <x v="23"/>
    <x v="0"/>
    <x v="5"/>
    <x v="0"/>
    <x v="1"/>
    <x v="179"/>
    <x v="446"/>
    <x v="16"/>
    <x v="0"/>
    <x v="0"/>
    <x v="0"/>
    <x v="18"/>
    <x v="0"/>
    <x v="103"/>
    <x v="47"/>
    <x v="3"/>
    <x v="6"/>
    <x v="0"/>
    <x v="0"/>
  </r>
  <r>
    <x v="1"/>
    <x v="23"/>
    <x v="0"/>
    <x v="5"/>
    <x v="0"/>
    <x v="1"/>
    <x v="8"/>
    <x v="446"/>
    <x v="16"/>
    <x v="0"/>
    <x v="0"/>
    <x v="0"/>
    <x v="18"/>
    <x v="39"/>
    <x v="103"/>
    <x v="47"/>
    <x v="3"/>
    <x v="6"/>
    <x v="0"/>
    <x v="0"/>
  </r>
  <r>
    <x v="1"/>
    <x v="23"/>
    <x v="0"/>
    <x v="5"/>
    <x v="0"/>
    <x v="1"/>
    <x v="144"/>
    <x v="446"/>
    <x v="16"/>
    <x v="0"/>
    <x v="0"/>
    <x v="0"/>
    <x v="18"/>
    <x v="40"/>
    <x v="103"/>
    <x v="47"/>
    <x v="3"/>
    <x v="6"/>
    <x v="0"/>
    <x v="0"/>
  </r>
  <r>
    <x v="1"/>
    <x v="23"/>
    <x v="0"/>
    <x v="5"/>
    <x v="0"/>
    <x v="1"/>
    <x v="145"/>
    <x v="446"/>
    <x v="16"/>
    <x v="0"/>
    <x v="0"/>
    <x v="0"/>
    <x v="18"/>
    <x v="40"/>
    <x v="103"/>
    <x v="47"/>
    <x v="3"/>
    <x v="6"/>
    <x v="0"/>
    <x v="0"/>
  </r>
  <r>
    <x v="1"/>
    <x v="23"/>
    <x v="0"/>
    <x v="5"/>
    <x v="0"/>
    <x v="1"/>
    <x v="0"/>
    <x v="446"/>
    <x v="16"/>
    <x v="0"/>
    <x v="0"/>
    <x v="0"/>
    <x v="18"/>
    <x v="40"/>
    <x v="103"/>
    <x v="47"/>
    <x v="3"/>
    <x v="6"/>
    <x v="0"/>
    <x v="0"/>
  </r>
  <r>
    <x v="1"/>
    <x v="23"/>
    <x v="0"/>
    <x v="5"/>
    <x v="0"/>
    <x v="1"/>
    <x v="76"/>
    <x v="446"/>
    <x v="16"/>
    <x v="0"/>
    <x v="0"/>
    <x v="0"/>
    <x v="18"/>
    <x v="33"/>
    <x v="103"/>
    <x v="47"/>
    <x v="3"/>
    <x v="6"/>
    <x v="0"/>
    <x v="0"/>
  </r>
  <r>
    <x v="1"/>
    <x v="23"/>
    <x v="0"/>
    <x v="5"/>
    <x v="0"/>
    <x v="1"/>
    <x v="284"/>
    <x v="446"/>
    <x v="16"/>
    <x v="0"/>
    <x v="0"/>
    <x v="0"/>
    <x v="18"/>
    <x v="40"/>
    <x v="103"/>
    <x v="47"/>
    <x v="3"/>
    <x v="6"/>
    <x v="0"/>
    <x v="0"/>
  </r>
  <r>
    <x v="1"/>
    <x v="23"/>
    <x v="0"/>
    <x v="5"/>
    <x v="0"/>
    <x v="1"/>
    <x v="143"/>
    <x v="446"/>
    <x v="16"/>
    <x v="0"/>
    <x v="0"/>
    <x v="0"/>
    <x v="18"/>
    <x v="40"/>
    <x v="103"/>
    <x v="47"/>
    <x v="3"/>
    <x v="6"/>
    <x v="0"/>
    <x v="0"/>
  </r>
  <r>
    <x v="7"/>
    <x v="24"/>
    <x v="0"/>
    <x v="21"/>
    <x v="0"/>
    <x v="1"/>
    <x v="275"/>
    <x v="510"/>
    <x v="62"/>
    <x v="202"/>
    <x v="258"/>
    <x v="0"/>
    <x v="18"/>
    <x v="260"/>
    <x v="103"/>
    <x v="47"/>
    <x v="3"/>
    <x v="6"/>
    <x v="0"/>
    <x v="0"/>
  </r>
  <r>
    <x v="6"/>
    <x v="20"/>
    <x v="5"/>
    <x v="27"/>
    <x v="0"/>
    <x v="1"/>
    <x v="48"/>
    <x v="404"/>
    <x v="42"/>
    <x v="114"/>
    <x v="131"/>
    <x v="0"/>
    <x v="18"/>
    <x v="132"/>
    <x v="116"/>
    <x v="59"/>
    <x v="3"/>
    <x v="6"/>
    <x v="0"/>
    <x v="0"/>
  </r>
  <r>
    <x v="1"/>
    <x v="22"/>
    <x v="5"/>
    <x v="27"/>
    <x v="0"/>
    <x v="9"/>
    <x v="239"/>
    <x v="99"/>
    <x v="7"/>
    <x v="49"/>
    <x v="54"/>
    <x v="0"/>
    <x v="18"/>
    <x v="78"/>
    <x v="116"/>
    <x v="59"/>
    <x v="3"/>
    <x v="6"/>
    <x v="0"/>
    <x v="0"/>
  </r>
  <r>
    <x v="1"/>
    <x v="21"/>
    <x v="5"/>
    <x v="32"/>
    <x v="2"/>
    <x v="9"/>
    <x v="280"/>
    <x v="682"/>
    <x v="16"/>
    <x v="0"/>
    <x v="0"/>
    <x v="0"/>
    <x v="17"/>
    <x v="0"/>
    <x v="112"/>
    <x v="55"/>
    <x v="3"/>
    <x v="6"/>
    <x v="0"/>
    <x v="0"/>
  </r>
  <r>
    <x v="1"/>
    <x v="23"/>
    <x v="5"/>
    <x v="31"/>
    <x v="1"/>
    <x v="1"/>
    <x v="185"/>
    <x v="172"/>
    <x v="16"/>
    <x v="0"/>
    <x v="0"/>
    <x v="0"/>
    <x v="17"/>
    <x v="0"/>
    <x v="114"/>
    <x v="58"/>
    <x v="3"/>
    <x v="6"/>
    <x v="0"/>
    <x v="0"/>
  </r>
  <r>
    <x v="1"/>
    <x v="19"/>
    <x v="0"/>
    <x v="5"/>
    <x v="1"/>
    <x v="1"/>
    <x v="331"/>
    <x v="183"/>
    <x v="16"/>
    <x v="0"/>
    <x v="0"/>
    <x v="0"/>
    <x v="17"/>
    <x v="0"/>
    <x v="253"/>
    <x v="164"/>
    <x v="3"/>
    <x v="6"/>
    <x v="0"/>
    <x v="0"/>
  </r>
  <r>
    <x v="1"/>
    <x v="23"/>
    <x v="0"/>
    <x v="5"/>
    <x v="2"/>
    <x v="9"/>
    <x v="331"/>
    <x v="508"/>
    <x v="89"/>
    <x v="0"/>
    <x v="0"/>
    <x v="0"/>
    <x v="17"/>
    <x v="0"/>
    <x v="253"/>
    <x v="164"/>
    <x v="3"/>
    <x v="6"/>
    <x v="0"/>
    <x v="0"/>
  </r>
  <r>
    <x v="0"/>
    <x v="24"/>
    <x v="0"/>
    <x v="5"/>
    <x v="3"/>
    <x v="9"/>
    <x v="331"/>
    <x v="532"/>
    <x v="16"/>
    <x v="0"/>
    <x v="0"/>
    <x v="0"/>
    <x v="17"/>
    <x v="0"/>
    <x v="253"/>
    <x v="164"/>
    <x v="3"/>
    <x v="6"/>
    <x v="0"/>
    <x v="0"/>
  </r>
  <r>
    <x v="2"/>
    <x v="21"/>
    <x v="5"/>
    <x v="32"/>
    <x v="1"/>
    <x v="9"/>
    <x v="128"/>
    <x v="233"/>
    <x v="16"/>
    <x v="134"/>
    <x v="166"/>
    <x v="0"/>
    <x v="17"/>
    <x v="154"/>
    <x v="129"/>
    <x v="41"/>
    <x v="3"/>
    <x v="6"/>
    <x v="0"/>
    <x v="0"/>
  </r>
  <r>
    <x v="4"/>
    <x v="21"/>
    <x v="5"/>
    <x v="31"/>
    <x v="1"/>
    <x v="9"/>
    <x v="186"/>
    <x v="162"/>
    <x v="16"/>
    <x v="0"/>
    <x v="0"/>
    <x v="0"/>
    <x v="17"/>
    <x v="0"/>
    <x v="129"/>
    <x v="41"/>
    <x v="3"/>
    <x v="6"/>
    <x v="0"/>
    <x v="0"/>
  </r>
  <r>
    <x v="4"/>
    <x v="22"/>
    <x v="5"/>
    <x v="31"/>
    <x v="1"/>
    <x v="1"/>
    <x v="249"/>
    <x v="328"/>
    <x v="34"/>
    <x v="15"/>
    <x v="16"/>
    <x v="0"/>
    <x v="17"/>
    <x v="11"/>
    <x v="129"/>
    <x v="41"/>
    <x v="3"/>
    <x v="6"/>
    <x v="0"/>
    <x v="0"/>
  </r>
  <r>
    <x v="7"/>
    <x v="30"/>
    <x v="5"/>
    <x v="31"/>
    <x v="1"/>
    <x v="9"/>
    <x v="186"/>
    <x v="321"/>
    <x v="12"/>
    <x v="0"/>
    <x v="0"/>
    <x v="0"/>
    <x v="17"/>
    <x v="0"/>
    <x v="129"/>
    <x v="41"/>
    <x v="3"/>
    <x v="6"/>
    <x v="0"/>
    <x v="0"/>
  </r>
  <r>
    <x v="1"/>
    <x v="23"/>
    <x v="4"/>
    <x v="14"/>
    <x v="11"/>
    <x v="9"/>
    <x v="215"/>
    <x v="344"/>
    <x v="16"/>
    <x v="0"/>
    <x v="0"/>
    <x v="0"/>
    <x v="20"/>
    <x v="0"/>
    <x v="124"/>
    <x v="31"/>
    <x v="3"/>
    <x v="6"/>
    <x v="0"/>
    <x v="0"/>
  </r>
  <r>
    <x v="1"/>
    <x v="23"/>
    <x v="4"/>
    <x v="14"/>
    <x v="12"/>
    <x v="9"/>
    <x v="244"/>
    <x v="396"/>
    <x v="16"/>
    <x v="0"/>
    <x v="0"/>
    <x v="0"/>
    <x v="20"/>
    <x v="0"/>
    <x v="124"/>
    <x v="31"/>
    <x v="3"/>
    <x v="6"/>
    <x v="0"/>
    <x v="0"/>
  </r>
  <r>
    <x v="7"/>
    <x v="21"/>
    <x v="2"/>
    <x v="12"/>
    <x v="1"/>
    <x v="1"/>
    <x v="306"/>
    <x v="574"/>
    <x v="62"/>
    <x v="114"/>
    <x v="200"/>
    <x v="0"/>
    <x v="17"/>
    <x v="210"/>
    <x v="94"/>
    <x v="30"/>
    <x v="3"/>
    <x v="6"/>
    <x v="0"/>
    <x v="0"/>
  </r>
  <r>
    <x v="1"/>
    <x v="18"/>
    <x v="5"/>
    <x v="35"/>
    <x v="1"/>
    <x v="1"/>
    <x v="35"/>
    <x v="18"/>
    <x v="16"/>
    <x v="47"/>
    <x v="67"/>
    <x v="0"/>
    <x v="17"/>
    <x v="98"/>
    <x v="84"/>
    <x v="118"/>
    <x v="3"/>
    <x v="6"/>
    <x v="0"/>
    <x v="0"/>
  </r>
  <r>
    <x v="1"/>
    <x v="21"/>
    <x v="5"/>
    <x v="33"/>
    <x v="1"/>
    <x v="1"/>
    <x v="46"/>
    <x v="359"/>
    <x v="74"/>
    <x v="0"/>
    <x v="0"/>
    <x v="0"/>
    <x v="17"/>
    <x v="0"/>
    <x v="84"/>
    <x v="118"/>
    <x v="3"/>
    <x v="6"/>
    <x v="0"/>
    <x v="0"/>
  </r>
  <r>
    <x v="1"/>
    <x v="21"/>
    <x v="5"/>
    <x v="33"/>
    <x v="1"/>
    <x v="1"/>
    <x v="300"/>
    <x v="108"/>
    <x v="10"/>
    <x v="17"/>
    <x v="19"/>
    <x v="0"/>
    <x v="17"/>
    <x v="4"/>
    <x v="84"/>
    <x v="118"/>
    <x v="3"/>
    <x v="6"/>
    <x v="0"/>
    <x v="0"/>
  </r>
  <r>
    <x v="4"/>
    <x v="21"/>
    <x v="5"/>
    <x v="33"/>
    <x v="1"/>
    <x v="9"/>
    <x v="300"/>
    <x v="555"/>
    <x v="16"/>
    <x v="0"/>
    <x v="0"/>
    <x v="0"/>
    <x v="17"/>
    <x v="0"/>
    <x v="102"/>
    <x v="118"/>
    <x v="3"/>
    <x v="6"/>
    <x v="0"/>
    <x v="0"/>
  </r>
  <r>
    <x v="6"/>
    <x v="19"/>
    <x v="5"/>
    <x v="31"/>
    <x v="6"/>
    <x v="2"/>
    <x v="186"/>
    <x v="530"/>
    <x v="63"/>
    <x v="0"/>
    <x v="0"/>
    <x v="0"/>
    <x v="17"/>
    <x v="0"/>
    <x v="214"/>
    <x v="118"/>
    <x v="3"/>
    <x v="6"/>
    <x v="0"/>
    <x v="0"/>
  </r>
  <r>
    <x v="7"/>
    <x v="24"/>
    <x v="5"/>
    <x v="31"/>
    <x v="0"/>
    <x v="9"/>
    <x v="186"/>
    <x v="53"/>
    <x v="86"/>
    <x v="0"/>
    <x v="0"/>
    <x v="0"/>
    <x v="17"/>
    <x v="0"/>
    <x v="214"/>
    <x v="118"/>
    <x v="3"/>
    <x v="6"/>
    <x v="0"/>
    <x v="0"/>
  </r>
  <r>
    <x v="1"/>
    <x v="22"/>
    <x v="5"/>
    <x v="31"/>
    <x v="3"/>
    <x v="9"/>
    <x v="186"/>
    <x v="305"/>
    <x v="6"/>
    <x v="0"/>
    <x v="0"/>
    <x v="0"/>
    <x v="17"/>
    <x v="0"/>
    <x v="214"/>
    <x v="118"/>
    <x v="3"/>
    <x v="6"/>
    <x v="0"/>
    <x v="0"/>
  </r>
  <r>
    <x v="1"/>
    <x v="22"/>
    <x v="5"/>
    <x v="31"/>
    <x v="3"/>
    <x v="3"/>
    <x v="186"/>
    <x v="595"/>
    <x v="34"/>
    <x v="0"/>
    <x v="0"/>
    <x v="0"/>
    <x v="17"/>
    <x v="0"/>
    <x v="214"/>
    <x v="118"/>
    <x v="3"/>
    <x v="6"/>
    <x v="0"/>
    <x v="0"/>
  </r>
  <r>
    <x v="7"/>
    <x v="24"/>
    <x v="5"/>
    <x v="31"/>
    <x v="2"/>
    <x v="2"/>
    <x v="186"/>
    <x v="321"/>
    <x v="68"/>
    <x v="169"/>
    <x v="183"/>
    <x v="0"/>
    <x v="17"/>
    <x v="244"/>
    <x v="214"/>
    <x v="118"/>
    <x v="3"/>
    <x v="6"/>
    <x v="0"/>
    <x v="0"/>
  </r>
  <r>
    <x v="7"/>
    <x v="23"/>
    <x v="5"/>
    <x v="31"/>
    <x v="2"/>
    <x v="1"/>
    <x v="186"/>
    <x v="321"/>
    <x v="26"/>
    <x v="0"/>
    <x v="0"/>
    <x v="0"/>
    <x v="17"/>
    <x v="0"/>
    <x v="214"/>
    <x v="118"/>
    <x v="3"/>
    <x v="6"/>
    <x v="0"/>
    <x v="0"/>
  </r>
  <r>
    <x v="1"/>
    <x v="22"/>
    <x v="5"/>
    <x v="31"/>
    <x v="2"/>
    <x v="9"/>
    <x v="186"/>
    <x v="679"/>
    <x v="57"/>
    <x v="0"/>
    <x v="0"/>
    <x v="0"/>
    <x v="17"/>
    <x v="0"/>
    <x v="214"/>
    <x v="118"/>
    <x v="3"/>
    <x v="6"/>
    <x v="0"/>
    <x v="0"/>
  </r>
  <r>
    <x v="5"/>
    <x v="22"/>
    <x v="5"/>
    <x v="31"/>
    <x v="3"/>
    <x v="9"/>
    <x v="191"/>
    <x v="387"/>
    <x v="17"/>
    <x v="0"/>
    <x v="0"/>
    <x v="0"/>
    <x v="17"/>
    <x v="0"/>
    <x v="150"/>
    <x v="118"/>
    <x v="3"/>
    <x v="6"/>
    <x v="0"/>
    <x v="0"/>
  </r>
  <r>
    <x v="5"/>
    <x v="28"/>
    <x v="5"/>
    <x v="31"/>
    <x v="9"/>
    <x v="9"/>
    <x v="191"/>
    <x v="263"/>
    <x v="86"/>
    <x v="0"/>
    <x v="0"/>
    <x v="0"/>
    <x v="17"/>
    <x v="0"/>
    <x v="150"/>
    <x v="118"/>
    <x v="3"/>
    <x v="6"/>
    <x v="0"/>
    <x v="0"/>
  </r>
  <r>
    <x v="7"/>
    <x v="22"/>
    <x v="5"/>
    <x v="31"/>
    <x v="1"/>
    <x v="1"/>
    <x v="335"/>
    <x v="669"/>
    <x v="12"/>
    <x v="158"/>
    <x v="200"/>
    <x v="0"/>
    <x v="17"/>
    <x v="289"/>
    <x v="212"/>
    <x v="118"/>
    <x v="3"/>
    <x v="6"/>
    <x v="0"/>
    <x v="0"/>
  </r>
  <r>
    <x v="4"/>
    <x v="22"/>
    <x v="5"/>
    <x v="31"/>
    <x v="1"/>
    <x v="1"/>
    <x v="335"/>
    <x v="345"/>
    <x v="16"/>
    <x v="0"/>
    <x v="0"/>
    <x v="0"/>
    <x v="17"/>
    <x v="0"/>
    <x v="212"/>
    <x v="118"/>
    <x v="3"/>
    <x v="6"/>
    <x v="0"/>
    <x v="0"/>
  </r>
  <r>
    <x v="7"/>
    <x v="24"/>
    <x v="5"/>
    <x v="31"/>
    <x v="3"/>
    <x v="2"/>
    <x v="22"/>
    <x v="216"/>
    <x v="26"/>
    <x v="0"/>
    <x v="0"/>
    <x v="0"/>
    <x v="17"/>
    <x v="0"/>
    <x v="143"/>
    <x v="118"/>
    <x v="3"/>
    <x v="6"/>
    <x v="0"/>
    <x v="0"/>
  </r>
  <r>
    <x v="6"/>
    <x v="21"/>
    <x v="5"/>
    <x v="31"/>
    <x v="2"/>
    <x v="1"/>
    <x v="22"/>
    <x v="217"/>
    <x v="26"/>
    <x v="0"/>
    <x v="0"/>
    <x v="0"/>
    <x v="17"/>
    <x v="0"/>
    <x v="143"/>
    <x v="118"/>
    <x v="3"/>
    <x v="6"/>
    <x v="0"/>
    <x v="0"/>
  </r>
  <r>
    <x v="1"/>
    <x v="22"/>
    <x v="5"/>
    <x v="31"/>
    <x v="1"/>
    <x v="1"/>
    <x v="22"/>
    <x v="106"/>
    <x v="34"/>
    <x v="158"/>
    <x v="168"/>
    <x v="0"/>
    <x v="17"/>
    <x v="210"/>
    <x v="143"/>
    <x v="118"/>
    <x v="3"/>
    <x v="6"/>
    <x v="0"/>
    <x v="0"/>
  </r>
  <r>
    <x v="1"/>
    <x v="22"/>
    <x v="5"/>
    <x v="31"/>
    <x v="2"/>
    <x v="2"/>
    <x v="22"/>
    <x v="34"/>
    <x v="16"/>
    <x v="0"/>
    <x v="0"/>
    <x v="0"/>
    <x v="17"/>
    <x v="0"/>
    <x v="143"/>
    <x v="118"/>
    <x v="3"/>
    <x v="6"/>
    <x v="0"/>
    <x v="0"/>
  </r>
  <r>
    <x v="4"/>
    <x v="21"/>
    <x v="5"/>
    <x v="31"/>
    <x v="1"/>
    <x v="1"/>
    <x v="184"/>
    <x v="314"/>
    <x v="4"/>
    <x v="0"/>
    <x v="0"/>
    <x v="0"/>
    <x v="17"/>
    <x v="0"/>
    <x v="143"/>
    <x v="118"/>
    <x v="3"/>
    <x v="6"/>
    <x v="0"/>
    <x v="0"/>
  </r>
  <r>
    <x v="6"/>
    <x v="21"/>
    <x v="5"/>
    <x v="31"/>
    <x v="2"/>
    <x v="2"/>
    <x v="184"/>
    <x v="493"/>
    <x v="27"/>
    <x v="0"/>
    <x v="0"/>
    <x v="0"/>
    <x v="17"/>
    <x v="0"/>
    <x v="143"/>
    <x v="118"/>
    <x v="3"/>
    <x v="6"/>
    <x v="0"/>
    <x v="0"/>
  </r>
  <r>
    <x v="4"/>
    <x v="23"/>
    <x v="5"/>
    <x v="31"/>
    <x v="1"/>
    <x v="1"/>
    <x v="182"/>
    <x v="626"/>
    <x v="34"/>
    <x v="158"/>
    <x v="183"/>
    <x v="0"/>
    <x v="17"/>
    <x v="242"/>
    <x v="141"/>
    <x v="118"/>
    <x v="3"/>
    <x v="6"/>
    <x v="0"/>
    <x v="0"/>
  </r>
  <r>
    <x v="1"/>
    <x v="22"/>
    <x v="5"/>
    <x v="31"/>
    <x v="1"/>
    <x v="1"/>
    <x v="182"/>
    <x v="410"/>
    <x v="16"/>
    <x v="158"/>
    <x v="200"/>
    <x v="0"/>
    <x v="17"/>
    <x v="242"/>
    <x v="141"/>
    <x v="118"/>
    <x v="3"/>
    <x v="6"/>
    <x v="0"/>
    <x v="0"/>
  </r>
  <r>
    <x v="1"/>
    <x v="22"/>
    <x v="5"/>
    <x v="31"/>
    <x v="2"/>
    <x v="2"/>
    <x v="182"/>
    <x v="592"/>
    <x v="39"/>
    <x v="158"/>
    <x v="200"/>
    <x v="0"/>
    <x v="17"/>
    <x v="233"/>
    <x v="141"/>
    <x v="118"/>
    <x v="3"/>
    <x v="6"/>
    <x v="0"/>
    <x v="0"/>
  </r>
  <r>
    <x v="1"/>
    <x v="23"/>
    <x v="5"/>
    <x v="31"/>
    <x v="3"/>
    <x v="3"/>
    <x v="182"/>
    <x v="327"/>
    <x v="34"/>
    <x v="0"/>
    <x v="0"/>
    <x v="0"/>
    <x v="17"/>
    <x v="0"/>
    <x v="141"/>
    <x v="118"/>
    <x v="3"/>
    <x v="6"/>
    <x v="0"/>
    <x v="0"/>
  </r>
  <r>
    <x v="4"/>
    <x v="21"/>
    <x v="5"/>
    <x v="31"/>
    <x v="1"/>
    <x v="1"/>
    <x v="185"/>
    <x v="241"/>
    <x v="4"/>
    <x v="158"/>
    <x v="217"/>
    <x v="0"/>
    <x v="17"/>
    <x v="182"/>
    <x v="144"/>
    <x v="118"/>
    <x v="3"/>
    <x v="6"/>
    <x v="0"/>
    <x v="0"/>
  </r>
  <r>
    <x v="1"/>
    <x v="22"/>
    <x v="5"/>
    <x v="31"/>
    <x v="1"/>
    <x v="1"/>
    <x v="185"/>
    <x v="240"/>
    <x v="34"/>
    <x v="0"/>
    <x v="0"/>
    <x v="0"/>
    <x v="17"/>
    <x v="0"/>
    <x v="144"/>
    <x v="118"/>
    <x v="3"/>
    <x v="6"/>
    <x v="0"/>
    <x v="0"/>
  </r>
  <r>
    <x v="1"/>
    <x v="22"/>
    <x v="5"/>
    <x v="31"/>
    <x v="2"/>
    <x v="2"/>
    <x v="185"/>
    <x v="70"/>
    <x v="39"/>
    <x v="0"/>
    <x v="0"/>
    <x v="0"/>
    <x v="17"/>
    <x v="0"/>
    <x v="144"/>
    <x v="118"/>
    <x v="3"/>
    <x v="6"/>
    <x v="0"/>
    <x v="0"/>
  </r>
  <r>
    <x v="4"/>
    <x v="23"/>
    <x v="4"/>
    <x v="14"/>
    <x v="0"/>
    <x v="1"/>
    <x v="215"/>
    <x v="344"/>
    <x v="16"/>
    <x v="0"/>
    <x v="0"/>
    <x v="0"/>
    <x v="15"/>
    <x v="0"/>
    <x v="124"/>
    <x v="22"/>
    <x v="3"/>
    <x v="6"/>
    <x v="0"/>
    <x v="0"/>
  </r>
  <r>
    <x v="1"/>
    <x v="22"/>
    <x v="5"/>
    <x v="32"/>
    <x v="1"/>
    <x v="1"/>
    <x v="120"/>
    <x v="146"/>
    <x v="66"/>
    <x v="183"/>
    <x v="260"/>
    <x v="0"/>
    <x v="17"/>
    <x v="309"/>
    <x v="216"/>
    <x v="75"/>
    <x v="3"/>
    <x v="6"/>
    <x v="0"/>
    <x v="0"/>
  </r>
  <r>
    <x v="1"/>
    <x v="21"/>
    <x v="5"/>
    <x v="35"/>
    <x v="1"/>
    <x v="9"/>
    <x v="323"/>
    <x v="657"/>
    <x v="16"/>
    <x v="165"/>
    <x v="150"/>
    <x v="0"/>
    <x v="17"/>
    <x v="171"/>
    <x v="216"/>
    <x v="75"/>
    <x v="3"/>
    <x v="6"/>
    <x v="0"/>
    <x v="0"/>
  </r>
  <r>
    <x v="7"/>
    <x v="24"/>
    <x v="5"/>
    <x v="32"/>
    <x v="2"/>
    <x v="9"/>
    <x v="272"/>
    <x v="606"/>
    <x v="85"/>
    <x v="163"/>
    <x v="148"/>
    <x v="0"/>
    <x v="17"/>
    <x v="240"/>
    <x v="216"/>
    <x v="75"/>
    <x v="3"/>
    <x v="6"/>
    <x v="0"/>
    <x v="0"/>
  </r>
  <r>
    <x v="1"/>
    <x v="22"/>
    <x v="5"/>
    <x v="35"/>
    <x v="3"/>
    <x v="1"/>
    <x v="172"/>
    <x v="656"/>
    <x v="16"/>
    <x v="0"/>
    <x v="0"/>
    <x v="0"/>
    <x v="17"/>
    <x v="0"/>
    <x v="136"/>
    <x v="75"/>
    <x v="3"/>
    <x v="6"/>
    <x v="0"/>
    <x v="0"/>
  </r>
  <r>
    <x v="1"/>
    <x v="21"/>
    <x v="5"/>
    <x v="35"/>
    <x v="3"/>
    <x v="2"/>
    <x v="266"/>
    <x v="537"/>
    <x v="16"/>
    <x v="0"/>
    <x v="0"/>
    <x v="0"/>
    <x v="17"/>
    <x v="0"/>
    <x v="197"/>
    <x v="75"/>
    <x v="3"/>
    <x v="6"/>
    <x v="0"/>
    <x v="0"/>
  </r>
  <r>
    <x v="7"/>
    <x v="22"/>
    <x v="0"/>
    <x v="21"/>
    <x v="0"/>
    <x v="2"/>
    <x v="264"/>
    <x v="701"/>
    <x v="32"/>
    <x v="0"/>
    <x v="0"/>
    <x v="0"/>
    <x v="17"/>
    <x v="0"/>
    <x v="116"/>
    <x v="59"/>
    <x v="3"/>
    <x v="6"/>
    <x v="0"/>
    <x v="0"/>
  </r>
  <r>
    <x v="1"/>
    <x v="21"/>
    <x v="5"/>
    <x v="32"/>
    <x v="2"/>
    <x v="2"/>
    <x v="128"/>
    <x v="631"/>
    <x v="16"/>
    <x v="142"/>
    <x v="196"/>
    <x v="0"/>
    <x v="17"/>
    <x v="252"/>
    <x v="73"/>
    <x v="120"/>
    <x v="3"/>
    <x v="6"/>
    <x v="0"/>
    <x v="0"/>
  </r>
  <r>
    <x v="1"/>
    <x v="22"/>
    <x v="5"/>
    <x v="32"/>
    <x v="6"/>
    <x v="9"/>
    <x v="211"/>
    <x v="380"/>
    <x v="39"/>
    <x v="13"/>
    <x v="11"/>
    <x v="0"/>
    <x v="17"/>
    <x v="18"/>
    <x v="157"/>
    <x v="120"/>
    <x v="3"/>
    <x v="6"/>
    <x v="0"/>
    <x v="0"/>
  </r>
  <r>
    <x v="1"/>
    <x v="21"/>
    <x v="5"/>
    <x v="32"/>
    <x v="6"/>
    <x v="4"/>
    <x v="211"/>
    <x v="235"/>
    <x v="16"/>
    <x v="0"/>
    <x v="0"/>
    <x v="0"/>
    <x v="17"/>
    <x v="0"/>
    <x v="157"/>
    <x v="120"/>
    <x v="3"/>
    <x v="6"/>
    <x v="0"/>
    <x v="0"/>
  </r>
  <r>
    <x v="1"/>
    <x v="21"/>
    <x v="5"/>
    <x v="32"/>
    <x v="3"/>
    <x v="9"/>
    <x v="211"/>
    <x v="234"/>
    <x v="16"/>
    <x v="0"/>
    <x v="0"/>
    <x v="0"/>
    <x v="17"/>
    <x v="0"/>
    <x v="157"/>
    <x v="120"/>
    <x v="3"/>
    <x v="6"/>
    <x v="0"/>
    <x v="0"/>
  </r>
  <r>
    <x v="4"/>
    <x v="21"/>
    <x v="5"/>
    <x v="32"/>
    <x v="1"/>
    <x v="1"/>
    <x v="211"/>
    <x v="234"/>
    <x v="16"/>
    <x v="0"/>
    <x v="0"/>
    <x v="0"/>
    <x v="17"/>
    <x v="0"/>
    <x v="157"/>
    <x v="120"/>
    <x v="3"/>
    <x v="6"/>
    <x v="0"/>
    <x v="0"/>
  </r>
  <r>
    <x v="1"/>
    <x v="21"/>
    <x v="5"/>
    <x v="32"/>
    <x v="3"/>
    <x v="3"/>
    <x v="211"/>
    <x v="141"/>
    <x v="16"/>
    <x v="0"/>
    <x v="0"/>
    <x v="0"/>
    <x v="17"/>
    <x v="0"/>
    <x v="157"/>
    <x v="120"/>
    <x v="3"/>
    <x v="6"/>
    <x v="0"/>
    <x v="0"/>
  </r>
  <r>
    <x v="1"/>
    <x v="21"/>
    <x v="5"/>
    <x v="32"/>
    <x v="6"/>
    <x v="9"/>
    <x v="211"/>
    <x v="139"/>
    <x v="16"/>
    <x v="136"/>
    <x v="153"/>
    <x v="0"/>
    <x v="17"/>
    <x v="144"/>
    <x v="157"/>
    <x v="120"/>
    <x v="3"/>
    <x v="6"/>
    <x v="0"/>
    <x v="0"/>
  </r>
  <r>
    <x v="1"/>
    <x v="21"/>
    <x v="5"/>
    <x v="32"/>
    <x v="2"/>
    <x v="2"/>
    <x v="58"/>
    <x v="160"/>
    <x v="6"/>
    <x v="184"/>
    <x v="253"/>
    <x v="0"/>
    <x v="17"/>
    <x v="313"/>
    <x v="40"/>
    <x v="120"/>
    <x v="3"/>
    <x v="6"/>
    <x v="0"/>
    <x v="0"/>
  </r>
  <r>
    <x v="1"/>
    <x v="22"/>
    <x v="5"/>
    <x v="32"/>
    <x v="1"/>
    <x v="1"/>
    <x v="58"/>
    <x v="480"/>
    <x v="39"/>
    <x v="151"/>
    <x v="239"/>
    <x v="0"/>
    <x v="17"/>
    <x v="319"/>
    <x v="40"/>
    <x v="120"/>
    <x v="3"/>
    <x v="6"/>
    <x v="0"/>
    <x v="0"/>
  </r>
  <r>
    <x v="1"/>
    <x v="21"/>
    <x v="5"/>
    <x v="32"/>
    <x v="1"/>
    <x v="1"/>
    <x v="58"/>
    <x v="284"/>
    <x v="16"/>
    <x v="168"/>
    <x v="234"/>
    <x v="0"/>
    <x v="17"/>
    <x v="294"/>
    <x v="40"/>
    <x v="120"/>
    <x v="3"/>
    <x v="6"/>
    <x v="0"/>
    <x v="0"/>
  </r>
  <r>
    <x v="1"/>
    <x v="23"/>
    <x v="5"/>
    <x v="32"/>
    <x v="6"/>
    <x v="9"/>
    <x v="58"/>
    <x v="139"/>
    <x v="16"/>
    <x v="163"/>
    <x v="145"/>
    <x v="0"/>
    <x v="17"/>
    <x v="131"/>
    <x v="40"/>
    <x v="120"/>
    <x v="3"/>
    <x v="6"/>
    <x v="0"/>
    <x v="0"/>
  </r>
  <r>
    <x v="1"/>
    <x v="17"/>
    <x v="5"/>
    <x v="32"/>
    <x v="2"/>
    <x v="2"/>
    <x v="59"/>
    <x v="187"/>
    <x v="16"/>
    <x v="130"/>
    <x v="225"/>
    <x v="0"/>
    <x v="17"/>
    <x v="299"/>
    <x v="42"/>
    <x v="120"/>
    <x v="3"/>
    <x v="6"/>
    <x v="0"/>
    <x v="0"/>
  </r>
  <r>
    <x v="1"/>
    <x v="20"/>
    <x v="5"/>
    <x v="32"/>
    <x v="3"/>
    <x v="3"/>
    <x v="59"/>
    <x v="553"/>
    <x v="16"/>
    <x v="175"/>
    <x v="238"/>
    <x v="0"/>
    <x v="17"/>
    <x v="273"/>
    <x v="42"/>
    <x v="120"/>
    <x v="3"/>
    <x v="6"/>
    <x v="0"/>
    <x v="0"/>
  </r>
  <r>
    <x v="6"/>
    <x v="19"/>
    <x v="5"/>
    <x v="32"/>
    <x v="1"/>
    <x v="1"/>
    <x v="59"/>
    <x v="660"/>
    <x v="17"/>
    <x v="0"/>
    <x v="0"/>
    <x v="0"/>
    <x v="17"/>
    <x v="0"/>
    <x v="42"/>
    <x v="120"/>
    <x v="3"/>
    <x v="6"/>
    <x v="0"/>
    <x v="0"/>
  </r>
  <r>
    <x v="6"/>
    <x v="15"/>
    <x v="5"/>
    <x v="32"/>
    <x v="1"/>
    <x v="1"/>
    <x v="129"/>
    <x v="683"/>
    <x v="17"/>
    <x v="136"/>
    <x v="271"/>
    <x v="0"/>
    <x v="17"/>
    <x v="320"/>
    <x v="95"/>
    <x v="120"/>
    <x v="3"/>
    <x v="6"/>
    <x v="0"/>
    <x v="0"/>
  </r>
  <r>
    <x v="4"/>
    <x v="21"/>
    <x v="5"/>
    <x v="32"/>
    <x v="2"/>
    <x v="1"/>
    <x v="129"/>
    <x v="139"/>
    <x v="66"/>
    <x v="150"/>
    <x v="212"/>
    <x v="0"/>
    <x v="17"/>
    <x v="203"/>
    <x v="95"/>
    <x v="120"/>
    <x v="3"/>
    <x v="6"/>
    <x v="0"/>
    <x v="0"/>
  </r>
  <r>
    <x v="1"/>
    <x v="21"/>
    <x v="5"/>
    <x v="32"/>
    <x v="3"/>
    <x v="3"/>
    <x v="129"/>
    <x v="672"/>
    <x v="66"/>
    <x v="185"/>
    <x v="265"/>
    <x v="0"/>
    <x v="17"/>
    <x v="314"/>
    <x v="95"/>
    <x v="120"/>
    <x v="3"/>
    <x v="6"/>
    <x v="0"/>
    <x v="0"/>
  </r>
  <r>
    <x v="1"/>
    <x v="21"/>
    <x v="5"/>
    <x v="32"/>
    <x v="2"/>
    <x v="2"/>
    <x v="129"/>
    <x v="230"/>
    <x v="66"/>
    <x v="181"/>
    <x v="267"/>
    <x v="0"/>
    <x v="17"/>
    <x v="322"/>
    <x v="95"/>
    <x v="120"/>
    <x v="3"/>
    <x v="6"/>
    <x v="0"/>
    <x v="0"/>
  </r>
  <r>
    <x v="4"/>
    <x v="21"/>
    <x v="5"/>
    <x v="32"/>
    <x v="1"/>
    <x v="1"/>
    <x v="129"/>
    <x v="230"/>
    <x v="66"/>
    <x v="181"/>
    <x v="267"/>
    <x v="0"/>
    <x v="17"/>
    <x v="322"/>
    <x v="95"/>
    <x v="120"/>
    <x v="3"/>
    <x v="6"/>
    <x v="0"/>
    <x v="0"/>
  </r>
  <r>
    <x v="1"/>
    <x v="21"/>
    <x v="5"/>
    <x v="32"/>
    <x v="3"/>
    <x v="3"/>
    <x v="129"/>
    <x v="112"/>
    <x v="73"/>
    <x v="138"/>
    <x v="236"/>
    <x v="0"/>
    <x v="17"/>
    <x v="262"/>
    <x v="95"/>
    <x v="120"/>
    <x v="3"/>
    <x v="6"/>
    <x v="0"/>
    <x v="0"/>
  </r>
  <r>
    <x v="1"/>
    <x v="21"/>
    <x v="5"/>
    <x v="32"/>
    <x v="1"/>
    <x v="1"/>
    <x v="129"/>
    <x v="473"/>
    <x v="57"/>
    <x v="0"/>
    <x v="0"/>
    <x v="0"/>
    <x v="17"/>
    <x v="9"/>
    <x v="95"/>
    <x v="120"/>
    <x v="3"/>
    <x v="6"/>
    <x v="0"/>
    <x v="0"/>
  </r>
  <r>
    <x v="1"/>
    <x v="20"/>
    <x v="9"/>
    <x v="7"/>
    <x v="1"/>
    <x v="1"/>
    <x v="26"/>
    <x v="691"/>
    <x v="73"/>
    <x v="48"/>
    <x v="66"/>
    <x v="0"/>
    <x v="17"/>
    <x v="101"/>
    <x v="21"/>
    <x v="149"/>
    <x v="3"/>
    <x v="6"/>
    <x v="0"/>
    <x v="0"/>
  </r>
  <r>
    <x v="1"/>
    <x v="24"/>
    <x v="9"/>
    <x v="7"/>
    <x v="2"/>
    <x v="2"/>
    <x v="26"/>
    <x v="50"/>
    <x v="16"/>
    <x v="49"/>
    <x v="72"/>
    <x v="0"/>
    <x v="17"/>
    <x v="103"/>
    <x v="21"/>
    <x v="149"/>
    <x v="3"/>
    <x v="6"/>
    <x v="0"/>
    <x v="0"/>
  </r>
  <r>
    <x v="7"/>
    <x v="22"/>
    <x v="9"/>
    <x v="7"/>
    <x v="2"/>
    <x v="1"/>
    <x v="26"/>
    <x v="149"/>
    <x v="12"/>
    <x v="0"/>
    <x v="0"/>
    <x v="0"/>
    <x v="17"/>
    <x v="0"/>
    <x v="21"/>
    <x v="149"/>
    <x v="3"/>
    <x v="6"/>
    <x v="0"/>
    <x v="0"/>
  </r>
  <r>
    <x v="1"/>
    <x v="23"/>
    <x v="9"/>
    <x v="7"/>
    <x v="1"/>
    <x v="1"/>
    <x v="286"/>
    <x v="250"/>
    <x v="88"/>
    <x v="49"/>
    <x v="63"/>
    <x v="0"/>
    <x v="17"/>
    <x v="115"/>
    <x v="206"/>
    <x v="149"/>
    <x v="3"/>
    <x v="6"/>
    <x v="0"/>
    <x v="0"/>
  </r>
  <r>
    <x v="1"/>
    <x v="20"/>
    <x v="9"/>
    <x v="7"/>
    <x v="1"/>
    <x v="1"/>
    <x v="286"/>
    <x v="625"/>
    <x v="73"/>
    <x v="0"/>
    <x v="0"/>
    <x v="0"/>
    <x v="17"/>
    <x v="0"/>
    <x v="206"/>
    <x v="149"/>
    <x v="3"/>
    <x v="6"/>
    <x v="0"/>
    <x v="0"/>
  </r>
  <r>
    <x v="7"/>
    <x v="23"/>
    <x v="9"/>
    <x v="7"/>
    <x v="3"/>
    <x v="3"/>
    <x v="286"/>
    <x v="208"/>
    <x v="12"/>
    <x v="49"/>
    <x v="60"/>
    <x v="0"/>
    <x v="17"/>
    <x v="98"/>
    <x v="206"/>
    <x v="149"/>
    <x v="3"/>
    <x v="6"/>
    <x v="0"/>
    <x v="0"/>
  </r>
  <r>
    <x v="1"/>
    <x v="22"/>
    <x v="9"/>
    <x v="7"/>
    <x v="1"/>
    <x v="1"/>
    <x v="175"/>
    <x v="193"/>
    <x v="73"/>
    <x v="49"/>
    <x v="63"/>
    <x v="0"/>
    <x v="17"/>
    <x v="103"/>
    <x v="140"/>
    <x v="149"/>
    <x v="3"/>
    <x v="6"/>
    <x v="0"/>
    <x v="0"/>
  </r>
  <r>
    <x v="1"/>
    <x v="22"/>
    <x v="9"/>
    <x v="7"/>
    <x v="2"/>
    <x v="2"/>
    <x v="175"/>
    <x v="623"/>
    <x v="88"/>
    <x v="158"/>
    <x v="192"/>
    <x v="0"/>
    <x v="17"/>
    <x v="233"/>
    <x v="140"/>
    <x v="149"/>
    <x v="3"/>
    <x v="6"/>
    <x v="0"/>
    <x v="0"/>
  </r>
  <r>
    <x v="1"/>
    <x v="21"/>
    <x v="9"/>
    <x v="7"/>
    <x v="2"/>
    <x v="2"/>
    <x v="175"/>
    <x v="114"/>
    <x v="88"/>
    <x v="146"/>
    <x v="165"/>
    <x v="0"/>
    <x v="17"/>
    <x v="230"/>
    <x v="140"/>
    <x v="149"/>
    <x v="3"/>
    <x v="6"/>
    <x v="0"/>
    <x v="0"/>
  </r>
  <r>
    <x v="1"/>
    <x v="21"/>
    <x v="9"/>
    <x v="7"/>
    <x v="2"/>
    <x v="2"/>
    <x v="288"/>
    <x v="362"/>
    <x v="16"/>
    <x v="52"/>
    <x v="72"/>
    <x v="0"/>
    <x v="17"/>
    <x v="98"/>
    <x v="207"/>
    <x v="149"/>
    <x v="3"/>
    <x v="6"/>
    <x v="0"/>
    <x v="0"/>
  </r>
  <r>
    <x v="6"/>
    <x v="23"/>
    <x v="2"/>
    <x v="2"/>
    <x v="1"/>
    <x v="1"/>
    <x v="193"/>
    <x v="246"/>
    <x v="26"/>
    <x v="0"/>
    <x v="0"/>
    <x v="0"/>
    <x v="17"/>
    <x v="0"/>
    <x v="245"/>
    <x v="9"/>
    <x v="3"/>
    <x v="6"/>
    <x v="0"/>
    <x v="0"/>
  </r>
  <r>
    <x v="1"/>
    <x v="22"/>
    <x v="2"/>
    <x v="2"/>
    <x v="1"/>
    <x v="1"/>
    <x v="193"/>
    <x v="65"/>
    <x v="2"/>
    <x v="14"/>
    <x v="13"/>
    <x v="0"/>
    <x v="17"/>
    <x v="14"/>
    <x v="245"/>
    <x v="9"/>
    <x v="3"/>
    <x v="6"/>
    <x v="0"/>
    <x v="0"/>
  </r>
  <r>
    <x v="1"/>
    <x v="21"/>
    <x v="2"/>
    <x v="2"/>
    <x v="1"/>
    <x v="1"/>
    <x v="193"/>
    <x v="613"/>
    <x v="70"/>
    <x v="0"/>
    <x v="0"/>
    <x v="0"/>
    <x v="17"/>
    <x v="0"/>
    <x v="245"/>
    <x v="9"/>
    <x v="3"/>
    <x v="6"/>
    <x v="0"/>
    <x v="0"/>
  </r>
  <r>
    <x v="7"/>
    <x v="23"/>
    <x v="2"/>
    <x v="2"/>
    <x v="1"/>
    <x v="1"/>
    <x v="193"/>
    <x v="515"/>
    <x v="62"/>
    <x v="0"/>
    <x v="0"/>
    <x v="0"/>
    <x v="17"/>
    <x v="0"/>
    <x v="245"/>
    <x v="9"/>
    <x v="3"/>
    <x v="6"/>
    <x v="0"/>
    <x v="0"/>
  </r>
  <r>
    <x v="1"/>
    <x v="30"/>
    <x v="5"/>
    <x v="31"/>
    <x v="1"/>
    <x v="9"/>
    <x v="194"/>
    <x v="87"/>
    <x v="5"/>
    <x v="0"/>
    <x v="0"/>
    <x v="0"/>
    <x v="17"/>
    <x v="0"/>
    <x v="254"/>
    <x v="24"/>
    <x v="3"/>
    <x v="6"/>
    <x v="0"/>
    <x v="0"/>
  </r>
  <r>
    <x v="1"/>
    <x v="30"/>
    <x v="5"/>
    <x v="31"/>
    <x v="1"/>
    <x v="9"/>
    <x v="208"/>
    <x v="302"/>
    <x v="16"/>
    <x v="0"/>
    <x v="0"/>
    <x v="0"/>
    <x v="17"/>
    <x v="0"/>
    <x v="254"/>
    <x v="24"/>
    <x v="3"/>
    <x v="6"/>
    <x v="0"/>
    <x v="0"/>
  </r>
  <r>
    <x v="1"/>
    <x v="30"/>
    <x v="5"/>
    <x v="31"/>
    <x v="3"/>
    <x v="9"/>
    <x v="349"/>
    <x v="409"/>
    <x v="16"/>
    <x v="0"/>
    <x v="0"/>
    <x v="0"/>
    <x v="17"/>
    <x v="0"/>
    <x v="254"/>
    <x v="24"/>
    <x v="3"/>
    <x v="6"/>
    <x v="0"/>
    <x v="0"/>
  </r>
  <r>
    <x v="4"/>
    <x v="21"/>
    <x v="5"/>
    <x v="31"/>
    <x v="1"/>
    <x v="1"/>
    <x v="196"/>
    <x v="383"/>
    <x v="39"/>
    <x v="0"/>
    <x v="0"/>
    <x v="0"/>
    <x v="17"/>
    <x v="0"/>
    <x v="254"/>
    <x v="24"/>
    <x v="3"/>
    <x v="6"/>
    <x v="0"/>
    <x v="0"/>
  </r>
  <r>
    <x v="1"/>
    <x v="21"/>
    <x v="5"/>
    <x v="31"/>
    <x v="3"/>
    <x v="9"/>
    <x v="196"/>
    <x v="383"/>
    <x v="39"/>
    <x v="0"/>
    <x v="0"/>
    <x v="0"/>
    <x v="17"/>
    <x v="0"/>
    <x v="254"/>
    <x v="24"/>
    <x v="3"/>
    <x v="6"/>
    <x v="0"/>
    <x v="0"/>
  </r>
  <r>
    <x v="1"/>
    <x v="15"/>
    <x v="5"/>
    <x v="31"/>
    <x v="1"/>
    <x v="9"/>
    <x v="256"/>
    <x v="328"/>
    <x v="34"/>
    <x v="0"/>
    <x v="0"/>
    <x v="0"/>
    <x v="17"/>
    <x v="0"/>
    <x v="254"/>
    <x v="24"/>
    <x v="3"/>
    <x v="6"/>
    <x v="0"/>
    <x v="0"/>
  </r>
  <r>
    <x v="6"/>
    <x v="19"/>
    <x v="5"/>
    <x v="35"/>
    <x v="13"/>
    <x v="1"/>
    <x v="7"/>
    <x v="500"/>
    <x v="16"/>
    <x v="0"/>
    <x v="0"/>
    <x v="0"/>
    <x v="17"/>
    <x v="0"/>
    <x v="114"/>
    <x v="58"/>
    <x v="3"/>
    <x v="6"/>
    <x v="0"/>
    <x v="0"/>
  </r>
  <r>
    <x v="1"/>
    <x v="23"/>
    <x v="1"/>
    <x v="10"/>
    <x v="1"/>
    <x v="9"/>
    <x v="93"/>
    <x v="473"/>
    <x v="57"/>
    <x v="0"/>
    <x v="0"/>
    <x v="0"/>
    <x v="17"/>
    <x v="21"/>
    <x v="114"/>
    <x v="58"/>
    <x v="3"/>
    <x v="6"/>
    <x v="0"/>
    <x v="0"/>
  </r>
  <r>
    <x v="4"/>
    <x v="21"/>
    <x v="5"/>
    <x v="31"/>
    <x v="1"/>
    <x v="1"/>
    <x v="131"/>
    <x v="575"/>
    <x v="57"/>
    <x v="136"/>
    <x v="201"/>
    <x v="0"/>
    <x v="16"/>
    <x v="243"/>
    <x v="97"/>
    <x v="160"/>
    <x v="3"/>
    <x v="6"/>
    <x v="0"/>
    <x v="0"/>
  </r>
  <r>
    <x v="1"/>
    <x v="23"/>
    <x v="5"/>
    <x v="31"/>
    <x v="0"/>
    <x v="9"/>
    <x v="187"/>
    <x v="322"/>
    <x v="34"/>
    <x v="135"/>
    <x v="126"/>
    <x v="0"/>
    <x v="16"/>
    <x v="132"/>
    <x v="120"/>
    <x v="63"/>
    <x v="3"/>
    <x v="6"/>
    <x v="0"/>
    <x v="0"/>
  </r>
  <r>
    <x v="7"/>
    <x v="21"/>
    <x v="5"/>
    <x v="35"/>
    <x v="0"/>
    <x v="9"/>
    <x v="37"/>
    <x v="71"/>
    <x v="17"/>
    <x v="43"/>
    <x v="54"/>
    <x v="0"/>
    <x v="16"/>
    <x v="85"/>
    <x v="114"/>
    <x v="58"/>
    <x v="3"/>
    <x v="6"/>
    <x v="0"/>
    <x v="0"/>
  </r>
  <r>
    <x v="7"/>
    <x v="23"/>
    <x v="6"/>
    <x v="37"/>
    <x v="0"/>
    <x v="9"/>
    <x v="82"/>
    <x v="564"/>
    <x v="68"/>
    <x v="144"/>
    <x v="117"/>
    <x v="0"/>
    <x v="16"/>
    <x v="168"/>
    <x v="114"/>
    <x v="58"/>
    <x v="3"/>
    <x v="6"/>
    <x v="0"/>
    <x v="0"/>
  </r>
  <r>
    <x v="4"/>
    <x v="18"/>
    <x v="5"/>
    <x v="31"/>
    <x v="0"/>
    <x v="9"/>
    <x v="186"/>
    <x v="595"/>
    <x v="34"/>
    <x v="0"/>
    <x v="0"/>
    <x v="0"/>
    <x v="16"/>
    <x v="0"/>
    <x v="145"/>
    <x v="69"/>
    <x v="3"/>
    <x v="6"/>
    <x v="0"/>
    <x v="0"/>
  </r>
  <r>
    <x v="7"/>
    <x v="23"/>
    <x v="5"/>
    <x v="31"/>
    <x v="1"/>
    <x v="1"/>
    <x v="186"/>
    <x v="570"/>
    <x v="68"/>
    <x v="158"/>
    <x v="168"/>
    <x v="0"/>
    <x v="16"/>
    <x v="233"/>
    <x v="145"/>
    <x v="69"/>
    <x v="3"/>
    <x v="6"/>
    <x v="0"/>
    <x v="0"/>
  </r>
  <r>
    <x v="7"/>
    <x v="22"/>
    <x v="5"/>
    <x v="31"/>
    <x v="2"/>
    <x v="1"/>
    <x v="186"/>
    <x v="126"/>
    <x v="12"/>
    <x v="138"/>
    <x v="202"/>
    <x v="0"/>
    <x v="16"/>
    <x v="263"/>
    <x v="145"/>
    <x v="69"/>
    <x v="3"/>
    <x v="6"/>
    <x v="0"/>
    <x v="0"/>
  </r>
  <r>
    <x v="4"/>
    <x v="21"/>
    <x v="5"/>
    <x v="31"/>
    <x v="1"/>
    <x v="1"/>
    <x v="186"/>
    <x v="90"/>
    <x v="6"/>
    <x v="13"/>
    <x v="16"/>
    <x v="0"/>
    <x v="16"/>
    <x v="0"/>
    <x v="145"/>
    <x v="69"/>
    <x v="3"/>
    <x v="6"/>
    <x v="0"/>
    <x v="0"/>
  </r>
  <r>
    <x v="1"/>
    <x v="21"/>
    <x v="5"/>
    <x v="31"/>
    <x v="6"/>
    <x v="1"/>
    <x v="186"/>
    <x v="595"/>
    <x v="34"/>
    <x v="12"/>
    <x v="11"/>
    <x v="0"/>
    <x v="16"/>
    <x v="2"/>
    <x v="145"/>
    <x v="69"/>
    <x v="3"/>
    <x v="6"/>
    <x v="0"/>
    <x v="0"/>
  </r>
  <r>
    <x v="1"/>
    <x v="22"/>
    <x v="5"/>
    <x v="31"/>
    <x v="0"/>
    <x v="1"/>
    <x v="182"/>
    <x v="410"/>
    <x v="16"/>
    <x v="0"/>
    <x v="0"/>
    <x v="0"/>
    <x v="16"/>
    <x v="0"/>
    <x v="141"/>
    <x v="69"/>
    <x v="3"/>
    <x v="6"/>
    <x v="0"/>
    <x v="0"/>
  </r>
  <r>
    <x v="1"/>
    <x v="21"/>
    <x v="5"/>
    <x v="31"/>
    <x v="3"/>
    <x v="3"/>
    <x v="182"/>
    <x v="592"/>
    <x v="39"/>
    <x v="0"/>
    <x v="0"/>
    <x v="0"/>
    <x v="16"/>
    <x v="0"/>
    <x v="141"/>
    <x v="69"/>
    <x v="3"/>
    <x v="6"/>
    <x v="0"/>
    <x v="0"/>
  </r>
  <r>
    <x v="1"/>
    <x v="21"/>
    <x v="5"/>
    <x v="31"/>
    <x v="3"/>
    <x v="1"/>
    <x v="182"/>
    <x v="376"/>
    <x v="16"/>
    <x v="0"/>
    <x v="0"/>
    <x v="0"/>
    <x v="16"/>
    <x v="0"/>
    <x v="141"/>
    <x v="69"/>
    <x v="3"/>
    <x v="6"/>
    <x v="0"/>
    <x v="0"/>
  </r>
  <r>
    <x v="7"/>
    <x v="22"/>
    <x v="5"/>
    <x v="31"/>
    <x v="1"/>
    <x v="1"/>
    <x v="115"/>
    <x v="123"/>
    <x v="12"/>
    <x v="14"/>
    <x v="18"/>
    <x v="0"/>
    <x v="16"/>
    <x v="4"/>
    <x v="67"/>
    <x v="69"/>
    <x v="3"/>
    <x v="6"/>
    <x v="0"/>
    <x v="0"/>
  </r>
  <r>
    <x v="1"/>
    <x v="20"/>
    <x v="5"/>
    <x v="31"/>
    <x v="2"/>
    <x v="2"/>
    <x v="115"/>
    <x v="328"/>
    <x v="34"/>
    <x v="12"/>
    <x v="11"/>
    <x v="0"/>
    <x v="16"/>
    <x v="11"/>
    <x v="67"/>
    <x v="69"/>
    <x v="3"/>
    <x v="6"/>
    <x v="0"/>
    <x v="0"/>
  </r>
  <r>
    <x v="7"/>
    <x v="23"/>
    <x v="5"/>
    <x v="31"/>
    <x v="3"/>
    <x v="3"/>
    <x v="115"/>
    <x v="511"/>
    <x v="62"/>
    <x v="0"/>
    <x v="0"/>
    <x v="0"/>
    <x v="16"/>
    <x v="9"/>
    <x v="67"/>
    <x v="69"/>
    <x v="3"/>
    <x v="6"/>
    <x v="0"/>
    <x v="0"/>
  </r>
  <r>
    <x v="5"/>
    <x v="21"/>
    <x v="5"/>
    <x v="31"/>
    <x v="3"/>
    <x v="9"/>
    <x v="191"/>
    <x v="37"/>
    <x v="17"/>
    <x v="0"/>
    <x v="0"/>
    <x v="0"/>
    <x v="16"/>
    <x v="0"/>
    <x v="150"/>
    <x v="69"/>
    <x v="3"/>
    <x v="6"/>
    <x v="0"/>
    <x v="0"/>
  </r>
  <r>
    <x v="5"/>
    <x v="21"/>
    <x v="5"/>
    <x v="31"/>
    <x v="3"/>
    <x v="9"/>
    <x v="191"/>
    <x v="38"/>
    <x v="16"/>
    <x v="0"/>
    <x v="0"/>
    <x v="0"/>
    <x v="16"/>
    <x v="0"/>
    <x v="150"/>
    <x v="69"/>
    <x v="3"/>
    <x v="6"/>
    <x v="0"/>
    <x v="0"/>
  </r>
  <r>
    <x v="7"/>
    <x v="22"/>
    <x v="5"/>
    <x v="31"/>
    <x v="3"/>
    <x v="9"/>
    <x v="191"/>
    <x v="121"/>
    <x v="12"/>
    <x v="0"/>
    <x v="0"/>
    <x v="0"/>
    <x v="16"/>
    <x v="0"/>
    <x v="150"/>
    <x v="69"/>
    <x v="3"/>
    <x v="6"/>
    <x v="0"/>
    <x v="0"/>
  </r>
  <r>
    <x v="4"/>
    <x v="16"/>
    <x v="5"/>
    <x v="32"/>
    <x v="0"/>
    <x v="9"/>
    <x v="332"/>
    <x v="466"/>
    <x v="16"/>
    <x v="12"/>
    <x v="10"/>
    <x v="0"/>
    <x v="16"/>
    <x v="22"/>
    <x v="118"/>
    <x v="61"/>
    <x v="3"/>
    <x v="6"/>
    <x v="0"/>
    <x v="0"/>
  </r>
  <r>
    <x v="1"/>
    <x v="21"/>
    <x v="5"/>
    <x v="32"/>
    <x v="4"/>
    <x v="0"/>
    <x v="129"/>
    <x v="139"/>
    <x v="16"/>
    <x v="150"/>
    <x v="212"/>
    <x v="0"/>
    <x v="16"/>
    <x v="203"/>
    <x v="95"/>
    <x v="119"/>
    <x v="3"/>
    <x v="6"/>
    <x v="0"/>
    <x v="0"/>
  </r>
  <r>
    <x v="1"/>
    <x v="15"/>
    <x v="5"/>
    <x v="32"/>
    <x v="2"/>
    <x v="1"/>
    <x v="129"/>
    <x v="230"/>
    <x v="16"/>
    <x v="162"/>
    <x v="216"/>
    <x v="0"/>
    <x v="16"/>
    <x v="285"/>
    <x v="95"/>
    <x v="119"/>
    <x v="3"/>
    <x v="6"/>
    <x v="0"/>
    <x v="0"/>
  </r>
  <r>
    <x v="1"/>
    <x v="21"/>
    <x v="5"/>
    <x v="32"/>
    <x v="1"/>
    <x v="1"/>
    <x v="13"/>
    <x v="640"/>
    <x v="16"/>
    <x v="165"/>
    <x v="258"/>
    <x v="0"/>
    <x v="16"/>
    <x v="310"/>
    <x v="12"/>
    <x v="119"/>
    <x v="3"/>
    <x v="6"/>
    <x v="0"/>
    <x v="0"/>
  </r>
  <r>
    <x v="4"/>
    <x v="19"/>
    <x v="5"/>
    <x v="32"/>
    <x v="1"/>
    <x v="9"/>
    <x v="325"/>
    <x v="51"/>
    <x v="16"/>
    <x v="45"/>
    <x v="70"/>
    <x v="0"/>
    <x v="16"/>
    <x v="105"/>
    <x v="73"/>
    <x v="119"/>
    <x v="3"/>
    <x v="6"/>
    <x v="0"/>
    <x v="0"/>
  </r>
  <r>
    <x v="1"/>
    <x v="21"/>
    <x v="5"/>
    <x v="32"/>
    <x v="3"/>
    <x v="3"/>
    <x v="128"/>
    <x v="118"/>
    <x v="16"/>
    <x v="163"/>
    <x v="245"/>
    <x v="0"/>
    <x v="16"/>
    <x v="283"/>
    <x v="73"/>
    <x v="119"/>
    <x v="3"/>
    <x v="6"/>
    <x v="0"/>
    <x v="0"/>
  </r>
  <r>
    <x v="1"/>
    <x v="21"/>
    <x v="5"/>
    <x v="32"/>
    <x v="9"/>
    <x v="6"/>
    <x v="122"/>
    <x v="81"/>
    <x v="16"/>
    <x v="54"/>
    <x v="76"/>
    <x v="0"/>
    <x v="16"/>
    <x v="106"/>
    <x v="92"/>
    <x v="119"/>
    <x v="3"/>
    <x v="6"/>
    <x v="0"/>
    <x v="0"/>
  </r>
  <r>
    <x v="1"/>
    <x v="21"/>
    <x v="5"/>
    <x v="32"/>
    <x v="6"/>
    <x v="9"/>
    <x v="122"/>
    <x v="486"/>
    <x v="39"/>
    <x v="0"/>
    <x v="0"/>
    <x v="0"/>
    <x v="16"/>
    <x v="0"/>
    <x v="92"/>
    <x v="119"/>
    <x v="3"/>
    <x v="6"/>
    <x v="0"/>
    <x v="0"/>
  </r>
  <r>
    <x v="1"/>
    <x v="21"/>
    <x v="5"/>
    <x v="32"/>
    <x v="3"/>
    <x v="3"/>
    <x v="62"/>
    <x v="157"/>
    <x v="16"/>
    <x v="156"/>
    <x v="232"/>
    <x v="0"/>
    <x v="16"/>
    <x v="302"/>
    <x v="43"/>
    <x v="119"/>
    <x v="3"/>
    <x v="6"/>
    <x v="0"/>
    <x v="0"/>
  </r>
  <r>
    <x v="1"/>
    <x v="21"/>
    <x v="5"/>
    <x v="32"/>
    <x v="3"/>
    <x v="2"/>
    <x v="62"/>
    <x v="43"/>
    <x v="16"/>
    <x v="148"/>
    <x v="230"/>
    <x v="0"/>
    <x v="16"/>
    <x v="283"/>
    <x v="43"/>
    <x v="119"/>
    <x v="3"/>
    <x v="6"/>
    <x v="0"/>
    <x v="0"/>
  </r>
  <r>
    <x v="1"/>
    <x v="21"/>
    <x v="5"/>
    <x v="32"/>
    <x v="7"/>
    <x v="2"/>
    <x v="62"/>
    <x v="145"/>
    <x v="16"/>
    <x v="157"/>
    <x v="215"/>
    <x v="0"/>
    <x v="16"/>
    <x v="232"/>
    <x v="43"/>
    <x v="119"/>
    <x v="3"/>
    <x v="6"/>
    <x v="0"/>
    <x v="0"/>
  </r>
  <r>
    <x v="6"/>
    <x v="19"/>
    <x v="5"/>
    <x v="32"/>
    <x v="1"/>
    <x v="1"/>
    <x v="62"/>
    <x v="683"/>
    <x v="17"/>
    <x v="136"/>
    <x v="237"/>
    <x v="0"/>
    <x v="16"/>
    <x v="267"/>
    <x v="43"/>
    <x v="119"/>
    <x v="3"/>
    <x v="6"/>
    <x v="0"/>
    <x v="0"/>
  </r>
  <r>
    <x v="1"/>
    <x v="21"/>
    <x v="5"/>
    <x v="32"/>
    <x v="3"/>
    <x v="3"/>
    <x v="330"/>
    <x v="522"/>
    <x v="16"/>
    <x v="148"/>
    <x v="210"/>
    <x v="0"/>
    <x v="16"/>
    <x v="252"/>
    <x v="227"/>
    <x v="119"/>
    <x v="3"/>
    <x v="6"/>
    <x v="0"/>
    <x v="0"/>
  </r>
  <r>
    <x v="1"/>
    <x v="18"/>
    <x v="5"/>
    <x v="32"/>
    <x v="3"/>
    <x v="9"/>
    <x v="330"/>
    <x v="143"/>
    <x v="66"/>
    <x v="129"/>
    <x v="191"/>
    <x v="0"/>
    <x v="16"/>
    <x v="224"/>
    <x v="227"/>
    <x v="119"/>
    <x v="3"/>
    <x v="6"/>
    <x v="0"/>
    <x v="0"/>
  </r>
  <r>
    <x v="1"/>
    <x v="21"/>
    <x v="4"/>
    <x v="25"/>
    <x v="1"/>
    <x v="1"/>
    <x v="69"/>
    <x v="180"/>
    <x v="16"/>
    <x v="200"/>
    <x v="241"/>
    <x v="0"/>
    <x v="16"/>
    <x v="287"/>
    <x v="47"/>
    <x v="136"/>
    <x v="3"/>
    <x v="6"/>
    <x v="0"/>
    <x v="0"/>
  </r>
  <r>
    <x v="7"/>
    <x v="20"/>
    <x v="4"/>
    <x v="25"/>
    <x v="1"/>
    <x v="1"/>
    <x v="69"/>
    <x v="152"/>
    <x v="17"/>
    <x v="99"/>
    <x v="173"/>
    <x v="0"/>
    <x v="16"/>
    <x v="181"/>
    <x v="47"/>
    <x v="136"/>
    <x v="3"/>
    <x v="6"/>
    <x v="0"/>
    <x v="0"/>
  </r>
  <r>
    <x v="7"/>
    <x v="23"/>
    <x v="4"/>
    <x v="25"/>
    <x v="1"/>
    <x v="1"/>
    <x v="69"/>
    <x v="133"/>
    <x v="17"/>
    <x v="145"/>
    <x v="142"/>
    <x v="0"/>
    <x v="16"/>
    <x v="176"/>
    <x v="47"/>
    <x v="136"/>
    <x v="3"/>
    <x v="6"/>
    <x v="0"/>
    <x v="0"/>
  </r>
  <r>
    <x v="1"/>
    <x v="22"/>
    <x v="4"/>
    <x v="25"/>
    <x v="6"/>
    <x v="5"/>
    <x v="106"/>
    <x v="136"/>
    <x v="16"/>
    <x v="147"/>
    <x v="229"/>
    <x v="0"/>
    <x v="16"/>
    <x v="282"/>
    <x v="63"/>
    <x v="136"/>
    <x v="3"/>
    <x v="6"/>
    <x v="0"/>
    <x v="0"/>
  </r>
  <r>
    <x v="1"/>
    <x v="22"/>
    <x v="4"/>
    <x v="25"/>
    <x v="2"/>
    <x v="2"/>
    <x v="214"/>
    <x v="136"/>
    <x v="16"/>
    <x v="152"/>
    <x v="228"/>
    <x v="0"/>
    <x v="16"/>
    <x v="241"/>
    <x v="160"/>
    <x v="136"/>
    <x v="3"/>
    <x v="6"/>
    <x v="0"/>
    <x v="0"/>
  </r>
  <r>
    <x v="1"/>
    <x v="22"/>
    <x v="4"/>
    <x v="25"/>
    <x v="3"/>
    <x v="3"/>
    <x v="214"/>
    <x v="5"/>
    <x v="16"/>
    <x v="155"/>
    <x v="245"/>
    <x v="0"/>
    <x v="16"/>
    <x v="308"/>
    <x v="160"/>
    <x v="136"/>
    <x v="3"/>
    <x v="6"/>
    <x v="0"/>
    <x v="0"/>
  </r>
  <r>
    <x v="1"/>
    <x v="21"/>
    <x v="4"/>
    <x v="25"/>
    <x v="6"/>
    <x v="9"/>
    <x v="80"/>
    <x v="136"/>
    <x v="16"/>
    <x v="47"/>
    <x v="63"/>
    <x v="0"/>
    <x v="16"/>
    <x v="109"/>
    <x v="167"/>
    <x v="136"/>
    <x v="3"/>
    <x v="6"/>
    <x v="0"/>
    <x v="0"/>
  </r>
  <r>
    <x v="1"/>
    <x v="21"/>
    <x v="4"/>
    <x v="25"/>
    <x v="3"/>
    <x v="9"/>
    <x v="224"/>
    <x v="137"/>
    <x v="16"/>
    <x v="100"/>
    <x v="168"/>
    <x v="0"/>
    <x v="16"/>
    <x v="110"/>
    <x v="167"/>
    <x v="136"/>
    <x v="3"/>
    <x v="6"/>
    <x v="0"/>
    <x v="0"/>
  </r>
  <r>
    <x v="1"/>
    <x v="18"/>
    <x v="4"/>
    <x v="25"/>
    <x v="1"/>
    <x v="9"/>
    <x v="67"/>
    <x v="130"/>
    <x v="16"/>
    <x v="0"/>
    <x v="0"/>
    <x v="0"/>
    <x v="16"/>
    <x v="0"/>
    <x v="46"/>
    <x v="136"/>
    <x v="3"/>
    <x v="6"/>
    <x v="0"/>
    <x v="0"/>
  </r>
  <r>
    <x v="1"/>
    <x v="18"/>
    <x v="4"/>
    <x v="25"/>
    <x v="2"/>
    <x v="9"/>
    <x v="67"/>
    <x v="392"/>
    <x v="73"/>
    <x v="0"/>
    <x v="0"/>
    <x v="0"/>
    <x v="16"/>
    <x v="0"/>
    <x v="46"/>
    <x v="136"/>
    <x v="3"/>
    <x v="6"/>
    <x v="0"/>
    <x v="0"/>
  </r>
  <r>
    <x v="7"/>
    <x v="21"/>
    <x v="4"/>
    <x v="25"/>
    <x v="3"/>
    <x v="9"/>
    <x v="67"/>
    <x v="192"/>
    <x v="17"/>
    <x v="0"/>
    <x v="0"/>
    <x v="0"/>
    <x v="16"/>
    <x v="0"/>
    <x v="46"/>
    <x v="136"/>
    <x v="3"/>
    <x v="6"/>
    <x v="0"/>
    <x v="0"/>
  </r>
  <r>
    <x v="7"/>
    <x v="20"/>
    <x v="4"/>
    <x v="25"/>
    <x v="3"/>
    <x v="9"/>
    <x v="67"/>
    <x v="391"/>
    <x v="30"/>
    <x v="0"/>
    <x v="0"/>
    <x v="0"/>
    <x v="16"/>
    <x v="0"/>
    <x v="46"/>
    <x v="136"/>
    <x v="3"/>
    <x v="6"/>
    <x v="0"/>
    <x v="0"/>
  </r>
  <r>
    <x v="7"/>
    <x v="23"/>
    <x v="4"/>
    <x v="25"/>
    <x v="4"/>
    <x v="9"/>
    <x v="96"/>
    <x v="96"/>
    <x v="17"/>
    <x v="135"/>
    <x v="110"/>
    <x v="0"/>
    <x v="16"/>
    <x v="182"/>
    <x v="57"/>
    <x v="136"/>
    <x v="3"/>
    <x v="6"/>
    <x v="0"/>
    <x v="0"/>
  </r>
  <r>
    <x v="7"/>
    <x v="22"/>
    <x v="4"/>
    <x v="25"/>
    <x v="2"/>
    <x v="9"/>
    <x v="96"/>
    <x v="95"/>
    <x v="17"/>
    <x v="115"/>
    <x v="105"/>
    <x v="0"/>
    <x v="16"/>
    <x v="182"/>
    <x v="57"/>
    <x v="136"/>
    <x v="3"/>
    <x v="6"/>
    <x v="0"/>
    <x v="0"/>
  </r>
  <r>
    <x v="1"/>
    <x v="22"/>
    <x v="4"/>
    <x v="25"/>
    <x v="3"/>
    <x v="3"/>
    <x v="96"/>
    <x v="256"/>
    <x v="16"/>
    <x v="179"/>
    <x v="244"/>
    <x v="0"/>
    <x v="16"/>
    <x v="303"/>
    <x v="57"/>
    <x v="136"/>
    <x v="3"/>
    <x v="6"/>
    <x v="0"/>
    <x v="0"/>
  </r>
  <r>
    <x v="1"/>
    <x v="22"/>
    <x v="4"/>
    <x v="25"/>
    <x v="3"/>
    <x v="3"/>
    <x v="96"/>
    <x v="255"/>
    <x v="16"/>
    <x v="178"/>
    <x v="243"/>
    <x v="0"/>
    <x v="16"/>
    <x v="295"/>
    <x v="57"/>
    <x v="136"/>
    <x v="3"/>
    <x v="6"/>
    <x v="0"/>
    <x v="0"/>
  </r>
  <r>
    <x v="1"/>
    <x v="22"/>
    <x v="4"/>
    <x v="25"/>
    <x v="9"/>
    <x v="4"/>
    <x v="96"/>
    <x v="258"/>
    <x v="16"/>
    <x v="132"/>
    <x v="179"/>
    <x v="0"/>
    <x v="16"/>
    <x v="204"/>
    <x v="57"/>
    <x v="136"/>
    <x v="3"/>
    <x v="6"/>
    <x v="0"/>
    <x v="0"/>
  </r>
  <r>
    <x v="1"/>
    <x v="21"/>
    <x v="4"/>
    <x v="25"/>
    <x v="5"/>
    <x v="4"/>
    <x v="119"/>
    <x v="253"/>
    <x v="16"/>
    <x v="133"/>
    <x v="197"/>
    <x v="0"/>
    <x v="16"/>
    <x v="284"/>
    <x v="166"/>
    <x v="136"/>
    <x v="3"/>
    <x v="6"/>
    <x v="0"/>
    <x v="0"/>
  </r>
  <r>
    <x v="1"/>
    <x v="21"/>
    <x v="4"/>
    <x v="25"/>
    <x v="2"/>
    <x v="2"/>
    <x v="298"/>
    <x v="252"/>
    <x v="16"/>
    <x v="146"/>
    <x v="182"/>
    <x v="0"/>
    <x v="16"/>
    <x v="177"/>
    <x v="166"/>
    <x v="136"/>
    <x v="3"/>
    <x v="6"/>
    <x v="0"/>
    <x v="0"/>
  </r>
  <r>
    <x v="1"/>
    <x v="21"/>
    <x v="4"/>
    <x v="25"/>
    <x v="2"/>
    <x v="2"/>
    <x v="103"/>
    <x v="252"/>
    <x v="16"/>
    <x v="43"/>
    <x v="72"/>
    <x v="0"/>
    <x v="16"/>
    <x v="114"/>
    <x v="166"/>
    <x v="136"/>
    <x v="3"/>
    <x v="6"/>
    <x v="0"/>
    <x v="0"/>
  </r>
  <r>
    <x v="1"/>
    <x v="21"/>
    <x v="4"/>
    <x v="25"/>
    <x v="1"/>
    <x v="1"/>
    <x v="103"/>
    <x v="257"/>
    <x v="16"/>
    <x v="49"/>
    <x v="72"/>
    <x v="0"/>
    <x v="16"/>
    <x v="118"/>
    <x v="191"/>
    <x v="136"/>
    <x v="3"/>
    <x v="6"/>
    <x v="0"/>
    <x v="0"/>
  </r>
  <r>
    <x v="1"/>
    <x v="22"/>
    <x v="4"/>
    <x v="25"/>
    <x v="3"/>
    <x v="3"/>
    <x v="103"/>
    <x v="254"/>
    <x v="16"/>
    <x v="154"/>
    <x v="214"/>
    <x v="0"/>
    <x v="16"/>
    <x v="256"/>
    <x v="62"/>
    <x v="136"/>
    <x v="3"/>
    <x v="6"/>
    <x v="0"/>
    <x v="0"/>
  </r>
  <r>
    <x v="1"/>
    <x v="22"/>
    <x v="4"/>
    <x v="25"/>
    <x v="3"/>
    <x v="3"/>
    <x v="103"/>
    <x v="257"/>
    <x v="16"/>
    <x v="154"/>
    <x v="213"/>
    <x v="0"/>
    <x v="16"/>
    <x v="288"/>
    <x v="62"/>
    <x v="136"/>
    <x v="3"/>
    <x v="6"/>
    <x v="0"/>
    <x v="0"/>
  </r>
  <r>
    <x v="1"/>
    <x v="22"/>
    <x v="4"/>
    <x v="25"/>
    <x v="3"/>
    <x v="3"/>
    <x v="103"/>
    <x v="252"/>
    <x v="16"/>
    <x v="153"/>
    <x v="181"/>
    <x v="0"/>
    <x v="16"/>
    <x v="229"/>
    <x v="62"/>
    <x v="136"/>
    <x v="3"/>
    <x v="6"/>
    <x v="0"/>
    <x v="0"/>
  </r>
  <r>
    <x v="0"/>
    <x v="22"/>
    <x v="4"/>
    <x v="25"/>
    <x v="1"/>
    <x v="9"/>
    <x v="231"/>
    <x v="68"/>
    <x v="16"/>
    <x v="0"/>
    <x v="0"/>
    <x v="0"/>
    <x v="16"/>
    <x v="0"/>
    <x v="169"/>
    <x v="136"/>
    <x v="3"/>
    <x v="6"/>
    <x v="0"/>
    <x v="0"/>
  </r>
  <r>
    <x v="7"/>
    <x v="22"/>
    <x v="4"/>
    <x v="25"/>
    <x v="2"/>
    <x v="9"/>
    <x v="231"/>
    <x v="154"/>
    <x v="17"/>
    <x v="0"/>
    <x v="0"/>
    <x v="0"/>
    <x v="16"/>
    <x v="0"/>
    <x v="169"/>
    <x v="136"/>
    <x v="3"/>
    <x v="6"/>
    <x v="0"/>
    <x v="0"/>
  </r>
  <r>
    <x v="1"/>
    <x v="21"/>
    <x v="4"/>
    <x v="25"/>
    <x v="3"/>
    <x v="9"/>
    <x v="231"/>
    <x v="338"/>
    <x v="16"/>
    <x v="0"/>
    <x v="0"/>
    <x v="0"/>
    <x v="16"/>
    <x v="0"/>
    <x v="169"/>
    <x v="136"/>
    <x v="3"/>
    <x v="6"/>
    <x v="0"/>
    <x v="0"/>
  </r>
  <r>
    <x v="1"/>
    <x v="21"/>
    <x v="5"/>
    <x v="35"/>
    <x v="3"/>
    <x v="9"/>
    <x v="7"/>
    <x v="317"/>
    <x v="16"/>
    <x v="47"/>
    <x v="69"/>
    <x v="0"/>
    <x v="16"/>
    <x v="89"/>
    <x v="7"/>
    <x v="151"/>
    <x v="3"/>
    <x v="6"/>
    <x v="0"/>
    <x v="0"/>
  </r>
  <r>
    <x v="7"/>
    <x v="23"/>
    <x v="5"/>
    <x v="32"/>
    <x v="3"/>
    <x v="9"/>
    <x v="272"/>
    <x v="606"/>
    <x v="85"/>
    <x v="47"/>
    <x v="52"/>
    <x v="0"/>
    <x v="16"/>
    <x v="80"/>
    <x v="7"/>
    <x v="151"/>
    <x v="3"/>
    <x v="6"/>
    <x v="0"/>
    <x v="0"/>
  </r>
  <r>
    <x v="1"/>
    <x v="19"/>
    <x v="5"/>
    <x v="17"/>
    <x v="3"/>
    <x v="9"/>
    <x v="88"/>
    <x v="526"/>
    <x v="16"/>
    <x v="0"/>
    <x v="0"/>
    <x v="0"/>
    <x v="16"/>
    <x v="0"/>
    <x v="52"/>
    <x v="40"/>
    <x v="3"/>
    <x v="6"/>
    <x v="0"/>
    <x v="0"/>
  </r>
  <r>
    <x v="1"/>
    <x v="18"/>
    <x v="5"/>
    <x v="17"/>
    <x v="2"/>
    <x v="9"/>
    <x v="88"/>
    <x v="269"/>
    <x v="16"/>
    <x v="0"/>
    <x v="0"/>
    <x v="0"/>
    <x v="16"/>
    <x v="31"/>
    <x v="52"/>
    <x v="40"/>
    <x v="3"/>
    <x v="6"/>
    <x v="0"/>
    <x v="0"/>
  </r>
  <r>
    <x v="1"/>
    <x v="18"/>
    <x v="5"/>
    <x v="17"/>
    <x v="3"/>
    <x v="9"/>
    <x v="88"/>
    <x v="620"/>
    <x v="16"/>
    <x v="0"/>
    <x v="0"/>
    <x v="0"/>
    <x v="16"/>
    <x v="30"/>
    <x v="52"/>
    <x v="40"/>
    <x v="3"/>
    <x v="6"/>
    <x v="0"/>
    <x v="0"/>
  </r>
  <r>
    <x v="1"/>
    <x v="21"/>
    <x v="0"/>
    <x v="5"/>
    <x v="0"/>
    <x v="9"/>
    <x v="319"/>
    <x v="6"/>
    <x v="2"/>
    <x v="0"/>
    <x v="0"/>
    <x v="0"/>
    <x v="16"/>
    <x v="0"/>
    <x v="182"/>
    <x v="99"/>
    <x v="3"/>
    <x v="6"/>
    <x v="0"/>
    <x v="0"/>
  </r>
  <r>
    <x v="1"/>
    <x v="20"/>
    <x v="2"/>
    <x v="2"/>
    <x v="0"/>
    <x v="9"/>
    <x v="209"/>
    <x v="331"/>
    <x v="69"/>
    <x v="0"/>
    <x v="0"/>
    <x v="0"/>
    <x v="16"/>
    <x v="0"/>
    <x v="180"/>
    <x v="98"/>
    <x v="3"/>
    <x v="6"/>
    <x v="0"/>
    <x v="0"/>
  </r>
  <r>
    <x v="1"/>
    <x v="18"/>
    <x v="2"/>
    <x v="2"/>
    <x v="0"/>
    <x v="9"/>
    <x v="209"/>
    <x v="298"/>
    <x v="69"/>
    <x v="0"/>
    <x v="0"/>
    <x v="0"/>
    <x v="16"/>
    <x v="0"/>
    <x v="180"/>
    <x v="98"/>
    <x v="3"/>
    <x v="6"/>
    <x v="0"/>
    <x v="0"/>
  </r>
  <r>
    <x v="6"/>
    <x v="19"/>
    <x v="0"/>
    <x v="30"/>
    <x v="1"/>
    <x v="1"/>
    <x v="303"/>
    <x v="647"/>
    <x v="47"/>
    <x v="0"/>
    <x v="0"/>
    <x v="0"/>
    <x v="16"/>
    <x v="44"/>
    <x v="211"/>
    <x v="107"/>
    <x v="3"/>
    <x v="6"/>
    <x v="0"/>
    <x v="0"/>
  </r>
  <r>
    <x v="7"/>
    <x v="23"/>
    <x v="0"/>
    <x v="30"/>
    <x v="3"/>
    <x v="3"/>
    <x v="303"/>
    <x v="587"/>
    <x v="68"/>
    <x v="135"/>
    <x v="183"/>
    <x v="0"/>
    <x v="16"/>
    <x v="159"/>
    <x v="211"/>
    <x v="107"/>
    <x v="3"/>
    <x v="6"/>
    <x v="0"/>
    <x v="0"/>
  </r>
  <r>
    <x v="7"/>
    <x v="21"/>
    <x v="0"/>
    <x v="30"/>
    <x v="3"/>
    <x v="3"/>
    <x v="303"/>
    <x v="462"/>
    <x v="12"/>
    <x v="204"/>
    <x v="254"/>
    <x v="0"/>
    <x v="16"/>
    <x v="258"/>
    <x v="211"/>
    <x v="107"/>
    <x v="3"/>
    <x v="6"/>
    <x v="0"/>
    <x v="0"/>
  </r>
  <r>
    <x v="7"/>
    <x v="22"/>
    <x v="0"/>
    <x v="30"/>
    <x v="1"/>
    <x v="1"/>
    <x v="303"/>
    <x v="311"/>
    <x v="68"/>
    <x v="205"/>
    <x v="254"/>
    <x v="0"/>
    <x v="16"/>
    <x v="306"/>
    <x v="211"/>
    <x v="107"/>
    <x v="3"/>
    <x v="6"/>
    <x v="0"/>
    <x v="0"/>
  </r>
  <r>
    <x v="7"/>
    <x v="21"/>
    <x v="0"/>
    <x v="30"/>
    <x v="2"/>
    <x v="2"/>
    <x v="303"/>
    <x v="311"/>
    <x v="68"/>
    <x v="208"/>
    <x v="263"/>
    <x v="0"/>
    <x v="16"/>
    <x v="275"/>
    <x v="211"/>
    <x v="107"/>
    <x v="3"/>
    <x v="6"/>
    <x v="0"/>
    <x v="0"/>
  </r>
  <r>
    <x v="7"/>
    <x v="21"/>
    <x v="0"/>
    <x v="30"/>
    <x v="6"/>
    <x v="9"/>
    <x v="199"/>
    <x v="204"/>
    <x v="12"/>
    <x v="0"/>
    <x v="0"/>
    <x v="0"/>
    <x v="16"/>
    <x v="37"/>
    <x v="153"/>
    <x v="107"/>
    <x v="3"/>
    <x v="6"/>
    <x v="0"/>
    <x v="0"/>
  </r>
  <r>
    <x v="8"/>
    <x v="22"/>
    <x v="0"/>
    <x v="30"/>
    <x v="1"/>
    <x v="1"/>
    <x v="324"/>
    <x v="569"/>
    <x v="68"/>
    <x v="190"/>
    <x v="250"/>
    <x v="0"/>
    <x v="16"/>
    <x v="312"/>
    <x v="222"/>
    <x v="107"/>
    <x v="3"/>
    <x v="6"/>
    <x v="0"/>
    <x v="0"/>
  </r>
  <r>
    <x v="7"/>
    <x v="22"/>
    <x v="0"/>
    <x v="30"/>
    <x v="3"/>
    <x v="3"/>
    <x v="324"/>
    <x v="400"/>
    <x v="12"/>
    <x v="0"/>
    <x v="0"/>
    <x v="0"/>
    <x v="16"/>
    <x v="289"/>
    <x v="222"/>
    <x v="107"/>
    <x v="3"/>
    <x v="6"/>
    <x v="0"/>
    <x v="0"/>
  </r>
  <r>
    <x v="7"/>
    <x v="21"/>
    <x v="0"/>
    <x v="30"/>
    <x v="3"/>
    <x v="3"/>
    <x v="274"/>
    <x v="125"/>
    <x v="12"/>
    <x v="0"/>
    <x v="0"/>
    <x v="0"/>
    <x v="16"/>
    <x v="0"/>
    <x v="202"/>
    <x v="107"/>
    <x v="3"/>
    <x v="6"/>
    <x v="0"/>
    <x v="0"/>
  </r>
  <r>
    <x v="7"/>
    <x v="22"/>
    <x v="0"/>
    <x v="30"/>
    <x v="3"/>
    <x v="3"/>
    <x v="274"/>
    <x v="565"/>
    <x v="68"/>
    <x v="135"/>
    <x v="183"/>
    <x v="0"/>
    <x v="16"/>
    <x v="161"/>
    <x v="202"/>
    <x v="107"/>
    <x v="3"/>
    <x v="6"/>
    <x v="0"/>
    <x v="0"/>
  </r>
  <r>
    <x v="7"/>
    <x v="22"/>
    <x v="0"/>
    <x v="30"/>
    <x v="3"/>
    <x v="3"/>
    <x v="252"/>
    <x v="573"/>
    <x v="28"/>
    <x v="187"/>
    <x v="217"/>
    <x v="0"/>
    <x v="16"/>
    <x v="210"/>
    <x v="190"/>
    <x v="107"/>
    <x v="3"/>
    <x v="6"/>
    <x v="0"/>
    <x v="0"/>
  </r>
  <r>
    <x v="1"/>
    <x v="18"/>
    <x v="4"/>
    <x v="14"/>
    <x v="0"/>
    <x v="2"/>
    <x v="203"/>
    <x v="155"/>
    <x v="6"/>
    <x v="0"/>
    <x v="0"/>
    <x v="0"/>
    <x v="16"/>
    <x v="0"/>
    <x v="178"/>
    <x v="67"/>
    <x v="3"/>
    <x v="6"/>
    <x v="0"/>
    <x v="0"/>
  </r>
  <r>
    <x v="6"/>
    <x v="15"/>
    <x v="0"/>
    <x v="21"/>
    <x v="0"/>
    <x v="1"/>
    <x v="176"/>
    <x v="630"/>
    <x v="62"/>
    <x v="0"/>
    <x v="0"/>
    <x v="0"/>
    <x v="16"/>
    <x v="40"/>
    <x v="249"/>
    <x v="39"/>
    <x v="3"/>
    <x v="6"/>
    <x v="0"/>
    <x v="0"/>
  </r>
  <r>
    <x v="7"/>
    <x v="17"/>
    <x v="0"/>
    <x v="21"/>
    <x v="1"/>
    <x v="9"/>
    <x v="176"/>
    <x v="566"/>
    <x v="68"/>
    <x v="0"/>
    <x v="0"/>
    <x v="0"/>
    <x v="16"/>
    <x v="43"/>
    <x v="249"/>
    <x v="39"/>
    <x v="3"/>
    <x v="6"/>
    <x v="0"/>
    <x v="0"/>
  </r>
  <r>
    <x v="7"/>
    <x v="21"/>
    <x v="0"/>
    <x v="21"/>
    <x v="6"/>
    <x v="3"/>
    <x v="176"/>
    <x v="128"/>
    <x v="12"/>
    <x v="14"/>
    <x v="9"/>
    <x v="0"/>
    <x v="16"/>
    <x v="14"/>
    <x v="249"/>
    <x v="39"/>
    <x v="3"/>
    <x v="6"/>
    <x v="0"/>
    <x v="0"/>
  </r>
  <r>
    <x v="7"/>
    <x v="19"/>
    <x v="0"/>
    <x v="21"/>
    <x v="3"/>
    <x v="2"/>
    <x v="176"/>
    <x v="514"/>
    <x v="62"/>
    <x v="0"/>
    <x v="0"/>
    <x v="0"/>
    <x v="16"/>
    <x v="34"/>
    <x v="249"/>
    <x v="39"/>
    <x v="3"/>
    <x v="6"/>
    <x v="0"/>
    <x v="0"/>
  </r>
  <r>
    <x v="7"/>
    <x v="22"/>
    <x v="0"/>
    <x v="21"/>
    <x v="3"/>
    <x v="3"/>
    <x v="176"/>
    <x v="519"/>
    <x v="62"/>
    <x v="0"/>
    <x v="0"/>
    <x v="0"/>
    <x v="16"/>
    <x v="41"/>
    <x v="249"/>
    <x v="39"/>
    <x v="3"/>
    <x v="6"/>
    <x v="0"/>
    <x v="0"/>
  </r>
  <r>
    <x v="7"/>
    <x v="22"/>
    <x v="0"/>
    <x v="21"/>
    <x v="3"/>
    <x v="9"/>
    <x v="176"/>
    <x v="518"/>
    <x v="62"/>
    <x v="0"/>
    <x v="0"/>
    <x v="0"/>
    <x v="16"/>
    <x v="38"/>
    <x v="249"/>
    <x v="39"/>
    <x v="3"/>
    <x v="6"/>
    <x v="0"/>
    <x v="0"/>
  </r>
  <r>
    <x v="7"/>
    <x v="23"/>
    <x v="0"/>
    <x v="21"/>
    <x v="3"/>
    <x v="9"/>
    <x v="176"/>
    <x v="1"/>
    <x v="89"/>
    <x v="0"/>
    <x v="0"/>
    <x v="0"/>
    <x v="16"/>
    <x v="0"/>
    <x v="249"/>
    <x v="39"/>
    <x v="3"/>
    <x v="6"/>
    <x v="0"/>
    <x v="0"/>
  </r>
  <r>
    <x v="7"/>
    <x v="22"/>
    <x v="0"/>
    <x v="21"/>
    <x v="2"/>
    <x v="2"/>
    <x v="36"/>
    <x v="700"/>
    <x v="62"/>
    <x v="207"/>
    <x v="254"/>
    <x v="0"/>
    <x v="16"/>
    <x v="116"/>
    <x v="28"/>
    <x v="39"/>
    <x v="3"/>
    <x v="6"/>
    <x v="0"/>
    <x v="0"/>
  </r>
  <r>
    <x v="4"/>
    <x v="21"/>
    <x v="5"/>
    <x v="31"/>
    <x v="0"/>
    <x v="1"/>
    <x v="189"/>
    <x v="544"/>
    <x v="16"/>
    <x v="12"/>
    <x v="12"/>
    <x v="0"/>
    <x v="16"/>
    <x v="17"/>
    <x v="175"/>
    <x v="92"/>
    <x v="3"/>
    <x v="6"/>
    <x v="0"/>
    <x v="0"/>
  </r>
  <r>
    <x v="4"/>
    <x v="21"/>
    <x v="4"/>
    <x v="14"/>
    <x v="0"/>
    <x v="1"/>
    <x v="215"/>
    <x v="344"/>
    <x v="16"/>
    <x v="0"/>
    <x v="0"/>
    <x v="0"/>
    <x v="15"/>
    <x v="0"/>
    <x v="178"/>
    <x v="96"/>
    <x v="3"/>
    <x v="6"/>
    <x v="0"/>
    <x v="0"/>
  </r>
  <r>
    <x v="4"/>
    <x v="16"/>
    <x v="5"/>
    <x v="32"/>
    <x v="0"/>
    <x v="9"/>
    <x v="332"/>
    <x v="466"/>
    <x v="16"/>
    <x v="12"/>
    <x v="10"/>
    <x v="0"/>
    <x v="15"/>
    <x v="22"/>
    <x v="172"/>
    <x v="90"/>
    <x v="3"/>
    <x v="6"/>
    <x v="0"/>
    <x v="0"/>
  </r>
  <r>
    <x v="4"/>
    <x v="19"/>
    <x v="5"/>
    <x v="31"/>
    <x v="1"/>
    <x v="9"/>
    <x v="22"/>
    <x v="34"/>
    <x v="16"/>
    <x v="12"/>
    <x v="14"/>
    <x v="0"/>
    <x v="15"/>
    <x v="29"/>
    <x v="143"/>
    <x v="117"/>
    <x v="3"/>
    <x v="6"/>
    <x v="0"/>
    <x v="0"/>
  </r>
  <r>
    <x v="7"/>
    <x v="22"/>
    <x v="5"/>
    <x v="31"/>
    <x v="3"/>
    <x v="9"/>
    <x v="22"/>
    <x v="198"/>
    <x v="62"/>
    <x v="26"/>
    <x v="30"/>
    <x v="0"/>
    <x v="15"/>
    <x v="52"/>
    <x v="143"/>
    <x v="117"/>
    <x v="3"/>
    <x v="6"/>
    <x v="0"/>
    <x v="0"/>
  </r>
  <r>
    <x v="7"/>
    <x v="22"/>
    <x v="5"/>
    <x v="31"/>
    <x v="13"/>
    <x v="9"/>
    <x v="184"/>
    <x v="408"/>
    <x v="45"/>
    <x v="0"/>
    <x v="0"/>
    <x v="0"/>
    <x v="15"/>
    <x v="0"/>
    <x v="143"/>
    <x v="117"/>
    <x v="3"/>
    <x v="6"/>
    <x v="0"/>
    <x v="0"/>
  </r>
  <r>
    <x v="5"/>
    <x v="17"/>
    <x v="5"/>
    <x v="31"/>
    <x v="3"/>
    <x v="9"/>
    <x v="184"/>
    <x v="77"/>
    <x v="12"/>
    <x v="0"/>
    <x v="0"/>
    <x v="0"/>
    <x v="15"/>
    <x v="0"/>
    <x v="143"/>
    <x v="117"/>
    <x v="3"/>
    <x v="6"/>
    <x v="0"/>
    <x v="0"/>
  </r>
  <r>
    <x v="6"/>
    <x v="22"/>
    <x v="5"/>
    <x v="31"/>
    <x v="1"/>
    <x v="1"/>
    <x v="131"/>
    <x v="406"/>
    <x v="63"/>
    <x v="139"/>
    <x v="156"/>
    <x v="0"/>
    <x v="15"/>
    <x v="191"/>
    <x v="97"/>
    <x v="117"/>
    <x v="3"/>
    <x v="6"/>
    <x v="0"/>
    <x v="0"/>
  </r>
  <r>
    <x v="7"/>
    <x v="21"/>
    <x v="5"/>
    <x v="31"/>
    <x v="13"/>
    <x v="9"/>
    <x v="131"/>
    <x v="343"/>
    <x v="86"/>
    <x v="0"/>
    <x v="0"/>
    <x v="0"/>
    <x v="15"/>
    <x v="0"/>
    <x v="97"/>
    <x v="117"/>
    <x v="3"/>
    <x v="6"/>
    <x v="0"/>
    <x v="0"/>
  </r>
  <r>
    <x v="1"/>
    <x v="21"/>
    <x v="5"/>
    <x v="31"/>
    <x v="1"/>
    <x v="9"/>
    <x v="131"/>
    <x v="295"/>
    <x v="16"/>
    <x v="0"/>
    <x v="0"/>
    <x v="0"/>
    <x v="15"/>
    <x v="0"/>
    <x v="97"/>
    <x v="117"/>
    <x v="3"/>
    <x v="6"/>
    <x v="0"/>
    <x v="0"/>
  </r>
  <r>
    <x v="1"/>
    <x v="21"/>
    <x v="5"/>
    <x v="31"/>
    <x v="2"/>
    <x v="9"/>
    <x v="131"/>
    <x v="380"/>
    <x v="39"/>
    <x v="0"/>
    <x v="0"/>
    <x v="0"/>
    <x v="15"/>
    <x v="0"/>
    <x v="97"/>
    <x v="117"/>
    <x v="3"/>
    <x v="6"/>
    <x v="0"/>
    <x v="0"/>
  </r>
  <r>
    <x v="7"/>
    <x v="22"/>
    <x v="5"/>
    <x v="31"/>
    <x v="3"/>
    <x v="1"/>
    <x v="131"/>
    <x v="371"/>
    <x v="17"/>
    <x v="135"/>
    <x v="152"/>
    <x v="0"/>
    <x v="15"/>
    <x v="233"/>
    <x v="97"/>
    <x v="117"/>
    <x v="3"/>
    <x v="6"/>
    <x v="0"/>
    <x v="0"/>
  </r>
  <r>
    <x v="1"/>
    <x v="19"/>
    <x v="5"/>
    <x v="31"/>
    <x v="1"/>
    <x v="1"/>
    <x v="205"/>
    <x v="351"/>
    <x v="16"/>
    <x v="27"/>
    <x v="40"/>
    <x v="0"/>
    <x v="15"/>
    <x v="63"/>
    <x v="155"/>
    <x v="117"/>
    <x v="3"/>
    <x v="6"/>
    <x v="0"/>
    <x v="0"/>
  </r>
  <r>
    <x v="1"/>
    <x v="19"/>
    <x v="5"/>
    <x v="31"/>
    <x v="2"/>
    <x v="9"/>
    <x v="205"/>
    <x v="377"/>
    <x v="39"/>
    <x v="16"/>
    <x v="15"/>
    <x v="0"/>
    <x v="15"/>
    <x v="0"/>
    <x v="155"/>
    <x v="117"/>
    <x v="3"/>
    <x v="6"/>
    <x v="0"/>
    <x v="0"/>
  </r>
  <r>
    <x v="1"/>
    <x v="18"/>
    <x v="5"/>
    <x v="31"/>
    <x v="3"/>
    <x v="9"/>
    <x v="205"/>
    <x v="326"/>
    <x v="34"/>
    <x v="0"/>
    <x v="0"/>
    <x v="0"/>
    <x v="15"/>
    <x v="21"/>
    <x v="155"/>
    <x v="117"/>
    <x v="3"/>
    <x v="6"/>
    <x v="0"/>
    <x v="0"/>
  </r>
  <r>
    <x v="1"/>
    <x v="22"/>
    <x v="5"/>
    <x v="31"/>
    <x v="3"/>
    <x v="3"/>
    <x v="335"/>
    <x v="648"/>
    <x v="34"/>
    <x v="0"/>
    <x v="0"/>
    <x v="0"/>
    <x v="15"/>
    <x v="0"/>
    <x v="212"/>
    <x v="117"/>
    <x v="3"/>
    <x v="6"/>
    <x v="0"/>
    <x v="0"/>
  </r>
  <r>
    <x v="7"/>
    <x v="22"/>
    <x v="5"/>
    <x v="31"/>
    <x v="1"/>
    <x v="9"/>
    <x v="350"/>
    <x v="11"/>
    <x v="25"/>
    <x v="0"/>
    <x v="0"/>
    <x v="0"/>
    <x v="15"/>
    <x v="0"/>
    <x v="246"/>
    <x v="117"/>
    <x v="3"/>
    <x v="6"/>
    <x v="0"/>
    <x v="0"/>
  </r>
  <r>
    <x v="7"/>
    <x v="22"/>
    <x v="5"/>
    <x v="31"/>
    <x v="2"/>
    <x v="9"/>
    <x v="350"/>
    <x v="562"/>
    <x v="68"/>
    <x v="0"/>
    <x v="0"/>
    <x v="0"/>
    <x v="15"/>
    <x v="0"/>
    <x v="246"/>
    <x v="117"/>
    <x v="3"/>
    <x v="6"/>
    <x v="0"/>
    <x v="0"/>
  </r>
  <r>
    <x v="1"/>
    <x v="21"/>
    <x v="5"/>
    <x v="31"/>
    <x v="3"/>
    <x v="1"/>
    <x v="188"/>
    <x v="324"/>
    <x v="34"/>
    <x v="142"/>
    <x v="164"/>
    <x v="0"/>
    <x v="15"/>
    <x v="199"/>
    <x v="147"/>
    <x v="117"/>
    <x v="3"/>
    <x v="6"/>
    <x v="0"/>
    <x v="0"/>
  </r>
  <r>
    <x v="7"/>
    <x v="21"/>
    <x v="5"/>
    <x v="31"/>
    <x v="1"/>
    <x v="1"/>
    <x v="188"/>
    <x v="426"/>
    <x v="17"/>
    <x v="142"/>
    <x v="207"/>
    <x v="0"/>
    <x v="15"/>
    <x v="277"/>
    <x v="147"/>
    <x v="117"/>
    <x v="3"/>
    <x v="6"/>
    <x v="0"/>
    <x v="0"/>
  </r>
  <r>
    <x v="7"/>
    <x v="21"/>
    <x v="5"/>
    <x v="31"/>
    <x v="3"/>
    <x v="2"/>
    <x v="188"/>
    <x v="491"/>
    <x v="68"/>
    <x v="126"/>
    <x v="164"/>
    <x v="0"/>
    <x v="15"/>
    <x v="252"/>
    <x v="147"/>
    <x v="117"/>
    <x v="3"/>
    <x v="6"/>
    <x v="0"/>
    <x v="0"/>
  </r>
  <r>
    <x v="6"/>
    <x v="19"/>
    <x v="5"/>
    <x v="31"/>
    <x v="1"/>
    <x v="1"/>
    <x v="186"/>
    <x v="104"/>
    <x v="55"/>
    <x v="0"/>
    <x v="0"/>
    <x v="0"/>
    <x v="15"/>
    <x v="0"/>
    <x v="214"/>
    <x v="117"/>
    <x v="3"/>
    <x v="6"/>
    <x v="0"/>
    <x v="0"/>
  </r>
  <r>
    <x v="8"/>
    <x v="21"/>
    <x v="5"/>
    <x v="31"/>
    <x v="2"/>
    <x v="2"/>
    <x v="186"/>
    <x v="126"/>
    <x v="12"/>
    <x v="121"/>
    <x v="155"/>
    <x v="0"/>
    <x v="15"/>
    <x v="245"/>
    <x v="214"/>
    <x v="117"/>
    <x v="3"/>
    <x v="6"/>
    <x v="0"/>
    <x v="0"/>
  </r>
  <r>
    <x v="1"/>
    <x v="19"/>
    <x v="5"/>
    <x v="31"/>
    <x v="1"/>
    <x v="1"/>
    <x v="186"/>
    <x v="90"/>
    <x v="6"/>
    <x v="117"/>
    <x v="204"/>
    <x v="0"/>
    <x v="15"/>
    <x v="261"/>
    <x v="145"/>
    <x v="117"/>
    <x v="3"/>
    <x v="6"/>
    <x v="0"/>
    <x v="0"/>
  </r>
  <r>
    <x v="1"/>
    <x v="17"/>
    <x v="5"/>
    <x v="31"/>
    <x v="2"/>
    <x v="9"/>
    <x v="186"/>
    <x v="381"/>
    <x v="39"/>
    <x v="0"/>
    <x v="0"/>
    <x v="0"/>
    <x v="15"/>
    <x v="40"/>
    <x v="145"/>
    <x v="117"/>
    <x v="3"/>
    <x v="6"/>
    <x v="0"/>
    <x v="0"/>
  </r>
  <r>
    <x v="1"/>
    <x v="21"/>
    <x v="5"/>
    <x v="31"/>
    <x v="3"/>
    <x v="9"/>
    <x v="186"/>
    <x v="679"/>
    <x v="57"/>
    <x v="13"/>
    <x v="9"/>
    <x v="0"/>
    <x v="15"/>
    <x v="14"/>
    <x v="145"/>
    <x v="117"/>
    <x v="3"/>
    <x v="6"/>
    <x v="0"/>
    <x v="0"/>
  </r>
  <r>
    <x v="1"/>
    <x v="20"/>
    <x v="5"/>
    <x v="31"/>
    <x v="13"/>
    <x v="9"/>
    <x v="186"/>
    <x v="595"/>
    <x v="34"/>
    <x v="14"/>
    <x v="13"/>
    <x v="0"/>
    <x v="15"/>
    <x v="14"/>
    <x v="145"/>
    <x v="117"/>
    <x v="3"/>
    <x v="6"/>
    <x v="0"/>
    <x v="0"/>
  </r>
  <r>
    <x v="1"/>
    <x v="21"/>
    <x v="5"/>
    <x v="31"/>
    <x v="3"/>
    <x v="0"/>
    <x v="186"/>
    <x v="162"/>
    <x v="16"/>
    <x v="0"/>
    <x v="0"/>
    <x v="0"/>
    <x v="15"/>
    <x v="4"/>
    <x v="145"/>
    <x v="117"/>
    <x v="3"/>
    <x v="6"/>
    <x v="0"/>
    <x v="0"/>
  </r>
  <r>
    <x v="1"/>
    <x v="21"/>
    <x v="5"/>
    <x v="31"/>
    <x v="1"/>
    <x v="1"/>
    <x v="226"/>
    <x v="116"/>
    <x v="16"/>
    <x v="161"/>
    <x v="221"/>
    <x v="0"/>
    <x v="15"/>
    <x v="247"/>
    <x v="168"/>
    <x v="117"/>
    <x v="3"/>
    <x v="6"/>
    <x v="0"/>
    <x v="0"/>
  </r>
  <r>
    <x v="1"/>
    <x v="21"/>
    <x v="5"/>
    <x v="31"/>
    <x v="3"/>
    <x v="2"/>
    <x v="226"/>
    <x v="115"/>
    <x v="16"/>
    <x v="26"/>
    <x v="34"/>
    <x v="0"/>
    <x v="15"/>
    <x v="62"/>
    <x v="168"/>
    <x v="117"/>
    <x v="3"/>
    <x v="6"/>
    <x v="0"/>
    <x v="0"/>
  </r>
  <r>
    <x v="1"/>
    <x v="21"/>
    <x v="5"/>
    <x v="31"/>
    <x v="2"/>
    <x v="2"/>
    <x v="226"/>
    <x v="541"/>
    <x v="34"/>
    <x v="0"/>
    <x v="0"/>
    <x v="0"/>
    <x v="15"/>
    <x v="0"/>
    <x v="168"/>
    <x v="117"/>
    <x v="3"/>
    <x v="6"/>
    <x v="0"/>
    <x v="0"/>
  </r>
  <r>
    <x v="7"/>
    <x v="22"/>
    <x v="5"/>
    <x v="31"/>
    <x v="13"/>
    <x v="9"/>
    <x v="226"/>
    <x v="628"/>
    <x v="68"/>
    <x v="0"/>
    <x v="0"/>
    <x v="0"/>
    <x v="15"/>
    <x v="16"/>
    <x v="168"/>
    <x v="117"/>
    <x v="3"/>
    <x v="6"/>
    <x v="0"/>
    <x v="0"/>
  </r>
  <r>
    <x v="7"/>
    <x v="22"/>
    <x v="5"/>
    <x v="31"/>
    <x v="2"/>
    <x v="2"/>
    <x v="226"/>
    <x v="608"/>
    <x v="12"/>
    <x v="139"/>
    <x v="169"/>
    <x v="0"/>
    <x v="15"/>
    <x v="212"/>
    <x v="168"/>
    <x v="117"/>
    <x v="3"/>
    <x v="6"/>
    <x v="0"/>
    <x v="0"/>
  </r>
  <r>
    <x v="7"/>
    <x v="22"/>
    <x v="5"/>
    <x v="31"/>
    <x v="2"/>
    <x v="9"/>
    <x v="226"/>
    <x v="199"/>
    <x v="86"/>
    <x v="139"/>
    <x v="187"/>
    <x v="0"/>
    <x v="15"/>
    <x v="237"/>
    <x v="168"/>
    <x v="117"/>
    <x v="3"/>
    <x v="6"/>
    <x v="0"/>
    <x v="0"/>
  </r>
  <r>
    <x v="1"/>
    <x v="21"/>
    <x v="5"/>
    <x v="31"/>
    <x v="3"/>
    <x v="9"/>
    <x v="183"/>
    <x v="332"/>
    <x v="16"/>
    <x v="0"/>
    <x v="0"/>
    <x v="0"/>
    <x v="15"/>
    <x v="21"/>
    <x v="33"/>
    <x v="117"/>
    <x v="3"/>
    <x v="6"/>
    <x v="0"/>
    <x v="0"/>
  </r>
  <r>
    <x v="1"/>
    <x v="21"/>
    <x v="5"/>
    <x v="31"/>
    <x v="3"/>
    <x v="9"/>
    <x v="183"/>
    <x v="86"/>
    <x v="6"/>
    <x v="0"/>
    <x v="0"/>
    <x v="0"/>
    <x v="15"/>
    <x v="0"/>
    <x v="33"/>
    <x v="117"/>
    <x v="3"/>
    <x v="6"/>
    <x v="0"/>
    <x v="0"/>
  </r>
  <r>
    <x v="5"/>
    <x v="30"/>
    <x v="5"/>
    <x v="31"/>
    <x v="6"/>
    <x v="9"/>
    <x v="15"/>
    <x v="611"/>
    <x v="17"/>
    <x v="0"/>
    <x v="0"/>
    <x v="0"/>
    <x v="15"/>
    <x v="0"/>
    <x v="33"/>
    <x v="117"/>
    <x v="3"/>
    <x v="6"/>
    <x v="0"/>
    <x v="0"/>
  </r>
  <r>
    <x v="4"/>
    <x v="19"/>
    <x v="5"/>
    <x v="28"/>
    <x v="1"/>
    <x v="9"/>
    <x v="327"/>
    <x v="441"/>
    <x v="16"/>
    <x v="105"/>
    <x v="113"/>
    <x v="0"/>
    <x v="15"/>
    <x v="120"/>
    <x v="164"/>
    <x v="76"/>
    <x v="3"/>
    <x v="6"/>
    <x v="0"/>
    <x v="0"/>
  </r>
  <r>
    <x v="7"/>
    <x v="22"/>
    <x v="5"/>
    <x v="32"/>
    <x v="3"/>
    <x v="9"/>
    <x v="272"/>
    <x v="606"/>
    <x v="85"/>
    <x v="126"/>
    <x v="123"/>
    <x v="0"/>
    <x v="15"/>
    <x v="193"/>
    <x v="7"/>
    <x v="74"/>
    <x v="3"/>
    <x v="6"/>
    <x v="0"/>
    <x v="0"/>
  </r>
  <r>
    <x v="6"/>
    <x v="18"/>
    <x v="5"/>
    <x v="35"/>
    <x v="1"/>
    <x v="1"/>
    <x v="7"/>
    <x v="500"/>
    <x v="16"/>
    <x v="0"/>
    <x v="0"/>
    <x v="0"/>
    <x v="15"/>
    <x v="0"/>
    <x v="7"/>
    <x v="74"/>
    <x v="3"/>
    <x v="6"/>
    <x v="0"/>
    <x v="0"/>
  </r>
  <r>
    <x v="1"/>
    <x v="19"/>
    <x v="5"/>
    <x v="35"/>
    <x v="1"/>
    <x v="1"/>
    <x v="7"/>
    <x v="17"/>
    <x v="16"/>
    <x v="46"/>
    <x v="73"/>
    <x v="0"/>
    <x v="15"/>
    <x v="102"/>
    <x v="7"/>
    <x v="74"/>
    <x v="3"/>
    <x v="6"/>
    <x v="0"/>
    <x v="0"/>
  </r>
  <r>
    <x v="1"/>
    <x v="20"/>
    <x v="5"/>
    <x v="35"/>
    <x v="3"/>
    <x v="9"/>
    <x v="7"/>
    <x v="317"/>
    <x v="16"/>
    <x v="43"/>
    <x v="60"/>
    <x v="0"/>
    <x v="15"/>
    <x v="94"/>
    <x v="7"/>
    <x v="74"/>
    <x v="3"/>
    <x v="6"/>
    <x v="0"/>
    <x v="0"/>
  </r>
  <r>
    <x v="1"/>
    <x v="20"/>
    <x v="5"/>
    <x v="35"/>
    <x v="3"/>
    <x v="9"/>
    <x v="7"/>
    <x v="444"/>
    <x v="16"/>
    <x v="43"/>
    <x v="56"/>
    <x v="0"/>
    <x v="15"/>
    <x v="84"/>
    <x v="7"/>
    <x v="74"/>
    <x v="3"/>
    <x v="6"/>
    <x v="0"/>
    <x v="0"/>
  </r>
  <r>
    <x v="7"/>
    <x v="16"/>
    <x v="2"/>
    <x v="26"/>
    <x v="1"/>
    <x v="9"/>
    <x v="282"/>
    <x v="482"/>
    <x v="62"/>
    <x v="0"/>
    <x v="0"/>
    <x v="0"/>
    <x v="15"/>
    <x v="0"/>
    <x v="176"/>
    <x v="93"/>
    <x v="3"/>
    <x v="6"/>
    <x v="0"/>
    <x v="0"/>
  </r>
  <r>
    <x v="6"/>
    <x v="16"/>
    <x v="2"/>
    <x v="26"/>
    <x v="1"/>
    <x v="1"/>
    <x v="282"/>
    <x v="687"/>
    <x v="62"/>
    <x v="0"/>
    <x v="0"/>
    <x v="0"/>
    <x v="15"/>
    <x v="0"/>
    <x v="176"/>
    <x v="93"/>
    <x v="3"/>
    <x v="6"/>
    <x v="0"/>
    <x v="0"/>
  </r>
  <r>
    <x v="1"/>
    <x v="19"/>
    <x v="4"/>
    <x v="25"/>
    <x v="3"/>
    <x v="3"/>
    <x v="69"/>
    <x v="132"/>
    <x v="16"/>
    <x v="128"/>
    <x v="175"/>
    <x v="0"/>
    <x v="15"/>
    <x v="157"/>
    <x v="173"/>
    <x v="91"/>
    <x v="3"/>
    <x v="6"/>
    <x v="0"/>
    <x v="0"/>
  </r>
  <r>
    <x v="7"/>
    <x v="20"/>
    <x v="5"/>
    <x v="35"/>
    <x v="3"/>
    <x v="9"/>
    <x v="291"/>
    <x v="602"/>
    <x v="17"/>
    <x v="24"/>
    <x v="30"/>
    <x v="0"/>
    <x v="15"/>
    <x v="57"/>
    <x v="184"/>
    <x v="101"/>
    <x v="3"/>
    <x v="6"/>
    <x v="0"/>
    <x v="0"/>
  </r>
  <r>
    <x v="1"/>
    <x v="18"/>
    <x v="5"/>
    <x v="35"/>
    <x v="3"/>
    <x v="9"/>
    <x v="291"/>
    <x v="655"/>
    <x v="16"/>
    <x v="0"/>
    <x v="0"/>
    <x v="0"/>
    <x v="15"/>
    <x v="25"/>
    <x v="184"/>
    <x v="101"/>
    <x v="3"/>
    <x v="6"/>
    <x v="0"/>
    <x v="0"/>
  </r>
  <r>
    <x v="7"/>
    <x v="20"/>
    <x v="5"/>
    <x v="33"/>
    <x v="6"/>
    <x v="4"/>
    <x v="300"/>
    <x v="511"/>
    <x v="62"/>
    <x v="114"/>
    <x v="152"/>
    <x v="0"/>
    <x v="15"/>
    <x v="179"/>
    <x v="210"/>
    <x v="81"/>
    <x v="3"/>
    <x v="6"/>
    <x v="0"/>
    <x v="0"/>
  </r>
  <r>
    <x v="4"/>
    <x v="17"/>
    <x v="5"/>
    <x v="33"/>
    <x v="1"/>
    <x v="1"/>
    <x v="300"/>
    <x v="555"/>
    <x v="16"/>
    <x v="174"/>
    <x v="240"/>
    <x v="0"/>
    <x v="15"/>
    <x v="255"/>
    <x v="210"/>
    <x v="81"/>
    <x v="3"/>
    <x v="6"/>
    <x v="0"/>
    <x v="0"/>
  </r>
  <r>
    <x v="4"/>
    <x v="20"/>
    <x v="5"/>
    <x v="33"/>
    <x v="0"/>
    <x v="9"/>
    <x v="300"/>
    <x v="637"/>
    <x v="16"/>
    <x v="129"/>
    <x v="125"/>
    <x v="0"/>
    <x v="15"/>
    <x v="138"/>
    <x v="210"/>
    <x v="81"/>
    <x v="3"/>
    <x v="6"/>
    <x v="0"/>
    <x v="0"/>
  </r>
  <r>
    <x v="1"/>
    <x v="17"/>
    <x v="5"/>
    <x v="33"/>
    <x v="3"/>
    <x v="9"/>
    <x v="300"/>
    <x v="678"/>
    <x v="16"/>
    <x v="131"/>
    <x v="178"/>
    <x v="0"/>
    <x v="15"/>
    <x v="173"/>
    <x v="210"/>
    <x v="81"/>
    <x v="3"/>
    <x v="6"/>
    <x v="0"/>
    <x v="0"/>
  </r>
  <r>
    <x v="1"/>
    <x v="17"/>
    <x v="5"/>
    <x v="33"/>
    <x v="3"/>
    <x v="2"/>
    <x v="300"/>
    <x v="555"/>
    <x v="16"/>
    <x v="174"/>
    <x v="240"/>
    <x v="0"/>
    <x v="15"/>
    <x v="255"/>
    <x v="210"/>
    <x v="81"/>
    <x v="3"/>
    <x v="6"/>
    <x v="0"/>
    <x v="0"/>
  </r>
  <r>
    <x v="1"/>
    <x v="21"/>
    <x v="5"/>
    <x v="31"/>
    <x v="13"/>
    <x v="9"/>
    <x v="189"/>
    <x v="544"/>
    <x v="16"/>
    <x v="12"/>
    <x v="12"/>
    <x v="0"/>
    <x v="15"/>
    <x v="17"/>
    <x v="148"/>
    <x v="54"/>
    <x v="3"/>
    <x v="6"/>
    <x v="0"/>
    <x v="0"/>
  </r>
  <r>
    <x v="7"/>
    <x v="20"/>
    <x v="5"/>
    <x v="31"/>
    <x v="1"/>
    <x v="1"/>
    <x v="1"/>
    <x v="485"/>
    <x v="62"/>
    <x v="14"/>
    <x v="13"/>
    <x v="0"/>
    <x v="15"/>
    <x v="21"/>
    <x v="27"/>
    <x v="42"/>
    <x v="3"/>
    <x v="6"/>
    <x v="0"/>
    <x v="0"/>
  </r>
  <r>
    <x v="1"/>
    <x v="20"/>
    <x v="5"/>
    <x v="31"/>
    <x v="1"/>
    <x v="1"/>
    <x v="188"/>
    <x v="483"/>
    <x v="34"/>
    <x v="114"/>
    <x v="152"/>
    <x v="0"/>
    <x v="15"/>
    <x v="145"/>
    <x v="27"/>
    <x v="42"/>
    <x v="3"/>
    <x v="6"/>
    <x v="0"/>
    <x v="0"/>
  </r>
  <r>
    <x v="1"/>
    <x v="20"/>
    <x v="5"/>
    <x v="28"/>
    <x v="1"/>
    <x v="9"/>
    <x v="258"/>
    <x v="290"/>
    <x v="21"/>
    <x v="109"/>
    <x v="149"/>
    <x v="0"/>
    <x v="15"/>
    <x v="249"/>
    <x v="135"/>
    <x v="127"/>
    <x v="3"/>
    <x v="6"/>
    <x v="0"/>
    <x v="0"/>
  </r>
  <r>
    <x v="1"/>
    <x v="21"/>
    <x v="5"/>
    <x v="28"/>
    <x v="1"/>
    <x v="9"/>
    <x v="258"/>
    <x v="610"/>
    <x v="16"/>
    <x v="102"/>
    <x v="133"/>
    <x v="0"/>
    <x v="15"/>
    <x v="235"/>
    <x v="135"/>
    <x v="127"/>
    <x v="3"/>
    <x v="6"/>
    <x v="0"/>
    <x v="0"/>
  </r>
  <r>
    <x v="1"/>
    <x v="17"/>
    <x v="5"/>
    <x v="28"/>
    <x v="1"/>
    <x v="9"/>
    <x v="92"/>
    <x v="619"/>
    <x v="51"/>
    <x v="0"/>
    <x v="0"/>
    <x v="0"/>
    <x v="15"/>
    <x v="0"/>
    <x v="135"/>
    <x v="127"/>
    <x v="3"/>
    <x v="6"/>
    <x v="0"/>
    <x v="0"/>
  </r>
  <r>
    <x v="1"/>
    <x v="21"/>
    <x v="5"/>
    <x v="28"/>
    <x v="1"/>
    <x v="9"/>
    <x v="210"/>
    <x v="221"/>
    <x v="16"/>
    <x v="27"/>
    <x v="39"/>
    <x v="0"/>
    <x v="15"/>
    <x v="73"/>
    <x v="135"/>
    <x v="127"/>
    <x v="3"/>
    <x v="6"/>
    <x v="0"/>
    <x v="0"/>
  </r>
  <r>
    <x v="7"/>
    <x v="21"/>
    <x v="5"/>
    <x v="28"/>
    <x v="3"/>
    <x v="9"/>
    <x v="270"/>
    <x v="121"/>
    <x v="12"/>
    <x v="44"/>
    <x v="64"/>
    <x v="0"/>
    <x v="15"/>
    <x v="95"/>
    <x v="56"/>
    <x v="127"/>
    <x v="3"/>
    <x v="6"/>
    <x v="0"/>
    <x v="0"/>
  </r>
  <r>
    <x v="6"/>
    <x v="17"/>
    <x v="5"/>
    <x v="28"/>
    <x v="1"/>
    <x v="9"/>
    <x v="158"/>
    <x v="367"/>
    <x v="35"/>
    <x v="0"/>
    <x v="0"/>
    <x v="0"/>
    <x v="15"/>
    <x v="0"/>
    <x v="156"/>
    <x v="127"/>
    <x v="3"/>
    <x v="6"/>
    <x v="0"/>
    <x v="0"/>
  </r>
  <r>
    <x v="6"/>
    <x v="17"/>
    <x v="5"/>
    <x v="28"/>
    <x v="1"/>
    <x v="9"/>
    <x v="207"/>
    <x v="367"/>
    <x v="35"/>
    <x v="24"/>
    <x v="35"/>
    <x v="0"/>
    <x v="15"/>
    <x v="74"/>
    <x v="156"/>
    <x v="127"/>
    <x v="3"/>
    <x v="6"/>
    <x v="0"/>
    <x v="0"/>
  </r>
  <r>
    <x v="6"/>
    <x v="22"/>
    <x v="5"/>
    <x v="28"/>
    <x v="1"/>
    <x v="9"/>
    <x v="321"/>
    <x v="367"/>
    <x v="35"/>
    <x v="0"/>
    <x v="0"/>
    <x v="0"/>
    <x v="15"/>
    <x v="0"/>
    <x v="156"/>
    <x v="127"/>
    <x v="3"/>
    <x v="6"/>
    <x v="0"/>
    <x v="0"/>
  </r>
  <r>
    <x v="7"/>
    <x v="20"/>
    <x v="5"/>
    <x v="28"/>
    <x v="2"/>
    <x v="9"/>
    <x v="167"/>
    <x v="39"/>
    <x v="11"/>
    <x v="20"/>
    <x v="28"/>
    <x v="0"/>
    <x v="15"/>
    <x v="58"/>
    <x v="134"/>
    <x v="127"/>
    <x v="3"/>
    <x v="6"/>
    <x v="0"/>
    <x v="0"/>
  </r>
  <r>
    <x v="7"/>
    <x v="20"/>
    <x v="5"/>
    <x v="28"/>
    <x v="3"/>
    <x v="9"/>
    <x v="167"/>
    <x v="670"/>
    <x v="11"/>
    <x v="122"/>
    <x v="157"/>
    <x v="0"/>
    <x v="15"/>
    <x v="259"/>
    <x v="134"/>
    <x v="127"/>
    <x v="3"/>
    <x v="6"/>
    <x v="0"/>
    <x v="0"/>
  </r>
  <r>
    <x v="5"/>
    <x v="19"/>
    <x v="5"/>
    <x v="28"/>
    <x v="3"/>
    <x v="9"/>
    <x v="167"/>
    <x v="675"/>
    <x v="16"/>
    <x v="0"/>
    <x v="0"/>
    <x v="0"/>
    <x v="15"/>
    <x v="0"/>
    <x v="134"/>
    <x v="127"/>
    <x v="3"/>
    <x v="6"/>
    <x v="0"/>
    <x v="0"/>
  </r>
  <r>
    <x v="1"/>
    <x v="21"/>
    <x v="5"/>
    <x v="28"/>
    <x v="2"/>
    <x v="2"/>
    <x v="167"/>
    <x v="685"/>
    <x v="16"/>
    <x v="137"/>
    <x v="186"/>
    <x v="0"/>
    <x v="15"/>
    <x v="185"/>
    <x v="134"/>
    <x v="127"/>
    <x v="3"/>
    <x v="6"/>
    <x v="0"/>
    <x v="0"/>
  </r>
  <r>
    <x v="1"/>
    <x v="20"/>
    <x v="5"/>
    <x v="28"/>
    <x v="4"/>
    <x v="2"/>
    <x v="167"/>
    <x v="685"/>
    <x v="16"/>
    <x v="124"/>
    <x v="205"/>
    <x v="0"/>
    <x v="15"/>
    <x v="239"/>
    <x v="134"/>
    <x v="127"/>
    <x v="3"/>
    <x v="6"/>
    <x v="0"/>
    <x v="0"/>
  </r>
  <r>
    <x v="4"/>
    <x v="17"/>
    <x v="5"/>
    <x v="28"/>
    <x v="1"/>
    <x v="9"/>
    <x v="153"/>
    <x v="421"/>
    <x v="51"/>
    <x v="102"/>
    <x v="154"/>
    <x v="0"/>
    <x v="15"/>
    <x v="248"/>
    <x v="127"/>
    <x v="127"/>
    <x v="3"/>
    <x v="6"/>
    <x v="0"/>
    <x v="0"/>
  </r>
  <r>
    <x v="1"/>
    <x v="17"/>
    <x v="5"/>
    <x v="28"/>
    <x v="3"/>
    <x v="9"/>
    <x v="153"/>
    <x v="422"/>
    <x v="51"/>
    <x v="105"/>
    <x v="158"/>
    <x v="0"/>
    <x v="15"/>
    <x v="192"/>
    <x v="127"/>
    <x v="127"/>
    <x v="3"/>
    <x v="6"/>
    <x v="0"/>
    <x v="0"/>
  </r>
  <r>
    <x v="1"/>
    <x v="17"/>
    <x v="5"/>
    <x v="28"/>
    <x v="6"/>
    <x v="9"/>
    <x v="153"/>
    <x v="419"/>
    <x v="51"/>
    <x v="105"/>
    <x v="114"/>
    <x v="0"/>
    <x v="15"/>
    <x v="126"/>
    <x v="127"/>
    <x v="127"/>
    <x v="3"/>
    <x v="6"/>
    <x v="0"/>
    <x v="0"/>
  </r>
  <r>
    <x v="1"/>
    <x v="19"/>
    <x v="5"/>
    <x v="28"/>
    <x v="1"/>
    <x v="1"/>
    <x v="153"/>
    <x v="469"/>
    <x v="57"/>
    <x v="118"/>
    <x v="135"/>
    <x v="0"/>
    <x v="15"/>
    <x v="148"/>
    <x v="127"/>
    <x v="127"/>
    <x v="3"/>
    <x v="6"/>
    <x v="0"/>
    <x v="0"/>
  </r>
  <r>
    <x v="1"/>
    <x v="18"/>
    <x v="5"/>
    <x v="28"/>
    <x v="2"/>
    <x v="9"/>
    <x v="153"/>
    <x v="502"/>
    <x v="50"/>
    <x v="24"/>
    <x v="36"/>
    <x v="0"/>
    <x v="15"/>
    <x v="60"/>
    <x v="127"/>
    <x v="127"/>
    <x v="3"/>
    <x v="6"/>
    <x v="0"/>
    <x v="0"/>
  </r>
  <r>
    <x v="1"/>
    <x v="21"/>
    <x v="5"/>
    <x v="28"/>
    <x v="2"/>
    <x v="9"/>
    <x v="327"/>
    <x v="161"/>
    <x v="13"/>
    <x v="0"/>
    <x v="0"/>
    <x v="0"/>
    <x v="15"/>
    <x v="0"/>
    <x v="225"/>
    <x v="127"/>
    <x v="3"/>
    <x v="6"/>
    <x v="0"/>
    <x v="0"/>
  </r>
  <r>
    <x v="6"/>
    <x v="21"/>
    <x v="5"/>
    <x v="28"/>
    <x v="2"/>
    <x v="1"/>
    <x v="327"/>
    <x v="367"/>
    <x v="35"/>
    <x v="25"/>
    <x v="38"/>
    <x v="0"/>
    <x v="15"/>
    <x v="67"/>
    <x v="225"/>
    <x v="127"/>
    <x v="3"/>
    <x v="6"/>
    <x v="0"/>
    <x v="0"/>
  </r>
  <r>
    <x v="7"/>
    <x v="22"/>
    <x v="5"/>
    <x v="28"/>
    <x v="3"/>
    <x v="9"/>
    <x v="327"/>
    <x v="481"/>
    <x v="17"/>
    <x v="24"/>
    <x v="30"/>
    <x v="0"/>
    <x v="15"/>
    <x v="59"/>
    <x v="225"/>
    <x v="127"/>
    <x v="3"/>
    <x v="6"/>
    <x v="0"/>
    <x v="0"/>
  </r>
  <r>
    <x v="1"/>
    <x v="19"/>
    <x v="5"/>
    <x v="28"/>
    <x v="3"/>
    <x v="9"/>
    <x v="327"/>
    <x v="441"/>
    <x v="14"/>
    <x v="105"/>
    <x v="113"/>
    <x v="0"/>
    <x v="15"/>
    <x v="120"/>
    <x v="225"/>
    <x v="127"/>
    <x v="3"/>
    <x v="6"/>
    <x v="0"/>
    <x v="0"/>
  </r>
  <r>
    <x v="6"/>
    <x v="15"/>
    <x v="5"/>
    <x v="17"/>
    <x v="2"/>
    <x v="9"/>
    <x v="52"/>
    <x v="605"/>
    <x v="17"/>
    <x v="0"/>
    <x v="0"/>
    <x v="0"/>
    <x v="15"/>
    <x v="0"/>
    <x v="38"/>
    <x v="80"/>
    <x v="3"/>
    <x v="6"/>
    <x v="0"/>
    <x v="0"/>
  </r>
  <r>
    <x v="1"/>
    <x v="19"/>
    <x v="5"/>
    <x v="17"/>
    <x v="3"/>
    <x v="9"/>
    <x v="52"/>
    <x v="697"/>
    <x v="16"/>
    <x v="0"/>
    <x v="0"/>
    <x v="0"/>
    <x v="15"/>
    <x v="21"/>
    <x v="38"/>
    <x v="80"/>
    <x v="3"/>
    <x v="6"/>
    <x v="0"/>
    <x v="0"/>
  </r>
  <r>
    <x v="7"/>
    <x v="21"/>
    <x v="5"/>
    <x v="17"/>
    <x v="3"/>
    <x v="9"/>
    <x v="52"/>
    <x v="520"/>
    <x v="17"/>
    <x v="0"/>
    <x v="0"/>
    <x v="0"/>
    <x v="15"/>
    <x v="0"/>
    <x v="38"/>
    <x v="80"/>
    <x v="3"/>
    <x v="6"/>
    <x v="0"/>
    <x v="0"/>
  </r>
  <r>
    <x v="1"/>
    <x v="18"/>
    <x v="5"/>
    <x v="17"/>
    <x v="6"/>
    <x v="9"/>
    <x v="52"/>
    <x v="415"/>
    <x v="16"/>
    <x v="0"/>
    <x v="0"/>
    <x v="0"/>
    <x v="15"/>
    <x v="0"/>
    <x v="38"/>
    <x v="80"/>
    <x v="3"/>
    <x v="6"/>
    <x v="0"/>
    <x v="0"/>
  </r>
  <r>
    <x v="7"/>
    <x v="22"/>
    <x v="5"/>
    <x v="17"/>
    <x v="3"/>
    <x v="9"/>
    <x v="88"/>
    <x v="459"/>
    <x v="17"/>
    <x v="0"/>
    <x v="0"/>
    <x v="0"/>
    <x v="15"/>
    <x v="21"/>
    <x v="52"/>
    <x v="80"/>
    <x v="3"/>
    <x v="6"/>
    <x v="0"/>
    <x v="0"/>
  </r>
  <r>
    <x v="1"/>
    <x v="17"/>
    <x v="5"/>
    <x v="17"/>
    <x v="4"/>
    <x v="9"/>
    <x v="88"/>
    <x v="526"/>
    <x v="16"/>
    <x v="0"/>
    <x v="0"/>
    <x v="0"/>
    <x v="15"/>
    <x v="30"/>
    <x v="52"/>
    <x v="80"/>
    <x v="3"/>
    <x v="6"/>
    <x v="0"/>
    <x v="0"/>
  </r>
  <r>
    <x v="1"/>
    <x v="18"/>
    <x v="5"/>
    <x v="17"/>
    <x v="2"/>
    <x v="9"/>
    <x v="88"/>
    <x v="620"/>
    <x v="16"/>
    <x v="0"/>
    <x v="0"/>
    <x v="0"/>
    <x v="15"/>
    <x v="30"/>
    <x v="52"/>
    <x v="80"/>
    <x v="3"/>
    <x v="6"/>
    <x v="0"/>
    <x v="0"/>
  </r>
  <r>
    <x v="7"/>
    <x v="22"/>
    <x v="5"/>
    <x v="31"/>
    <x v="3"/>
    <x v="9"/>
    <x v="317"/>
    <x v="511"/>
    <x v="62"/>
    <x v="0"/>
    <x v="0"/>
    <x v="0"/>
    <x v="15"/>
    <x v="0"/>
    <x v="219"/>
    <x v="161"/>
    <x v="3"/>
    <x v="6"/>
    <x v="0"/>
    <x v="0"/>
  </r>
  <r>
    <x v="7"/>
    <x v="22"/>
    <x v="5"/>
    <x v="31"/>
    <x v="3"/>
    <x v="9"/>
    <x v="317"/>
    <x v="307"/>
    <x v="33"/>
    <x v="114"/>
    <x v="119"/>
    <x v="0"/>
    <x v="15"/>
    <x v="132"/>
    <x v="219"/>
    <x v="161"/>
    <x v="3"/>
    <x v="6"/>
    <x v="0"/>
    <x v="0"/>
  </r>
  <r>
    <x v="7"/>
    <x v="22"/>
    <x v="5"/>
    <x v="31"/>
    <x v="3"/>
    <x v="9"/>
    <x v="317"/>
    <x v="624"/>
    <x v="72"/>
    <x v="114"/>
    <x v="131"/>
    <x v="0"/>
    <x v="15"/>
    <x v="178"/>
    <x v="219"/>
    <x v="161"/>
    <x v="3"/>
    <x v="6"/>
    <x v="0"/>
    <x v="0"/>
  </r>
  <r>
    <x v="8"/>
    <x v="21"/>
    <x v="5"/>
    <x v="31"/>
    <x v="1"/>
    <x v="1"/>
    <x v="195"/>
    <x v="511"/>
    <x v="62"/>
    <x v="0"/>
    <x v="0"/>
    <x v="0"/>
    <x v="15"/>
    <x v="0"/>
    <x v="152"/>
    <x v="161"/>
    <x v="3"/>
    <x v="6"/>
    <x v="0"/>
    <x v="0"/>
  </r>
  <r>
    <x v="7"/>
    <x v="21"/>
    <x v="5"/>
    <x v="31"/>
    <x v="3"/>
    <x v="9"/>
    <x v="195"/>
    <x v="624"/>
    <x v="72"/>
    <x v="0"/>
    <x v="0"/>
    <x v="0"/>
    <x v="15"/>
    <x v="0"/>
    <x v="152"/>
    <x v="161"/>
    <x v="3"/>
    <x v="6"/>
    <x v="0"/>
    <x v="0"/>
  </r>
  <r>
    <x v="7"/>
    <x v="21"/>
    <x v="5"/>
    <x v="31"/>
    <x v="1"/>
    <x v="9"/>
    <x v="114"/>
    <x v="545"/>
    <x v="33"/>
    <x v="0"/>
    <x v="0"/>
    <x v="0"/>
    <x v="15"/>
    <x v="0"/>
    <x v="66"/>
    <x v="161"/>
    <x v="3"/>
    <x v="6"/>
    <x v="0"/>
    <x v="0"/>
  </r>
  <r>
    <x v="7"/>
    <x v="19"/>
    <x v="5"/>
    <x v="31"/>
    <x v="2"/>
    <x v="1"/>
    <x v="114"/>
    <x v="545"/>
    <x v="72"/>
    <x v="0"/>
    <x v="0"/>
    <x v="0"/>
    <x v="15"/>
    <x v="0"/>
    <x v="66"/>
    <x v="161"/>
    <x v="3"/>
    <x v="6"/>
    <x v="0"/>
    <x v="0"/>
  </r>
  <r>
    <x v="7"/>
    <x v="21"/>
    <x v="5"/>
    <x v="31"/>
    <x v="3"/>
    <x v="9"/>
    <x v="114"/>
    <x v="29"/>
    <x v="62"/>
    <x v="12"/>
    <x v="10"/>
    <x v="0"/>
    <x v="15"/>
    <x v="23"/>
    <x v="66"/>
    <x v="161"/>
    <x v="3"/>
    <x v="6"/>
    <x v="0"/>
    <x v="0"/>
  </r>
  <r>
    <x v="7"/>
    <x v="21"/>
    <x v="5"/>
    <x v="31"/>
    <x v="3"/>
    <x v="9"/>
    <x v="137"/>
    <x v="271"/>
    <x v="32"/>
    <x v="114"/>
    <x v="126"/>
    <x v="0"/>
    <x v="15"/>
    <x v="142"/>
    <x v="100"/>
    <x v="161"/>
    <x v="3"/>
    <x v="6"/>
    <x v="0"/>
    <x v="0"/>
  </r>
  <r>
    <x v="7"/>
    <x v="21"/>
    <x v="5"/>
    <x v="31"/>
    <x v="3"/>
    <x v="9"/>
    <x v="137"/>
    <x v="624"/>
    <x v="72"/>
    <x v="114"/>
    <x v="126"/>
    <x v="0"/>
    <x v="15"/>
    <x v="133"/>
    <x v="100"/>
    <x v="161"/>
    <x v="3"/>
    <x v="6"/>
    <x v="0"/>
    <x v="0"/>
  </r>
  <r>
    <x v="7"/>
    <x v="21"/>
    <x v="5"/>
    <x v="31"/>
    <x v="1"/>
    <x v="9"/>
    <x v="200"/>
    <x v="304"/>
    <x v="62"/>
    <x v="114"/>
    <x v="168"/>
    <x v="0"/>
    <x v="15"/>
    <x v="268"/>
    <x v="129"/>
    <x v="161"/>
    <x v="3"/>
    <x v="6"/>
    <x v="0"/>
    <x v="0"/>
  </r>
  <r>
    <x v="7"/>
    <x v="20"/>
    <x v="5"/>
    <x v="31"/>
    <x v="1"/>
    <x v="9"/>
    <x v="195"/>
    <x v="511"/>
    <x v="62"/>
    <x v="22"/>
    <x v="30"/>
    <x v="0"/>
    <x v="15"/>
    <x v="54"/>
    <x v="129"/>
    <x v="161"/>
    <x v="3"/>
    <x v="6"/>
    <x v="0"/>
    <x v="0"/>
  </r>
  <r>
    <x v="7"/>
    <x v="21"/>
    <x v="5"/>
    <x v="31"/>
    <x v="1"/>
    <x v="9"/>
    <x v="186"/>
    <x v="126"/>
    <x v="12"/>
    <x v="121"/>
    <x v="155"/>
    <x v="0"/>
    <x v="15"/>
    <x v="246"/>
    <x v="129"/>
    <x v="161"/>
    <x v="3"/>
    <x v="6"/>
    <x v="0"/>
    <x v="0"/>
  </r>
  <r>
    <x v="1"/>
    <x v="19"/>
    <x v="0"/>
    <x v="5"/>
    <x v="0"/>
    <x v="1"/>
    <x v="309"/>
    <x v="702"/>
    <x v="89"/>
    <x v="100"/>
    <x v="200"/>
    <x v="0"/>
    <x v="15"/>
    <x v="159"/>
    <x v="111"/>
    <x v="53"/>
    <x v="3"/>
    <x v="6"/>
    <x v="0"/>
    <x v="0"/>
  </r>
  <r>
    <x v="1"/>
    <x v="19"/>
    <x v="4"/>
    <x v="14"/>
    <x v="9"/>
    <x v="9"/>
    <x v="215"/>
    <x v="344"/>
    <x v="16"/>
    <x v="0"/>
    <x v="0"/>
    <x v="0"/>
    <x v="13"/>
    <x v="0"/>
    <x v="64"/>
    <x v="31"/>
    <x v="3"/>
    <x v="6"/>
    <x v="0"/>
    <x v="0"/>
  </r>
  <r>
    <x v="1"/>
    <x v="20"/>
    <x v="4"/>
    <x v="14"/>
    <x v="9"/>
    <x v="9"/>
    <x v="215"/>
    <x v="344"/>
    <x v="16"/>
    <x v="0"/>
    <x v="0"/>
    <x v="0"/>
    <x v="14"/>
    <x v="0"/>
    <x v="64"/>
    <x v="31"/>
    <x v="3"/>
    <x v="6"/>
    <x v="0"/>
    <x v="0"/>
  </r>
  <r>
    <x v="4"/>
    <x v="20"/>
    <x v="4"/>
    <x v="14"/>
    <x v="0"/>
    <x v="9"/>
    <x v="215"/>
    <x v="344"/>
    <x v="16"/>
    <x v="0"/>
    <x v="0"/>
    <x v="0"/>
    <x v="9"/>
    <x v="0"/>
    <x v="64"/>
    <x v="31"/>
    <x v="3"/>
    <x v="6"/>
    <x v="0"/>
    <x v="0"/>
  </r>
  <r>
    <x v="4"/>
    <x v="19"/>
    <x v="4"/>
    <x v="14"/>
    <x v="0"/>
    <x v="9"/>
    <x v="215"/>
    <x v="344"/>
    <x v="16"/>
    <x v="0"/>
    <x v="0"/>
    <x v="0"/>
    <x v="9"/>
    <x v="0"/>
    <x v="64"/>
    <x v="31"/>
    <x v="3"/>
    <x v="6"/>
    <x v="0"/>
    <x v="0"/>
  </r>
  <r>
    <x v="4"/>
    <x v="15"/>
    <x v="4"/>
    <x v="14"/>
    <x v="0"/>
    <x v="9"/>
    <x v="215"/>
    <x v="344"/>
    <x v="16"/>
    <x v="0"/>
    <x v="0"/>
    <x v="0"/>
    <x v="9"/>
    <x v="0"/>
    <x v="64"/>
    <x v="31"/>
    <x v="3"/>
    <x v="6"/>
    <x v="0"/>
    <x v="0"/>
  </r>
  <r>
    <x v="1"/>
    <x v="15"/>
    <x v="5"/>
    <x v="31"/>
    <x v="0"/>
    <x v="9"/>
    <x v="249"/>
    <x v="328"/>
    <x v="34"/>
    <x v="35"/>
    <x v="49"/>
    <x v="0"/>
    <x v="14"/>
    <x v="83"/>
    <x v="109"/>
    <x v="52"/>
    <x v="3"/>
    <x v="6"/>
    <x v="0"/>
    <x v="0"/>
  </r>
  <r>
    <x v="4"/>
    <x v="19"/>
    <x v="4"/>
    <x v="14"/>
    <x v="0"/>
    <x v="9"/>
    <x v="244"/>
    <x v="639"/>
    <x v="39"/>
    <x v="0"/>
    <x v="0"/>
    <x v="0"/>
    <x v="9"/>
    <x v="0"/>
    <x v="64"/>
    <x v="31"/>
    <x v="3"/>
    <x v="6"/>
    <x v="0"/>
    <x v="0"/>
  </r>
  <r>
    <x v="1"/>
    <x v="19"/>
    <x v="4"/>
    <x v="14"/>
    <x v="9"/>
    <x v="9"/>
    <x v="244"/>
    <x v="396"/>
    <x v="16"/>
    <x v="0"/>
    <x v="0"/>
    <x v="0"/>
    <x v="11"/>
    <x v="0"/>
    <x v="124"/>
    <x v="31"/>
    <x v="3"/>
    <x v="6"/>
    <x v="0"/>
    <x v="0"/>
  </r>
  <r>
    <x v="1"/>
    <x v="18"/>
    <x v="5"/>
    <x v="37"/>
    <x v="0"/>
    <x v="9"/>
    <x v="277"/>
    <x v="201"/>
    <x v="58"/>
    <x v="110"/>
    <x v="124"/>
    <x v="0"/>
    <x v="14"/>
    <x v="123"/>
    <x v="108"/>
    <x v="51"/>
    <x v="3"/>
    <x v="6"/>
    <x v="0"/>
    <x v="0"/>
  </r>
  <r>
    <x v="7"/>
    <x v="19"/>
    <x v="4"/>
    <x v="37"/>
    <x v="0"/>
    <x v="9"/>
    <x v="66"/>
    <x v="429"/>
    <x v="17"/>
    <x v="0"/>
    <x v="0"/>
    <x v="0"/>
    <x v="14"/>
    <x v="0"/>
    <x v="184"/>
    <x v="101"/>
    <x v="3"/>
    <x v="6"/>
    <x v="0"/>
    <x v="0"/>
  </r>
  <r>
    <x v="7"/>
    <x v="20"/>
    <x v="5"/>
    <x v="37"/>
    <x v="0"/>
    <x v="9"/>
    <x v="57"/>
    <x v="121"/>
    <x v="12"/>
    <x v="0"/>
    <x v="0"/>
    <x v="0"/>
    <x v="14"/>
    <x v="0"/>
    <x v="182"/>
    <x v="99"/>
    <x v="3"/>
    <x v="6"/>
    <x v="0"/>
    <x v="0"/>
  </r>
  <r>
    <x v="7"/>
    <x v="21"/>
    <x v="5"/>
    <x v="37"/>
    <x v="0"/>
    <x v="9"/>
    <x v="235"/>
    <x v="267"/>
    <x v="29"/>
    <x v="118"/>
    <x v="120"/>
    <x v="0"/>
    <x v="14"/>
    <x v="164"/>
    <x v="256"/>
    <x v="166"/>
    <x v="3"/>
    <x v="6"/>
    <x v="0"/>
    <x v="0"/>
  </r>
  <r>
    <x v="7"/>
    <x v="20"/>
    <x v="0"/>
    <x v="37"/>
    <x v="0"/>
    <x v="9"/>
    <x v="136"/>
    <x v="539"/>
    <x v="64"/>
    <x v="0"/>
    <x v="0"/>
    <x v="0"/>
    <x v="13"/>
    <x v="0"/>
    <x v="108"/>
    <x v="51"/>
    <x v="3"/>
    <x v="6"/>
    <x v="0"/>
    <x v="0"/>
  </r>
  <r>
    <x v="7"/>
    <x v="21"/>
    <x v="0"/>
    <x v="5"/>
    <x v="0"/>
    <x v="9"/>
    <x v="254"/>
    <x v="511"/>
    <x v="62"/>
    <x v="0"/>
    <x v="0"/>
    <x v="0"/>
    <x v="14"/>
    <x v="0"/>
    <x v="183"/>
    <x v="100"/>
    <x v="3"/>
    <x v="6"/>
    <x v="0"/>
    <x v="0"/>
  </r>
  <r>
    <x v="4"/>
    <x v="16"/>
    <x v="5"/>
    <x v="32"/>
    <x v="0"/>
    <x v="9"/>
    <x v="332"/>
    <x v="466"/>
    <x v="66"/>
    <x v="12"/>
    <x v="10"/>
    <x v="0"/>
    <x v="14"/>
    <x v="22"/>
    <x v="107"/>
    <x v="50"/>
    <x v="3"/>
    <x v="6"/>
    <x v="0"/>
    <x v="0"/>
  </r>
  <r>
    <x v="7"/>
    <x v="21"/>
    <x v="5"/>
    <x v="31"/>
    <x v="0"/>
    <x v="9"/>
    <x v="260"/>
    <x v="511"/>
    <x v="62"/>
    <x v="114"/>
    <x v="152"/>
    <x v="0"/>
    <x v="14"/>
    <x v="207"/>
    <x v="106"/>
    <x v="94"/>
    <x v="3"/>
    <x v="6"/>
    <x v="0"/>
    <x v="0"/>
  </r>
  <r>
    <x v="1"/>
    <x v="20"/>
    <x v="5"/>
    <x v="31"/>
    <x v="3"/>
    <x v="9"/>
    <x v="189"/>
    <x v="651"/>
    <x v="34"/>
    <x v="13"/>
    <x v="13"/>
    <x v="0"/>
    <x v="14"/>
    <x v="19"/>
    <x v="148"/>
    <x v="23"/>
    <x v="3"/>
    <x v="6"/>
    <x v="0"/>
    <x v="0"/>
  </r>
  <r>
    <x v="1"/>
    <x v="21"/>
    <x v="5"/>
    <x v="31"/>
    <x v="3"/>
    <x v="2"/>
    <x v="189"/>
    <x v="544"/>
    <x v="16"/>
    <x v="12"/>
    <x v="12"/>
    <x v="0"/>
    <x v="14"/>
    <x v="17"/>
    <x v="148"/>
    <x v="23"/>
    <x v="3"/>
    <x v="6"/>
    <x v="0"/>
    <x v="0"/>
  </r>
  <r>
    <x v="1"/>
    <x v="19"/>
    <x v="5"/>
    <x v="31"/>
    <x v="3"/>
    <x v="9"/>
    <x v="334"/>
    <x v="328"/>
    <x v="34"/>
    <x v="0"/>
    <x v="0"/>
    <x v="0"/>
    <x v="14"/>
    <x v="0"/>
    <x v="229"/>
    <x v="23"/>
    <x v="3"/>
    <x v="6"/>
    <x v="0"/>
    <x v="0"/>
  </r>
  <r>
    <x v="7"/>
    <x v="21"/>
    <x v="5"/>
    <x v="31"/>
    <x v="3"/>
    <x v="9"/>
    <x v="334"/>
    <x v="564"/>
    <x v="68"/>
    <x v="0"/>
    <x v="0"/>
    <x v="0"/>
    <x v="14"/>
    <x v="0"/>
    <x v="229"/>
    <x v="23"/>
    <x v="3"/>
    <x v="6"/>
    <x v="0"/>
    <x v="0"/>
  </r>
  <r>
    <x v="1"/>
    <x v="16"/>
    <x v="5"/>
    <x v="31"/>
    <x v="3"/>
    <x v="9"/>
    <x v="334"/>
    <x v="694"/>
    <x v="16"/>
    <x v="0"/>
    <x v="0"/>
    <x v="0"/>
    <x v="14"/>
    <x v="0"/>
    <x v="229"/>
    <x v="23"/>
    <x v="3"/>
    <x v="6"/>
    <x v="0"/>
    <x v="0"/>
  </r>
  <r>
    <x v="7"/>
    <x v="20"/>
    <x v="5"/>
    <x v="31"/>
    <x v="2"/>
    <x v="2"/>
    <x v="115"/>
    <x v="123"/>
    <x v="12"/>
    <x v="12"/>
    <x v="8"/>
    <x v="0"/>
    <x v="14"/>
    <x v="0"/>
    <x v="67"/>
    <x v="23"/>
    <x v="3"/>
    <x v="6"/>
    <x v="0"/>
    <x v="0"/>
  </r>
  <r>
    <x v="1"/>
    <x v="19"/>
    <x v="5"/>
    <x v="31"/>
    <x v="1"/>
    <x v="1"/>
    <x v="115"/>
    <x v="382"/>
    <x v="39"/>
    <x v="13"/>
    <x v="16"/>
    <x v="0"/>
    <x v="14"/>
    <x v="7"/>
    <x v="67"/>
    <x v="23"/>
    <x v="3"/>
    <x v="6"/>
    <x v="0"/>
    <x v="0"/>
  </r>
  <r>
    <x v="1"/>
    <x v="19"/>
    <x v="5"/>
    <x v="31"/>
    <x v="2"/>
    <x v="9"/>
    <x v="151"/>
    <x v="92"/>
    <x v="6"/>
    <x v="22"/>
    <x v="29"/>
    <x v="0"/>
    <x v="14"/>
    <x v="52"/>
    <x v="125"/>
    <x v="23"/>
    <x v="3"/>
    <x v="6"/>
    <x v="0"/>
    <x v="0"/>
  </r>
  <r>
    <x v="1"/>
    <x v="20"/>
    <x v="5"/>
    <x v="31"/>
    <x v="2"/>
    <x v="9"/>
    <x v="151"/>
    <x v="328"/>
    <x v="34"/>
    <x v="114"/>
    <x v="119"/>
    <x v="0"/>
    <x v="14"/>
    <x v="127"/>
    <x v="125"/>
    <x v="23"/>
    <x v="3"/>
    <x v="6"/>
    <x v="0"/>
    <x v="0"/>
  </r>
  <r>
    <x v="1"/>
    <x v="21"/>
    <x v="5"/>
    <x v="31"/>
    <x v="2"/>
    <x v="9"/>
    <x v="151"/>
    <x v="294"/>
    <x v="16"/>
    <x v="0"/>
    <x v="0"/>
    <x v="0"/>
    <x v="14"/>
    <x v="0"/>
    <x v="125"/>
    <x v="23"/>
    <x v="3"/>
    <x v="6"/>
    <x v="0"/>
    <x v="0"/>
  </r>
  <r>
    <x v="1"/>
    <x v="19"/>
    <x v="5"/>
    <x v="31"/>
    <x v="2"/>
    <x v="9"/>
    <x v="316"/>
    <x v="328"/>
    <x v="34"/>
    <x v="0"/>
    <x v="0"/>
    <x v="0"/>
    <x v="14"/>
    <x v="21"/>
    <x v="218"/>
    <x v="23"/>
    <x v="3"/>
    <x v="6"/>
    <x v="0"/>
    <x v="0"/>
  </r>
  <r>
    <x v="1"/>
    <x v="18"/>
    <x v="5"/>
    <x v="31"/>
    <x v="1"/>
    <x v="9"/>
    <x v="316"/>
    <x v="64"/>
    <x v="57"/>
    <x v="41"/>
    <x v="50"/>
    <x v="0"/>
    <x v="14"/>
    <x v="79"/>
    <x v="218"/>
    <x v="23"/>
    <x v="3"/>
    <x v="6"/>
    <x v="0"/>
    <x v="0"/>
  </r>
  <r>
    <x v="1"/>
    <x v="20"/>
    <x v="5"/>
    <x v="37"/>
    <x v="0"/>
    <x v="9"/>
    <x v="234"/>
    <x v="622"/>
    <x v="71"/>
    <x v="112"/>
    <x v="118"/>
    <x v="0"/>
    <x v="14"/>
    <x v="153"/>
    <x v="106"/>
    <x v="64"/>
    <x v="3"/>
    <x v="6"/>
    <x v="0"/>
    <x v="0"/>
  </r>
  <r>
    <x v="7"/>
    <x v="21"/>
    <x v="5"/>
    <x v="31"/>
    <x v="3"/>
    <x v="9"/>
    <x v="316"/>
    <x v="516"/>
    <x v="62"/>
    <x v="41"/>
    <x v="56"/>
    <x v="0"/>
    <x v="14"/>
    <x v="89"/>
    <x v="218"/>
    <x v="116"/>
    <x v="3"/>
    <x v="6"/>
    <x v="0"/>
    <x v="0"/>
  </r>
  <r>
    <x v="7"/>
    <x v="20"/>
    <x v="5"/>
    <x v="31"/>
    <x v="3"/>
    <x v="9"/>
    <x v="316"/>
    <x v="615"/>
    <x v="12"/>
    <x v="41"/>
    <x v="57"/>
    <x v="0"/>
    <x v="14"/>
    <x v="84"/>
    <x v="218"/>
    <x v="116"/>
    <x v="3"/>
    <x v="6"/>
    <x v="0"/>
    <x v="0"/>
  </r>
  <r>
    <x v="7"/>
    <x v="21"/>
    <x v="5"/>
    <x v="31"/>
    <x v="3"/>
    <x v="9"/>
    <x v="316"/>
    <x v="616"/>
    <x v="68"/>
    <x v="41"/>
    <x v="57"/>
    <x v="0"/>
    <x v="14"/>
    <x v="89"/>
    <x v="218"/>
    <x v="116"/>
    <x v="3"/>
    <x v="6"/>
    <x v="0"/>
    <x v="0"/>
  </r>
  <r>
    <x v="7"/>
    <x v="21"/>
    <x v="5"/>
    <x v="31"/>
    <x v="3"/>
    <x v="3"/>
    <x v="188"/>
    <x v="313"/>
    <x v="12"/>
    <x v="43"/>
    <x v="58"/>
    <x v="0"/>
    <x v="14"/>
    <x v="89"/>
    <x v="147"/>
    <x v="116"/>
    <x v="3"/>
    <x v="6"/>
    <x v="0"/>
    <x v="0"/>
  </r>
  <r>
    <x v="7"/>
    <x v="21"/>
    <x v="5"/>
    <x v="31"/>
    <x v="3"/>
    <x v="9"/>
    <x v="188"/>
    <x v="633"/>
    <x v="17"/>
    <x v="110"/>
    <x v="141"/>
    <x v="0"/>
    <x v="14"/>
    <x v="170"/>
    <x v="147"/>
    <x v="116"/>
    <x v="3"/>
    <x v="6"/>
    <x v="0"/>
    <x v="0"/>
  </r>
  <r>
    <x v="1"/>
    <x v="20"/>
    <x v="5"/>
    <x v="31"/>
    <x v="3"/>
    <x v="9"/>
    <x v="188"/>
    <x v="268"/>
    <x v="34"/>
    <x v="43"/>
    <x v="56"/>
    <x v="0"/>
    <x v="14"/>
    <x v="80"/>
    <x v="147"/>
    <x v="116"/>
    <x v="3"/>
    <x v="6"/>
    <x v="0"/>
    <x v="0"/>
  </r>
  <r>
    <x v="1"/>
    <x v="19"/>
    <x v="5"/>
    <x v="31"/>
    <x v="1"/>
    <x v="1"/>
    <x v="188"/>
    <x v="483"/>
    <x v="34"/>
    <x v="113"/>
    <x v="189"/>
    <x v="0"/>
    <x v="14"/>
    <x v="223"/>
    <x v="89"/>
    <x v="116"/>
    <x v="3"/>
    <x v="6"/>
    <x v="0"/>
    <x v="0"/>
  </r>
  <r>
    <x v="6"/>
    <x v="18"/>
    <x v="5"/>
    <x v="31"/>
    <x v="1"/>
    <x v="9"/>
    <x v="186"/>
    <x v="104"/>
    <x v="27"/>
    <x v="0"/>
    <x v="0"/>
    <x v="0"/>
    <x v="14"/>
    <x v="0"/>
    <x v="214"/>
    <x v="116"/>
    <x v="3"/>
    <x v="6"/>
    <x v="0"/>
    <x v="0"/>
  </r>
  <r>
    <x v="6"/>
    <x v="16"/>
    <x v="5"/>
    <x v="31"/>
    <x v="2"/>
    <x v="9"/>
    <x v="186"/>
    <x v="530"/>
    <x v="63"/>
    <x v="0"/>
    <x v="0"/>
    <x v="0"/>
    <x v="14"/>
    <x v="0"/>
    <x v="214"/>
    <x v="116"/>
    <x v="3"/>
    <x v="6"/>
    <x v="0"/>
    <x v="0"/>
  </r>
  <r>
    <x v="1"/>
    <x v="19"/>
    <x v="5"/>
    <x v="31"/>
    <x v="3"/>
    <x v="9"/>
    <x v="186"/>
    <x v="595"/>
    <x v="34"/>
    <x v="12"/>
    <x v="9"/>
    <x v="0"/>
    <x v="14"/>
    <x v="15"/>
    <x v="145"/>
    <x v="116"/>
    <x v="0"/>
    <x v="4"/>
    <x v="0"/>
    <x v="0"/>
  </r>
  <r>
    <x v="1"/>
    <x v="19"/>
    <x v="5"/>
    <x v="31"/>
    <x v="3"/>
    <x v="9"/>
    <x v="186"/>
    <x v="162"/>
    <x v="16"/>
    <x v="14"/>
    <x v="14"/>
    <x v="0"/>
    <x v="14"/>
    <x v="16"/>
    <x v="145"/>
    <x v="116"/>
    <x v="3"/>
    <x v="6"/>
    <x v="0"/>
    <x v="0"/>
  </r>
  <r>
    <x v="7"/>
    <x v="21"/>
    <x v="5"/>
    <x v="31"/>
    <x v="3"/>
    <x v="2"/>
    <x v="186"/>
    <x v="321"/>
    <x v="68"/>
    <x v="116"/>
    <x v="132"/>
    <x v="0"/>
    <x v="14"/>
    <x v="211"/>
    <x v="214"/>
    <x v="116"/>
    <x v="3"/>
    <x v="6"/>
    <x v="0"/>
    <x v="0"/>
  </r>
  <r>
    <x v="7"/>
    <x v="21"/>
    <x v="5"/>
    <x v="31"/>
    <x v="0"/>
    <x v="9"/>
    <x v="186"/>
    <x v="556"/>
    <x v="27"/>
    <x v="0"/>
    <x v="0"/>
    <x v="0"/>
    <x v="14"/>
    <x v="0"/>
    <x v="214"/>
    <x v="116"/>
    <x v="3"/>
    <x v="6"/>
    <x v="0"/>
    <x v="0"/>
  </r>
  <r>
    <x v="7"/>
    <x v="20"/>
    <x v="5"/>
    <x v="31"/>
    <x v="3"/>
    <x v="9"/>
    <x v="186"/>
    <x v="236"/>
    <x v="12"/>
    <x v="103"/>
    <x v="134"/>
    <x v="0"/>
    <x v="14"/>
    <x v="147"/>
    <x v="214"/>
    <x v="116"/>
    <x v="3"/>
    <x v="6"/>
    <x v="0"/>
    <x v="0"/>
  </r>
  <r>
    <x v="1"/>
    <x v="19"/>
    <x v="5"/>
    <x v="35"/>
    <x v="0"/>
    <x v="9"/>
    <x v="232"/>
    <x v="98"/>
    <x v="16"/>
    <x v="114"/>
    <x v="131"/>
    <x v="0"/>
    <x v="14"/>
    <x v="178"/>
    <x v="162"/>
    <x v="57"/>
    <x v="3"/>
    <x v="6"/>
    <x v="0"/>
    <x v="0"/>
  </r>
  <r>
    <x v="7"/>
    <x v="19"/>
    <x v="0"/>
    <x v="30"/>
    <x v="1"/>
    <x v="1"/>
    <x v="274"/>
    <x v="399"/>
    <x v="12"/>
    <x v="135"/>
    <x v="217"/>
    <x v="0"/>
    <x v="14"/>
    <x v="242"/>
    <x v="54"/>
    <x v="78"/>
    <x v="3"/>
    <x v="6"/>
    <x v="0"/>
    <x v="0"/>
  </r>
  <r>
    <x v="7"/>
    <x v="19"/>
    <x v="0"/>
    <x v="30"/>
    <x v="1"/>
    <x v="1"/>
    <x v="303"/>
    <x v="310"/>
    <x v="68"/>
    <x v="206"/>
    <x v="257"/>
    <x v="0"/>
    <x v="14"/>
    <x v="238"/>
    <x v="54"/>
    <x v="78"/>
    <x v="3"/>
    <x v="6"/>
    <x v="0"/>
    <x v="0"/>
  </r>
  <r>
    <x v="7"/>
    <x v="19"/>
    <x v="0"/>
    <x v="30"/>
    <x v="1"/>
    <x v="1"/>
    <x v="295"/>
    <x v="484"/>
    <x v="68"/>
    <x v="101"/>
    <x v="147"/>
    <x v="0"/>
    <x v="14"/>
    <x v="208"/>
    <x v="54"/>
    <x v="78"/>
    <x v="3"/>
    <x v="6"/>
    <x v="0"/>
    <x v="0"/>
  </r>
  <r>
    <x v="5"/>
    <x v="28"/>
    <x v="0"/>
    <x v="30"/>
    <x v="1"/>
    <x v="9"/>
    <x v="274"/>
    <x v="76"/>
    <x v="47"/>
    <x v="0"/>
    <x v="0"/>
    <x v="0"/>
    <x v="14"/>
    <x v="0"/>
    <x v="54"/>
    <x v="78"/>
    <x v="3"/>
    <x v="6"/>
    <x v="0"/>
    <x v="0"/>
  </r>
  <r>
    <x v="5"/>
    <x v="18"/>
    <x v="0"/>
    <x v="30"/>
    <x v="1"/>
    <x v="9"/>
    <x v="157"/>
    <x v="78"/>
    <x v="17"/>
    <x v="0"/>
    <x v="0"/>
    <x v="0"/>
    <x v="14"/>
    <x v="0"/>
    <x v="54"/>
    <x v="78"/>
    <x v="3"/>
    <x v="6"/>
    <x v="0"/>
    <x v="0"/>
  </r>
  <r>
    <x v="5"/>
    <x v="22"/>
    <x v="0"/>
    <x v="30"/>
    <x v="1"/>
    <x v="9"/>
    <x v="157"/>
    <x v="73"/>
    <x v="68"/>
    <x v="0"/>
    <x v="0"/>
    <x v="0"/>
    <x v="14"/>
    <x v="0"/>
    <x v="54"/>
    <x v="78"/>
    <x v="3"/>
    <x v="6"/>
    <x v="0"/>
    <x v="0"/>
  </r>
  <r>
    <x v="5"/>
    <x v="12"/>
    <x v="5"/>
    <x v="28"/>
    <x v="2"/>
    <x v="9"/>
    <x v="248"/>
    <x v="218"/>
    <x v="17"/>
    <x v="0"/>
    <x v="0"/>
    <x v="0"/>
    <x v="14"/>
    <x v="0"/>
    <x v="196"/>
    <x v="110"/>
    <x v="3"/>
    <x v="6"/>
    <x v="0"/>
    <x v="0"/>
  </r>
  <r>
    <x v="1"/>
    <x v="20"/>
    <x v="5"/>
    <x v="28"/>
    <x v="1"/>
    <x v="1"/>
    <x v="326"/>
    <x v="214"/>
    <x v="16"/>
    <x v="26"/>
    <x v="41"/>
    <x v="0"/>
    <x v="14"/>
    <x v="75"/>
    <x v="224"/>
    <x v="110"/>
    <x v="3"/>
    <x v="6"/>
    <x v="0"/>
    <x v="0"/>
  </r>
  <r>
    <x v="1"/>
    <x v="20"/>
    <x v="5"/>
    <x v="28"/>
    <x v="3"/>
    <x v="3"/>
    <x v="326"/>
    <x v="213"/>
    <x v="16"/>
    <x v="141"/>
    <x v="208"/>
    <x v="0"/>
    <x v="14"/>
    <x v="276"/>
    <x v="224"/>
    <x v="110"/>
    <x v="3"/>
    <x v="6"/>
    <x v="0"/>
    <x v="0"/>
  </r>
  <r>
    <x v="7"/>
    <x v="20"/>
    <x v="5"/>
    <x v="28"/>
    <x v="3"/>
    <x v="2"/>
    <x v="326"/>
    <x v="209"/>
    <x v="17"/>
    <x v="42"/>
    <x v="62"/>
    <x v="0"/>
    <x v="14"/>
    <x v="97"/>
    <x v="224"/>
    <x v="110"/>
    <x v="3"/>
    <x v="6"/>
    <x v="0"/>
    <x v="0"/>
  </r>
  <r>
    <x v="7"/>
    <x v="21"/>
    <x v="5"/>
    <x v="28"/>
    <x v="2"/>
    <x v="9"/>
    <x v="75"/>
    <x v="210"/>
    <x v="11"/>
    <x v="119"/>
    <x v="113"/>
    <x v="0"/>
    <x v="14"/>
    <x v="122"/>
    <x v="48"/>
    <x v="110"/>
    <x v="3"/>
    <x v="6"/>
    <x v="0"/>
    <x v="0"/>
  </r>
  <r>
    <x v="7"/>
    <x v="19"/>
    <x v="5"/>
    <x v="28"/>
    <x v="4"/>
    <x v="9"/>
    <x v="75"/>
    <x v="210"/>
    <x v="11"/>
    <x v="0"/>
    <x v="0"/>
    <x v="0"/>
    <x v="14"/>
    <x v="0"/>
    <x v="48"/>
    <x v="110"/>
    <x v="3"/>
    <x v="6"/>
    <x v="0"/>
    <x v="0"/>
  </r>
  <r>
    <x v="4"/>
    <x v="19"/>
    <x v="5"/>
    <x v="28"/>
    <x v="1"/>
    <x v="1"/>
    <x v="75"/>
    <x v="215"/>
    <x v="16"/>
    <x v="101"/>
    <x v="156"/>
    <x v="0"/>
    <x v="14"/>
    <x v="150"/>
    <x v="48"/>
    <x v="110"/>
    <x v="3"/>
    <x v="6"/>
    <x v="0"/>
    <x v="0"/>
  </r>
  <r>
    <x v="4"/>
    <x v="20"/>
    <x v="5"/>
    <x v="28"/>
    <x v="1"/>
    <x v="9"/>
    <x v="75"/>
    <x v="212"/>
    <x v="16"/>
    <x v="122"/>
    <x v="138"/>
    <x v="0"/>
    <x v="14"/>
    <x v="151"/>
    <x v="48"/>
    <x v="110"/>
    <x v="3"/>
    <x v="6"/>
    <x v="0"/>
    <x v="0"/>
  </r>
  <r>
    <x v="1"/>
    <x v="20"/>
    <x v="5"/>
    <x v="28"/>
    <x v="3"/>
    <x v="9"/>
    <x v="75"/>
    <x v="212"/>
    <x v="16"/>
    <x v="122"/>
    <x v="138"/>
    <x v="0"/>
    <x v="14"/>
    <x v="151"/>
    <x v="48"/>
    <x v="110"/>
    <x v="3"/>
    <x v="6"/>
    <x v="0"/>
    <x v="0"/>
  </r>
  <r>
    <x v="1"/>
    <x v="17"/>
    <x v="5"/>
    <x v="28"/>
    <x v="3"/>
    <x v="9"/>
    <x v="75"/>
    <x v="212"/>
    <x v="16"/>
    <x v="37"/>
    <x v="60"/>
    <x v="0"/>
    <x v="14"/>
    <x v="98"/>
    <x v="48"/>
    <x v="110"/>
    <x v="3"/>
    <x v="6"/>
    <x v="0"/>
    <x v="0"/>
  </r>
  <r>
    <x v="1"/>
    <x v="19"/>
    <x v="5"/>
    <x v="28"/>
    <x v="1"/>
    <x v="9"/>
    <x v="125"/>
    <x v="365"/>
    <x v="16"/>
    <x v="100"/>
    <x v="152"/>
    <x v="0"/>
    <x v="14"/>
    <x v="257"/>
    <x v="93"/>
    <x v="110"/>
    <x v="3"/>
    <x v="6"/>
    <x v="0"/>
    <x v="0"/>
  </r>
  <r>
    <x v="6"/>
    <x v="19"/>
    <x v="5"/>
    <x v="28"/>
    <x v="1"/>
    <x v="1"/>
    <x v="125"/>
    <x v="621"/>
    <x v="42"/>
    <x v="0"/>
    <x v="0"/>
    <x v="0"/>
    <x v="14"/>
    <x v="0"/>
    <x v="93"/>
    <x v="110"/>
    <x v="3"/>
    <x v="6"/>
    <x v="0"/>
    <x v="0"/>
  </r>
  <r>
    <x v="1"/>
    <x v="20"/>
    <x v="5"/>
    <x v="28"/>
    <x v="6"/>
    <x v="9"/>
    <x v="125"/>
    <x v="552"/>
    <x v="51"/>
    <x v="111"/>
    <x v="163"/>
    <x v="0"/>
    <x v="14"/>
    <x v="253"/>
    <x v="93"/>
    <x v="110"/>
    <x v="3"/>
    <x v="6"/>
    <x v="0"/>
    <x v="0"/>
  </r>
  <r>
    <x v="1"/>
    <x v="19"/>
    <x v="5"/>
    <x v="28"/>
    <x v="3"/>
    <x v="9"/>
    <x v="29"/>
    <x v="203"/>
    <x v="16"/>
    <x v="120"/>
    <x v="222"/>
    <x v="0"/>
    <x v="14"/>
    <x v="213"/>
    <x v="24"/>
    <x v="110"/>
    <x v="3"/>
    <x v="6"/>
    <x v="0"/>
    <x v="0"/>
  </r>
  <r>
    <x v="6"/>
    <x v="20"/>
    <x v="5"/>
    <x v="28"/>
    <x v="1"/>
    <x v="1"/>
    <x v="321"/>
    <x v="367"/>
    <x v="35"/>
    <x v="20"/>
    <x v="30"/>
    <x v="0"/>
    <x v="14"/>
    <x v="72"/>
    <x v="161"/>
    <x v="110"/>
    <x v="3"/>
    <x v="6"/>
    <x v="0"/>
    <x v="0"/>
  </r>
  <r>
    <x v="6"/>
    <x v="19"/>
    <x v="5"/>
    <x v="28"/>
    <x v="1"/>
    <x v="9"/>
    <x v="158"/>
    <x v="367"/>
    <x v="37"/>
    <x v="93"/>
    <x v="200"/>
    <x v="0"/>
    <x v="14"/>
    <x v="242"/>
    <x v="161"/>
    <x v="110"/>
    <x v="3"/>
    <x v="6"/>
    <x v="0"/>
    <x v="0"/>
  </r>
  <r>
    <x v="6"/>
    <x v="19"/>
    <x v="5"/>
    <x v="28"/>
    <x v="1"/>
    <x v="9"/>
    <x v="327"/>
    <x v="450"/>
    <x v="37"/>
    <x v="93"/>
    <x v="110"/>
    <x v="0"/>
    <x v="14"/>
    <x v="121"/>
    <x v="161"/>
    <x v="110"/>
    <x v="3"/>
    <x v="6"/>
    <x v="0"/>
    <x v="0"/>
  </r>
  <r>
    <x v="1"/>
    <x v="18"/>
    <x v="5"/>
    <x v="28"/>
    <x v="3"/>
    <x v="9"/>
    <x v="327"/>
    <x v="441"/>
    <x v="14"/>
    <x v="93"/>
    <x v="131"/>
    <x v="0"/>
    <x v="14"/>
    <x v="234"/>
    <x v="225"/>
    <x v="110"/>
    <x v="3"/>
    <x v="6"/>
    <x v="0"/>
    <x v="0"/>
  </r>
  <r>
    <x v="7"/>
    <x v="20"/>
    <x v="0"/>
    <x v="30"/>
    <x v="3"/>
    <x v="9"/>
    <x v="274"/>
    <x v="280"/>
    <x v="68"/>
    <x v="0"/>
    <x v="0"/>
    <x v="0"/>
    <x v="14"/>
    <x v="37"/>
    <x v="202"/>
    <x v="134"/>
    <x v="3"/>
    <x v="6"/>
    <x v="0"/>
    <x v="0"/>
  </r>
  <r>
    <x v="7"/>
    <x v="20"/>
    <x v="0"/>
    <x v="30"/>
    <x v="3"/>
    <x v="3"/>
    <x v="324"/>
    <x v="699"/>
    <x v="68"/>
    <x v="49"/>
    <x v="58"/>
    <x v="0"/>
    <x v="14"/>
    <x v="96"/>
    <x v="222"/>
    <x v="134"/>
    <x v="3"/>
    <x v="6"/>
    <x v="0"/>
    <x v="0"/>
  </r>
  <r>
    <x v="1"/>
    <x v="17"/>
    <x v="5"/>
    <x v="35"/>
    <x v="1"/>
    <x v="9"/>
    <x v="291"/>
    <x v="655"/>
    <x v="16"/>
    <x v="94"/>
    <x v="136"/>
    <x v="0"/>
    <x v="14"/>
    <x v="167"/>
    <x v="84"/>
    <x v="150"/>
    <x v="3"/>
    <x v="6"/>
    <x v="0"/>
    <x v="0"/>
  </r>
  <r>
    <x v="1"/>
    <x v="17"/>
    <x v="5"/>
    <x v="35"/>
    <x v="2"/>
    <x v="9"/>
    <x v="242"/>
    <x v="654"/>
    <x v="16"/>
    <x v="0"/>
    <x v="0"/>
    <x v="0"/>
    <x v="14"/>
    <x v="21"/>
    <x v="84"/>
    <x v="150"/>
    <x v="3"/>
    <x v="6"/>
    <x v="0"/>
    <x v="0"/>
  </r>
  <r>
    <x v="7"/>
    <x v="20"/>
    <x v="5"/>
    <x v="35"/>
    <x v="6"/>
    <x v="9"/>
    <x v="64"/>
    <x v="21"/>
    <x v="17"/>
    <x v="10"/>
    <x v="7"/>
    <x v="0"/>
    <x v="14"/>
    <x v="48"/>
    <x v="44"/>
    <x v="150"/>
    <x v="3"/>
    <x v="6"/>
    <x v="0"/>
    <x v="0"/>
  </r>
  <r>
    <x v="6"/>
    <x v="19"/>
    <x v="5"/>
    <x v="35"/>
    <x v="1"/>
    <x v="9"/>
    <x v="64"/>
    <x v="452"/>
    <x v="17"/>
    <x v="0"/>
    <x v="0"/>
    <x v="0"/>
    <x v="14"/>
    <x v="0"/>
    <x v="44"/>
    <x v="150"/>
    <x v="3"/>
    <x v="6"/>
    <x v="0"/>
    <x v="0"/>
  </r>
  <r>
    <x v="7"/>
    <x v="20"/>
    <x v="5"/>
    <x v="35"/>
    <x v="3"/>
    <x v="9"/>
    <x v="173"/>
    <x v="674"/>
    <x v="23"/>
    <x v="41"/>
    <x v="54"/>
    <x v="0"/>
    <x v="14"/>
    <x v="84"/>
    <x v="137"/>
    <x v="150"/>
    <x v="3"/>
    <x v="6"/>
    <x v="0"/>
    <x v="0"/>
  </r>
  <r>
    <x v="7"/>
    <x v="19"/>
    <x v="5"/>
    <x v="35"/>
    <x v="7"/>
    <x v="9"/>
    <x v="173"/>
    <x v="689"/>
    <x v="68"/>
    <x v="41"/>
    <x v="56"/>
    <x v="0"/>
    <x v="14"/>
    <x v="80"/>
    <x v="137"/>
    <x v="150"/>
    <x v="3"/>
    <x v="6"/>
    <x v="0"/>
    <x v="0"/>
  </r>
  <r>
    <x v="4"/>
    <x v="17"/>
    <x v="5"/>
    <x v="35"/>
    <x v="1"/>
    <x v="9"/>
    <x v="173"/>
    <x v="434"/>
    <x v="10"/>
    <x v="97"/>
    <x v="144"/>
    <x v="0"/>
    <x v="14"/>
    <x v="219"/>
    <x v="137"/>
    <x v="150"/>
    <x v="3"/>
    <x v="6"/>
    <x v="0"/>
    <x v="0"/>
  </r>
  <r>
    <x v="1"/>
    <x v="18"/>
    <x v="5"/>
    <x v="35"/>
    <x v="3"/>
    <x v="9"/>
    <x v="173"/>
    <x v="435"/>
    <x v="10"/>
    <x v="41"/>
    <x v="57"/>
    <x v="0"/>
    <x v="14"/>
    <x v="89"/>
    <x v="137"/>
    <x v="150"/>
    <x v="3"/>
    <x v="6"/>
    <x v="0"/>
    <x v="0"/>
  </r>
  <r>
    <x v="1"/>
    <x v="18"/>
    <x v="5"/>
    <x v="35"/>
    <x v="3"/>
    <x v="1"/>
    <x v="27"/>
    <x v="19"/>
    <x v="16"/>
    <x v="0"/>
    <x v="0"/>
    <x v="0"/>
    <x v="14"/>
    <x v="0"/>
    <x v="22"/>
    <x v="150"/>
    <x v="3"/>
    <x v="6"/>
    <x v="0"/>
    <x v="0"/>
  </r>
  <r>
    <x v="1"/>
    <x v="17"/>
    <x v="5"/>
    <x v="35"/>
    <x v="3"/>
    <x v="1"/>
    <x v="27"/>
    <x v="393"/>
    <x v="16"/>
    <x v="114"/>
    <x v="217"/>
    <x v="0"/>
    <x v="14"/>
    <x v="269"/>
    <x v="22"/>
    <x v="150"/>
    <x v="3"/>
    <x v="6"/>
    <x v="0"/>
    <x v="0"/>
  </r>
  <r>
    <x v="6"/>
    <x v="17"/>
    <x v="5"/>
    <x v="35"/>
    <x v="1"/>
    <x v="9"/>
    <x v="27"/>
    <x v="499"/>
    <x v="16"/>
    <x v="0"/>
    <x v="0"/>
    <x v="0"/>
    <x v="14"/>
    <x v="0"/>
    <x v="22"/>
    <x v="150"/>
    <x v="3"/>
    <x v="6"/>
    <x v="0"/>
    <x v="0"/>
  </r>
  <r>
    <x v="1"/>
    <x v="14"/>
    <x v="5"/>
    <x v="35"/>
    <x v="3"/>
    <x v="9"/>
    <x v="201"/>
    <x v="542"/>
    <x v="16"/>
    <x v="0"/>
    <x v="0"/>
    <x v="0"/>
    <x v="14"/>
    <x v="27"/>
    <x v="154"/>
    <x v="150"/>
    <x v="3"/>
    <x v="6"/>
    <x v="0"/>
    <x v="0"/>
  </r>
  <r>
    <x v="1"/>
    <x v="16"/>
    <x v="5"/>
    <x v="35"/>
    <x v="3"/>
    <x v="0"/>
    <x v="201"/>
    <x v="468"/>
    <x v="16"/>
    <x v="0"/>
    <x v="0"/>
    <x v="0"/>
    <x v="14"/>
    <x v="11"/>
    <x v="154"/>
    <x v="150"/>
    <x v="3"/>
    <x v="6"/>
    <x v="0"/>
    <x v="0"/>
  </r>
  <r>
    <x v="6"/>
    <x v="20"/>
    <x v="5"/>
    <x v="35"/>
    <x v="1"/>
    <x v="9"/>
    <x v="84"/>
    <x v="335"/>
    <x v="23"/>
    <x v="0"/>
    <x v="0"/>
    <x v="0"/>
    <x v="14"/>
    <x v="0"/>
    <x v="49"/>
    <x v="150"/>
    <x v="3"/>
    <x v="6"/>
    <x v="0"/>
    <x v="0"/>
  </r>
  <r>
    <x v="7"/>
    <x v="20"/>
    <x v="5"/>
    <x v="35"/>
    <x v="3"/>
    <x v="9"/>
    <x v="84"/>
    <x v="15"/>
    <x v="23"/>
    <x v="0"/>
    <x v="0"/>
    <x v="0"/>
    <x v="14"/>
    <x v="0"/>
    <x v="49"/>
    <x v="150"/>
    <x v="3"/>
    <x v="6"/>
    <x v="0"/>
    <x v="0"/>
  </r>
  <r>
    <x v="7"/>
    <x v="20"/>
    <x v="5"/>
    <x v="35"/>
    <x v="3"/>
    <x v="2"/>
    <x v="268"/>
    <x v="318"/>
    <x v="23"/>
    <x v="123"/>
    <x v="159"/>
    <x v="0"/>
    <x v="14"/>
    <x v="214"/>
    <x v="198"/>
    <x v="150"/>
    <x v="3"/>
    <x v="6"/>
    <x v="0"/>
    <x v="0"/>
  </r>
  <r>
    <x v="7"/>
    <x v="21"/>
    <x v="0"/>
    <x v="21"/>
    <x v="6"/>
    <x v="9"/>
    <x v="133"/>
    <x v="225"/>
    <x v="32"/>
    <x v="0"/>
    <x v="0"/>
    <x v="0"/>
    <x v="14"/>
    <x v="0"/>
    <x v="237"/>
    <x v="12"/>
    <x v="3"/>
    <x v="6"/>
    <x v="0"/>
    <x v="0"/>
  </r>
  <r>
    <x v="7"/>
    <x v="21"/>
    <x v="0"/>
    <x v="21"/>
    <x v="6"/>
    <x v="9"/>
    <x v="133"/>
    <x v="226"/>
    <x v="62"/>
    <x v="0"/>
    <x v="0"/>
    <x v="0"/>
    <x v="14"/>
    <x v="0"/>
    <x v="237"/>
    <x v="12"/>
    <x v="3"/>
    <x v="6"/>
    <x v="0"/>
    <x v="0"/>
  </r>
  <r>
    <x v="6"/>
    <x v="15"/>
    <x v="0"/>
    <x v="21"/>
    <x v="1"/>
    <x v="1"/>
    <x v="161"/>
    <x v="629"/>
    <x v="62"/>
    <x v="13"/>
    <x v="23"/>
    <x v="0"/>
    <x v="14"/>
    <x v="297"/>
    <x v="237"/>
    <x v="12"/>
    <x v="3"/>
    <x v="6"/>
    <x v="0"/>
    <x v="0"/>
  </r>
  <r>
    <x v="6"/>
    <x v="15"/>
    <x v="0"/>
    <x v="21"/>
    <x v="1"/>
    <x v="1"/>
    <x v="161"/>
    <x v="42"/>
    <x v="62"/>
    <x v="5"/>
    <x v="19"/>
    <x v="0"/>
    <x v="14"/>
    <x v="42"/>
    <x v="237"/>
    <x v="12"/>
    <x v="3"/>
    <x v="6"/>
    <x v="0"/>
    <x v="0"/>
  </r>
  <r>
    <x v="7"/>
    <x v="18"/>
    <x v="0"/>
    <x v="21"/>
    <x v="2"/>
    <x v="2"/>
    <x v="161"/>
    <x v="600"/>
    <x v="62"/>
    <x v="90"/>
    <x v="123"/>
    <x v="0"/>
    <x v="14"/>
    <x v="251"/>
    <x v="237"/>
    <x v="12"/>
    <x v="3"/>
    <x v="6"/>
    <x v="0"/>
    <x v="0"/>
  </r>
  <r>
    <x v="1"/>
    <x v="15"/>
    <x v="0"/>
    <x v="21"/>
    <x v="3"/>
    <x v="9"/>
    <x v="127"/>
    <x v="175"/>
    <x v="16"/>
    <x v="0"/>
    <x v="0"/>
    <x v="0"/>
    <x v="14"/>
    <x v="0"/>
    <x v="237"/>
    <x v="12"/>
    <x v="3"/>
    <x v="6"/>
    <x v="0"/>
    <x v="0"/>
  </r>
  <r>
    <x v="7"/>
    <x v="19"/>
    <x v="0"/>
    <x v="21"/>
    <x v="1"/>
    <x v="9"/>
    <x v="307"/>
    <x v="55"/>
    <x v="62"/>
    <x v="20"/>
    <x v="35"/>
    <x v="0"/>
    <x v="14"/>
    <x v="61"/>
    <x v="213"/>
    <x v="12"/>
    <x v="3"/>
    <x v="6"/>
    <x v="0"/>
    <x v="0"/>
  </r>
  <r>
    <x v="7"/>
    <x v="18"/>
    <x v="0"/>
    <x v="21"/>
    <x v="3"/>
    <x v="9"/>
    <x v="307"/>
    <x v="467"/>
    <x v="32"/>
    <x v="0"/>
    <x v="0"/>
    <x v="0"/>
    <x v="14"/>
    <x v="24"/>
    <x v="213"/>
    <x v="12"/>
    <x v="3"/>
    <x v="6"/>
    <x v="0"/>
    <x v="0"/>
  </r>
  <r>
    <x v="7"/>
    <x v="18"/>
    <x v="0"/>
    <x v="21"/>
    <x v="3"/>
    <x v="9"/>
    <x v="307"/>
    <x v="618"/>
    <x v="62"/>
    <x v="0"/>
    <x v="0"/>
    <x v="0"/>
    <x v="14"/>
    <x v="0"/>
    <x v="213"/>
    <x v="12"/>
    <x v="3"/>
    <x v="6"/>
    <x v="0"/>
    <x v="0"/>
  </r>
  <r>
    <x v="7"/>
    <x v="21"/>
    <x v="0"/>
    <x v="21"/>
    <x v="3"/>
    <x v="3"/>
    <x v="307"/>
    <x v="348"/>
    <x v="32"/>
    <x v="0"/>
    <x v="0"/>
    <x v="0"/>
    <x v="14"/>
    <x v="0"/>
    <x v="213"/>
    <x v="12"/>
    <x v="3"/>
    <x v="6"/>
    <x v="0"/>
    <x v="0"/>
  </r>
  <r>
    <x v="7"/>
    <x v="21"/>
    <x v="0"/>
    <x v="21"/>
    <x v="2"/>
    <x v="2"/>
    <x v="307"/>
    <x v="54"/>
    <x v="32"/>
    <x v="0"/>
    <x v="0"/>
    <x v="0"/>
    <x v="14"/>
    <x v="0"/>
    <x v="213"/>
    <x v="12"/>
    <x v="3"/>
    <x v="6"/>
    <x v="0"/>
    <x v="0"/>
  </r>
  <r>
    <x v="7"/>
    <x v="18"/>
    <x v="0"/>
    <x v="21"/>
    <x v="1"/>
    <x v="9"/>
    <x v="164"/>
    <x v="279"/>
    <x v="32"/>
    <x v="0"/>
    <x v="0"/>
    <x v="0"/>
    <x v="14"/>
    <x v="36"/>
    <x v="131"/>
    <x v="12"/>
    <x v="3"/>
    <x v="6"/>
    <x v="0"/>
    <x v="0"/>
  </r>
  <r>
    <x v="7"/>
    <x v="18"/>
    <x v="0"/>
    <x v="21"/>
    <x v="1"/>
    <x v="9"/>
    <x v="164"/>
    <x v="279"/>
    <x v="86"/>
    <x v="0"/>
    <x v="0"/>
    <x v="0"/>
    <x v="14"/>
    <x v="0"/>
    <x v="131"/>
    <x v="12"/>
    <x v="3"/>
    <x v="6"/>
    <x v="0"/>
    <x v="0"/>
  </r>
  <r>
    <x v="5"/>
    <x v="20"/>
    <x v="2"/>
    <x v="37"/>
    <x v="1"/>
    <x v="9"/>
    <x v="180"/>
    <x v="218"/>
    <x v="24"/>
    <x v="0"/>
    <x v="0"/>
    <x v="0"/>
    <x v="14"/>
    <x v="0"/>
    <x v="234"/>
    <x v="29"/>
    <x v="3"/>
    <x v="6"/>
    <x v="0"/>
    <x v="0"/>
  </r>
  <r>
    <x v="7"/>
    <x v="19"/>
    <x v="2"/>
    <x v="26"/>
    <x v="1"/>
    <x v="1"/>
    <x v="77"/>
    <x v="374"/>
    <x v="62"/>
    <x v="94"/>
    <x v="171"/>
    <x v="0"/>
    <x v="14"/>
    <x v="236"/>
    <x v="234"/>
    <x v="29"/>
    <x v="3"/>
    <x v="6"/>
    <x v="0"/>
    <x v="0"/>
  </r>
  <r>
    <x v="5"/>
    <x v="20"/>
    <x v="2"/>
    <x v="37"/>
    <x v="1"/>
    <x v="9"/>
    <x v="142"/>
    <x v="79"/>
    <x v="15"/>
    <x v="0"/>
    <x v="0"/>
    <x v="0"/>
    <x v="14"/>
    <x v="0"/>
    <x v="234"/>
    <x v="29"/>
    <x v="3"/>
    <x v="6"/>
    <x v="0"/>
    <x v="0"/>
  </r>
  <r>
    <x v="7"/>
    <x v="19"/>
    <x v="2"/>
    <x v="37"/>
    <x v="1"/>
    <x v="9"/>
    <x v="142"/>
    <x v="239"/>
    <x v="62"/>
    <x v="0"/>
    <x v="0"/>
    <x v="0"/>
    <x v="14"/>
    <x v="0"/>
    <x v="234"/>
    <x v="29"/>
    <x v="3"/>
    <x v="6"/>
    <x v="0"/>
    <x v="0"/>
  </r>
  <r>
    <x v="6"/>
    <x v="18"/>
    <x v="5"/>
    <x v="31"/>
    <x v="1"/>
    <x v="9"/>
    <x v="182"/>
    <x v="681"/>
    <x v="27"/>
    <x v="0"/>
    <x v="0"/>
    <x v="0"/>
    <x v="14"/>
    <x v="0"/>
    <x v="141"/>
    <x v="14"/>
    <x v="3"/>
    <x v="6"/>
    <x v="0"/>
    <x v="0"/>
  </r>
  <r>
    <x v="1"/>
    <x v="19"/>
    <x v="5"/>
    <x v="31"/>
    <x v="3"/>
    <x v="9"/>
    <x v="182"/>
    <x v="410"/>
    <x v="16"/>
    <x v="100"/>
    <x v="183"/>
    <x v="0"/>
    <x v="14"/>
    <x v="233"/>
    <x v="141"/>
    <x v="14"/>
    <x v="3"/>
    <x v="6"/>
    <x v="0"/>
    <x v="0"/>
  </r>
  <r>
    <x v="1"/>
    <x v="19"/>
    <x v="5"/>
    <x v="31"/>
    <x v="3"/>
    <x v="9"/>
    <x v="182"/>
    <x v="328"/>
    <x v="34"/>
    <x v="0"/>
    <x v="0"/>
    <x v="0"/>
    <x v="14"/>
    <x v="0"/>
    <x v="141"/>
    <x v="14"/>
    <x v="3"/>
    <x v="6"/>
    <x v="0"/>
    <x v="0"/>
  </r>
  <r>
    <x v="1"/>
    <x v="19"/>
    <x v="5"/>
    <x v="31"/>
    <x v="0"/>
    <x v="9"/>
    <x v="189"/>
    <x v="544"/>
    <x v="16"/>
    <x v="0"/>
    <x v="0"/>
    <x v="0"/>
    <x v="13"/>
    <x v="0"/>
    <x v="148"/>
    <x v="114"/>
    <x v="3"/>
    <x v="6"/>
    <x v="0"/>
    <x v="0"/>
  </r>
  <r>
    <x v="7"/>
    <x v="20"/>
    <x v="5"/>
    <x v="31"/>
    <x v="6"/>
    <x v="9"/>
    <x v="189"/>
    <x v="456"/>
    <x v="68"/>
    <x v="0"/>
    <x v="0"/>
    <x v="0"/>
    <x v="13"/>
    <x v="0"/>
    <x v="148"/>
    <x v="114"/>
    <x v="3"/>
    <x v="6"/>
    <x v="0"/>
    <x v="0"/>
  </r>
  <r>
    <x v="1"/>
    <x v="19"/>
    <x v="5"/>
    <x v="31"/>
    <x v="3"/>
    <x v="9"/>
    <x v="189"/>
    <x v="364"/>
    <x v="57"/>
    <x v="11"/>
    <x v="9"/>
    <x v="0"/>
    <x v="13"/>
    <x v="16"/>
    <x v="148"/>
    <x v="114"/>
    <x v="3"/>
    <x v="0"/>
    <x v="0"/>
    <x v="0"/>
  </r>
  <r>
    <x v="6"/>
    <x v="17"/>
    <x v="5"/>
    <x v="31"/>
    <x v="1"/>
    <x v="1"/>
    <x v="189"/>
    <x v="634"/>
    <x v="26"/>
    <x v="89"/>
    <x v="170"/>
    <x v="0"/>
    <x v="13"/>
    <x v="298"/>
    <x v="148"/>
    <x v="114"/>
    <x v="3"/>
    <x v="6"/>
    <x v="0"/>
    <x v="0"/>
  </r>
  <r>
    <x v="6"/>
    <x v="20"/>
    <x v="5"/>
    <x v="31"/>
    <x v="2"/>
    <x v="2"/>
    <x v="189"/>
    <x v="529"/>
    <x v="26"/>
    <x v="11"/>
    <x v="17"/>
    <x v="0"/>
    <x v="13"/>
    <x v="24"/>
    <x v="148"/>
    <x v="114"/>
    <x v="3"/>
    <x v="6"/>
    <x v="0"/>
    <x v="0"/>
  </r>
  <r>
    <x v="7"/>
    <x v="20"/>
    <x v="5"/>
    <x v="31"/>
    <x v="0"/>
    <x v="9"/>
    <x v="184"/>
    <x v="110"/>
    <x v="33"/>
    <x v="0"/>
    <x v="0"/>
    <x v="0"/>
    <x v="13"/>
    <x v="0"/>
    <x v="143"/>
    <x v="114"/>
    <x v="3"/>
    <x v="6"/>
    <x v="0"/>
    <x v="0"/>
  </r>
  <r>
    <x v="6"/>
    <x v="13"/>
    <x v="5"/>
    <x v="31"/>
    <x v="2"/>
    <x v="9"/>
    <x v="22"/>
    <x v="217"/>
    <x v="26"/>
    <x v="29"/>
    <x v="43"/>
    <x v="0"/>
    <x v="13"/>
    <x v="94"/>
    <x v="143"/>
    <x v="114"/>
    <x v="3"/>
    <x v="6"/>
    <x v="0"/>
    <x v="0"/>
  </r>
  <r>
    <x v="6"/>
    <x v="17"/>
    <x v="5"/>
    <x v="31"/>
    <x v="1"/>
    <x v="9"/>
    <x v="184"/>
    <x v="585"/>
    <x v="27"/>
    <x v="0"/>
    <x v="0"/>
    <x v="0"/>
    <x v="13"/>
    <x v="24"/>
    <x v="143"/>
    <x v="114"/>
    <x v="3"/>
    <x v="6"/>
    <x v="0"/>
    <x v="0"/>
  </r>
  <r>
    <x v="1"/>
    <x v="17"/>
    <x v="5"/>
    <x v="31"/>
    <x v="3"/>
    <x v="9"/>
    <x v="22"/>
    <x v="34"/>
    <x v="16"/>
    <x v="0"/>
    <x v="0"/>
    <x v="0"/>
    <x v="13"/>
    <x v="0"/>
    <x v="143"/>
    <x v="114"/>
    <x v="3"/>
    <x v="6"/>
    <x v="0"/>
    <x v="0"/>
  </r>
  <r>
    <x v="1"/>
    <x v="18"/>
    <x v="5"/>
    <x v="31"/>
    <x v="3"/>
    <x v="9"/>
    <x v="184"/>
    <x v="460"/>
    <x v="6"/>
    <x v="0"/>
    <x v="0"/>
    <x v="0"/>
    <x v="13"/>
    <x v="0"/>
    <x v="143"/>
    <x v="114"/>
    <x v="3"/>
    <x v="6"/>
    <x v="0"/>
    <x v="0"/>
  </r>
  <r>
    <x v="7"/>
    <x v="19"/>
    <x v="5"/>
    <x v="31"/>
    <x v="3"/>
    <x v="9"/>
    <x v="22"/>
    <x v="202"/>
    <x v="17"/>
    <x v="0"/>
    <x v="0"/>
    <x v="0"/>
    <x v="13"/>
    <x v="18"/>
    <x v="143"/>
    <x v="114"/>
    <x v="3"/>
    <x v="6"/>
    <x v="0"/>
    <x v="0"/>
  </r>
  <r>
    <x v="1"/>
    <x v="12"/>
    <x v="5"/>
    <x v="31"/>
    <x v="3"/>
    <x v="9"/>
    <x v="162"/>
    <x v="696"/>
    <x v="16"/>
    <x v="0"/>
    <x v="0"/>
    <x v="0"/>
    <x v="13"/>
    <x v="0"/>
    <x v="130"/>
    <x v="114"/>
    <x v="3"/>
    <x v="6"/>
    <x v="0"/>
    <x v="0"/>
  </r>
  <r>
    <x v="1"/>
    <x v="18"/>
    <x v="5"/>
    <x v="31"/>
    <x v="1"/>
    <x v="1"/>
    <x v="162"/>
    <x v="46"/>
    <x v="57"/>
    <x v="10"/>
    <x v="11"/>
    <x v="0"/>
    <x v="13"/>
    <x v="24"/>
    <x v="130"/>
    <x v="114"/>
    <x v="3"/>
    <x v="6"/>
    <x v="0"/>
    <x v="0"/>
  </r>
  <r>
    <x v="5"/>
    <x v="30"/>
    <x v="5"/>
    <x v="31"/>
    <x v="2"/>
    <x v="9"/>
    <x v="162"/>
    <x v="73"/>
    <x v="17"/>
    <x v="0"/>
    <x v="0"/>
    <x v="0"/>
    <x v="13"/>
    <x v="0"/>
    <x v="130"/>
    <x v="114"/>
    <x v="3"/>
    <x v="6"/>
    <x v="0"/>
    <x v="0"/>
  </r>
  <r>
    <x v="6"/>
    <x v="18"/>
    <x v="5"/>
    <x v="31"/>
    <x v="1"/>
    <x v="9"/>
    <x v="162"/>
    <x v="406"/>
    <x v="63"/>
    <x v="0"/>
    <x v="0"/>
    <x v="0"/>
    <x v="13"/>
    <x v="0"/>
    <x v="130"/>
    <x v="114"/>
    <x v="3"/>
    <x v="6"/>
    <x v="0"/>
    <x v="0"/>
  </r>
  <r>
    <x v="6"/>
    <x v="18"/>
    <x v="5"/>
    <x v="31"/>
    <x v="2"/>
    <x v="1"/>
    <x v="162"/>
    <x v="249"/>
    <x v="26"/>
    <x v="0"/>
    <x v="0"/>
    <x v="0"/>
    <x v="13"/>
    <x v="0"/>
    <x v="130"/>
    <x v="114"/>
    <x v="3"/>
    <x v="6"/>
    <x v="0"/>
    <x v="0"/>
  </r>
  <r>
    <x v="6"/>
    <x v="18"/>
    <x v="5"/>
    <x v="31"/>
    <x v="1"/>
    <x v="1"/>
    <x v="115"/>
    <x v="113"/>
    <x v="17"/>
    <x v="0"/>
    <x v="0"/>
    <x v="0"/>
    <x v="13"/>
    <x v="0"/>
    <x v="67"/>
    <x v="114"/>
    <x v="3"/>
    <x v="6"/>
    <x v="0"/>
    <x v="0"/>
  </r>
  <r>
    <x v="1"/>
    <x v="17"/>
    <x v="5"/>
    <x v="31"/>
    <x v="3"/>
    <x v="9"/>
    <x v="115"/>
    <x v="323"/>
    <x v="34"/>
    <x v="109"/>
    <x v="160"/>
    <x v="0"/>
    <x v="13"/>
    <x v="196"/>
    <x v="67"/>
    <x v="114"/>
    <x v="3"/>
    <x v="6"/>
    <x v="0"/>
    <x v="0"/>
  </r>
  <r>
    <x v="1"/>
    <x v="18"/>
    <x v="5"/>
    <x v="31"/>
    <x v="1"/>
    <x v="1"/>
    <x v="115"/>
    <x v="306"/>
    <x v="16"/>
    <x v="110"/>
    <x v="161"/>
    <x v="0"/>
    <x v="13"/>
    <x v="195"/>
    <x v="67"/>
    <x v="114"/>
    <x v="3"/>
    <x v="6"/>
    <x v="0"/>
    <x v="0"/>
  </r>
  <r>
    <x v="7"/>
    <x v="20"/>
    <x v="5"/>
    <x v="31"/>
    <x v="2"/>
    <x v="9"/>
    <x v="115"/>
    <x v="248"/>
    <x v="26"/>
    <x v="40"/>
    <x v="55"/>
    <x v="0"/>
    <x v="13"/>
    <x v="82"/>
    <x v="67"/>
    <x v="114"/>
    <x v="3"/>
    <x v="6"/>
    <x v="0"/>
    <x v="0"/>
  </r>
  <r>
    <x v="7"/>
    <x v="17"/>
    <x v="5"/>
    <x v="31"/>
    <x v="3"/>
    <x v="9"/>
    <x v="115"/>
    <x v="123"/>
    <x v="12"/>
    <x v="89"/>
    <x v="127"/>
    <x v="0"/>
    <x v="13"/>
    <x v="187"/>
    <x v="67"/>
    <x v="114"/>
    <x v="3"/>
    <x v="6"/>
    <x v="0"/>
    <x v="0"/>
  </r>
  <r>
    <x v="1"/>
    <x v="18"/>
    <x v="5"/>
    <x v="31"/>
    <x v="0"/>
    <x v="9"/>
    <x v="186"/>
    <x v="305"/>
    <x v="6"/>
    <x v="0"/>
    <x v="0"/>
    <x v="0"/>
    <x v="13"/>
    <x v="0"/>
    <x v="145"/>
    <x v="114"/>
    <x v="3"/>
    <x v="6"/>
    <x v="0"/>
    <x v="0"/>
  </r>
  <r>
    <x v="6"/>
    <x v="16"/>
    <x v="5"/>
    <x v="31"/>
    <x v="2"/>
    <x v="9"/>
    <x v="186"/>
    <x v="530"/>
    <x v="63"/>
    <x v="0"/>
    <x v="0"/>
    <x v="0"/>
    <x v="13"/>
    <x v="0"/>
    <x v="214"/>
    <x v="114"/>
    <x v="3"/>
    <x v="6"/>
    <x v="0"/>
    <x v="0"/>
  </r>
  <r>
    <x v="1"/>
    <x v="18"/>
    <x v="5"/>
    <x v="31"/>
    <x v="3"/>
    <x v="9"/>
    <x v="186"/>
    <x v="595"/>
    <x v="34"/>
    <x v="0"/>
    <x v="0"/>
    <x v="0"/>
    <x v="13"/>
    <x v="0"/>
    <x v="145"/>
    <x v="114"/>
    <x v="3"/>
    <x v="6"/>
    <x v="0"/>
    <x v="0"/>
  </r>
  <r>
    <x v="1"/>
    <x v="18"/>
    <x v="5"/>
    <x v="31"/>
    <x v="3"/>
    <x v="9"/>
    <x v="186"/>
    <x v="162"/>
    <x v="16"/>
    <x v="0"/>
    <x v="0"/>
    <x v="0"/>
    <x v="13"/>
    <x v="0"/>
    <x v="145"/>
    <x v="114"/>
    <x v="3"/>
    <x v="6"/>
    <x v="0"/>
    <x v="0"/>
  </r>
  <r>
    <x v="8"/>
    <x v="18"/>
    <x v="5"/>
    <x v="31"/>
    <x v="1"/>
    <x v="9"/>
    <x v="186"/>
    <x v="236"/>
    <x v="12"/>
    <x v="20"/>
    <x v="26"/>
    <x v="0"/>
    <x v="13"/>
    <x v="52"/>
    <x v="214"/>
    <x v="114"/>
    <x v="3"/>
    <x v="6"/>
    <x v="0"/>
    <x v="0"/>
  </r>
  <r>
    <x v="7"/>
    <x v="20"/>
    <x v="5"/>
    <x v="31"/>
    <x v="3"/>
    <x v="9"/>
    <x v="186"/>
    <x v="570"/>
    <x v="68"/>
    <x v="104"/>
    <x v="112"/>
    <x v="0"/>
    <x v="13"/>
    <x v="155"/>
    <x v="214"/>
    <x v="114"/>
    <x v="3"/>
    <x v="6"/>
    <x v="0"/>
    <x v="0"/>
  </r>
  <r>
    <x v="1"/>
    <x v="17"/>
    <x v="5"/>
    <x v="0"/>
    <x v="6"/>
    <x v="9"/>
    <x v="21"/>
    <x v="286"/>
    <x v="40"/>
    <x v="37"/>
    <x v="60"/>
    <x v="0"/>
    <x v="13"/>
    <x v="94"/>
    <x v="19"/>
    <x v="126"/>
    <x v="3"/>
    <x v="6"/>
    <x v="0"/>
    <x v="0"/>
  </r>
  <r>
    <x v="7"/>
    <x v="17"/>
    <x v="5"/>
    <x v="0"/>
    <x v="6"/>
    <x v="9"/>
    <x v="21"/>
    <x v="645"/>
    <x v="77"/>
    <x v="0"/>
    <x v="0"/>
    <x v="0"/>
    <x v="13"/>
    <x v="0"/>
    <x v="19"/>
    <x v="126"/>
    <x v="3"/>
    <x v="6"/>
    <x v="0"/>
    <x v="0"/>
  </r>
  <r>
    <x v="1"/>
    <x v="18"/>
    <x v="5"/>
    <x v="18"/>
    <x v="2"/>
    <x v="1"/>
    <x v="257"/>
    <x v="315"/>
    <x v="40"/>
    <x v="24"/>
    <x v="36"/>
    <x v="0"/>
    <x v="13"/>
    <x v="69"/>
    <x v="82"/>
    <x v="126"/>
    <x v="3"/>
    <x v="6"/>
    <x v="0"/>
    <x v="0"/>
  </r>
  <r>
    <x v="1"/>
    <x v="13"/>
    <x v="5"/>
    <x v="34"/>
    <x v="3"/>
    <x v="1"/>
    <x v="262"/>
    <x v="442"/>
    <x v="65"/>
    <x v="23"/>
    <x v="37"/>
    <x v="0"/>
    <x v="13"/>
    <x v="64"/>
    <x v="195"/>
    <x v="126"/>
    <x v="3"/>
    <x v="6"/>
    <x v="0"/>
    <x v="0"/>
  </r>
  <r>
    <x v="1"/>
    <x v="13"/>
    <x v="5"/>
    <x v="34"/>
    <x v="3"/>
    <x v="9"/>
    <x v="262"/>
    <x v="475"/>
    <x v="16"/>
    <x v="0"/>
    <x v="0"/>
    <x v="0"/>
    <x v="13"/>
    <x v="25"/>
    <x v="195"/>
    <x v="126"/>
    <x v="3"/>
    <x v="6"/>
    <x v="0"/>
    <x v="0"/>
  </r>
  <r>
    <x v="6"/>
    <x v="14"/>
    <x v="5"/>
    <x v="34"/>
    <x v="1"/>
    <x v="1"/>
    <x v="262"/>
    <x v="551"/>
    <x v="65"/>
    <x v="22"/>
    <x v="34"/>
    <x v="0"/>
    <x v="13"/>
    <x v="56"/>
    <x v="195"/>
    <x v="126"/>
    <x v="3"/>
    <x v="6"/>
    <x v="0"/>
    <x v="0"/>
  </r>
  <r>
    <x v="1"/>
    <x v="17"/>
    <x v="5"/>
    <x v="20"/>
    <x v="3"/>
    <x v="9"/>
    <x v="95"/>
    <x v="195"/>
    <x v="16"/>
    <x v="0"/>
    <x v="0"/>
    <x v="0"/>
    <x v="13"/>
    <x v="23"/>
    <x v="55"/>
    <x v="126"/>
    <x v="3"/>
    <x v="6"/>
    <x v="0"/>
    <x v="0"/>
  </r>
  <r>
    <x v="1"/>
    <x v="17"/>
    <x v="5"/>
    <x v="20"/>
    <x v="3"/>
    <x v="9"/>
    <x v="95"/>
    <x v="496"/>
    <x v="16"/>
    <x v="37"/>
    <x v="57"/>
    <x v="0"/>
    <x v="13"/>
    <x v="89"/>
    <x v="55"/>
    <x v="126"/>
    <x v="3"/>
    <x v="6"/>
    <x v="0"/>
    <x v="0"/>
  </r>
  <r>
    <x v="1"/>
    <x v="17"/>
    <x v="5"/>
    <x v="20"/>
    <x v="3"/>
    <x v="9"/>
    <x v="95"/>
    <x v="9"/>
    <x v="0"/>
    <x v="37"/>
    <x v="50"/>
    <x v="0"/>
    <x v="13"/>
    <x v="79"/>
    <x v="55"/>
    <x v="126"/>
    <x v="3"/>
    <x v="6"/>
    <x v="0"/>
    <x v="0"/>
  </r>
  <r>
    <x v="1"/>
    <x v="17"/>
    <x v="5"/>
    <x v="20"/>
    <x v="3"/>
    <x v="9"/>
    <x v="95"/>
    <x v="642"/>
    <x v="75"/>
    <x v="20"/>
    <x v="36"/>
    <x v="0"/>
    <x v="13"/>
    <x v="55"/>
    <x v="55"/>
    <x v="126"/>
    <x v="3"/>
    <x v="6"/>
    <x v="0"/>
    <x v="0"/>
  </r>
  <r>
    <x v="5"/>
    <x v="16"/>
    <x v="5"/>
    <x v="20"/>
    <x v="3"/>
    <x v="9"/>
    <x v="95"/>
    <x v="75"/>
    <x v="18"/>
    <x v="0"/>
    <x v="0"/>
    <x v="0"/>
    <x v="13"/>
    <x v="0"/>
    <x v="55"/>
    <x v="126"/>
    <x v="3"/>
    <x v="6"/>
    <x v="0"/>
    <x v="0"/>
  </r>
  <r>
    <x v="6"/>
    <x v="17"/>
    <x v="5"/>
    <x v="20"/>
    <x v="2"/>
    <x v="9"/>
    <x v="95"/>
    <x v="28"/>
    <x v="44"/>
    <x v="37"/>
    <x v="50"/>
    <x v="0"/>
    <x v="13"/>
    <x v="79"/>
    <x v="55"/>
    <x v="126"/>
    <x v="3"/>
    <x v="6"/>
    <x v="0"/>
    <x v="0"/>
  </r>
  <r>
    <x v="1"/>
    <x v="16"/>
    <x v="5"/>
    <x v="1"/>
    <x v="1"/>
    <x v="9"/>
    <x v="90"/>
    <x v="272"/>
    <x v="79"/>
    <x v="93"/>
    <x v="104"/>
    <x v="0"/>
    <x v="13"/>
    <x v="121"/>
    <x v="79"/>
    <x v="126"/>
    <x v="3"/>
    <x v="6"/>
    <x v="0"/>
    <x v="0"/>
  </r>
  <r>
    <x v="5"/>
    <x v="17"/>
    <x v="5"/>
    <x v="1"/>
    <x v="1"/>
    <x v="9"/>
    <x v="91"/>
    <x v="524"/>
    <x v="3"/>
    <x v="0"/>
    <x v="0"/>
    <x v="0"/>
    <x v="13"/>
    <x v="0"/>
    <x v="79"/>
    <x v="126"/>
    <x v="3"/>
    <x v="6"/>
    <x v="0"/>
    <x v="0"/>
  </r>
  <r>
    <x v="5"/>
    <x v="14"/>
    <x v="5"/>
    <x v="1"/>
    <x v="1"/>
    <x v="9"/>
    <x v="91"/>
    <x v="261"/>
    <x v="15"/>
    <x v="0"/>
    <x v="0"/>
    <x v="0"/>
    <x v="13"/>
    <x v="0"/>
    <x v="79"/>
    <x v="126"/>
    <x v="3"/>
    <x v="6"/>
    <x v="0"/>
    <x v="0"/>
  </r>
  <r>
    <x v="1"/>
    <x v="16"/>
    <x v="5"/>
    <x v="34"/>
    <x v="2"/>
    <x v="1"/>
    <x v="54"/>
    <x v="4"/>
    <x v="65"/>
    <x v="143"/>
    <x v="180"/>
    <x v="0"/>
    <x v="13"/>
    <x v="231"/>
    <x v="39"/>
    <x v="126"/>
    <x v="3"/>
    <x v="6"/>
    <x v="0"/>
    <x v="0"/>
  </r>
  <r>
    <x v="1"/>
    <x v="15"/>
    <x v="5"/>
    <x v="34"/>
    <x v="4"/>
    <x v="9"/>
    <x v="54"/>
    <x v="550"/>
    <x v="65"/>
    <x v="95"/>
    <x v="176"/>
    <x v="0"/>
    <x v="13"/>
    <x v="252"/>
    <x v="39"/>
    <x v="126"/>
    <x v="3"/>
    <x v="6"/>
    <x v="0"/>
    <x v="0"/>
  </r>
  <r>
    <x v="1"/>
    <x v="15"/>
    <x v="5"/>
    <x v="34"/>
    <x v="6"/>
    <x v="9"/>
    <x v="54"/>
    <x v="395"/>
    <x v="16"/>
    <x v="98"/>
    <x v="151"/>
    <x v="0"/>
    <x v="13"/>
    <x v="200"/>
    <x v="39"/>
    <x v="126"/>
    <x v="3"/>
    <x v="6"/>
    <x v="0"/>
    <x v="0"/>
  </r>
  <r>
    <x v="6"/>
    <x v="15"/>
    <x v="5"/>
    <x v="34"/>
    <x v="2"/>
    <x v="2"/>
    <x v="54"/>
    <x v="551"/>
    <x v="65"/>
    <x v="0"/>
    <x v="0"/>
    <x v="0"/>
    <x v="13"/>
    <x v="0"/>
    <x v="39"/>
    <x v="126"/>
    <x v="3"/>
    <x v="6"/>
    <x v="0"/>
    <x v="0"/>
  </r>
  <r>
    <x v="5"/>
    <x v="18"/>
    <x v="2"/>
    <x v="2"/>
    <x v="3"/>
    <x v="9"/>
    <x v="132"/>
    <x v="579"/>
    <x v="12"/>
    <x v="0"/>
    <x v="0"/>
    <x v="0"/>
    <x v="13"/>
    <x v="0"/>
    <x v="98"/>
    <x v="79"/>
    <x v="3"/>
    <x v="6"/>
    <x v="0"/>
    <x v="0"/>
  </r>
  <r>
    <x v="5"/>
    <x v="18"/>
    <x v="2"/>
    <x v="2"/>
    <x v="3"/>
    <x v="9"/>
    <x v="132"/>
    <x v="579"/>
    <x v="62"/>
    <x v="0"/>
    <x v="0"/>
    <x v="0"/>
    <x v="13"/>
    <x v="0"/>
    <x v="98"/>
    <x v="79"/>
    <x v="3"/>
    <x v="6"/>
    <x v="0"/>
    <x v="0"/>
  </r>
  <r>
    <x v="7"/>
    <x v="19"/>
    <x v="2"/>
    <x v="2"/>
    <x v="3"/>
    <x v="1"/>
    <x v="132"/>
    <x v="293"/>
    <x v="86"/>
    <x v="114"/>
    <x v="168"/>
    <x v="0"/>
    <x v="13"/>
    <x v="242"/>
    <x v="98"/>
    <x v="79"/>
    <x v="3"/>
    <x v="6"/>
    <x v="0"/>
    <x v="0"/>
  </r>
  <r>
    <x v="7"/>
    <x v="20"/>
    <x v="2"/>
    <x v="2"/>
    <x v="6"/>
    <x v="9"/>
    <x v="132"/>
    <x v="238"/>
    <x v="86"/>
    <x v="100"/>
    <x v="146"/>
    <x v="0"/>
    <x v="13"/>
    <x v="143"/>
    <x v="98"/>
    <x v="79"/>
    <x v="3"/>
    <x v="6"/>
    <x v="0"/>
    <x v="0"/>
  </r>
  <r>
    <x v="7"/>
    <x v="20"/>
    <x v="2"/>
    <x v="2"/>
    <x v="6"/>
    <x v="9"/>
    <x v="132"/>
    <x v="427"/>
    <x v="28"/>
    <x v="114"/>
    <x v="152"/>
    <x v="0"/>
    <x v="13"/>
    <x v="142"/>
    <x v="98"/>
    <x v="79"/>
    <x v="3"/>
    <x v="6"/>
    <x v="0"/>
    <x v="0"/>
  </r>
  <r>
    <x v="5"/>
    <x v="18"/>
    <x v="2"/>
    <x v="2"/>
    <x v="3"/>
    <x v="9"/>
    <x v="9"/>
    <x v="474"/>
    <x v="57"/>
    <x v="0"/>
    <x v="0"/>
    <x v="0"/>
    <x v="13"/>
    <x v="0"/>
    <x v="8"/>
    <x v="79"/>
    <x v="3"/>
    <x v="6"/>
    <x v="0"/>
    <x v="0"/>
  </r>
  <r>
    <x v="5"/>
    <x v="20"/>
    <x v="2"/>
    <x v="2"/>
    <x v="3"/>
    <x v="9"/>
    <x v="9"/>
    <x v="513"/>
    <x v="62"/>
    <x v="0"/>
    <x v="0"/>
    <x v="0"/>
    <x v="13"/>
    <x v="0"/>
    <x v="8"/>
    <x v="79"/>
    <x v="3"/>
    <x v="6"/>
    <x v="0"/>
    <x v="0"/>
  </r>
  <r>
    <x v="6"/>
    <x v="20"/>
    <x v="2"/>
    <x v="2"/>
    <x v="1"/>
    <x v="1"/>
    <x v="9"/>
    <x v="16"/>
    <x v="62"/>
    <x v="0"/>
    <x v="0"/>
    <x v="0"/>
    <x v="13"/>
    <x v="0"/>
    <x v="8"/>
    <x v="79"/>
    <x v="3"/>
    <x v="6"/>
    <x v="0"/>
    <x v="0"/>
  </r>
  <r>
    <x v="7"/>
    <x v="20"/>
    <x v="2"/>
    <x v="2"/>
    <x v="6"/>
    <x v="1"/>
    <x v="9"/>
    <x v="7"/>
    <x v="62"/>
    <x v="0"/>
    <x v="0"/>
    <x v="0"/>
    <x v="13"/>
    <x v="0"/>
    <x v="8"/>
    <x v="79"/>
    <x v="3"/>
    <x v="6"/>
    <x v="0"/>
    <x v="0"/>
  </r>
  <r>
    <x v="7"/>
    <x v="16"/>
    <x v="2"/>
    <x v="2"/>
    <x v="0"/>
    <x v="9"/>
    <x v="9"/>
    <x v="7"/>
    <x v="62"/>
    <x v="0"/>
    <x v="0"/>
    <x v="0"/>
    <x v="13"/>
    <x v="0"/>
    <x v="8"/>
    <x v="79"/>
    <x v="3"/>
    <x v="6"/>
    <x v="0"/>
    <x v="0"/>
  </r>
  <r>
    <x v="7"/>
    <x v="20"/>
    <x v="2"/>
    <x v="2"/>
    <x v="6"/>
    <x v="9"/>
    <x v="9"/>
    <x v="309"/>
    <x v="62"/>
    <x v="0"/>
    <x v="0"/>
    <x v="0"/>
    <x v="13"/>
    <x v="0"/>
    <x v="8"/>
    <x v="79"/>
    <x v="3"/>
    <x v="6"/>
    <x v="0"/>
    <x v="0"/>
  </r>
  <r>
    <x v="7"/>
    <x v="19"/>
    <x v="4"/>
    <x v="8"/>
    <x v="3"/>
    <x v="2"/>
    <x v="283"/>
    <x v="153"/>
    <x v="62"/>
    <x v="106"/>
    <x v="223"/>
    <x v="0"/>
    <x v="13"/>
    <x v="209"/>
    <x v="70"/>
    <x v="79"/>
    <x v="3"/>
    <x v="6"/>
    <x v="0"/>
    <x v="0"/>
  </r>
  <r>
    <x v="1"/>
    <x v="13"/>
    <x v="5"/>
    <x v="33"/>
    <x v="1"/>
    <x v="9"/>
    <x v="47"/>
    <x v="151"/>
    <x v="74"/>
    <x v="0"/>
    <x v="0"/>
    <x v="0"/>
    <x v="13"/>
    <x v="0"/>
    <x v="68"/>
    <x v="83"/>
    <x v="3"/>
    <x v="6"/>
    <x v="0"/>
    <x v="0"/>
  </r>
  <r>
    <x v="1"/>
    <x v="15"/>
    <x v="5"/>
    <x v="33"/>
    <x v="1"/>
    <x v="9"/>
    <x v="47"/>
    <x v="151"/>
    <x v="74"/>
    <x v="88"/>
    <x v="98"/>
    <x v="0"/>
    <x v="13"/>
    <x v="121"/>
    <x v="68"/>
    <x v="83"/>
    <x v="3"/>
    <x v="6"/>
    <x v="0"/>
    <x v="0"/>
  </r>
  <r>
    <x v="1"/>
    <x v="17"/>
    <x v="5"/>
    <x v="31"/>
    <x v="2"/>
    <x v="9"/>
    <x v="186"/>
    <x v="679"/>
    <x v="57"/>
    <x v="7"/>
    <x v="10"/>
    <x v="0"/>
    <x v="13"/>
    <x v="21"/>
    <x v="145"/>
    <x v="72"/>
    <x v="3"/>
    <x v="6"/>
    <x v="0"/>
    <x v="0"/>
  </r>
  <r>
    <x v="1"/>
    <x v="17"/>
    <x v="5"/>
    <x v="31"/>
    <x v="4"/>
    <x v="9"/>
    <x v="186"/>
    <x v="595"/>
    <x v="34"/>
    <x v="0"/>
    <x v="0"/>
    <x v="0"/>
    <x v="13"/>
    <x v="0"/>
    <x v="145"/>
    <x v="72"/>
    <x v="3"/>
    <x v="6"/>
    <x v="0"/>
    <x v="0"/>
  </r>
  <r>
    <x v="7"/>
    <x v="19"/>
    <x v="5"/>
    <x v="31"/>
    <x v="3"/>
    <x v="9"/>
    <x v="186"/>
    <x v="321"/>
    <x v="68"/>
    <x v="40"/>
    <x v="59"/>
    <x v="0"/>
    <x v="13"/>
    <x v="93"/>
    <x v="214"/>
    <x v="72"/>
    <x v="3"/>
    <x v="6"/>
    <x v="0"/>
    <x v="0"/>
  </r>
  <r>
    <x v="7"/>
    <x v="19"/>
    <x v="5"/>
    <x v="31"/>
    <x v="3"/>
    <x v="9"/>
    <x v="186"/>
    <x v="236"/>
    <x v="12"/>
    <x v="23"/>
    <x v="33"/>
    <x v="0"/>
    <x v="13"/>
    <x v="70"/>
    <x v="214"/>
    <x v="72"/>
    <x v="3"/>
    <x v="6"/>
    <x v="0"/>
    <x v="0"/>
  </r>
  <r>
    <x v="6"/>
    <x v="18"/>
    <x v="5"/>
    <x v="31"/>
    <x v="2"/>
    <x v="1"/>
    <x v="118"/>
    <x v="26"/>
    <x v="17"/>
    <x v="100"/>
    <x v="131"/>
    <x v="0"/>
    <x v="13"/>
    <x v="125"/>
    <x v="90"/>
    <x v="72"/>
    <x v="3"/>
    <x v="6"/>
    <x v="0"/>
    <x v="0"/>
  </r>
  <r>
    <x v="5"/>
    <x v="16"/>
    <x v="5"/>
    <x v="31"/>
    <x v="2"/>
    <x v="9"/>
    <x v="154"/>
    <x v="447"/>
    <x v="15"/>
    <x v="0"/>
    <x v="0"/>
    <x v="0"/>
    <x v="13"/>
    <x v="0"/>
    <x v="90"/>
    <x v="72"/>
    <x v="3"/>
    <x v="6"/>
    <x v="0"/>
    <x v="0"/>
  </r>
  <r>
    <x v="7"/>
    <x v="16"/>
    <x v="5"/>
    <x v="31"/>
    <x v="3"/>
    <x v="9"/>
    <x v="226"/>
    <x v="563"/>
    <x v="68"/>
    <x v="32"/>
    <x v="46"/>
    <x v="0"/>
    <x v="13"/>
    <x v="80"/>
    <x v="168"/>
    <x v="72"/>
    <x v="3"/>
    <x v="6"/>
    <x v="0"/>
    <x v="0"/>
  </r>
  <r>
    <x v="7"/>
    <x v="19"/>
    <x v="5"/>
    <x v="31"/>
    <x v="7"/>
    <x v="9"/>
    <x v="226"/>
    <x v="504"/>
    <x v="17"/>
    <x v="20"/>
    <x v="28"/>
    <x v="0"/>
    <x v="13"/>
    <x v="55"/>
    <x v="168"/>
    <x v="72"/>
    <x v="3"/>
    <x v="6"/>
    <x v="0"/>
    <x v="0"/>
  </r>
  <r>
    <x v="7"/>
    <x v="19"/>
    <x v="5"/>
    <x v="31"/>
    <x v="0"/>
    <x v="9"/>
    <x v="226"/>
    <x v="405"/>
    <x v="27"/>
    <x v="0"/>
    <x v="0"/>
    <x v="0"/>
    <x v="13"/>
    <x v="0"/>
    <x v="168"/>
    <x v="72"/>
    <x v="3"/>
    <x v="6"/>
    <x v="0"/>
    <x v="0"/>
  </r>
  <r>
    <x v="7"/>
    <x v="20"/>
    <x v="0"/>
    <x v="30"/>
    <x v="6"/>
    <x v="9"/>
    <x v="199"/>
    <x v="245"/>
    <x v="24"/>
    <x v="0"/>
    <x v="0"/>
    <x v="0"/>
    <x v="13"/>
    <x v="0"/>
    <x v="124"/>
    <x v="70"/>
    <x v="3"/>
    <x v="6"/>
    <x v="0"/>
    <x v="0"/>
  </r>
  <r>
    <x v="7"/>
    <x v="19"/>
    <x v="0"/>
    <x v="30"/>
    <x v="1"/>
    <x v="9"/>
    <x v="313"/>
    <x v="378"/>
    <x v="68"/>
    <x v="0"/>
    <x v="0"/>
    <x v="0"/>
    <x v="13"/>
    <x v="0"/>
    <x v="236"/>
    <x v="82"/>
    <x v="3"/>
    <x v="6"/>
    <x v="1"/>
    <x v="1"/>
  </r>
  <r>
    <x v="7"/>
    <x v="17"/>
    <x v="0"/>
    <x v="30"/>
    <x v="2"/>
    <x v="2"/>
    <x v="324"/>
    <x v="698"/>
    <x v="68"/>
    <x v="169"/>
    <x v="233"/>
    <x v="0"/>
    <x v="13"/>
    <x v="291"/>
    <x v="96"/>
    <x v="82"/>
    <x v="3"/>
    <x v="6"/>
    <x v="0"/>
    <x v="0"/>
  </r>
  <r>
    <x v="7"/>
    <x v="19"/>
    <x v="3"/>
    <x v="37"/>
    <x v="1"/>
    <x v="9"/>
    <x v="230"/>
    <x v="521"/>
    <x v="90"/>
    <x v="0"/>
    <x v="0"/>
    <x v="0"/>
    <x v="13"/>
    <x v="0"/>
    <x v="124"/>
    <x v="163"/>
    <x v="3"/>
    <x v="6"/>
    <x v="0"/>
    <x v="0"/>
  </r>
  <r>
    <x v="7"/>
    <x v="18"/>
    <x v="5"/>
    <x v="35"/>
    <x v="1"/>
    <x v="9"/>
    <x v="45"/>
    <x v="604"/>
    <x v="90"/>
    <x v="84"/>
    <x v="88"/>
    <x v="0"/>
    <x v="13"/>
    <x v="127"/>
    <x v="124"/>
    <x v="163"/>
    <x v="3"/>
    <x v="6"/>
    <x v="0"/>
    <x v="0"/>
  </r>
  <r>
    <x v="7"/>
    <x v="19"/>
    <x v="5"/>
    <x v="37"/>
    <x v="1"/>
    <x v="9"/>
    <x v="28"/>
    <x v="190"/>
    <x v="82"/>
    <x v="0"/>
    <x v="0"/>
    <x v="0"/>
    <x v="13"/>
    <x v="0"/>
    <x v="238"/>
    <x v="163"/>
    <x v="3"/>
    <x v="6"/>
    <x v="0"/>
    <x v="0"/>
  </r>
  <r>
    <x v="7"/>
    <x v="20"/>
    <x v="5"/>
    <x v="35"/>
    <x v="1"/>
    <x v="9"/>
    <x v="44"/>
    <x v="57"/>
    <x v="90"/>
    <x v="0"/>
    <x v="0"/>
    <x v="0"/>
    <x v="13"/>
    <x v="0"/>
    <x v="238"/>
    <x v="163"/>
    <x v="3"/>
    <x v="6"/>
    <x v="0"/>
    <x v="0"/>
  </r>
  <r>
    <x v="7"/>
    <x v="20"/>
    <x v="0"/>
    <x v="30"/>
    <x v="1"/>
    <x v="9"/>
    <x v="199"/>
    <x v="567"/>
    <x v="67"/>
    <x v="0"/>
    <x v="0"/>
    <x v="0"/>
    <x v="13"/>
    <x v="0"/>
    <x v="238"/>
    <x v="163"/>
    <x v="3"/>
    <x v="6"/>
    <x v="0"/>
    <x v="0"/>
  </r>
  <r>
    <x v="7"/>
    <x v="20"/>
    <x v="0"/>
    <x v="37"/>
    <x v="1"/>
    <x v="9"/>
    <x v="320"/>
    <x v="121"/>
    <x v="12"/>
    <x v="0"/>
    <x v="0"/>
    <x v="0"/>
    <x v="13"/>
    <x v="0"/>
    <x v="238"/>
    <x v="163"/>
    <x v="3"/>
    <x v="6"/>
    <x v="0"/>
    <x v="0"/>
  </r>
  <r>
    <x v="7"/>
    <x v="20"/>
    <x v="0"/>
    <x v="37"/>
    <x v="1"/>
    <x v="9"/>
    <x v="181"/>
    <x v="693"/>
    <x v="32"/>
    <x v="0"/>
    <x v="0"/>
    <x v="0"/>
    <x v="13"/>
    <x v="0"/>
    <x v="238"/>
    <x v="163"/>
    <x v="3"/>
    <x v="6"/>
    <x v="0"/>
    <x v="0"/>
  </r>
  <r>
    <x v="7"/>
    <x v="18"/>
    <x v="0"/>
    <x v="30"/>
    <x v="2"/>
    <x v="9"/>
    <x v="324"/>
    <x v="398"/>
    <x v="12"/>
    <x v="0"/>
    <x v="0"/>
    <x v="0"/>
    <x v="12"/>
    <x v="35"/>
    <x v="0"/>
    <x v="55"/>
    <x v="3"/>
    <x v="6"/>
    <x v="0"/>
    <x v="0"/>
  </r>
  <r>
    <x v="4"/>
    <x v="15"/>
    <x v="4"/>
    <x v="37"/>
    <x v="0"/>
    <x v="9"/>
    <x v="98"/>
    <x v="182"/>
    <x v="16"/>
    <x v="0"/>
    <x v="0"/>
    <x v="0"/>
    <x v="12"/>
    <x v="0"/>
    <x v="0"/>
    <x v="65"/>
    <x v="3"/>
    <x v="6"/>
    <x v="0"/>
    <x v="0"/>
  </r>
  <r>
    <x v="5"/>
    <x v="20"/>
    <x v="5"/>
    <x v="31"/>
    <x v="3"/>
    <x v="9"/>
    <x v="116"/>
    <x v="581"/>
    <x v="90"/>
    <x v="0"/>
    <x v="0"/>
    <x v="0"/>
    <x v="12"/>
    <x v="0"/>
    <x v="149"/>
    <x v="41"/>
    <x v="3"/>
    <x v="6"/>
    <x v="0"/>
    <x v="0"/>
  </r>
  <r>
    <x v="1"/>
    <x v="11"/>
    <x v="5"/>
    <x v="31"/>
    <x v="3"/>
    <x v="9"/>
    <x v="116"/>
    <x v="501"/>
    <x v="16"/>
    <x v="0"/>
    <x v="0"/>
    <x v="0"/>
    <x v="12"/>
    <x v="0"/>
    <x v="149"/>
    <x v="41"/>
    <x v="3"/>
    <x v="6"/>
    <x v="0"/>
    <x v="0"/>
  </r>
  <r>
    <x v="7"/>
    <x v="17"/>
    <x v="5"/>
    <x v="34"/>
    <x v="2"/>
    <x v="9"/>
    <x v="261"/>
    <x v="439"/>
    <x v="17"/>
    <x v="84"/>
    <x v="88"/>
    <x v="0"/>
    <x v="12"/>
    <x v="132"/>
    <x v="6"/>
    <x v="133"/>
    <x v="3"/>
    <x v="6"/>
    <x v="0"/>
    <x v="0"/>
  </r>
  <r>
    <x v="7"/>
    <x v="18"/>
    <x v="5"/>
    <x v="34"/>
    <x v="2"/>
    <x v="9"/>
    <x v="94"/>
    <x v="440"/>
    <x v="17"/>
    <x v="37"/>
    <x v="47"/>
    <x v="0"/>
    <x v="12"/>
    <x v="79"/>
    <x v="6"/>
    <x v="133"/>
    <x v="3"/>
    <x v="6"/>
    <x v="0"/>
    <x v="0"/>
  </r>
  <r>
    <x v="7"/>
    <x v="18"/>
    <x v="5"/>
    <x v="34"/>
    <x v="2"/>
    <x v="2"/>
    <x v="60"/>
    <x v="119"/>
    <x v="17"/>
    <x v="38"/>
    <x v="63"/>
    <x v="0"/>
    <x v="12"/>
    <x v="94"/>
    <x v="6"/>
    <x v="133"/>
    <x v="3"/>
    <x v="6"/>
    <x v="0"/>
    <x v="0"/>
  </r>
  <r>
    <x v="6"/>
    <x v="12"/>
    <x v="5"/>
    <x v="32"/>
    <x v="1"/>
    <x v="9"/>
    <x v="273"/>
    <x v="680"/>
    <x v="17"/>
    <x v="0"/>
    <x v="4"/>
    <x v="0"/>
    <x v="12"/>
    <x v="0"/>
    <x v="201"/>
    <x v="133"/>
    <x v="3"/>
    <x v="6"/>
    <x v="0"/>
    <x v="0"/>
  </r>
  <r>
    <x v="1"/>
    <x v="16"/>
    <x v="5"/>
    <x v="32"/>
    <x v="3"/>
    <x v="9"/>
    <x v="273"/>
    <x v="370"/>
    <x v="16"/>
    <x v="41"/>
    <x v="61"/>
    <x v="0"/>
    <x v="12"/>
    <x v="99"/>
    <x v="201"/>
    <x v="133"/>
    <x v="3"/>
    <x v="6"/>
    <x v="0"/>
    <x v="0"/>
  </r>
  <r>
    <x v="1"/>
    <x v="13"/>
    <x v="5"/>
    <x v="32"/>
    <x v="3"/>
    <x v="9"/>
    <x v="273"/>
    <x v="336"/>
    <x v="16"/>
    <x v="67"/>
    <x v="111"/>
    <x v="0"/>
    <x v="12"/>
    <x v="215"/>
    <x v="201"/>
    <x v="133"/>
    <x v="3"/>
    <x v="6"/>
    <x v="0"/>
    <x v="0"/>
  </r>
  <r>
    <x v="1"/>
    <x v="16"/>
    <x v="5"/>
    <x v="32"/>
    <x v="3"/>
    <x v="9"/>
    <x v="273"/>
    <x v="35"/>
    <x v="66"/>
    <x v="39"/>
    <x v="65"/>
    <x v="0"/>
    <x v="12"/>
    <x v="88"/>
    <x v="201"/>
    <x v="133"/>
    <x v="3"/>
    <x v="6"/>
    <x v="0"/>
    <x v="0"/>
  </r>
  <r>
    <x v="1"/>
    <x v="17"/>
    <x v="5"/>
    <x v="32"/>
    <x v="6"/>
    <x v="9"/>
    <x v="273"/>
    <x v="682"/>
    <x v="16"/>
    <x v="96"/>
    <x v="177"/>
    <x v="0"/>
    <x v="12"/>
    <x v="180"/>
    <x v="201"/>
    <x v="133"/>
    <x v="3"/>
    <x v="6"/>
    <x v="0"/>
    <x v="0"/>
  </r>
  <r>
    <x v="0"/>
    <x v="19"/>
    <x v="4"/>
    <x v="13"/>
    <x v="2"/>
    <x v="9"/>
    <x v="102"/>
    <x v="532"/>
    <x v="16"/>
    <x v="0"/>
    <x v="0"/>
    <x v="0"/>
    <x v="12"/>
    <x v="0"/>
    <x v="61"/>
    <x v="133"/>
    <x v="3"/>
    <x v="6"/>
    <x v="0"/>
    <x v="0"/>
  </r>
  <r>
    <x v="1"/>
    <x v="17"/>
    <x v="4"/>
    <x v="13"/>
    <x v="1"/>
    <x v="9"/>
    <x v="102"/>
    <x v="265"/>
    <x v="90"/>
    <x v="0"/>
    <x v="0"/>
    <x v="0"/>
    <x v="12"/>
    <x v="0"/>
    <x v="61"/>
    <x v="133"/>
    <x v="3"/>
    <x v="6"/>
    <x v="0"/>
    <x v="0"/>
  </r>
  <r>
    <x v="7"/>
    <x v="18"/>
    <x v="4"/>
    <x v="13"/>
    <x v="3"/>
    <x v="9"/>
    <x v="102"/>
    <x v="265"/>
    <x v="85"/>
    <x v="0"/>
    <x v="0"/>
    <x v="0"/>
    <x v="12"/>
    <x v="0"/>
    <x v="61"/>
    <x v="133"/>
    <x v="3"/>
    <x v="6"/>
    <x v="0"/>
    <x v="0"/>
  </r>
  <r>
    <x v="5"/>
    <x v="30"/>
    <x v="4"/>
    <x v="13"/>
    <x v="6"/>
    <x v="9"/>
    <x v="102"/>
    <x v="181"/>
    <x v="85"/>
    <x v="0"/>
    <x v="0"/>
    <x v="0"/>
    <x v="12"/>
    <x v="0"/>
    <x v="61"/>
    <x v="133"/>
    <x v="3"/>
    <x v="6"/>
    <x v="0"/>
    <x v="0"/>
  </r>
  <r>
    <x v="7"/>
    <x v="18"/>
    <x v="4"/>
    <x v="13"/>
    <x v="6"/>
    <x v="9"/>
    <x v="99"/>
    <x v="273"/>
    <x v="85"/>
    <x v="0"/>
    <x v="0"/>
    <x v="0"/>
    <x v="12"/>
    <x v="0"/>
    <x v="58"/>
    <x v="133"/>
    <x v="3"/>
    <x v="6"/>
    <x v="0"/>
    <x v="0"/>
  </r>
  <r>
    <x v="1"/>
    <x v="18"/>
    <x v="4"/>
    <x v="13"/>
    <x v="6"/>
    <x v="9"/>
    <x v="99"/>
    <x v="273"/>
    <x v="16"/>
    <x v="0"/>
    <x v="0"/>
    <x v="0"/>
    <x v="12"/>
    <x v="0"/>
    <x v="58"/>
    <x v="133"/>
    <x v="3"/>
    <x v="6"/>
    <x v="0"/>
    <x v="0"/>
  </r>
  <r>
    <x v="1"/>
    <x v="15"/>
    <x v="5"/>
    <x v="31"/>
    <x v="1"/>
    <x v="9"/>
    <x v="228"/>
    <x v="328"/>
    <x v="34"/>
    <x v="0"/>
    <x v="0"/>
    <x v="0"/>
    <x v="12"/>
    <x v="0"/>
    <x v="165"/>
    <x v="8"/>
    <x v="3"/>
    <x v="6"/>
    <x v="0"/>
    <x v="0"/>
  </r>
  <r>
    <x v="7"/>
    <x v="16"/>
    <x v="5"/>
    <x v="31"/>
    <x v="1"/>
    <x v="9"/>
    <x v="217"/>
    <x v="127"/>
    <x v="12"/>
    <x v="0"/>
    <x v="0"/>
    <x v="0"/>
    <x v="12"/>
    <x v="0"/>
    <x v="165"/>
    <x v="8"/>
    <x v="3"/>
    <x v="6"/>
    <x v="0"/>
    <x v="0"/>
  </r>
  <r>
    <x v="1"/>
    <x v="15"/>
    <x v="5"/>
    <x v="31"/>
    <x v="1"/>
    <x v="9"/>
    <x v="253"/>
    <x v="325"/>
    <x v="34"/>
    <x v="88"/>
    <x v="110"/>
    <x v="0"/>
    <x v="12"/>
    <x v="159"/>
    <x v="165"/>
    <x v="8"/>
    <x v="3"/>
    <x v="6"/>
    <x v="0"/>
    <x v="0"/>
  </r>
  <r>
    <x v="6"/>
    <x v="18"/>
    <x v="5"/>
    <x v="31"/>
    <x v="1"/>
    <x v="9"/>
    <x v="182"/>
    <x v="534"/>
    <x v="63"/>
    <x v="0"/>
    <x v="0"/>
    <x v="0"/>
    <x v="12"/>
    <x v="0"/>
    <x v="141"/>
    <x v="16"/>
    <x v="3"/>
    <x v="6"/>
    <x v="0"/>
    <x v="0"/>
  </r>
  <r>
    <x v="6"/>
    <x v="16"/>
    <x v="5"/>
    <x v="31"/>
    <x v="1"/>
    <x v="9"/>
    <x v="182"/>
    <x v="681"/>
    <x v="27"/>
    <x v="0"/>
    <x v="0"/>
    <x v="0"/>
    <x v="12"/>
    <x v="0"/>
    <x v="141"/>
    <x v="16"/>
    <x v="3"/>
    <x v="6"/>
    <x v="0"/>
    <x v="0"/>
  </r>
  <r>
    <x v="1"/>
    <x v="17"/>
    <x v="5"/>
    <x v="31"/>
    <x v="3"/>
    <x v="9"/>
    <x v="182"/>
    <x v="384"/>
    <x v="39"/>
    <x v="0"/>
    <x v="0"/>
    <x v="0"/>
    <x v="12"/>
    <x v="0"/>
    <x v="141"/>
    <x v="16"/>
    <x v="3"/>
    <x v="6"/>
    <x v="0"/>
    <x v="0"/>
  </r>
  <r>
    <x v="7"/>
    <x v="19"/>
    <x v="5"/>
    <x v="31"/>
    <x v="3"/>
    <x v="9"/>
    <x v="182"/>
    <x v="571"/>
    <x v="68"/>
    <x v="20"/>
    <x v="27"/>
    <x v="0"/>
    <x v="12"/>
    <x v="53"/>
    <x v="141"/>
    <x v="16"/>
    <x v="3"/>
    <x v="6"/>
    <x v="0"/>
    <x v="0"/>
  </r>
  <r>
    <x v="1"/>
    <x v="16"/>
    <x v="5"/>
    <x v="31"/>
    <x v="3"/>
    <x v="9"/>
    <x v="249"/>
    <x v="63"/>
    <x v="57"/>
    <x v="0"/>
    <x v="0"/>
    <x v="0"/>
    <x v="12"/>
    <x v="1"/>
    <x v="151"/>
    <x v="16"/>
    <x v="3"/>
    <x v="6"/>
    <x v="0"/>
    <x v="0"/>
  </r>
  <r>
    <x v="5"/>
    <x v="13"/>
    <x v="5"/>
    <x v="31"/>
    <x v="3"/>
    <x v="9"/>
    <x v="220"/>
    <x v="159"/>
    <x v="17"/>
    <x v="0"/>
    <x v="0"/>
    <x v="0"/>
    <x v="12"/>
    <x v="0"/>
    <x v="151"/>
    <x v="16"/>
    <x v="3"/>
    <x v="6"/>
    <x v="0"/>
    <x v="0"/>
  </r>
  <r>
    <x v="1"/>
    <x v="17"/>
    <x v="5"/>
    <x v="31"/>
    <x v="6"/>
    <x v="9"/>
    <x v="11"/>
    <x v="91"/>
    <x v="6"/>
    <x v="0"/>
    <x v="0"/>
    <x v="0"/>
    <x v="12"/>
    <x v="0"/>
    <x v="10"/>
    <x v="15"/>
    <x v="3"/>
    <x v="6"/>
    <x v="0"/>
    <x v="0"/>
  </r>
  <r>
    <x v="7"/>
    <x v="15"/>
    <x v="0"/>
    <x v="30"/>
    <x v="1"/>
    <x v="9"/>
    <x v="250"/>
    <x v="270"/>
    <x v="67"/>
    <x v="0"/>
    <x v="0"/>
    <x v="0"/>
    <x v="12"/>
    <x v="0"/>
    <x v="238"/>
    <x v="152"/>
    <x v="3"/>
    <x v="6"/>
    <x v="0"/>
    <x v="0"/>
  </r>
  <r>
    <x v="7"/>
    <x v="14"/>
    <x v="0"/>
    <x v="5"/>
    <x v="1"/>
    <x v="9"/>
    <x v="149"/>
    <x v="342"/>
    <x v="12"/>
    <x v="0"/>
    <x v="0"/>
    <x v="0"/>
    <x v="12"/>
    <x v="0"/>
    <x v="238"/>
    <x v="152"/>
    <x v="3"/>
    <x v="6"/>
    <x v="0"/>
    <x v="0"/>
  </r>
  <r>
    <x v="7"/>
    <x v="19"/>
    <x v="5"/>
    <x v="35"/>
    <x v="1"/>
    <x v="9"/>
    <x v="44"/>
    <x v="174"/>
    <x v="90"/>
    <x v="0"/>
    <x v="0"/>
    <x v="0"/>
    <x v="12"/>
    <x v="0"/>
    <x v="238"/>
    <x v="152"/>
    <x v="3"/>
    <x v="6"/>
    <x v="0"/>
    <x v="0"/>
  </r>
  <r>
    <x v="7"/>
    <x v="18"/>
    <x v="5"/>
    <x v="33"/>
    <x v="1"/>
    <x v="9"/>
    <x v="240"/>
    <x v="121"/>
    <x v="12"/>
    <x v="0"/>
    <x v="0"/>
    <x v="0"/>
    <x v="12"/>
    <x v="0"/>
    <x v="238"/>
    <x v="152"/>
    <x v="3"/>
    <x v="6"/>
    <x v="0"/>
    <x v="0"/>
  </r>
  <r>
    <x v="7"/>
    <x v="19"/>
    <x v="0"/>
    <x v="21"/>
    <x v="1"/>
    <x v="9"/>
    <x v="247"/>
    <x v="260"/>
    <x v="15"/>
    <x v="0"/>
    <x v="0"/>
    <x v="0"/>
    <x v="12"/>
    <x v="0"/>
    <x v="238"/>
    <x v="152"/>
    <x v="3"/>
    <x v="6"/>
    <x v="0"/>
    <x v="0"/>
  </r>
  <r>
    <x v="7"/>
    <x v="19"/>
    <x v="0"/>
    <x v="30"/>
    <x v="1"/>
    <x v="9"/>
    <x v="252"/>
    <x v="300"/>
    <x v="15"/>
    <x v="0"/>
    <x v="0"/>
    <x v="0"/>
    <x v="12"/>
    <x v="0"/>
    <x v="238"/>
    <x v="152"/>
    <x v="3"/>
    <x v="6"/>
    <x v="0"/>
    <x v="0"/>
  </r>
  <r>
    <x v="7"/>
    <x v="17"/>
    <x v="0"/>
    <x v="21"/>
    <x v="1"/>
    <x v="9"/>
    <x v="134"/>
    <x v="350"/>
    <x v="32"/>
    <x v="0"/>
    <x v="0"/>
    <x v="0"/>
    <x v="12"/>
    <x v="0"/>
    <x v="171"/>
    <x v="152"/>
    <x v="3"/>
    <x v="6"/>
    <x v="0"/>
    <x v="0"/>
  </r>
  <r>
    <x v="7"/>
    <x v="18"/>
    <x v="0"/>
    <x v="21"/>
    <x v="1"/>
    <x v="9"/>
    <x v="251"/>
    <x v="271"/>
    <x v="32"/>
    <x v="0"/>
    <x v="0"/>
    <x v="0"/>
    <x v="12"/>
    <x v="0"/>
    <x v="171"/>
    <x v="152"/>
    <x v="3"/>
    <x v="6"/>
    <x v="0"/>
    <x v="0"/>
  </r>
  <r>
    <x v="7"/>
    <x v="18"/>
    <x v="5"/>
    <x v="37"/>
    <x v="1"/>
    <x v="9"/>
    <x v="24"/>
    <x v="471"/>
    <x v="28"/>
    <x v="37"/>
    <x v="45"/>
    <x v="0"/>
    <x v="12"/>
    <x v="76"/>
    <x v="171"/>
    <x v="152"/>
    <x v="3"/>
    <x v="6"/>
    <x v="0"/>
    <x v="0"/>
  </r>
  <r>
    <x v="1"/>
    <x v="15"/>
    <x v="5"/>
    <x v="31"/>
    <x v="3"/>
    <x v="9"/>
    <x v="186"/>
    <x v="162"/>
    <x v="16"/>
    <x v="0"/>
    <x v="0"/>
    <x v="0"/>
    <x v="11"/>
    <x v="0"/>
    <x v="145"/>
    <x v="113"/>
    <x v="3"/>
    <x v="6"/>
    <x v="0"/>
    <x v="0"/>
  </r>
  <r>
    <x v="7"/>
    <x v="17"/>
    <x v="5"/>
    <x v="31"/>
    <x v="3"/>
    <x v="9"/>
    <x v="186"/>
    <x v="321"/>
    <x v="68"/>
    <x v="21"/>
    <x v="32"/>
    <x v="0"/>
    <x v="11"/>
    <x v="68"/>
    <x v="214"/>
    <x v="113"/>
    <x v="3"/>
    <x v="6"/>
    <x v="0"/>
    <x v="0"/>
  </r>
  <r>
    <x v="6"/>
    <x v="16"/>
    <x v="5"/>
    <x v="31"/>
    <x v="1"/>
    <x v="1"/>
    <x v="226"/>
    <x v="333"/>
    <x v="55"/>
    <x v="6"/>
    <x v="9"/>
    <x v="0"/>
    <x v="11"/>
    <x v="14"/>
    <x v="168"/>
    <x v="113"/>
    <x v="3"/>
    <x v="6"/>
    <x v="0"/>
    <x v="0"/>
  </r>
  <r>
    <x v="7"/>
    <x v="18"/>
    <x v="5"/>
    <x v="31"/>
    <x v="3"/>
    <x v="9"/>
    <x v="226"/>
    <x v="199"/>
    <x v="86"/>
    <x v="90"/>
    <x v="116"/>
    <x v="0"/>
    <x v="11"/>
    <x v="169"/>
    <x v="168"/>
    <x v="113"/>
    <x v="3"/>
    <x v="6"/>
    <x v="0"/>
    <x v="0"/>
  </r>
  <r>
    <x v="7"/>
    <x v="18"/>
    <x v="5"/>
    <x v="31"/>
    <x v="3"/>
    <x v="9"/>
    <x v="226"/>
    <x v="608"/>
    <x v="12"/>
    <x v="90"/>
    <x v="92"/>
    <x v="0"/>
    <x v="11"/>
    <x v="129"/>
    <x v="168"/>
    <x v="113"/>
    <x v="3"/>
    <x v="6"/>
    <x v="0"/>
    <x v="0"/>
  </r>
  <r>
    <x v="1"/>
    <x v="17"/>
    <x v="5"/>
    <x v="31"/>
    <x v="3"/>
    <x v="9"/>
    <x v="226"/>
    <x v="115"/>
    <x v="16"/>
    <x v="88"/>
    <x v="104"/>
    <x v="0"/>
    <x v="11"/>
    <x v="132"/>
    <x v="168"/>
    <x v="113"/>
    <x v="3"/>
    <x v="6"/>
    <x v="0"/>
    <x v="0"/>
  </r>
  <r>
    <x v="1"/>
    <x v="17"/>
    <x v="5"/>
    <x v="31"/>
    <x v="3"/>
    <x v="9"/>
    <x v="226"/>
    <x v="541"/>
    <x v="34"/>
    <x v="90"/>
    <x v="97"/>
    <x v="0"/>
    <x v="11"/>
    <x v="137"/>
    <x v="168"/>
    <x v="113"/>
    <x v="3"/>
    <x v="2"/>
    <x v="0"/>
    <x v="0"/>
  </r>
  <r>
    <x v="7"/>
    <x v="18"/>
    <x v="5"/>
    <x v="31"/>
    <x v="6"/>
    <x v="9"/>
    <x v="316"/>
    <x v="572"/>
    <x v="68"/>
    <x v="37"/>
    <x v="50"/>
    <x v="0"/>
    <x v="11"/>
    <x v="84"/>
    <x v="146"/>
    <x v="113"/>
    <x v="3"/>
    <x v="6"/>
    <x v="0"/>
    <x v="0"/>
  </r>
  <r>
    <x v="7"/>
    <x v="17"/>
    <x v="5"/>
    <x v="31"/>
    <x v="3"/>
    <x v="9"/>
    <x v="316"/>
    <x v="129"/>
    <x v="12"/>
    <x v="37"/>
    <x v="60"/>
    <x v="0"/>
    <x v="11"/>
    <x v="89"/>
    <x v="146"/>
    <x v="113"/>
    <x v="3"/>
    <x v="6"/>
    <x v="0"/>
    <x v="0"/>
  </r>
  <r>
    <x v="1"/>
    <x v="12"/>
    <x v="5"/>
    <x v="31"/>
    <x v="3"/>
    <x v="9"/>
    <x v="316"/>
    <x v="385"/>
    <x v="39"/>
    <x v="0"/>
    <x v="0"/>
    <x v="0"/>
    <x v="11"/>
    <x v="0"/>
    <x v="146"/>
    <x v="113"/>
    <x v="3"/>
    <x v="6"/>
    <x v="0"/>
    <x v="0"/>
  </r>
  <r>
    <x v="6"/>
    <x v="15"/>
    <x v="5"/>
    <x v="31"/>
    <x v="1"/>
    <x v="9"/>
    <x v="316"/>
    <x v="158"/>
    <x v="17"/>
    <x v="0"/>
    <x v="0"/>
    <x v="0"/>
    <x v="11"/>
    <x v="0"/>
    <x v="146"/>
    <x v="113"/>
    <x v="3"/>
    <x v="6"/>
    <x v="0"/>
    <x v="0"/>
  </r>
  <r>
    <x v="5"/>
    <x v="30"/>
    <x v="5"/>
    <x v="31"/>
    <x v="3"/>
    <x v="9"/>
    <x v="15"/>
    <x v="611"/>
    <x v="15"/>
    <x v="0"/>
    <x v="0"/>
    <x v="0"/>
    <x v="11"/>
    <x v="0"/>
    <x v="142"/>
    <x v="113"/>
    <x v="3"/>
    <x v="6"/>
    <x v="0"/>
    <x v="0"/>
  </r>
  <r>
    <x v="6"/>
    <x v="17"/>
    <x v="5"/>
    <x v="31"/>
    <x v="1"/>
    <x v="9"/>
    <x v="183"/>
    <x v="448"/>
    <x v="26"/>
    <x v="88"/>
    <x v="119"/>
    <x v="0"/>
    <x v="11"/>
    <x v="242"/>
    <x v="142"/>
    <x v="113"/>
    <x v="3"/>
    <x v="6"/>
    <x v="0"/>
    <x v="0"/>
  </r>
  <r>
    <x v="6"/>
    <x v="17"/>
    <x v="5"/>
    <x v="31"/>
    <x v="1"/>
    <x v="1"/>
    <x v="183"/>
    <x v="449"/>
    <x v="63"/>
    <x v="0"/>
    <x v="0"/>
    <x v="0"/>
    <x v="11"/>
    <x v="0"/>
    <x v="142"/>
    <x v="113"/>
    <x v="3"/>
    <x v="6"/>
    <x v="0"/>
    <x v="0"/>
  </r>
  <r>
    <x v="7"/>
    <x v="15"/>
    <x v="5"/>
    <x v="31"/>
    <x v="3"/>
    <x v="9"/>
    <x v="183"/>
    <x v="523"/>
    <x v="17"/>
    <x v="0"/>
    <x v="0"/>
    <x v="0"/>
    <x v="11"/>
    <x v="0"/>
    <x v="142"/>
    <x v="113"/>
    <x v="3"/>
    <x v="6"/>
    <x v="0"/>
    <x v="0"/>
  </r>
  <r>
    <x v="1"/>
    <x v="16"/>
    <x v="5"/>
    <x v="31"/>
    <x v="3"/>
    <x v="9"/>
    <x v="183"/>
    <x v="525"/>
    <x v="16"/>
    <x v="0"/>
    <x v="0"/>
    <x v="0"/>
    <x v="11"/>
    <x v="0"/>
    <x v="142"/>
    <x v="113"/>
    <x v="3"/>
    <x v="6"/>
    <x v="0"/>
    <x v="0"/>
  </r>
  <r>
    <x v="7"/>
    <x v="17"/>
    <x v="5"/>
    <x v="31"/>
    <x v="6"/>
    <x v="9"/>
    <x v="183"/>
    <x v="124"/>
    <x v="12"/>
    <x v="0"/>
    <x v="0"/>
    <x v="0"/>
    <x v="11"/>
    <x v="0"/>
    <x v="142"/>
    <x v="113"/>
    <x v="3"/>
    <x v="6"/>
    <x v="0"/>
    <x v="0"/>
  </r>
  <r>
    <x v="1"/>
    <x v="10"/>
    <x v="5"/>
    <x v="32"/>
    <x v="1"/>
    <x v="9"/>
    <x v="267"/>
    <x v="292"/>
    <x v="16"/>
    <x v="62"/>
    <x v="94"/>
    <x v="0"/>
    <x v="11"/>
    <x v="188"/>
    <x v="129"/>
    <x v="153"/>
    <x v="3"/>
    <x v="6"/>
    <x v="0"/>
    <x v="0"/>
  </r>
  <r>
    <x v="1"/>
    <x v="14"/>
    <x v="5"/>
    <x v="31"/>
    <x v="1"/>
    <x v="9"/>
    <x v="22"/>
    <x v="106"/>
    <x v="34"/>
    <x v="33"/>
    <x v="56"/>
    <x v="0"/>
    <x v="11"/>
    <x v="89"/>
    <x v="129"/>
    <x v="153"/>
    <x v="3"/>
    <x v="6"/>
    <x v="0"/>
    <x v="0"/>
  </r>
  <r>
    <x v="1"/>
    <x v="15"/>
    <x v="5"/>
    <x v="31"/>
    <x v="1"/>
    <x v="9"/>
    <x v="183"/>
    <x v="328"/>
    <x v="34"/>
    <x v="0"/>
    <x v="0"/>
    <x v="0"/>
    <x v="11"/>
    <x v="0"/>
    <x v="129"/>
    <x v="153"/>
    <x v="3"/>
    <x v="6"/>
    <x v="0"/>
    <x v="0"/>
  </r>
  <r>
    <x v="5"/>
    <x v="28"/>
    <x v="5"/>
    <x v="31"/>
    <x v="1"/>
    <x v="9"/>
    <x v="154"/>
    <x v="275"/>
    <x v="90"/>
    <x v="0"/>
    <x v="0"/>
    <x v="0"/>
    <x v="11"/>
    <x v="0"/>
    <x v="129"/>
    <x v="153"/>
    <x v="3"/>
    <x v="6"/>
    <x v="0"/>
    <x v="0"/>
  </r>
  <r>
    <x v="5"/>
    <x v="28"/>
    <x v="5"/>
    <x v="31"/>
    <x v="1"/>
    <x v="9"/>
    <x v="15"/>
    <x v="33"/>
    <x v="90"/>
    <x v="0"/>
    <x v="0"/>
    <x v="0"/>
    <x v="11"/>
    <x v="0"/>
    <x v="129"/>
    <x v="153"/>
    <x v="3"/>
    <x v="6"/>
    <x v="0"/>
    <x v="0"/>
  </r>
  <r>
    <x v="6"/>
    <x v="17"/>
    <x v="5"/>
    <x v="31"/>
    <x v="1"/>
    <x v="9"/>
    <x v="114"/>
    <x v="451"/>
    <x v="33"/>
    <x v="0"/>
    <x v="0"/>
    <x v="0"/>
    <x v="11"/>
    <x v="0"/>
    <x v="66"/>
    <x v="153"/>
    <x v="3"/>
    <x v="6"/>
    <x v="0"/>
    <x v="0"/>
  </r>
  <r>
    <x v="6"/>
    <x v="18"/>
    <x v="5"/>
    <x v="31"/>
    <x v="1"/>
    <x v="9"/>
    <x v="114"/>
    <x v="451"/>
    <x v="33"/>
    <x v="0"/>
    <x v="0"/>
    <x v="0"/>
    <x v="11"/>
    <x v="0"/>
    <x v="66"/>
    <x v="153"/>
    <x v="3"/>
    <x v="6"/>
    <x v="0"/>
    <x v="0"/>
  </r>
  <r>
    <x v="7"/>
    <x v="12"/>
    <x v="5"/>
    <x v="31"/>
    <x v="3"/>
    <x v="9"/>
    <x v="114"/>
    <x v="194"/>
    <x v="17"/>
    <x v="0"/>
    <x v="0"/>
    <x v="0"/>
    <x v="11"/>
    <x v="0"/>
    <x v="66"/>
    <x v="153"/>
    <x v="3"/>
    <x v="6"/>
    <x v="0"/>
    <x v="0"/>
  </r>
  <r>
    <x v="7"/>
    <x v="17"/>
    <x v="5"/>
    <x v="31"/>
    <x v="1"/>
    <x v="9"/>
    <x v="114"/>
    <x v="546"/>
    <x v="33"/>
    <x v="0"/>
    <x v="0"/>
    <x v="0"/>
    <x v="11"/>
    <x v="0"/>
    <x v="66"/>
    <x v="153"/>
    <x v="3"/>
    <x v="6"/>
    <x v="0"/>
    <x v="0"/>
  </r>
  <r>
    <x v="7"/>
    <x v="17"/>
    <x v="5"/>
    <x v="31"/>
    <x v="1"/>
    <x v="9"/>
    <x v="114"/>
    <x v="547"/>
    <x v="72"/>
    <x v="0"/>
    <x v="0"/>
    <x v="0"/>
    <x v="11"/>
    <x v="0"/>
    <x v="66"/>
    <x v="153"/>
    <x v="3"/>
    <x v="6"/>
    <x v="0"/>
    <x v="0"/>
  </r>
  <r>
    <x v="7"/>
    <x v="18"/>
    <x v="5"/>
    <x v="31"/>
    <x v="6"/>
    <x v="9"/>
    <x v="114"/>
    <x v="31"/>
    <x v="33"/>
    <x v="88"/>
    <x v="93"/>
    <x v="0"/>
    <x v="11"/>
    <x v="127"/>
    <x v="66"/>
    <x v="153"/>
    <x v="3"/>
    <x v="6"/>
    <x v="0"/>
    <x v="0"/>
  </r>
  <r>
    <x v="1"/>
    <x v="11"/>
    <x v="5"/>
    <x v="17"/>
    <x v="1"/>
    <x v="9"/>
    <x v="269"/>
    <x v="658"/>
    <x v="48"/>
    <x v="0"/>
    <x v="0"/>
    <x v="0"/>
    <x v="11"/>
    <x v="0"/>
    <x v="129"/>
    <x v="32"/>
    <x v="3"/>
    <x v="6"/>
    <x v="0"/>
    <x v="0"/>
  </r>
  <r>
    <x v="7"/>
    <x v="18"/>
    <x v="5"/>
    <x v="31"/>
    <x v="1"/>
    <x v="9"/>
    <x v="114"/>
    <x v="32"/>
    <x v="72"/>
    <x v="89"/>
    <x v="99"/>
    <x v="0"/>
    <x v="11"/>
    <x v="135"/>
    <x v="129"/>
    <x v="32"/>
    <x v="3"/>
    <x v="6"/>
    <x v="0"/>
    <x v="0"/>
  </r>
  <r>
    <x v="7"/>
    <x v="17"/>
    <x v="5"/>
    <x v="31"/>
    <x v="1"/>
    <x v="9"/>
    <x v="114"/>
    <x v="31"/>
    <x v="33"/>
    <x v="0"/>
    <x v="0"/>
    <x v="0"/>
    <x v="11"/>
    <x v="0"/>
    <x v="129"/>
    <x v="32"/>
    <x v="3"/>
    <x v="6"/>
    <x v="0"/>
    <x v="0"/>
  </r>
  <r>
    <x v="7"/>
    <x v="17"/>
    <x v="5"/>
    <x v="31"/>
    <x v="1"/>
    <x v="9"/>
    <x v="114"/>
    <x v="30"/>
    <x v="32"/>
    <x v="0"/>
    <x v="0"/>
    <x v="0"/>
    <x v="11"/>
    <x v="0"/>
    <x v="129"/>
    <x v="32"/>
    <x v="3"/>
    <x v="6"/>
    <x v="0"/>
    <x v="0"/>
  </r>
  <r>
    <x v="1"/>
    <x v="17"/>
    <x v="5"/>
    <x v="32"/>
    <x v="6"/>
    <x v="9"/>
    <x v="328"/>
    <x v="139"/>
    <x v="16"/>
    <x v="85"/>
    <x v="90"/>
    <x v="0"/>
    <x v="11"/>
    <x v="128"/>
    <x v="226"/>
    <x v="132"/>
    <x v="3"/>
    <x v="6"/>
    <x v="0"/>
    <x v="0"/>
  </r>
  <r>
    <x v="6"/>
    <x v="14"/>
    <x v="5"/>
    <x v="32"/>
    <x v="2"/>
    <x v="9"/>
    <x v="328"/>
    <x v="554"/>
    <x v="17"/>
    <x v="0"/>
    <x v="0"/>
    <x v="0"/>
    <x v="11"/>
    <x v="0"/>
    <x v="226"/>
    <x v="132"/>
    <x v="3"/>
    <x v="6"/>
    <x v="0"/>
    <x v="0"/>
  </r>
  <r>
    <x v="1"/>
    <x v="16"/>
    <x v="5"/>
    <x v="32"/>
    <x v="3"/>
    <x v="9"/>
    <x v="328"/>
    <x v="662"/>
    <x v="16"/>
    <x v="86"/>
    <x v="95"/>
    <x v="0"/>
    <x v="11"/>
    <x v="136"/>
    <x v="226"/>
    <x v="132"/>
    <x v="3"/>
    <x v="6"/>
    <x v="0"/>
    <x v="0"/>
  </r>
  <r>
    <x v="1"/>
    <x v="15"/>
    <x v="5"/>
    <x v="32"/>
    <x v="3"/>
    <x v="9"/>
    <x v="328"/>
    <x v="413"/>
    <x v="16"/>
    <x v="89"/>
    <x v="157"/>
    <x v="0"/>
    <x v="11"/>
    <x v="292"/>
    <x v="226"/>
    <x v="132"/>
    <x v="3"/>
    <x v="6"/>
    <x v="0"/>
    <x v="0"/>
  </r>
  <r>
    <x v="1"/>
    <x v="17"/>
    <x v="5"/>
    <x v="32"/>
    <x v="2"/>
    <x v="9"/>
    <x v="312"/>
    <x v="147"/>
    <x v="66"/>
    <x v="0"/>
    <x v="0"/>
    <x v="0"/>
    <x v="11"/>
    <x v="0"/>
    <x v="88"/>
    <x v="132"/>
    <x v="3"/>
    <x v="6"/>
    <x v="0"/>
    <x v="0"/>
  </r>
  <r>
    <x v="1"/>
    <x v="14"/>
    <x v="5"/>
    <x v="37"/>
    <x v="1"/>
    <x v="9"/>
    <x v="344"/>
    <x v="318"/>
    <x v="16"/>
    <x v="0"/>
    <x v="0"/>
    <x v="0"/>
    <x v="11"/>
    <x v="0"/>
    <x v="88"/>
    <x v="132"/>
    <x v="3"/>
    <x v="6"/>
    <x v="0"/>
    <x v="0"/>
  </r>
  <r>
    <x v="1"/>
    <x v="16"/>
    <x v="5"/>
    <x v="32"/>
    <x v="3"/>
    <x v="9"/>
    <x v="128"/>
    <x v="584"/>
    <x v="16"/>
    <x v="92"/>
    <x v="144"/>
    <x v="0"/>
    <x v="11"/>
    <x v="199"/>
    <x v="73"/>
    <x v="132"/>
    <x v="3"/>
    <x v="6"/>
    <x v="0"/>
    <x v="0"/>
  </r>
  <r>
    <x v="7"/>
    <x v="17"/>
    <x v="4"/>
    <x v="13"/>
    <x v="2"/>
    <x v="9"/>
    <x v="78"/>
    <x v="58"/>
    <x v="1"/>
    <x v="0"/>
    <x v="0"/>
    <x v="0"/>
    <x v="11"/>
    <x v="0"/>
    <x v="2"/>
    <x v="132"/>
    <x v="3"/>
    <x v="6"/>
    <x v="0"/>
    <x v="0"/>
  </r>
  <r>
    <x v="7"/>
    <x v="18"/>
    <x v="4"/>
    <x v="13"/>
    <x v="2"/>
    <x v="9"/>
    <x v="78"/>
    <x v="163"/>
    <x v="85"/>
    <x v="0"/>
    <x v="0"/>
    <x v="0"/>
    <x v="11"/>
    <x v="182"/>
    <x v="2"/>
    <x v="132"/>
    <x v="3"/>
    <x v="6"/>
    <x v="0"/>
    <x v="0"/>
  </r>
  <r>
    <x v="1"/>
    <x v="16"/>
    <x v="4"/>
    <x v="13"/>
    <x v="1"/>
    <x v="9"/>
    <x v="78"/>
    <x v="22"/>
    <x v="16"/>
    <x v="0"/>
    <x v="0"/>
    <x v="0"/>
    <x v="11"/>
    <x v="0"/>
    <x v="2"/>
    <x v="132"/>
    <x v="3"/>
    <x v="6"/>
    <x v="0"/>
    <x v="0"/>
  </r>
  <r>
    <x v="1"/>
    <x v="17"/>
    <x v="4"/>
    <x v="13"/>
    <x v="1"/>
    <x v="9"/>
    <x v="100"/>
    <x v="176"/>
    <x v="16"/>
    <x v="0"/>
    <x v="0"/>
    <x v="0"/>
    <x v="11"/>
    <x v="0"/>
    <x v="45"/>
    <x v="132"/>
    <x v="3"/>
    <x v="6"/>
    <x v="0"/>
    <x v="0"/>
  </r>
  <r>
    <x v="7"/>
    <x v="17"/>
    <x v="4"/>
    <x v="13"/>
    <x v="1"/>
    <x v="9"/>
    <x v="79"/>
    <x v="506"/>
    <x v="85"/>
    <x v="0"/>
    <x v="0"/>
    <x v="0"/>
    <x v="11"/>
    <x v="0"/>
    <x v="45"/>
    <x v="132"/>
    <x v="3"/>
    <x v="6"/>
    <x v="0"/>
    <x v="0"/>
  </r>
  <r>
    <x v="7"/>
    <x v="18"/>
    <x v="4"/>
    <x v="13"/>
    <x v="1"/>
    <x v="9"/>
    <x v="107"/>
    <x v="178"/>
    <x v="85"/>
    <x v="0"/>
    <x v="0"/>
    <x v="0"/>
    <x v="11"/>
    <x v="0"/>
    <x v="45"/>
    <x v="132"/>
    <x v="3"/>
    <x v="6"/>
    <x v="0"/>
    <x v="0"/>
  </r>
  <r>
    <x v="1"/>
    <x v="16"/>
    <x v="4"/>
    <x v="13"/>
    <x v="1"/>
    <x v="9"/>
    <x v="104"/>
    <x v="184"/>
    <x v="16"/>
    <x v="0"/>
    <x v="0"/>
    <x v="0"/>
    <x v="11"/>
    <x v="0"/>
    <x v="45"/>
    <x v="132"/>
    <x v="3"/>
    <x v="6"/>
    <x v="0"/>
    <x v="0"/>
  </r>
  <r>
    <x v="1"/>
    <x v="17"/>
    <x v="4"/>
    <x v="13"/>
    <x v="1"/>
    <x v="9"/>
    <x v="107"/>
    <x v="178"/>
    <x v="16"/>
    <x v="0"/>
    <x v="0"/>
    <x v="0"/>
    <x v="11"/>
    <x v="0"/>
    <x v="45"/>
    <x v="132"/>
    <x v="3"/>
    <x v="6"/>
    <x v="0"/>
    <x v="0"/>
  </r>
  <r>
    <x v="7"/>
    <x v="18"/>
    <x v="4"/>
    <x v="13"/>
    <x v="1"/>
    <x v="9"/>
    <x v="100"/>
    <x v="176"/>
    <x v="1"/>
    <x v="0"/>
    <x v="0"/>
    <x v="0"/>
    <x v="11"/>
    <x v="0"/>
    <x v="45"/>
    <x v="132"/>
    <x v="3"/>
    <x v="6"/>
    <x v="0"/>
    <x v="0"/>
  </r>
  <r>
    <x v="1"/>
    <x v="15"/>
    <x v="4"/>
    <x v="13"/>
    <x v="6"/>
    <x v="9"/>
    <x v="101"/>
    <x v="438"/>
    <x v="16"/>
    <x v="0"/>
    <x v="0"/>
    <x v="0"/>
    <x v="11"/>
    <x v="0"/>
    <x v="60"/>
    <x v="132"/>
    <x v="3"/>
    <x v="6"/>
    <x v="0"/>
    <x v="0"/>
  </r>
  <r>
    <x v="1"/>
    <x v="16"/>
    <x v="4"/>
    <x v="13"/>
    <x v="3"/>
    <x v="9"/>
    <x v="101"/>
    <x v="424"/>
    <x v="54"/>
    <x v="0"/>
    <x v="0"/>
    <x v="0"/>
    <x v="11"/>
    <x v="0"/>
    <x v="60"/>
    <x v="132"/>
    <x v="3"/>
    <x v="6"/>
    <x v="0"/>
    <x v="0"/>
  </r>
  <r>
    <x v="0"/>
    <x v="18"/>
    <x v="4"/>
    <x v="13"/>
    <x v="6"/>
    <x v="9"/>
    <x v="101"/>
    <x v="437"/>
    <x v="15"/>
    <x v="0"/>
    <x v="0"/>
    <x v="0"/>
    <x v="11"/>
    <x v="0"/>
    <x v="60"/>
    <x v="132"/>
    <x v="3"/>
    <x v="6"/>
    <x v="0"/>
    <x v="0"/>
  </r>
  <r>
    <x v="7"/>
    <x v="18"/>
    <x v="4"/>
    <x v="13"/>
    <x v="3"/>
    <x v="9"/>
    <x v="101"/>
    <x v="436"/>
    <x v="85"/>
    <x v="0"/>
    <x v="0"/>
    <x v="0"/>
    <x v="11"/>
    <x v="0"/>
    <x v="60"/>
    <x v="132"/>
    <x v="3"/>
    <x v="6"/>
    <x v="0"/>
    <x v="0"/>
  </r>
  <r>
    <x v="5"/>
    <x v="30"/>
    <x v="4"/>
    <x v="13"/>
    <x v="3"/>
    <x v="9"/>
    <x v="97"/>
    <x v="361"/>
    <x v="12"/>
    <x v="0"/>
    <x v="0"/>
    <x v="0"/>
    <x v="11"/>
    <x v="0"/>
    <x v="232"/>
    <x v="132"/>
    <x v="3"/>
    <x v="6"/>
    <x v="0"/>
    <x v="0"/>
  </r>
  <r>
    <x v="7"/>
    <x v="18"/>
    <x v="4"/>
    <x v="13"/>
    <x v="3"/>
    <x v="9"/>
    <x v="100"/>
    <x v="176"/>
    <x v="1"/>
    <x v="0"/>
    <x v="0"/>
    <x v="0"/>
    <x v="11"/>
    <x v="0"/>
    <x v="59"/>
    <x v="132"/>
    <x v="3"/>
    <x v="6"/>
    <x v="0"/>
    <x v="0"/>
  </r>
  <r>
    <x v="1"/>
    <x v="16"/>
    <x v="4"/>
    <x v="13"/>
    <x v="3"/>
    <x v="9"/>
    <x v="100"/>
    <x v="176"/>
    <x v="16"/>
    <x v="0"/>
    <x v="0"/>
    <x v="0"/>
    <x v="11"/>
    <x v="0"/>
    <x v="59"/>
    <x v="132"/>
    <x v="3"/>
    <x v="6"/>
    <x v="0"/>
    <x v="0"/>
  </r>
  <r>
    <x v="1"/>
    <x v="16"/>
    <x v="4"/>
    <x v="13"/>
    <x v="3"/>
    <x v="9"/>
    <x v="100"/>
    <x v="177"/>
    <x v="16"/>
    <x v="0"/>
    <x v="0"/>
    <x v="0"/>
    <x v="11"/>
    <x v="0"/>
    <x v="59"/>
    <x v="132"/>
    <x v="3"/>
    <x v="6"/>
    <x v="0"/>
    <x v="0"/>
  </r>
  <r>
    <x v="7"/>
    <x v="17"/>
    <x v="0"/>
    <x v="30"/>
    <x v="6"/>
    <x v="9"/>
    <x v="199"/>
    <x v="567"/>
    <x v="68"/>
    <x v="0"/>
    <x v="0"/>
    <x v="0"/>
    <x v="11"/>
    <x v="0"/>
    <x v="124"/>
    <x v="77"/>
    <x v="3"/>
    <x v="6"/>
    <x v="0"/>
    <x v="0"/>
  </r>
  <r>
    <x v="1"/>
    <x v="16"/>
    <x v="5"/>
    <x v="37"/>
    <x v="3"/>
    <x v="9"/>
    <x v="55"/>
    <x v="380"/>
    <x v="39"/>
    <x v="0"/>
    <x v="0"/>
    <x v="0"/>
    <x v="11"/>
    <x v="0"/>
    <x v="192"/>
    <x v="104"/>
    <x v="3"/>
    <x v="6"/>
    <x v="0"/>
    <x v="0"/>
  </r>
  <r>
    <x v="1"/>
    <x v="16"/>
    <x v="5"/>
    <x v="32"/>
    <x v="3"/>
    <x v="9"/>
    <x v="56"/>
    <x v="535"/>
    <x v="90"/>
    <x v="19"/>
    <x v="26"/>
    <x v="0"/>
    <x v="11"/>
    <x v="51"/>
    <x v="192"/>
    <x v="104"/>
    <x v="3"/>
    <x v="6"/>
    <x v="0"/>
    <x v="0"/>
  </r>
  <r>
    <x v="1"/>
    <x v="16"/>
    <x v="0"/>
    <x v="5"/>
    <x v="2"/>
    <x v="9"/>
    <x v="160"/>
    <x v="612"/>
    <x v="70"/>
    <x v="0"/>
    <x v="0"/>
    <x v="0"/>
    <x v="11"/>
    <x v="0"/>
    <x v="104"/>
    <x v="48"/>
    <x v="3"/>
    <x v="6"/>
    <x v="0"/>
    <x v="0"/>
  </r>
  <r>
    <x v="1"/>
    <x v="16"/>
    <x v="0"/>
    <x v="5"/>
    <x v="4"/>
    <x v="9"/>
    <x v="160"/>
    <x v="179"/>
    <x v="15"/>
    <x v="0"/>
    <x v="0"/>
    <x v="0"/>
    <x v="11"/>
    <x v="0"/>
    <x v="104"/>
    <x v="48"/>
    <x v="3"/>
    <x v="6"/>
    <x v="0"/>
    <x v="0"/>
  </r>
  <r>
    <x v="1"/>
    <x v="16"/>
    <x v="5"/>
    <x v="31"/>
    <x v="3"/>
    <x v="9"/>
    <x v="188"/>
    <x v="268"/>
    <x v="34"/>
    <x v="0"/>
    <x v="0"/>
    <x v="0"/>
    <x v="11"/>
    <x v="0"/>
    <x v="147"/>
    <x v="21"/>
    <x v="3"/>
    <x v="6"/>
    <x v="0"/>
    <x v="0"/>
  </r>
  <r>
    <x v="1"/>
    <x v="16"/>
    <x v="5"/>
    <x v="31"/>
    <x v="3"/>
    <x v="9"/>
    <x v="188"/>
    <x v="592"/>
    <x v="39"/>
    <x v="0"/>
    <x v="0"/>
    <x v="0"/>
    <x v="11"/>
    <x v="0"/>
    <x v="147"/>
    <x v="21"/>
    <x v="3"/>
    <x v="6"/>
    <x v="0"/>
    <x v="0"/>
  </r>
  <r>
    <x v="7"/>
    <x v="17"/>
    <x v="5"/>
    <x v="31"/>
    <x v="3"/>
    <x v="9"/>
    <x v="188"/>
    <x v="490"/>
    <x v="68"/>
    <x v="90"/>
    <x v="174"/>
    <x v="0"/>
    <x v="11"/>
    <x v="278"/>
    <x v="147"/>
    <x v="21"/>
    <x v="3"/>
    <x v="6"/>
    <x v="0"/>
    <x v="0"/>
  </r>
  <r>
    <x v="7"/>
    <x v="17"/>
    <x v="5"/>
    <x v="31"/>
    <x v="3"/>
    <x v="9"/>
    <x v="188"/>
    <x v="313"/>
    <x v="12"/>
    <x v="0"/>
    <x v="0"/>
    <x v="0"/>
    <x v="11"/>
    <x v="0"/>
    <x v="147"/>
    <x v="21"/>
    <x v="3"/>
    <x v="6"/>
    <x v="0"/>
    <x v="0"/>
  </r>
  <r>
    <x v="7"/>
    <x v="18"/>
    <x v="5"/>
    <x v="31"/>
    <x v="3"/>
    <x v="9"/>
    <x v="188"/>
    <x v="695"/>
    <x v="68"/>
    <x v="88"/>
    <x v="119"/>
    <x v="0"/>
    <x v="11"/>
    <x v="210"/>
    <x v="147"/>
    <x v="21"/>
    <x v="3"/>
    <x v="6"/>
    <x v="0"/>
    <x v="0"/>
  </r>
  <r>
    <x v="1"/>
    <x v="18"/>
    <x v="4"/>
    <x v="37"/>
    <x v="9"/>
    <x v="9"/>
    <x v="244"/>
    <x v="396"/>
    <x v="16"/>
    <x v="0"/>
    <x v="0"/>
    <x v="0"/>
    <x v="11"/>
    <x v="0"/>
    <x v="124"/>
    <x v="31"/>
    <x v="3"/>
    <x v="6"/>
    <x v="0"/>
    <x v="0"/>
  </r>
  <r>
    <x v="7"/>
    <x v="17"/>
    <x v="0"/>
    <x v="21"/>
    <x v="0"/>
    <x v="9"/>
    <x v="140"/>
    <x v="599"/>
    <x v="12"/>
    <x v="0"/>
    <x v="0"/>
    <x v="0"/>
    <x v="10"/>
    <x v="0"/>
    <x v="256"/>
    <x v="102"/>
    <x v="3"/>
    <x v="6"/>
    <x v="0"/>
    <x v="0"/>
  </r>
  <r>
    <x v="7"/>
    <x v="17"/>
    <x v="5"/>
    <x v="31"/>
    <x v="3"/>
    <x v="9"/>
    <x v="226"/>
    <x v="608"/>
    <x v="12"/>
    <x v="0"/>
    <x v="0"/>
    <x v="0"/>
    <x v="10"/>
    <x v="0"/>
    <x v="168"/>
    <x v="142"/>
    <x v="3"/>
    <x v="6"/>
    <x v="0"/>
    <x v="0"/>
  </r>
  <r>
    <x v="7"/>
    <x v="17"/>
    <x v="5"/>
    <x v="31"/>
    <x v="3"/>
    <x v="9"/>
    <x v="226"/>
    <x v="199"/>
    <x v="86"/>
    <x v="8"/>
    <x v="5"/>
    <x v="0"/>
    <x v="10"/>
    <x v="24"/>
    <x v="168"/>
    <x v="142"/>
    <x v="3"/>
    <x v="6"/>
    <x v="0"/>
    <x v="0"/>
  </r>
  <r>
    <x v="1"/>
    <x v="16"/>
    <x v="5"/>
    <x v="31"/>
    <x v="2"/>
    <x v="1"/>
    <x v="226"/>
    <x v="375"/>
    <x v="57"/>
    <x v="1"/>
    <x v="1"/>
    <x v="0"/>
    <x v="10"/>
    <x v="28"/>
    <x v="168"/>
    <x v="142"/>
    <x v="3"/>
    <x v="6"/>
    <x v="0"/>
    <x v="0"/>
  </r>
  <r>
    <x v="1"/>
    <x v="15"/>
    <x v="5"/>
    <x v="31"/>
    <x v="1"/>
    <x v="9"/>
    <x v="226"/>
    <x v="116"/>
    <x v="16"/>
    <x v="0"/>
    <x v="0"/>
    <x v="0"/>
    <x v="10"/>
    <x v="26"/>
    <x v="168"/>
    <x v="142"/>
    <x v="3"/>
    <x v="6"/>
    <x v="0"/>
    <x v="0"/>
  </r>
  <r>
    <x v="6"/>
    <x v="16"/>
    <x v="5"/>
    <x v="31"/>
    <x v="1"/>
    <x v="9"/>
    <x v="226"/>
    <x v="333"/>
    <x v="55"/>
    <x v="6"/>
    <x v="9"/>
    <x v="0"/>
    <x v="10"/>
    <x v="14"/>
    <x v="168"/>
    <x v="142"/>
    <x v="3"/>
    <x v="6"/>
    <x v="0"/>
    <x v="0"/>
  </r>
  <r>
    <x v="1"/>
    <x v="17"/>
    <x v="5"/>
    <x v="31"/>
    <x v="0"/>
    <x v="9"/>
    <x v="226"/>
    <x v="503"/>
    <x v="16"/>
    <x v="37"/>
    <x v="50"/>
    <x v="0"/>
    <x v="10"/>
    <x v="80"/>
    <x v="168"/>
    <x v="142"/>
    <x v="3"/>
    <x v="6"/>
    <x v="0"/>
    <x v="0"/>
  </r>
  <r>
    <x v="7"/>
    <x v="17"/>
    <x v="5"/>
    <x v="31"/>
    <x v="0"/>
    <x v="9"/>
    <x v="226"/>
    <x v="405"/>
    <x v="27"/>
    <x v="37"/>
    <x v="45"/>
    <x v="0"/>
    <x v="10"/>
    <x v="77"/>
    <x v="168"/>
    <x v="142"/>
    <x v="3"/>
    <x v="6"/>
    <x v="0"/>
    <x v="0"/>
  </r>
  <r>
    <x v="7"/>
    <x v="17"/>
    <x v="5"/>
    <x v="31"/>
    <x v="6"/>
    <x v="9"/>
    <x v="351"/>
    <x v="511"/>
    <x v="62"/>
    <x v="0"/>
    <x v="0"/>
    <x v="0"/>
    <x v="10"/>
    <x v="47"/>
    <x v="247"/>
    <x v="142"/>
    <x v="3"/>
    <x v="6"/>
    <x v="0"/>
    <x v="0"/>
  </r>
  <r>
    <x v="1"/>
    <x v="15"/>
    <x v="5"/>
    <x v="31"/>
    <x v="3"/>
    <x v="9"/>
    <x v="186"/>
    <x v="595"/>
    <x v="34"/>
    <x v="0"/>
    <x v="0"/>
    <x v="0"/>
    <x v="10"/>
    <x v="0"/>
    <x v="145"/>
    <x v="142"/>
    <x v="3"/>
    <x v="6"/>
    <x v="0"/>
    <x v="0"/>
  </r>
  <r>
    <x v="1"/>
    <x v="12"/>
    <x v="5"/>
    <x v="31"/>
    <x v="3"/>
    <x v="9"/>
    <x v="186"/>
    <x v="168"/>
    <x v="6"/>
    <x v="0"/>
    <x v="0"/>
    <x v="0"/>
    <x v="10"/>
    <x v="0"/>
    <x v="145"/>
    <x v="142"/>
    <x v="3"/>
    <x v="6"/>
    <x v="0"/>
    <x v="0"/>
  </r>
  <r>
    <x v="7"/>
    <x v="16"/>
    <x v="5"/>
    <x v="31"/>
    <x v="3"/>
    <x v="9"/>
    <x v="186"/>
    <x v="321"/>
    <x v="68"/>
    <x v="34"/>
    <x v="48"/>
    <x v="0"/>
    <x v="10"/>
    <x v="86"/>
    <x v="214"/>
    <x v="142"/>
    <x v="3"/>
    <x v="6"/>
    <x v="0"/>
    <x v="0"/>
  </r>
  <r>
    <x v="1"/>
    <x v="15"/>
    <x v="5"/>
    <x v="31"/>
    <x v="1"/>
    <x v="9"/>
    <x v="186"/>
    <x v="321"/>
    <x v="6"/>
    <x v="36"/>
    <x v="51"/>
    <x v="0"/>
    <x v="10"/>
    <x v="87"/>
    <x v="145"/>
    <x v="142"/>
    <x v="3"/>
    <x v="6"/>
    <x v="0"/>
    <x v="0"/>
  </r>
  <r>
    <x v="6"/>
    <x v="15"/>
    <x v="5"/>
    <x v="31"/>
    <x v="0"/>
    <x v="9"/>
    <x v="186"/>
    <x v="407"/>
    <x v="63"/>
    <x v="0"/>
    <x v="0"/>
    <x v="0"/>
    <x v="10"/>
    <x v="0"/>
    <x v="214"/>
    <x v="142"/>
    <x v="3"/>
    <x v="6"/>
    <x v="0"/>
    <x v="0"/>
  </r>
  <r>
    <x v="7"/>
    <x v="16"/>
    <x v="5"/>
    <x v="31"/>
    <x v="3"/>
    <x v="9"/>
    <x v="188"/>
    <x v="426"/>
    <x v="17"/>
    <x v="37"/>
    <x v="54"/>
    <x v="0"/>
    <x v="10"/>
    <x v="94"/>
    <x v="147"/>
    <x v="142"/>
    <x v="3"/>
    <x v="6"/>
    <x v="0"/>
    <x v="0"/>
  </r>
  <r>
    <x v="7"/>
    <x v="16"/>
    <x v="5"/>
    <x v="31"/>
    <x v="6"/>
    <x v="9"/>
    <x v="188"/>
    <x v="23"/>
    <x v="68"/>
    <x v="82"/>
    <x v="115"/>
    <x v="0"/>
    <x v="10"/>
    <x v="198"/>
    <x v="147"/>
    <x v="142"/>
    <x v="3"/>
    <x v="6"/>
    <x v="0"/>
    <x v="0"/>
  </r>
  <r>
    <x v="7"/>
    <x v="16"/>
    <x v="5"/>
    <x v="31"/>
    <x v="1"/>
    <x v="9"/>
    <x v="188"/>
    <x v="360"/>
    <x v="26"/>
    <x v="33"/>
    <x v="52"/>
    <x v="0"/>
    <x v="10"/>
    <x v="84"/>
    <x v="147"/>
    <x v="142"/>
    <x v="3"/>
    <x v="6"/>
    <x v="0"/>
    <x v="0"/>
  </r>
  <r>
    <x v="7"/>
    <x v="17"/>
    <x v="5"/>
    <x v="27"/>
    <x v="9"/>
    <x v="9"/>
    <x v="19"/>
    <x v="488"/>
    <x v="85"/>
    <x v="0"/>
    <x v="0"/>
    <x v="0"/>
    <x v="10"/>
    <x v="0"/>
    <x v="17"/>
    <x v="138"/>
    <x v="3"/>
    <x v="6"/>
    <x v="0"/>
    <x v="0"/>
  </r>
  <r>
    <x v="7"/>
    <x v="17"/>
    <x v="5"/>
    <x v="27"/>
    <x v="6"/>
    <x v="9"/>
    <x v="19"/>
    <x v="593"/>
    <x v="85"/>
    <x v="0"/>
    <x v="0"/>
    <x v="0"/>
    <x v="10"/>
    <x v="0"/>
    <x v="17"/>
    <x v="138"/>
    <x v="3"/>
    <x v="6"/>
    <x v="0"/>
    <x v="0"/>
  </r>
  <r>
    <x v="7"/>
    <x v="17"/>
    <x v="5"/>
    <x v="27"/>
    <x v="6"/>
    <x v="9"/>
    <x v="19"/>
    <x v="594"/>
    <x v="90"/>
    <x v="0"/>
    <x v="0"/>
    <x v="0"/>
    <x v="10"/>
    <x v="0"/>
    <x v="17"/>
    <x v="138"/>
    <x v="3"/>
    <x v="6"/>
    <x v="0"/>
    <x v="0"/>
  </r>
  <r>
    <x v="1"/>
    <x v="12"/>
    <x v="5"/>
    <x v="27"/>
    <x v="1"/>
    <x v="9"/>
    <x v="310"/>
    <x v="372"/>
    <x v="6"/>
    <x v="87"/>
    <x v="188"/>
    <x v="0"/>
    <x v="10"/>
    <x v="293"/>
    <x v="15"/>
    <x v="138"/>
    <x v="3"/>
    <x v="6"/>
    <x v="0"/>
    <x v="0"/>
  </r>
  <r>
    <x v="7"/>
    <x v="17"/>
    <x v="5"/>
    <x v="27"/>
    <x v="2"/>
    <x v="9"/>
    <x v="53"/>
    <x v="668"/>
    <x v="85"/>
    <x v="85"/>
    <x v="106"/>
    <x v="0"/>
    <x v="10"/>
    <x v="215"/>
    <x v="15"/>
    <x v="138"/>
    <x v="3"/>
    <x v="6"/>
    <x v="0"/>
    <x v="0"/>
  </r>
  <r>
    <x v="1"/>
    <x v="13"/>
    <x v="5"/>
    <x v="27"/>
    <x v="1"/>
    <x v="9"/>
    <x v="51"/>
    <x v="636"/>
    <x v="9"/>
    <x v="87"/>
    <x v="101"/>
    <x v="0"/>
    <x v="10"/>
    <x v="272"/>
    <x v="15"/>
    <x v="138"/>
    <x v="3"/>
    <x v="6"/>
    <x v="0"/>
    <x v="0"/>
  </r>
  <r>
    <x v="1"/>
    <x v="14"/>
    <x v="5"/>
    <x v="27"/>
    <x v="1"/>
    <x v="9"/>
    <x v="49"/>
    <x v="281"/>
    <x v="16"/>
    <x v="0"/>
    <x v="0"/>
    <x v="0"/>
    <x v="10"/>
    <x v="0"/>
    <x v="36"/>
    <x v="138"/>
    <x v="3"/>
    <x v="6"/>
    <x v="0"/>
    <x v="0"/>
  </r>
  <r>
    <x v="1"/>
    <x v="13"/>
    <x v="5"/>
    <x v="27"/>
    <x v="9"/>
    <x v="9"/>
    <x v="49"/>
    <x v="242"/>
    <x v="16"/>
    <x v="0"/>
    <x v="0"/>
    <x v="0"/>
    <x v="10"/>
    <x v="0"/>
    <x v="36"/>
    <x v="138"/>
    <x v="3"/>
    <x v="6"/>
    <x v="0"/>
    <x v="0"/>
  </r>
  <r>
    <x v="1"/>
    <x v="14"/>
    <x v="5"/>
    <x v="27"/>
    <x v="6"/>
    <x v="9"/>
    <x v="49"/>
    <x v="102"/>
    <x v="7"/>
    <x v="0"/>
    <x v="0"/>
    <x v="0"/>
    <x v="10"/>
    <x v="0"/>
    <x v="36"/>
    <x v="138"/>
    <x v="3"/>
    <x v="6"/>
    <x v="0"/>
    <x v="0"/>
  </r>
  <r>
    <x v="1"/>
    <x v="16"/>
    <x v="5"/>
    <x v="27"/>
    <x v="9"/>
    <x v="9"/>
    <x v="49"/>
    <x v="103"/>
    <x v="7"/>
    <x v="0"/>
    <x v="0"/>
    <x v="0"/>
    <x v="10"/>
    <x v="0"/>
    <x v="36"/>
    <x v="138"/>
    <x v="3"/>
    <x v="6"/>
    <x v="0"/>
    <x v="0"/>
  </r>
  <r>
    <x v="7"/>
    <x v="15"/>
    <x v="5"/>
    <x v="37"/>
    <x v="3"/>
    <x v="9"/>
    <x v="221"/>
    <x v="671"/>
    <x v="56"/>
    <x v="0"/>
    <x v="0"/>
    <x v="0"/>
    <x v="10"/>
    <x v="0"/>
    <x v="215"/>
    <x v="128"/>
    <x v="3"/>
    <x v="6"/>
    <x v="0"/>
    <x v="0"/>
  </r>
  <r>
    <x v="7"/>
    <x v="30"/>
    <x v="5"/>
    <x v="37"/>
    <x v="3"/>
    <x v="9"/>
    <x v="42"/>
    <x v="704"/>
    <x v="90"/>
    <x v="0"/>
    <x v="0"/>
    <x v="0"/>
    <x v="10"/>
    <x v="0"/>
    <x v="215"/>
    <x v="128"/>
    <x v="3"/>
    <x v="6"/>
    <x v="0"/>
    <x v="0"/>
  </r>
  <r>
    <x v="6"/>
    <x v="15"/>
    <x v="5"/>
    <x v="16"/>
    <x v="2"/>
    <x v="1"/>
    <x v="42"/>
    <x v="576"/>
    <x v="17"/>
    <x v="0"/>
    <x v="0"/>
    <x v="0"/>
    <x v="10"/>
    <x v="0"/>
    <x v="215"/>
    <x v="128"/>
    <x v="3"/>
    <x v="6"/>
    <x v="0"/>
    <x v="0"/>
  </r>
  <r>
    <x v="7"/>
    <x v="17"/>
    <x v="5"/>
    <x v="37"/>
    <x v="3"/>
    <x v="9"/>
    <x v="74"/>
    <x v="457"/>
    <x v="15"/>
    <x v="0"/>
    <x v="0"/>
    <x v="0"/>
    <x v="10"/>
    <x v="0"/>
    <x v="71"/>
    <x v="128"/>
    <x v="3"/>
    <x v="6"/>
    <x v="0"/>
    <x v="0"/>
  </r>
  <r>
    <x v="1"/>
    <x v="14"/>
    <x v="5"/>
    <x v="35"/>
    <x v="3"/>
    <x v="9"/>
    <x v="278"/>
    <x v="243"/>
    <x v="15"/>
    <x v="0"/>
    <x v="0"/>
    <x v="0"/>
    <x v="10"/>
    <x v="46"/>
    <x v="203"/>
    <x v="130"/>
    <x v="3"/>
    <x v="6"/>
    <x v="0"/>
    <x v="0"/>
  </r>
  <r>
    <x v="7"/>
    <x v="14"/>
    <x v="5"/>
    <x v="35"/>
    <x v="3"/>
    <x v="9"/>
    <x v="278"/>
    <x v="356"/>
    <x v="77"/>
    <x v="0"/>
    <x v="0"/>
    <x v="0"/>
    <x v="10"/>
    <x v="47"/>
    <x v="203"/>
    <x v="130"/>
    <x v="3"/>
    <x v="6"/>
    <x v="0"/>
    <x v="0"/>
  </r>
  <r>
    <x v="7"/>
    <x v="17"/>
    <x v="5"/>
    <x v="35"/>
    <x v="6"/>
    <x v="9"/>
    <x v="278"/>
    <x v="358"/>
    <x v="90"/>
    <x v="0"/>
    <x v="0"/>
    <x v="0"/>
    <x v="10"/>
    <x v="46"/>
    <x v="203"/>
    <x v="130"/>
    <x v="3"/>
    <x v="6"/>
    <x v="0"/>
    <x v="0"/>
  </r>
  <r>
    <x v="7"/>
    <x v="30"/>
    <x v="5"/>
    <x v="35"/>
    <x v="6"/>
    <x v="9"/>
    <x v="64"/>
    <x v="20"/>
    <x v="90"/>
    <x v="0"/>
    <x v="0"/>
    <x v="0"/>
    <x v="10"/>
    <x v="47"/>
    <x v="44"/>
    <x v="130"/>
    <x v="3"/>
    <x v="6"/>
    <x v="0"/>
    <x v="0"/>
  </r>
  <r>
    <x v="7"/>
    <x v="17"/>
    <x v="5"/>
    <x v="35"/>
    <x v="6"/>
    <x v="9"/>
    <x v="64"/>
    <x v="173"/>
    <x v="90"/>
    <x v="0"/>
    <x v="0"/>
    <x v="0"/>
    <x v="10"/>
    <x v="46"/>
    <x v="44"/>
    <x v="130"/>
    <x v="3"/>
    <x v="6"/>
    <x v="0"/>
    <x v="0"/>
  </r>
  <r>
    <x v="7"/>
    <x v="16"/>
    <x v="5"/>
    <x v="35"/>
    <x v="6"/>
    <x v="9"/>
    <x v="243"/>
    <x v="84"/>
    <x v="90"/>
    <x v="0"/>
    <x v="0"/>
    <x v="0"/>
    <x v="10"/>
    <x v="47"/>
    <x v="185"/>
    <x v="130"/>
    <x v="3"/>
    <x v="6"/>
    <x v="0"/>
    <x v="0"/>
  </r>
  <r>
    <x v="7"/>
    <x v="15"/>
    <x v="5"/>
    <x v="35"/>
    <x v="6"/>
    <x v="9"/>
    <x v="243"/>
    <x v="244"/>
    <x v="90"/>
    <x v="0"/>
    <x v="0"/>
    <x v="0"/>
    <x v="10"/>
    <x v="46"/>
    <x v="185"/>
    <x v="130"/>
    <x v="3"/>
    <x v="6"/>
    <x v="0"/>
    <x v="0"/>
  </r>
  <r>
    <x v="7"/>
    <x v="17"/>
    <x v="5"/>
    <x v="35"/>
    <x v="6"/>
    <x v="9"/>
    <x v="243"/>
    <x v="173"/>
    <x v="90"/>
    <x v="0"/>
    <x v="0"/>
    <x v="0"/>
    <x v="10"/>
    <x v="46"/>
    <x v="185"/>
    <x v="130"/>
    <x v="3"/>
    <x v="6"/>
    <x v="0"/>
    <x v="0"/>
  </r>
  <r>
    <x v="5"/>
    <x v="30"/>
    <x v="5"/>
    <x v="17"/>
    <x v="6"/>
    <x v="9"/>
    <x v="207"/>
    <x v="73"/>
    <x v="90"/>
    <x v="0"/>
    <x v="0"/>
    <x v="0"/>
    <x v="10"/>
    <x v="46"/>
    <x v="32"/>
    <x v="130"/>
    <x v="3"/>
    <x v="6"/>
    <x v="0"/>
    <x v="0"/>
  </r>
  <r>
    <x v="5"/>
    <x v="13"/>
    <x v="5"/>
    <x v="17"/>
    <x v="6"/>
    <x v="9"/>
    <x v="123"/>
    <x v="561"/>
    <x v="12"/>
    <x v="0"/>
    <x v="0"/>
    <x v="0"/>
    <x v="10"/>
    <x v="46"/>
    <x v="32"/>
    <x v="130"/>
    <x v="3"/>
    <x v="6"/>
    <x v="0"/>
    <x v="0"/>
  </r>
  <r>
    <x v="5"/>
    <x v="17"/>
    <x v="5"/>
    <x v="17"/>
    <x v="6"/>
    <x v="9"/>
    <x v="139"/>
    <x v="414"/>
    <x v="15"/>
    <x v="26"/>
    <x v="31"/>
    <x v="0"/>
    <x v="10"/>
    <x v="66"/>
    <x v="32"/>
    <x v="130"/>
    <x v="3"/>
    <x v="6"/>
    <x v="0"/>
    <x v="0"/>
  </r>
  <r>
    <x v="1"/>
    <x v="15"/>
    <x v="5"/>
    <x v="31"/>
    <x v="3"/>
    <x v="9"/>
    <x v="10"/>
    <x v="472"/>
    <x v="57"/>
    <x v="0"/>
    <x v="0"/>
    <x v="0"/>
    <x v="9"/>
    <x v="0"/>
    <x v="9"/>
    <x v="141"/>
    <x v="3"/>
    <x v="6"/>
    <x v="0"/>
    <x v="0"/>
  </r>
  <r>
    <x v="1"/>
    <x v="13"/>
    <x v="5"/>
    <x v="31"/>
    <x v="3"/>
    <x v="9"/>
    <x v="10"/>
    <x v="164"/>
    <x v="16"/>
    <x v="0"/>
    <x v="0"/>
    <x v="0"/>
    <x v="9"/>
    <x v="0"/>
    <x v="9"/>
    <x v="141"/>
    <x v="3"/>
    <x v="6"/>
    <x v="0"/>
    <x v="0"/>
  </r>
  <r>
    <x v="7"/>
    <x v="16"/>
    <x v="5"/>
    <x v="31"/>
    <x v="3"/>
    <x v="9"/>
    <x v="10"/>
    <x v="122"/>
    <x v="90"/>
    <x v="0"/>
    <x v="0"/>
    <x v="0"/>
    <x v="9"/>
    <x v="0"/>
    <x v="9"/>
    <x v="141"/>
    <x v="3"/>
    <x v="6"/>
    <x v="0"/>
    <x v="0"/>
  </r>
  <r>
    <x v="1"/>
    <x v="12"/>
    <x v="5"/>
    <x v="32"/>
    <x v="2"/>
    <x v="9"/>
    <x v="290"/>
    <x v="527"/>
    <x v="16"/>
    <x v="69"/>
    <x v="109"/>
    <x v="0"/>
    <x v="9"/>
    <x v="225"/>
    <x v="208"/>
    <x v="144"/>
    <x v="3"/>
    <x v="6"/>
    <x v="0"/>
    <x v="0"/>
  </r>
  <r>
    <x v="1"/>
    <x v="12"/>
    <x v="5"/>
    <x v="32"/>
    <x v="4"/>
    <x v="9"/>
    <x v="290"/>
    <x v="337"/>
    <x v="16"/>
    <x v="79"/>
    <x v="102"/>
    <x v="0"/>
    <x v="9"/>
    <x v="175"/>
    <x v="208"/>
    <x v="144"/>
    <x v="3"/>
    <x v="6"/>
    <x v="0"/>
    <x v="0"/>
  </r>
  <r>
    <x v="1"/>
    <x v="16"/>
    <x v="5"/>
    <x v="32"/>
    <x v="6"/>
    <x v="9"/>
    <x v="246"/>
    <x v="401"/>
    <x v="90"/>
    <x v="71"/>
    <x v="85"/>
    <x v="0"/>
    <x v="9"/>
    <x v="165"/>
    <x v="187"/>
    <x v="144"/>
    <x v="3"/>
    <x v="6"/>
    <x v="0"/>
    <x v="0"/>
  </r>
  <r>
    <x v="1"/>
    <x v="13"/>
    <x v="5"/>
    <x v="32"/>
    <x v="4"/>
    <x v="9"/>
    <x v="246"/>
    <x v="402"/>
    <x v="16"/>
    <x v="66"/>
    <x v="110"/>
    <x v="0"/>
    <x v="9"/>
    <x v="165"/>
    <x v="187"/>
    <x v="144"/>
    <x v="3"/>
    <x v="6"/>
    <x v="0"/>
    <x v="0"/>
  </r>
  <r>
    <x v="1"/>
    <x v="13"/>
    <x v="5"/>
    <x v="32"/>
    <x v="2"/>
    <x v="9"/>
    <x v="246"/>
    <x v="41"/>
    <x v="16"/>
    <x v="78"/>
    <x v="194"/>
    <x v="0"/>
    <x v="9"/>
    <x v="250"/>
    <x v="187"/>
    <x v="144"/>
    <x v="3"/>
    <x v="6"/>
    <x v="0"/>
    <x v="0"/>
  </r>
  <r>
    <x v="1"/>
    <x v="15"/>
    <x v="5"/>
    <x v="32"/>
    <x v="6"/>
    <x v="9"/>
    <x v="128"/>
    <x v="233"/>
    <x v="16"/>
    <x v="76"/>
    <x v="87"/>
    <x v="0"/>
    <x v="9"/>
    <x v="158"/>
    <x v="73"/>
    <x v="144"/>
    <x v="3"/>
    <x v="6"/>
    <x v="0"/>
    <x v="0"/>
  </r>
  <r>
    <x v="1"/>
    <x v="13"/>
    <x v="5"/>
    <x v="32"/>
    <x v="3"/>
    <x v="9"/>
    <x v="128"/>
    <x v="117"/>
    <x v="16"/>
    <x v="68"/>
    <x v="139"/>
    <x v="0"/>
    <x v="9"/>
    <x v="228"/>
    <x v="73"/>
    <x v="144"/>
    <x v="3"/>
    <x v="6"/>
    <x v="0"/>
    <x v="0"/>
  </r>
  <r>
    <x v="1"/>
    <x v="13"/>
    <x v="5"/>
    <x v="32"/>
    <x v="3"/>
    <x v="9"/>
    <x v="325"/>
    <x v="51"/>
    <x v="16"/>
    <x v="83"/>
    <x v="143"/>
    <x v="0"/>
    <x v="9"/>
    <x v="197"/>
    <x v="73"/>
    <x v="144"/>
    <x v="3"/>
    <x v="6"/>
    <x v="0"/>
    <x v="0"/>
  </r>
  <r>
    <x v="7"/>
    <x v="16"/>
    <x v="5"/>
    <x v="32"/>
    <x v="2"/>
    <x v="9"/>
    <x v="343"/>
    <x v="25"/>
    <x v="90"/>
    <x v="0"/>
    <x v="0"/>
    <x v="0"/>
    <x v="9"/>
    <x v="0"/>
    <x v="53"/>
    <x v="144"/>
    <x v="3"/>
    <x v="6"/>
    <x v="0"/>
    <x v="0"/>
  </r>
  <r>
    <x v="1"/>
    <x v="13"/>
    <x v="5"/>
    <x v="32"/>
    <x v="1"/>
    <x v="9"/>
    <x v="265"/>
    <x v="492"/>
    <x v="39"/>
    <x v="80"/>
    <x v="140"/>
    <x v="0"/>
    <x v="9"/>
    <x v="218"/>
    <x v="233"/>
    <x v="144"/>
    <x v="3"/>
    <x v="6"/>
    <x v="0"/>
    <x v="0"/>
  </r>
  <r>
    <x v="7"/>
    <x v="16"/>
    <x v="5"/>
    <x v="35"/>
    <x v="6"/>
    <x v="9"/>
    <x v="259"/>
    <x v="354"/>
    <x v="90"/>
    <x v="0"/>
    <x v="0"/>
    <x v="0"/>
    <x v="9"/>
    <x v="0"/>
    <x v="194"/>
    <x v="129"/>
    <x v="3"/>
    <x v="6"/>
    <x v="0"/>
    <x v="0"/>
  </r>
  <r>
    <x v="7"/>
    <x v="14"/>
    <x v="5"/>
    <x v="35"/>
    <x v="3"/>
    <x v="9"/>
    <x v="259"/>
    <x v="390"/>
    <x v="77"/>
    <x v="0"/>
    <x v="0"/>
    <x v="0"/>
    <x v="9"/>
    <x v="0"/>
    <x v="194"/>
    <x v="129"/>
    <x v="3"/>
    <x v="6"/>
    <x v="0"/>
    <x v="0"/>
  </r>
  <r>
    <x v="7"/>
    <x v="16"/>
    <x v="5"/>
    <x v="35"/>
    <x v="6"/>
    <x v="9"/>
    <x v="278"/>
    <x v="354"/>
    <x v="90"/>
    <x v="0"/>
    <x v="0"/>
    <x v="0"/>
    <x v="9"/>
    <x v="0"/>
    <x v="203"/>
    <x v="129"/>
    <x v="3"/>
    <x v="6"/>
    <x v="0"/>
    <x v="0"/>
  </r>
  <r>
    <x v="7"/>
    <x v="14"/>
    <x v="5"/>
    <x v="35"/>
    <x v="3"/>
    <x v="9"/>
    <x v="278"/>
    <x v="219"/>
    <x v="90"/>
    <x v="0"/>
    <x v="0"/>
    <x v="0"/>
    <x v="9"/>
    <x v="0"/>
    <x v="203"/>
    <x v="129"/>
    <x v="3"/>
    <x v="6"/>
    <x v="0"/>
    <x v="0"/>
  </r>
  <r>
    <x v="7"/>
    <x v="16"/>
    <x v="5"/>
    <x v="35"/>
    <x v="6"/>
    <x v="9"/>
    <x v="294"/>
    <x v="355"/>
    <x v="90"/>
    <x v="0"/>
    <x v="0"/>
    <x v="0"/>
    <x v="9"/>
    <x v="0"/>
    <x v="209"/>
    <x v="129"/>
    <x v="3"/>
    <x v="6"/>
    <x v="0"/>
    <x v="0"/>
  </r>
  <r>
    <x v="7"/>
    <x v="15"/>
    <x v="5"/>
    <x v="35"/>
    <x v="3"/>
    <x v="9"/>
    <x v="294"/>
    <x v="673"/>
    <x v="90"/>
    <x v="0"/>
    <x v="0"/>
    <x v="0"/>
    <x v="9"/>
    <x v="0"/>
    <x v="209"/>
    <x v="129"/>
    <x v="3"/>
    <x v="6"/>
    <x v="0"/>
    <x v="0"/>
  </r>
  <r>
    <x v="7"/>
    <x v="14"/>
    <x v="5"/>
    <x v="35"/>
    <x v="3"/>
    <x v="9"/>
    <x v="294"/>
    <x v="229"/>
    <x v="90"/>
    <x v="0"/>
    <x v="0"/>
    <x v="0"/>
    <x v="9"/>
    <x v="0"/>
    <x v="209"/>
    <x v="129"/>
    <x v="3"/>
    <x v="6"/>
    <x v="0"/>
    <x v="0"/>
  </r>
  <r>
    <x v="7"/>
    <x v="16"/>
    <x v="5"/>
    <x v="35"/>
    <x v="6"/>
    <x v="9"/>
    <x v="268"/>
    <x v="603"/>
    <x v="17"/>
    <x v="84"/>
    <x v="104"/>
    <x v="0"/>
    <x v="9"/>
    <x v="156"/>
    <x v="198"/>
    <x v="148"/>
    <x v="3"/>
    <x v="6"/>
    <x v="0"/>
    <x v="0"/>
  </r>
  <r>
    <x v="7"/>
    <x v="14"/>
    <x v="5"/>
    <x v="35"/>
    <x v="3"/>
    <x v="9"/>
    <x v="268"/>
    <x v="97"/>
    <x v="17"/>
    <x v="81"/>
    <x v="108"/>
    <x v="0"/>
    <x v="9"/>
    <x v="221"/>
    <x v="198"/>
    <x v="148"/>
    <x v="3"/>
    <x v="6"/>
    <x v="0"/>
    <x v="0"/>
  </r>
  <r>
    <x v="7"/>
    <x v="14"/>
    <x v="5"/>
    <x v="35"/>
    <x v="3"/>
    <x v="2"/>
    <x v="268"/>
    <x v="318"/>
    <x v="23"/>
    <x v="73"/>
    <x v="107"/>
    <x v="0"/>
    <x v="9"/>
    <x v="226"/>
    <x v="198"/>
    <x v="148"/>
    <x v="3"/>
    <x v="6"/>
    <x v="0"/>
    <x v="0"/>
  </r>
  <r>
    <x v="1"/>
    <x v="14"/>
    <x v="5"/>
    <x v="35"/>
    <x v="6"/>
    <x v="9"/>
    <x v="152"/>
    <x v="411"/>
    <x v="90"/>
    <x v="0"/>
    <x v="0"/>
    <x v="0"/>
    <x v="8"/>
    <x v="0"/>
    <x v="126"/>
    <x v="105"/>
    <x v="3"/>
    <x v="6"/>
    <x v="0"/>
    <x v="0"/>
  </r>
  <r>
    <x v="7"/>
    <x v="14"/>
    <x v="5"/>
    <x v="31"/>
    <x v="2"/>
    <x v="9"/>
    <x v="115"/>
    <x v="56"/>
    <x v="17"/>
    <x v="31"/>
    <x v="53"/>
    <x v="0"/>
    <x v="8"/>
    <x v="92"/>
    <x v="67"/>
    <x v="145"/>
    <x v="3"/>
    <x v="6"/>
    <x v="0"/>
    <x v="0"/>
  </r>
  <r>
    <x v="7"/>
    <x v="13"/>
    <x v="5"/>
    <x v="31"/>
    <x v="4"/>
    <x v="9"/>
    <x v="115"/>
    <x v="121"/>
    <x v="12"/>
    <x v="0"/>
    <x v="0"/>
    <x v="0"/>
    <x v="8"/>
    <x v="0"/>
    <x v="67"/>
    <x v="145"/>
    <x v="3"/>
    <x v="6"/>
    <x v="0"/>
    <x v="0"/>
  </r>
  <r>
    <x v="1"/>
    <x v="14"/>
    <x v="5"/>
    <x v="31"/>
    <x v="2"/>
    <x v="1"/>
    <x v="131"/>
    <x v="575"/>
    <x v="57"/>
    <x v="30"/>
    <x v="44"/>
    <x v="0"/>
    <x v="8"/>
    <x v="81"/>
    <x v="97"/>
    <x v="145"/>
    <x v="3"/>
    <x v="6"/>
    <x v="0"/>
    <x v="0"/>
  </r>
  <r>
    <x v="7"/>
    <x v="15"/>
    <x v="5"/>
    <x v="31"/>
    <x v="4"/>
    <x v="9"/>
    <x v="131"/>
    <x v="371"/>
    <x v="17"/>
    <x v="81"/>
    <x v="103"/>
    <x v="0"/>
    <x v="8"/>
    <x v="201"/>
    <x v="97"/>
    <x v="145"/>
    <x v="3"/>
    <x v="6"/>
    <x v="0"/>
    <x v="0"/>
  </r>
  <r>
    <x v="7"/>
    <x v="30"/>
    <x v="5"/>
    <x v="31"/>
    <x v="6"/>
    <x v="9"/>
    <x v="162"/>
    <x v="188"/>
    <x v="90"/>
    <x v="0"/>
    <x v="0"/>
    <x v="0"/>
    <x v="8"/>
    <x v="0"/>
    <x v="130"/>
    <x v="145"/>
    <x v="3"/>
    <x v="6"/>
    <x v="0"/>
    <x v="0"/>
  </r>
  <r>
    <x v="1"/>
    <x v="30"/>
    <x v="5"/>
    <x v="18"/>
    <x v="4"/>
    <x v="9"/>
    <x v="318"/>
    <x v="299"/>
    <x v="90"/>
    <x v="0"/>
    <x v="0"/>
    <x v="0"/>
    <x v="8"/>
    <x v="0"/>
    <x v="220"/>
    <x v="125"/>
    <x v="3"/>
    <x v="6"/>
    <x v="0"/>
    <x v="0"/>
  </r>
  <r>
    <x v="1"/>
    <x v="30"/>
    <x v="5"/>
    <x v="18"/>
    <x v="1"/>
    <x v="9"/>
    <x v="318"/>
    <x v="643"/>
    <x v="90"/>
    <x v="0"/>
    <x v="0"/>
    <x v="0"/>
    <x v="8"/>
    <x v="0"/>
    <x v="220"/>
    <x v="125"/>
    <x v="3"/>
    <x v="6"/>
    <x v="0"/>
    <x v="0"/>
  </r>
  <r>
    <x v="1"/>
    <x v="30"/>
    <x v="5"/>
    <x v="18"/>
    <x v="2"/>
    <x v="9"/>
    <x v="318"/>
    <x v="189"/>
    <x v="90"/>
    <x v="0"/>
    <x v="0"/>
    <x v="0"/>
    <x v="8"/>
    <x v="0"/>
    <x v="220"/>
    <x v="125"/>
    <x v="3"/>
    <x v="6"/>
    <x v="0"/>
    <x v="0"/>
  </r>
  <r>
    <x v="6"/>
    <x v="30"/>
    <x v="5"/>
    <x v="18"/>
    <x v="1"/>
    <x v="9"/>
    <x v="318"/>
    <x v="650"/>
    <x v="90"/>
    <x v="0"/>
    <x v="0"/>
    <x v="0"/>
    <x v="8"/>
    <x v="0"/>
    <x v="220"/>
    <x v="125"/>
    <x v="3"/>
    <x v="6"/>
    <x v="0"/>
    <x v="0"/>
  </r>
  <r>
    <x v="7"/>
    <x v="11"/>
    <x v="5"/>
    <x v="18"/>
    <x v="3"/>
    <x v="9"/>
    <x v="138"/>
    <x v="588"/>
    <x v="90"/>
    <x v="0"/>
    <x v="0"/>
    <x v="0"/>
    <x v="8"/>
    <x v="55"/>
    <x v="101"/>
    <x v="125"/>
    <x v="3"/>
    <x v="6"/>
    <x v="0"/>
    <x v="0"/>
  </r>
  <r>
    <x v="7"/>
    <x v="14"/>
    <x v="5"/>
    <x v="18"/>
    <x v="6"/>
    <x v="9"/>
    <x v="138"/>
    <x v="479"/>
    <x v="81"/>
    <x v="0"/>
    <x v="0"/>
    <x v="0"/>
    <x v="8"/>
    <x v="0"/>
    <x v="101"/>
    <x v="125"/>
    <x v="3"/>
    <x v="6"/>
    <x v="0"/>
    <x v="0"/>
  </r>
  <r>
    <x v="1"/>
    <x v="12"/>
    <x v="5"/>
    <x v="18"/>
    <x v="2"/>
    <x v="9"/>
    <x v="338"/>
    <x v="171"/>
    <x v="90"/>
    <x v="77"/>
    <x v="106"/>
    <x v="0"/>
    <x v="8"/>
    <x v="135"/>
    <x v="230"/>
    <x v="125"/>
    <x v="3"/>
    <x v="6"/>
    <x v="0"/>
    <x v="0"/>
  </r>
  <r>
    <x v="1"/>
    <x v="12"/>
    <x v="5"/>
    <x v="18"/>
    <x v="1"/>
    <x v="9"/>
    <x v="338"/>
    <x v="455"/>
    <x v="16"/>
    <x v="77"/>
    <x v="128"/>
    <x v="0"/>
    <x v="8"/>
    <x v="166"/>
    <x v="230"/>
    <x v="125"/>
    <x v="3"/>
    <x v="6"/>
    <x v="0"/>
    <x v="0"/>
  </r>
  <r>
    <x v="1"/>
    <x v="10"/>
    <x v="5"/>
    <x v="18"/>
    <x v="3"/>
    <x v="9"/>
    <x v="338"/>
    <x v="165"/>
    <x v="90"/>
    <x v="0"/>
    <x v="0"/>
    <x v="0"/>
    <x v="8"/>
    <x v="0"/>
    <x v="230"/>
    <x v="125"/>
    <x v="3"/>
    <x v="6"/>
    <x v="0"/>
    <x v="0"/>
  </r>
  <r>
    <x v="7"/>
    <x v="13"/>
    <x v="5"/>
    <x v="18"/>
    <x v="3"/>
    <x v="9"/>
    <x v="338"/>
    <x v="659"/>
    <x v="90"/>
    <x v="0"/>
    <x v="0"/>
    <x v="0"/>
    <x v="8"/>
    <x v="0"/>
    <x v="230"/>
    <x v="125"/>
    <x v="3"/>
    <x v="6"/>
    <x v="0"/>
    <x v="0"/>
  </r>
  <r>
    <x v="7"/>
    <x v="12"/>
    <x v="5"/>
    <x v="18"/>
    <x v="3"/>
    <x v="9"/>
    <x v="338"/>
    <x v="478"/>
    <x v="81"/>
    <x v="67"/>
    <x v="94"/>
    <x v="0"/>
    <x v="8"/>
    <x v="165"/>
    <x v="230"/>
    <x v="125"/>
    <x v="3"/>
    <x v="6"/>
    <x v="0"/>
    <x v="0"/>
  </r>
  <r>
    <x v="1"/>
    <x v="12"/>
    <x v="5"/>
    <x v="18"/>
    <x v="1"/>
    <x v="9"/>
    <x v="213"/>
    <x v="686"/>
    <x v="90"/>
    <x v="0"/>
    <x v="0"/>
    <x v="0"/>
    <x v="8"/>
    <x v="0"/>
    <x v="159"/>
    <x v="125"/>
    <x v="3"/>
    <x v="6"/>
    <x v="0"/>
    <x v="0"/>
  </r>
  <r>
    <x v="1"/>
    <x v="11"/>
    <x v="5"/>
    <x v="18"/>
    <x v="2"/>
    <x v="9"/>
    <x v="213"/>
    <x v="120"/>
    <x v="90"/>
    <x v="66"/>
    <x v="98"/>
    <x v="0"/>
    <x v="8"/>
    <x v="186"/>
    <x v="159"/>
    <x v="125"/>
    <x v="3"/>
    <x v="6"/>
    <x v="0"/>
    <x v="0"/>
  </r>
  <r>
    <x v="1"/>
    <x v="11"/>
    <x v="5"/>
    <x v="18"/>
    <x v="2"/>
    <x v="9"/>
    <x v="213"/>
    <x v="560"/>
    <x v="40"/>
    <x v="65"/>
    <x v="82"/>
    <x v="0"/>
    <x v="8"/>
    <x v="149"/>
    <x v="159"/>
    <x v="125"/>
    <x v="3"/>
    <x v="6"/>
    <x v="0"/>
    <x v="0"/>
  </r>
  <r>
    <x v="1"/>
    <x v="13"/>
    <x v="5"/>
    <x v="31"/>
    <x v="1"/>
    <x v="9"/>
    <x v="189"/>
    <x v="347"/>
    <x v="16"/>
    <x v="10"/>
    <x v="9"/>
    <x v="0"/>
    <x v="8"/>
    <x v="14"/>
    <x v="148"/>
    <x v="17"/>
    <x v="3"/>
    <x v="6"/>
    <x v="0"/>
    <x v="0"/>
  </r>
  <r>
    <x v="1"/>
    <x v="30"/>
    <x v="5"/>
    <x v="31"/>
    <x v="2"/>
    <x v="9"/>
    <x v="189"/>
    <x v="544"/>
    <x v="90"/>
    <x v="0"/>
    <x v="0"/>
    <x v="0"/>
    <x v="8"/>
    <x v="0"/>
    <x v="148"/>
    <x v="17"/>
    <x v="3"/>
    <x v="6"/>
    <x v="0"/>
    <x v="0"/>
  </r>
  <r>
    <x v="7"/>
    <x v="30"/>
    <x v="5"/>
    <x v="31"/>
    <x v="6"/>
    <x v="9"/>
    <x v="189"/>
    <x v="692"/>
    <x v="90"/>
    <x v="0"/>
    <x v="0"/>
    <x v="0"/>
    <x v="8"/>
    <x v="0"/>
    <x v="148"/>
    <x v="17"/>
    <x v="3"/>
    <x v="6"/>
    <x v="0"/>
    <x v="0"/>
  </r>
  <r>
    <x v="7"/>
    <x v="15"/>
    <x v="5"/>
    <x v="31"/>
    <x v="0"/>
    <x v="9"/>
    <x v="189"/>
    <x v="247"/>
    <x v="26"/>
    <x v="74"/>
    <x v="86"/>
    <x v="0"/>
    <x v="8"/>
    <x v="174"/>
    <x v="148"/>
    <x v="17"/>
    <x v="3"/>
    <x v="1"/>
    <x v="0"/>
    <x v="0"/>
  </r>
  <r>
    <x v="7"/>
    <x v="15"/>
    <x v="5"/>
    <x v="35"/>
    <x v="4"/>
    <x v="9"/>
    <x v="268"/>
    <x v="603"/>
    <x v="90"/>
    <x v="71"/>
    <x v="84"/>
    <x v="0"/>
    <x v="8"/>
    <x v="146"/>
    <x v="83"/>
    <x v="105"/>
    <x v="3"/>
    <x v="6"/>
    <x v="0"/>
    <x v="0"/>
  </r>
  <r>
    <x v="1"/>
    <x v="12"/>
    <x v="5"/>
    <x v="35"/>
    <x v="2"/>
    <x v="9"/>
    <x v="354"/>
    <x v="653"/>
    <x v="90"/>
    <x v="0"/>
    <x v="0"/>
    <x v="0"/>
    <x v="8"/>
    <x v="0"/>
    <x v="83"/>
    <x v="105"/>
    <x v="3"/>
    <x v="6"/>
    <x v="0"/>
    <x v="0"/>
  </r>
  <r>
    <x v="7"/>
    <x v="15"/>
    <x v="5"/>
    <x v="35"/>
    <x v="6"/>
    <x v="9"/>
    <x v="37"/>
    <x v="282"/>
    <x v="90"/>
    <x v="0"/>
    <x v="0"/>
    <x v="0"/>
    <x v="8"/>
    <x v="0"/>
    <x v="29"/>
    <x v="105"/>
    <x v="3"/>
    <x v="6"/>
    <x v="0"/>
    <x v="0"/>
  </r>
  <r>
    <x v="7"/>
    <x v="30"/>
    <x v="5"/>
    <x v="35"/>
    <x v="6"/>
    <x v="9"/>
    <x v="37"/>
    <x v="71"/>
    <x v="90"/>
    <x v="0"/>
    <x v="0"/>
    <x v="0"/>
    <x v="8"/>
    <x v="0"/>
    <x v="29"/>
    <x v="105"/>
    <x v="3"/>
    <x v="6"/>
    <x v="0"/>
    <x v="0"/>
  </r>
  <r>
    <x v="1"/>
    <x v="14"/>
    <x v="5"/>
    <x v="35"/>
    <x v="3"/>
    <x v="9"/>
    <x v="152"/>
    <x v="627"/>
    <x v="90"/>
    <x v="0"/>
    <x v="0"/>
    <x v="0"/>
    <x v="8"/>
    <x v="0"/>
    <x v="126"/>
    <x v="105"/>
    <x v="3"/>
    <x v="6"/>
    <x v="0"/>
    <x v="0"/>
  </r>
  <r>
    <x v="1"/>
    <x v="14"/>
    <x v="5"/>
    <x v="35"/>
    <x v="3"/>
    <x v="9"/>
    <x v="152"/>
    <x v="411"/>
    <x v="90"/>
    <x v="0"/>
    <x v="0"/>
    <x v="0"/>
    <x v="8"/>
    <x v="0"/>
    <x v="126"/>
    <x v="105"/>
    <x v="3"/>
    <x v="6"/>
    <x v="0"/>
    <x v="0"/>
  </r>
  <r>
    <x v="1"/>
    <x v="30"/>
    <x v="5"/>
    <x v="34"/>
    <x v="3"/>
    <x v="9"/>
    <x v="315"/>
    <x v="677"/>
    <x v="90"/>
    <x v="0"/>
    <x v="0"/>
    <x v="0"/>
    <x v="7"/>
    <x v="0"/>
    <x v="217"/>
    <x v="147"/>
    <x v="3"/>
    <x v="6"/>
    <x v="0"/>
    <x v="0"/>
  </r>
  <r>
    <x v="7"/>
    <x v="30"/>
    <x v="5"/>
    <x v="34"/>
    <x v="6"/>
    <x v="9"/>
    <x v="315"/>
    <x v="676"/>
    <x v="90"/>
    <x v="0"/>
    <x v="0"/>
    <x v="0"/>
    <x v="7"/>
    <x v="0"/>
    <x v="217"/>
    <x v="147"/>
    <x v="3"/>
    <x v="6"/>
    <x v="0"/>
    <x v="0"/>
  </r>
  <r>
    <x v="1"/>
    <x v="11"/>
    <x v="5"/>
    <x v="34"/>
    <x v="2"/>
    <x v="9"/>
    <x v="54"/>
    <x v="536"/>
    <x v="90"/>
    <x v="67"/>
    <x v="89"/>
    <x v="0"/>
    <x v="7"/>
    <x v="188"/>
    <x v="39"/>
    <x v="147"/>
    <x v="3"/>
    <x v="6"/>
    <x v="0"/>
    <x v="0"/>
  </r>
  <r>
    <x v="1"/>
    <x v="11"/>
    <x v="5"/>
    <x v="34"/>
    <x v="1"/>
    <x v="9"/>
    <x v="54"/>
    <x v="4"/>
    <x v="65"/>
    <x v="75"/>
    <x v="130"/>
    <x v="0"/>
    <x v="7"/>
    <x v="222"/>
    <x v="39"/>
    <x v="147"/>
    <x v="3"/>
    <x v="6"/>
    <x v="0"/>
    <x v="0"/>
  </r>
  <r>
    <x v="1"/>
    <x v="11"/>
    <x v="5"/>
    <x v="27"/>
    <x v="1"/>
    <x v="9"/>
    <x v="51"/>
    <x v="636"/>
    <x v="9"/>
    <x v="67"/>
    <x v="172"/>
    <x v="0"/>
    <x v="7"/>
    <x v="270"/>
    <x v="15"/>
    <x v="137"/>
    <x v="3"/>
    <x v="6"/>
    <x v="0"/>
    <x v="0"/>
  </r>
  <r>
    <x v="1"/>
    <x v="12"/>
    <x v="5"/>
    <x v="27"/>
    <x v="2"/>
    <x v="9"/>
    <x v="51"/>
    <x v="528"/>
    <x v="9"/>
    <x v="67"/>
    <x v="106"/>
    <x v="0"/>
    <x v="7"/>
    <x v="215"/>
    <x v="15"/>
    <x v="137"/>
    <x v="3"/>
    <x v="6"/>
    <x v="0"/>
    <x v="0"/>
  </r>
  <r>
    <x v="1"/>
    <x v="14"/>
    <x v="5"/>
    <x v="27"/>
    <x v="6"/>
    <x v="9"/>
    <x v="49"/>
    <x v="103"/>
    <x v="7"/>
    <x v="0"/>
    <x v="0"/>
    <x v="0"/>
    <x v="7"/>
    <x v="0"/>
    <x v="36"/>
    <x v="137"/>
    <x v="3"/>
    <x v="6"/>
    <x v="0"/>
    <x v="0"/>
  </r>
  <r>
    <x v="1"/>
    <x v="12"/>
    <x v="5"/>
    <x v="27"/>
    <x v="3"/>
    <x v="9"/>
    <x v="49"/>
    <x v="102"/>
    <x v="7"/>
    <x v="0"/>
    <x v="0"/>
    <x v="0"/>
    <x v="7"/>
    <x v="47"/>
    <x v="36"/>
    <x v="137"/>
    <x v="3"/>
    <x v="6"/>
    <x v="0"/>
    <x v="0"/>
  </r>
  <r>
    <x v="1"/>
    <x v="13"/>
    <x v="5"/>
    <x v="27"/>
    <x v="3"/>
    <x v="9"/>
    <x v="49"/>
    <x v="242"/>
    <x v="15"/>
    <x v="0"/>
    <x v="0"/>
    <x v="0"/>
    <x v="7"/>
    <x v="0"/>
    <x v="36"/>
    <x v="137"/>
    <x v="3"/>
    <x v="6"/>
    <x v="0"/>
    <x v="0"/>
  </r>
  <r>
    <x v="1"/>
    <x v="7"/>
    <x v="5"/>
    <x v="27"/>
    <x v="3"/>
    <x v="9"/>
    <x v="12"/>
    <x v="495"/>
    <x v="90"/>
    <x v="0"/>
    <x v="0"/>
    <x v="0"/>
    <x v="7"/>
    <x v="47"/>
    <x v="11"/>
    <x v="137"/>
    <x v="3"/>
    <x v="6"/>
    <x v="0"/>
    <x v="0"/>
  </r>
  <r>
    <x v="1"/>
    <x v="11"/>
    <x v="5"/>
    <x v="27"/>
    <x v="6"/>
    <x v="9"/>
    <x v="12"/>
    <x v="100"/>
    <x v="7"/>
    <x v="0"/>
    <x v="0"/>
    <x v="0"/>
    <x v="7"/>
    <x v="0"/>
    <x v="11"/>
    <x v="137"/>
    <x v="3"/>
    <x v="6"/>
    <x v="0"/>
    <x v="0"/>
  </r>
  <r>
    <x v="1"/>
    <x v="11"/>
    <x v="5"/>
    <x v="27"/>
    <x v="3"/>
    <x v="9"/>
    <x v="12"/>
    <x v="101"/>
    <x v="7"/>
    <x v="0"/>
    <x v="0"/>
    <x v="0"/>
    <x v="7"/>
    <x v="0"/>
    <x v="11"/>
    <x v="137"/>
    <x v="3"/>
    <x v="6"/>
    <x v="0"/>
    <x v="0"/>
  </r>
  <r>
    <x v="7"/>
    <x v="14"/>
    <x v="5"/>
    <x v="27"/>
    <x v="6"/>
    <x v="9"/>
    <x v="43"/>
    <x v="663"/>
    <x v="85"/>
    <x v="0"/>
    <x v="0"/>
    <x v="0"/>
    <x v="7"/>
    <x v="0"/>
    <x v="31"/>
    <x v="137"/>
    <x v="3"/>
    <x v="6"/>
    <x v="0"/>
    <x v="0"/>
  </r>
  <r>
    <x v="6"/>
    <x v="14"/>
    <x v="5"/>
    <x v="27"/>
    <x v="1"/>
    <x v="9"/>
    <x v="43"/>
    <x v="661"/>
    <x v="85"/>
    <x v="0"/>
    <x v="0"/>
    <x v="0"/>
    <x v="7"/>
    <x v="0"/>
    <x v="31"/>
    <x v="137"/>
    <x v="3"/>
    <x v="6"/>
    <x v="0"/>
    <x v="0"/>
  </r>
  <r>
    <x v="7"/>
    <x v="13"/>
    <x v="5"/>
    <x v="27"/>
    <x v="3"/>
    <x v="9"/>
    <x v="43"/>
    <x v="665"/>
    <x v="85"/>
    <x v="0"/>
    <x v="0"/>
    <x v="0"/>
    <x v="7"/>
    <x v="0"/>
    <x v="31"/>
    <x v="137"/>
    <x v="3"/>
    <x v="6"/>
    <x v="0"/>
    <x v="0"/>
  </r>
  <r>
    <x v="7"/>
    <x v="14"/>
    <x v="5"/>
    <x v="27"/>
    <x v="6"/>
    <x v="9"/>
    <x v="50"/>
    <x v="666"/>
    <x v="85"/>
    <x v="0"/>
    <x v="0"/>
    <x v="0"/>
    <x v="7"/>
    <x v="0"/>
    <x v="37"/>
    <x v="137"/>
    <x v="3"/>
    <x v="6"/>
    <x v="0"/>
    <x v="0"/>
  </r>
  <r>
    <x v="7"/>
    <x v="13"/>
    <x v="5"/>
    <x v="27"/>
    <x v="3"/>
    <x v="9"/>
    <x v="50"/>
    <x v="664"/>
    <x v="85"/>
    <x v="0"/>
    <x v="0"/>
    <x v="0"/>
    <x v="7"/>
    <x v="52"/>
    <x v="37"/>
    <x v="137"/>
    <x v="3"/>
    <x v="6"/>
    <x v="0"/>
    <x v="0"/>
  </r>
  <r>
    <x v="7"/>
    <x v="30"/>
    <x v="5"/>
    <x v="17"/>
    <x v="3"/>
    <x v="9"/>
    <x v="18"/>
    <x v="121"/>
    <x v="12"/>
    <x v="0"/>
    <x v="0"/>
    <x v="0"/>
    <x v="7"/>
    <x v="0"/>
    <x v="16"/>
    <x v="106"/>
    <x v="3"/>
    <x v="6"/>
    <x v="0"/>
    <x v="0"/>
  </r>
  <r>
    <x v="1"/>
    <x v="30"/>
    <x v="5"/>
    <x v="17"/>
    <x v="4"/>
    <x v="9"/>
    <x v="18"/>
    <x v="150"/>
    <x v="90"/>
    <x v="0"/>
    <x v="0"/>
    <x v="0"/>
    <x v="7"/>
    <x v="0"/>
    <x v="16"/>
    <x v="106"/>
    <x v="3"/>
    <x v="6"/>
    <x v="0"/>
    <x v="0"/>
  </r>
  <r>
    <x v="1"/>
    <x v="30"/>
    <x v="5"/>
    <x v="17"/>
    <x v="2"/>
    <x v="9"/>
    <x v="18"/>
    <x v="340"/>
    <x v="90"/>
    <x v="0"/>
    <x v="0"/>
    <x v="0"/>
    <x v="7"/>
    <x v="0"/>
    <x v="16"/>
    <x v="106"/>
    <x v="3"/>
    <x v="6"/>
    <x v="0"/>
    <x v="0"/>
  </r>
  <r>
    <x v="7"/>
    <x v="13"/>
    <x v="5"/>
    <x v="27"/>
    <x v="1"/>
    <x v="9"/>
    <x v="53"/>
    <x v="105"/>
    <x v="90"/>
    <x v="65"/>
    <x v="80"/>
    <x v="0"/>
    <x v="7"/>
    <x v="149"/>
    <x v="221"/>
    <x v="137"/>
    <x v="3"/>
    <x v="6"/>
    <x v="0"/>
    <x v="0"/>
  </r>
  <r>
    <x v="1"/>
    <x v="9"/>
    <x v="5"/>
    <x v="31"/>
    <x v="3"/>
    <x v="9"/>
    <x v="316"/>
    <x v="93"/>
    <x v="6"/>
    <x v="0"/>
    <x v="0"/>
    <x v="0"/>
    <x v="6"/>
    <x v="0"/>
    <x v="218"/>
    <x v="68"/>
    <x v="3"/>
    <x v="6"/>
    <x v="0"/>
    <x v="0"/>
  </r>
  <r>
    <x v="7"/>
    <x v="13"/>
    <x v="5"/>
    <x v="31"/>
    <x v="3"/>
    <x v="9"/>
    <x v="316"/>
    <x v="572"/>
    <x v="67"/>
    <x v="28"/>
    <x v="42"/>
    <x v="0"/>
    <x v="6"/>
    <x v="100"/>
    <x v="218"/>
    <x v="68"/>
    <x v="3"/>
    <x v="6"/>
    <x v="0"/>
    <x v="0"/>
  </r>
  <r>
    <x v="7"/>
    <x v="13"/>
    <x v="5"/>
    <x v="31"/>
    <x v="4"/>
    <x v="9"/>
    <x v="340"/>
    <x v="512"/>
    <x v="62"/>
    <x v="0"/>
    <x v="0"/>
    <x v="0"/>
    <x v="6"/>
    <x v="0"/>
    <x v="250"/>
    <x v="68"/>
    <x v="3"/>
    <x v="6"/>
    <x v="0"/>
    <x v="0"/>
  </r>
  <r>
    <x v="1"/>
    <x v="7"/>
    <x v="5"/>
    <x v="18"/>
    <x v="2"/>
    <x v="9"/>
    <x v="5"/>
    <x v="24"/>
    <x v="90"/>
    <x v="0"/>
    <x v="0"/>
    <x v="0"/>
    <x v="6"/>
    <x v="50"/>
    <x v="186"/>
    <x v="124"/>
    <x v="3"/>
    <x v="6"/>
    <x v="0"/>
    <x v="0"/>
  </r>
  <r>
    <x v="1"/>
    <x v="9"/>
    <x v="5"/>
    <x v="18"/>
    <x v="4"/>
    <x v="9"/>
    <x v="5"/>
    <x v="197"/>
    <x v="90"/>
    <x v="0"/>
    <x v="0"/>
    <x v="0"/>
    <x v="6"/>
    <x v="50"/>
    <x v="186"/>
    <x v="124"/>
    <x v="3"/>
    <x v="6"/>
    <x v="0"/>
    <x v="0"/>
  </r>
  <r>
    <x v="1"/>
    <x v="10"/>
    <x v="5"/>
    <x v="18"/>
    <x v="1"/>
    <x v="9"/>
    <x v="213"/>
    <x v="120"/>
    <x v="90"/>
    <x v="65"/>
    <x v="111"/>
    <x v="0"/>
    <x v="6"/>
    <x v="217"/>
    <x v="159"/>
    <x v="124"/>
    <x v="3"/>
    <x v="6"/>
    <x v="0"/>
    <x v="0"/>
  </r>
  <r>
    <x v="1"/>
    <x v="9"/>
    <x v="5"/>
    <x v="18"/>
    <x v="2"/>
    <x v="9"/>
    <x v="213"/>
    <x v="477"/>
    <x v="90"/>
    <x v="0"/>
    <x v="0"/>
    <x v="0"/>
    <x v="6"/>
    <x v="46"/>
    <x v="159"/>
    <x v="124"/>
    <x v="3"/>
    <x v="6"/>
    <x v="0"/>
    <x v="0"/>
  </r>
  <r>
    <x v="1"/>
    <x v="10"/>
    <x v="5"/>
    <x v="18"/>
    <x v="3"/>
    <x v="9"/>
    <x v="213"/>
    <x v="560"/>
    <x v="90"/>
    <x v="65"/>
    <x v="94"/>
    <x v="0"/>
    <x v="6"/>
    <x v="217"/>
    <x v="159"/>
    <x v="124"/>
    <x v="3"/>
    <x v="6"/>
    <x v="0"/>
    <x v="0"/>
  </r>
  <r>
    <x v="7"/>
    <x v="12"/>
    <x v="5"/>
    <x v="18"/>
    <x v="8"/>
    <x v="9"/>
    <x v="138"/>
    <x v="479"/>
    <x v="90"/>
    <x v="0"/>
    <x v="0"/>
    <x v="0"/>
    <x v="6"/>
    <x v="71"/>
    <x v="101"/>
    <x v="124"/>
    <x v="3"/>
    <x v="6"/>
    <x v="0"/>
    <x v="0"/>
  </r>
  <r>
    <x v="1"/>
    <x v="10"/>
    <x v="5"/>
    <x v="18"/>
    <x v="2"/>
    <x v="9"/>
    <x v="138"/>
    <x v="10"/>
    <x v="90"/>
    <x v="0"/>
    <x v="0"/>
    <x v="0"/>
    <x v="6"/>
    <x v="46"/>
    <x v="101"/>
    <x v="124"/>
    <x v="3"/>
    <x v="6"/>
    <x v="0"/>
    <x v="0"/>
  </r>
  <r>
    <x v="1"/>
    <x v="11"/>
    <x v="5"/>
    <x v="18"/>
    <x v="6"/>
    <x v="9"/>
    <x v="138"/>
    <x v="464"/>
    <x v="90"/>
    <x v="0"/>
    <x v="0"/>
    <x v="0"/>
    <x v="6"/>
    <x v="50"/>
    <x v="101"/>
    <x v="124"/>
    <x v="3"/>
    <x v="6"/>
    <x v="0"/>
    <x v="0"/>
  </r>
  <r>
    <x v="6"/>
    <x v="30"/>
    <x v="5"/>
    <x v="18"/>
    <x v="1"/>
    <x v="9"/>
    <x v="138"/>
    <x v="196"/>
    <x v="90"/>
    <x v="0"/>
    <x v="0"/>
    <x v="0"/>
    <x v="6"/>
    <x v="0"/>
    <x v="101"/>
    <x v="124"/>
    <x v="3"/>
    <x v="6"/>
    <x v="0"/>
    <x v="0"/>
  </r>
  <r>
    <x v="5"/>
    <x v="30"/>
    <x v="5"/>
    <x v="18"/>
    <x v="6"/>
    <x v="9"/>
    <x v="138"/>
    <x v="74"/>
    <x v="90"/>
    <x v="0"/>
    <x v="0"/>
    <x v="0"/>
    <x v="6"/>
    <x v="0"/>
    <x v="101"/>
    <x v="124"/>
    <x v="3"/>
    <x v="6"/>
    <x v="0"/>
    <x v="0"/>
  </r>
  <r>
    <x v="7"/>
    <x v="12"/>
    <x v="5"/>
    <x v="18"/>
    <x v="3"/>
    <x v="9"/>
    <x v="302"/>
    <x v="617"/>
    <x v="90"/>
    <x v="0"/>
    <x v="0"/>
    <x v="0"/>
    <x v="6"/>
    <x v="50"/>
    <x v="69"/>
    <x v="124"/>
    <x v="3"/>
    <x v="6"/>
    <x v="0"/>
    <x v="0"/>
  </r>
  <r>
    <x v="7"/>
    <x v="13"/>
    <x v="5"/>
    <x v="18"/>
    <x v="2"/>
    <x v="9"/>
    <x v="302"/>
    <x v="423"/>
    <x v="90"/>
    <x v="0"/>
    <x v="0"/>
    <x v="0"/>
    <x v="6"/>
    <x v="50"/>
    <x v="69"/>
    <x v="124"/>
    <x v="3"/>
    <x v="6"/>
    <x v="0"/>
    <x v="0"/>
  </r>
  <r>
    <x v="1"/>
    <x v="10"/>
    <x v="5"/>
    <x v="34"/>
    <x v="3"/>
    <x v="9"/>
    <x v="87"/>
    <x v="549"/>
    <x v="90"/>
    <x v="65"/>
    <x v="111"/>
    <x v="0"/>
    <x v="6"/>
    <x v="166"/>
    <x v="51"/>
    <x v="124"/>
    <x v="3"/>
    <x v="6"/>
    <x v="1"/>
    <x v="0"/>
  </r>
  <r>
    <x v="1"/>
    <x v="11"/>
    <x v="5"/>
    <x v="34"/>
    <x v="2"/>
    <x v="9"/>
    <x v="54"/>
    <x v="536"/>
    <x v="90"/>
    <x v="67"/>
    <x v="89"/>
    <x v="0"/>
    <x v="6"/>
    <x v="189"/>
    <x v="39"/>
    <x v="124"/>
    <x v="3"/>
    <x v="6"/>
    <x v="1"/>
    <x v="0"/>
  </r>
  <r>
    <x v="1"/>
    <x v="10"/>
    <x v="5"/>
    <x v="34"/>
    <x v="3"/>
    <x v="9"/>
    <x v="54"/>
    <x v="550"/>
    <x v="90"/>
    <x v="67"/>
    <x v="121"/>
    <x v="0"/>
    <x v="6"/>
    <x v="216"/>
    <x v="39"/>
    <x v="124"/>
    <x v="3"/>
    <x v="6"/>
    <x v="1"/>
    <x v="0"/>
  </r>
  <r>
    <x v="1"/>
    <x v="10"/>
    <x v="5"/>
    <x v="34"/>
    <x v="1"/>
    <x v="9"/>
    <x v="54"/>
    <x v="4"/>
    <x v="65"/>
    <x v="77"/>
    <x v="157"/>
    <x v="0"/>
    <x v="6"/>
    <x v="271"/>
    <x v="39"/>
    <x v="124"/>
    <x v="3"/>
    <x v="6"/>
    <x v="1"/>
    <x v="0"/>
  </r>
  <r>
    <x v="6"/>
    <x v="30"/>
    <x v="5"/>
    <x v="34"/>
    <x v="1"/>
    <x v="9"/>
    <x v="54"/>
    <x v="551"/>
    <x v="90"/>
    <x v="0"/>
    <x v="0"/>
    <x v="0"/>
    <x v="6"/>
    <x v="50"/>
    <x v="256"/>
    <x v="124"/>
    <x v="3"/>
    <x v="6"/>
    <x v="1"/>
    <x v="0"/>
  </r>
  <r>
    <x v="7"/>
    <x v="13"/>
    <x v="0"/>
    <x v="21"/>
    <x v="6"/>
    <x v="9"/>
    <x v="178"/>
    <x v="224"/>
    <x v="32"/>
    <x v="64"/>
    <x v="81"/>
    <x v="0"/>
    <x v="6"/>
    <x v="134"/>
    <x v="139"/>
    <x v="86"/>
    <x v="3"/>
    <x v="6"/>
    <x v="0"/>
    <x v="0"/>
  </r>
  <r>
    <x v="5"/>
    <x v="12"/>
    <x v="0"/>
    <x v="21"/>
    <x v="3"/>
    <x v="9"/>
    <x v="178"/>
    <x v="580"/>
    <x v="32"/>
    <x v="0"/>
    <x v="0"/>
    <x v="0"/>
    <x v="6"/>
    <x v="0"/>
    <x v="139"/>
    <x v="86"/>
    <x v="3"/>
    <x v="6"/>
    <x v="0"/>
    <x v="0"/>
  </r>
  <r>
    <x v="7"/>
    <x v="13"/>
    <x v="0"/>
    <x v="21"/>
    <x v="3"/>
    <x v="9"/>
    <x v="178"/>
    <x v="223"/>
    <x v="62"/>
    <x v="0"/>
    <x v="0"/>
    <x v="0"/>
    <x v="6"/>
    <x v="149"/>
    <x v="139"/>
    <x v="86"/>
    <x v="3"/>
    <x v="6"/>
    <x v="0"/>
    <x v="0"/>
  </r>
  <r>
    <x v="7"/>
    <x v="13"/>
    <x v="0"/>
    <x v="21"/>
    <x v="6"/>
    <x v="9"/>
    <x v="135"/>
    <x v="222"/>
    <x v="32"/>
    <x v="0"/>
    <x v="0"/>
    <x v="0"/>
    <x v="6"/>
    <x v="0"/>
    <x v="99"/>
    <x v="86"/>
    <x v="3"/>
    <x v="6"/>
    <x v="0"/>
    <x v="0"/>
  </r>
  <r>
    <x v="7"/>
    <x v="11"/>
    <x v="0"/>
    <x v="21"/>
    <x v="6"/>
    <x v="9"/>
    <x v="135"/>
    <x v="598"/>
    <x v="62"/>
    <x v="0"/>
    <x v="0"/>
    <x v="0"/>
    <x v="6"/>
    <x v="0"/>
    <x v="99"/>
    <x v="86"/>
    <x v="3"/>
    <x v="6"/>
    <x v="0"/>
    <x v="0"/>
  </r>
  <r>
    <x v="7"/>
    <x v="13"/>
    <x v="0"/>
    <x v="21"/>
    <x v="3"/>
    <x v="1"/>
    <x v="219"/>
    <x v="349"/>
    <x v="62"/>
    <x v="0"/>
    <x v="0"/>
    <x v="0"/>
    <x v="6"/>
    <x v="112"/>
    <x v="205"/>
    <x v="86"/>
    <x v="3"/>
    <x v="6"/>
    <x v="0"/>
    <x v="0"/>
  </r>
  <r>
    <x v="7"/>
    <x v="12"/>
    <x v="5"/>
    <x v="35"/>
    <x v="6"/>
    <x v="9"/>
    <x v="222"/>
    <x v="227"/>
    <x v="90"/>
    <x v="0"/>
    <x v="0"/>
    <x v="0"/>
    <x v="6"/>
    <x v="0"/>
    <x v="163"/>
    <x v="84"/>
    <x v="3"/>
    <x v="6"/>
    <x v="0"/>
    <x v="0"/>
  </r>
  <r>
    <x v="7"/>
    <x v="13"/>
    <x v="5"/>
    <x v="35"/>
    <x v="6"/>
    <x v="9"/>
    <x v="222"/>
    <x v="59"/>
    <x v="90"/>
    <x v="0"/>
    <x v="0"/>
    <x v="0"/>
    <x v="6"/>
    <x v="0"/>
    <x v="163"/>
    <x v="84"/>
    <x v="3"/>
    <x v="6"/>
    <x v="0"/>
    <x v="0"/>
  </r>
  <r>
    <x v="6"/>
    <x v="9"/>
    <x v="5"/>
    <x v="35"/>
    <x v="1"/>
    <x v="9"/>
    <x v="222"/>
    <x v="8"/>
    <x v="90"/>
    <x v="62"/>
    <x v="100"/>
    <x v="0"/>
    <x v="6"/>
    <x v="307"/>
    <x v="163"/>
    <x v="84"/>
    <x v="3"/>
    <x v="6"/>
    <x v="0"/>
    <x v="0"/>
  </r>
  <r>
    <x v="1"/>
    <x v="12"/>
    <x v="5"/>
    <x v="35"/>
    <x v="6"/>
    <x v="9"/>
    <x v="222"/>
    <x v="443"/>
    <x v="90"/>
    <x v="0"/>
    <x v="0"/>
    <x v="0"/>
    <x v="6"/>
    <x v="0"/>
    <x v="163"/>
    <x v="84"/>
    <x v="3"/>
    <x v="6"/>
    <x v="0"/>
    <x v="0"/>
  </r>
  <r>
    <x v="1"/>
    <x v="10"/>
    <x v="5"/>
    <x v="32"/>
    <x v="1"/>
    <x v="9"/>
    <x v="246"/>
    <x v="41"/>
    <x v="90"/>
    <x v="67"/>
    <x v="137"/>
    <x v="0"/>
    <x v="5"/>
    <x v="217"/>
    <x v="86"/>
    <x v="143"/>
    <x v="3"/>
    <x v="6"/>
    <x v="0"/>
    <x v="0"/>
  </r>
  <r>
    <x v="1"/>
    <x v="10"/>
    <x v="5"/>
    <x v="32"/>
    <x v="2"/>
    <x v="9"/>
    <x v="246"/>
    <x v="402"/>
    <x v="90"/>
    <x v="19"/>
    <x v="26"/>
    <x v="0"/>
    <x v="5"/>
    <x v="65"/>
    <x v="86"/>
    <x v="143"/>
    <x v="3"/>
    <x v="6"/>
    <x v="0"/>
    <x v="0"/>
  </r>
  <r>
    <x v="1"/>
    <x v="10"/>
    <x v="5"/>
    <x v="32"/>
    <x v="1"/>
    <x v="9"/>
    <x v="273"/>
    <x v="35"/>
    <x v="15"/>
    <x v="67"/>
    <x v="157"/>
    <x v="0"/>
    <x v="5"/>
    <x v="215"/>
    <x v="87"/>
    <x v="143"/>
    <x v="3"/>
    <x v="6"/>
    <x v="0"/>
    <x v="0"/>
  </r>
  <r>
    <x v="1"/>
    <x v="10"/>
    <x v="5"/>
    <x v="32"/>
    <x v="5"/>
    <x v="9"/>
    <x v="273"/>
    <x v="682"/>
    <x v="16"/>
    <x v="63"/>
    <x v="96"/>
    <x v="0"/>
    <x v="5"/>
    <x v="152"/>
    <x v="87"/>
    <x v="143"/>
    <x v="3"/>
    <x v="6"/>
    <x v="0"/>
    <x v="0"/>
  </r>
  <r>
    <x v="6"/>
    <x v="1"/>
    <x v="5"/>
    <x v="32"/>
    <x v="1"/>
    <x v="9"/>
    <x v="273"/>
    <x v="680"/>
    <x v="17"/>
    <x v="4"/>
    <x v="25"/>
    <x v="0"/>
    <x v="5"/>
    <x v="113"/>
    <x v="87"/>
    <x v="143"/>
    <x v="3"/>
    <x v="6"/>
    <x v="0"/>
    <x v="0"/>
  </r>
  <r>
    <x v="1"/>
    <x v="9"/>
    <x v="5"/>
    <x v="32"/>
    <x v="2"/>
    <x v="9"/>
    <x v="227"/>
    <x v="403"/>
    <x v="90"/>
    <x v="0"/>
    <x v="0"/>
    <x v="0"/>
    <x v="5"/>
    <x v="46"/>
    <x v="85"/>
    <x v="143"/>
    <x v="3"/>
    <x v="6"/>
    <x v="0"/>
    <x v="0"/>
  </r>
  <r>
    <x v="7"/>
    <x v="12"/>
    <x v="5"/>
    <x v="32"/>
    <x v="3"/>
    <x v="9"/>
    <x v="329"/>
    <x v="433"/>
    <x v="90"/>
    <x v="0"/>
    <x v="0"/>
    <x v="0"/>
    <x v="5"/>
    <x v="45"/>
    <x v="76"/>
    <x v="143"/>
    <x v="3"/>
    <x v="6"/>
    <x v="0"/>
    <x v="0"/>
  </r>
  <r>
    <x v="7"/>
    <x v="11"/>
    <x v="5"/>
    <x v="32"/>
    <x v="3"/>
    <x v="9"/>
    <x v="333"/>
    <x v="638"/>
    <x v="90"/>
    <x v="0"/>
    <x v="0"/>
    <x v="0"/>
    <x v="5"/>
    <x v="46"/>
    <x v="77"/>
    <x v="143"/>
    <x v="3"/>
    <x v="6"/>
    <x v="0"/>
    <x v="0"/>
  </r>
  <r>
    <x v="1"/>
    <x v="10"/>
    <x v="5"/>
    <x v="32"/>
    <x v="2"/>
    <x v="9"/>
    <x v="212"/>
    <x v="402"/>
    <x v="90"/>
    <x v="65"/>
    <x v="111"/>
    <x v="0"/>
    <x v="5"/>
    <x v="217"/>
    <x v="158"/>
    <x v="143"/>
    <x v="3"/>
    <x v="6"/>
    <x v="0"/>
    <x v="0"/>
  </r>
  <r>
    <x v="1"/>
    <x v="9"/>
    <x v="5"/>
    <x v="32"/>
    <x v="1"/>
    <x v="9"/>
    <x v="212"/>
    <x v="548"/>
    <x v="90"/>
    <x v="62"/>
    <x v="91"/>
    <x v="0"/>
    <x v="5"/>
    <x v="190"/>
    <x v="158"/>
    <x v="143"/>
    <x v="3"/>
    <x v="6"/>
    <x v="0"/>
    <x v="0"/>
  </r>
  <r>
    <x v="1"/>
    <x v="6"/>
    <x v="5"/>
    <x v="35"/>
    <x v="2"/>
    <x v="9"/>
    <x v="311"/>
    <x v="291"/>
    <x v="16"/>
    <x v="0"/>
    <x v="0"/>
    <x v="0"/>
    <x v="4"/>
    <x v="47"/>
    <x v="78"/>
    <x v="85"/>
    <x v="3"/>
    <x v="6"/>
    <x v="0"/>
    <x v="0"/>
  </r>
  <r>
    <x v="1"/>
    <x v="8"/>
    <x v="5"/>
    <x v="35"/>
    <x v="2"/>
    <x v="9"/>
    <x v="311"/>
    <x v="463"/>
    <x v="90"/>
    <x v="0"/>
    <x v="0"/>
    <x v="0"/>
    <x v="4"/>
    <x v="46"/>
    <x v="78"/>
    <x v="85"/>
    <x v="3"/>
    <x v="6"/>
    <x v="0"/>
    <x v="0"/>
  </r>
  <r>
    <x v="1"/>
    <x v="7"/>
    <x v="5"/>
    <x v="9"/>
    <x v="1"/>
    <x v="9"/>
    <x v="218"/>
    <x v="609"/>
    <x v="90"/>
    <x v="0"/>
    <x v="0"/>
    <x v="0"/>
    <x v="4"/>
    <x v="66"/>
    <x v="228"/>
    <x v="131"/>
    <x v="3"/>
    <x v="6"/>
    <x v="0"/>
    <x v="0"/>
  </r>
  <r>
    <x v="7"/>
    <x v="30"/>
    <x v="5"/>
    <x v="9"/>
    <x v="3"/>
    <x v="9"/>
    <x v="218"/>
    <x v="635"/>
    <x v="90"/>
    <x v="0"/>
    <x v="0"/>
    <x v="0"/>
    <x v="4"/>
    <x v="0"/>
    <x v="228"/>
    <x v="131"/>
    <x v="3"/>
    <x v="6"/>
    <x v="0"/>
    <x v="0"/>
  </r>
  <r>
    <x v="7"/>
    <x v="30"/>
    <x v="5"/>
    <x v="9"/>
    <x v="6"/>
    <x v="9"/>
    <x v="218"/>
    <x v="590"/>
    <x v="8"/>
    <x v="0"/>
    <x v="0"/>
    <x v="0"/>
    <x v="4"/>
    <x v="0"/>
    <x v="228"/>
    <x v="131"/>
    <x v="3"/>
    <x v="6"/>
    <x v="0"/>
    <x v="0"/>
  </r>
  <r>
    <x v="7"/>
    <x v="30"/>
    <x v="5"/>
    <x v="9"/>
    <x v="2"/>
    <x v="9"/>
    <x v="218"/>
    <x v="591"/>
    <x v="90"/>
    <x v="0"/>
    <x v="0"/>
    <x v="0"/>
    <x v="4"/>
    <x v="0"/>
    <x v="228"/>
    <x v="131"/>
    <x v="3"/>
    <x v="6"/>
    <x v="0"/>
    <x v="0"/>
  </r>
  <r>
    <x v="0"/>
    <x v="30"/>
    <x v="5"/>
    <x v="9"/>
    <x v="3"/>
    <x v="9"/>
    <x v="4"/>
    <x v="320"/>
    <x v="39"/>
    <x v="0"/>
    <x v="0"/>
    <x v="0"/>
    <x v="4"/>
    <x v="0"/>
    <x v="5"/>
    <x v="131"/>
    <x v="3"/>
    <x v="6"/>
    <x v="0"/>
    <x v="0"/>
  </r>
  <r>
    <x v="7"/>
    <x v="30"/>
    <x v="5"/>
    <x v="9"/>
    <x v="6"/>
    <x v="9"/>
    <x v="4"/>
    <x v="704"/>
    <x v="76"/>
    <x v="0"/>
    <x v="0"/>
    <x v="0"/>
    <x v="4"/>
    <x v="0"/>
    <x v="5"/>
    <x v="131"/>
    <x v="3"/>
    <x v="6"/>
    <x v="0"/>
    <x v="0"/>
  </r>
  <r>
    <x v="7"/>
    <x v="30"/>
    <x v="5"/>
    <x v="9"/>
    <x v="6"/>
    <x v="9"/>
    <x v="4"/>
    <x v="704"/>
    <x v="67"/>
    <x v="0"/>
    <x v="0"/>
    <x v="0"/>
    <x v="4"/>
    <x v="0"/>
    <x v="5"/>
    <x v="131"/>
    <x v="3"/>
    <x v="6"/>
    <x v="0"/>
    <x v="0"/>
  </r>
  <r>
    <x v="6"/>
    <x v="10"/>
    <x v="5"/>
    <x v="9"/>
    <x v="2"/>
    <x v="9"/>
    <x v="202"/>
    <x v="458"/>
    <x v="83"/>
    <x v="0"/>
    <x v="0"/>
    <x v="0"/>
    <x v="4"/>
    <x v="0"/>
    <x v="72"/>
    <x v="131"/>
    <x v="3"/>
    <x v="6"/>
    <x v="0"/>
    <x v="0"/>
  </r>
  <r>
    <x v="1"/>
    <x v="30"/>
    <x v="5"/>
    <x v="9"/>
    <x v="6"/>
    <x v="9"/>
    <x v="354"/>
    <x v="704"/>
    <x v="60"/>
    <x v="0"/>
    <x v="0"/>
    <x v="0"/>
    <x v="4"/>
    <x v="0"/>
    <x v="72"/>
    <x v="131"/>
    <x v="3"/>
    <x v="6"/>
    <x v="0"/>
    <x v="0"/>
  </r>
  <r>
    <x v="7"/>
    <x v="30"/>
    <x v="5"/>
    <x v="9"/>
    <x v="3"/>
    <x v="9"/>
    <x v="354"/>
    <x v="704"/>
    <x v="76"/>
    <x v="0"/>
    <x v="0"/>
    <x v="0"/>
    <x v="4"/>
    <x v="0"/>
    <x v="72"/>
    <x v="131"/>
    <x v="3"/>
    <x v="6"/>
    <x v="0"/>
    <x v="0"/>
  </r>
  <r>
    <x v="7"/>
    <x v="30"/>
    <x v="5"/>
    <x v="9"/>
    <x v="6"/>
    <x v="9"/>
    <x v="354"/>
    <x v="704"/>
    <x v="36"/>
    <x v="0"/>
    <x v="0"/>
    <x v="0"/>
    <x v="4"/>
    <x v="0"/>
    <x v="72"/>
    <x v="131"/>
    <x v="3"/>
    <x v="6"/>
    <x v="0"/>
    <x v="0"/>
  </r>
  <r>
    <x v="7"/>
    <x v="30"/>
    <x v="5"/>
    <x v="9"/>
    <x v="1"/>
    <x v="9"/>
    <x v="354"/>
    <x v="704"/>
    <x v="36"/>
    <x v="0"/>
    <x v="0"/>
    <x v="0"/>
    <x v="4"/>
    <x v="0"/>
    <x v="121"/>
    <x v="131"/>
    <x v="3"/>
    <x v="6"/>
    <x v="0"/>
    <x v="0"/>
  </r>
  <r>
    <x v="7"/>
    <x v="30"/>
    <x v="5"/>
    <x v="9"/>
    <x v="1"/>
    <x v="9"/>
    <x v="354"/>
    <x v="704"/>
    <x v="61"/>
    <x v="0"/>
    <x v="0"/>
    <x v="0"/>
    <x v="4"/>
    <x v="0"/>
    <x v="121"/>
    <x v="131"/>
    <x v="3"/>
    <x v="6"/>
    <x v="0"/>
    <x v="0"/>
  </r>
  <r>
    <x v="6"/>
    <x v="30"/>
    <x v="5"/>
    <x v="9"/>
    <x v="1"/>
    <x v="9"/>
    <x v="354"/>
    <x v="704"/>
    <x v="84"/>
    <x v="0"/>
    <x v="0"/>
    <x v="0"/>
    <x v="4"/>
    <x v="0"/>
    <x v="121"/>
    <x v="131"/>
    <x v="3"/>
    <x v="6"/>
    <x v="0"/>
    <x v="0"/>
  </r>
  <r>
    <x v="7"/>
    <x v="7"/>
    <x v="5"/>
    <x v="32"/>
    <x v="1"/>
    <x v="9"/>
    <x v="85"/>
    <x v="251"/>
    <x v="12"/>
    <x v="0"/>
    <x v="0"/>
    <x v="0"/>
    <x v="1"/>
    <x v="0"/>
    <x v="50"/>
    <x v="146"/>
    <x v="3"/>
    <x v="6"/>
    <x v="0"/>
    <x v="0"/>
  </r>
  <r>
    <x v="7"/>
    <x v="6"/>
    <x v="5"/>
    <x v="34"/>
    <x v="3"/>
    <x v="9"/>
    <x v="60"/>
    <x v="119"/>
    <x v="15"/>
    <x v="0"/>
    <x v="0"/>
    <x v="0"/>
    <x v="1"/>
    <x v="47"/>
    <x v="75"/>
    <x v="146"/>
    <x v="3"/>
    <x v="6"/>
    <x v="0"/>
    <x v="0"/>
  </r>
  <r>
    <x v="1"/>
    <x v="7"/>
    <x v="5"/>
    <x v="28"/>
    <x v="3"/>
    <x v="9"/>
    <x v="130"/>
    <x v="89"/>
    <x v="6"/>
    <x v="0"/>
    <x v="0"/>
    <x v="0"/>
    <x v="2"/>
    <x v="47"/>
    <x v="35"/>
    <x v="139"/>
    <x v="3"/>
    <x v="6"/>
    <x v="0"/>
    <x v="0"/>
  </r>
  <r>
    <x v="1"/>
    <x v="7"/>
    <x v="5"/>
    <x v="28"/>
    <x v="1"/>
    <x v="9"/>
    <x v="126"/>
    <x v="558"/>
    <x v="52"/>
    <x v="60"/>
    <x v="78"/>
    <x v="0"/>
    <x v="2"/>
    <x v="143"/>
    <x v="256"/>
    <x v="139"/>
    <x v="3"/>
    <x v="6"/>
    <x v="0"/>
    <x v="0"/>
  </r>
  <r>
    <x v="1"/>
    <x v="2"/>
    <x v="5"/>
    <x v="37"/>
    <x v="1"/>
    <x v="9"/>
    <x v="304"/>
    <x v="44"/>
    <x v="90"/>
    <x v="0"/>
    <x v="0"/>
    <x v="0"/>
    <x v="20"/>
    <x v="0"/>
    <x v="110"/>
    <x v="166"/>
    <x v="3"/>
    <x v="6"/>
    <x v="0"/>
    <x v="0"/>
  </r>
  <r>
    <x v="1"/>
    <x v="6"/>
    <x v="5"/>
    <x v="32"/>
    <x v="3"/>
    <x v="9"/>
    <x v="273"/>
    <x v="682"/>
    <x v="90"/>
    <x v="60"/>
    <x v="79"/>
    <x v="0"/>
    <x v="1"/>
    <x v="111"/>
    <x v="201"/>
    <x v="146"/>
    <x v="3"/>
    <x v="6"/>
    <x v="0"/>
    <x v="0"/>
  </r>
  <r>
    <x v="1"/>
    <x v="6"/>
    <x v="5"/>
    <x v="32"/>
    <x v="1"/>
    <x v="9"/>
    <x v="273"/>
    <x v="336"/>
    <x v="90"/>
    <x v="61"/>
    <x v="83"/>
    <x v="0"/>
    <x v="1"/>
    <x v="162"/>
    <x v="201"/>
    <x v="146"/>
    <x v="3"/>
    <x v="6"/>
    <x v="0"/>
    <x v="0"/>
  </r>
  <r>
    <x v="1"/>
    <x v="4"/>
    <x v="5"/>
    <x v="32"/>
    <x v="1"/>
    <x v="9"/>
    <x v="61"/>
    <x v="289"/>
    <x v="90"/>
    <x v="0"/>
    <x v="0"/>
    <x v="0"/>
    <x v="0"/>
    <x v="0"/>
    <x v="193"/>
    <x v="71"/>
    <x v="3"/>
    <x v="6"/>
    <x v="0"/>
    <x v="0"/>
  </r>
  <r>
    <x v="1"/>
    <x v="4"/>
    <x v="5"/>
    <x v="32"/>
    <x v="1"/>
    <x v="9"/>
    <x v="61"/>
    <x v="139"/>
    <x v="90"/>
    <x v="57"/>
    <x v="78"/>
    <x v="0"/>
    <x v="0"/>
    <x v="121"/>
    <x v="193"/>
    <x v="71"/>
    <x v="3"/>
    <x v="6"/>
    <x v="0"/>
    <x v="0"/>
  </r>
  <r>
    <x v="1"/>
    <x v="4"/>
    <x v="5"/>
    <x v="32"/>
    <x v="3"/>
    <x v="9"/>
    <x v="85"/>
    <x v="72"/>
    <x v="66"/>
    <x v="0"/>
    <x v="0"/>
    <x v="0"/>
    <x v="1"/>
    <x v="49"/>
    <x v="50"/>
    <x v="146"/>
    <x v="3"/>
    <x v="6"/>
    <x v="0"/>
    <x v="0"/>
  </r>
  <r>
    <x v="1"/>
    <x v="4"/>
    <x v="5"/>
    <x v="32"/>
    <x v="1"/>
    <x v="9"/>
    <x v="85"/>
    <x v="431"/>
    <x v="90"/>
    <x v="0"/>
    <x v="0"/>
    <x v="0"/>
    <x v="1"/>
    <x v="0"/>
    <x v="50"/>
    <x v="146"/>
    <x v="3"/>
    <x v="6"/>
    <x v="0"/>
    <x v="0"/>
  </r>
  <r>
    <x v="6"/>
    <x v="0"/>
    <x v="5"/>
    <x v="32"/>
    <x v="1"/>
    <x v="9"/>
    <x v="85"/>
    <x v="445"/>
    <x v="90"/>
    <x v="0"/>
    <x v="0"/>
    <x v="0"/>
    <x v="1"/>
    <x v="0"/>
    <x v="50"/>
    <x v="146"/>
    <x v="3"/>
    <x v="6"/>
    <x v="0"/>
    <x v="0"/>
  </r>
  <r>
    <x v="1"/>
    <x v="4"/>
    <x v="5"/>
    <x v="32"/>
    <x v="1"/>
    <x v="9"/>
    <x v="13"/>
    <x v="640"/>
    <x v="90"/>
    <x v="59"/>
    <x v="98"/>
    <x v="0"/>
    <x v="0"/>
    <x v="194"/>
    <x v="256"/>
    <x v="71"/>
    <x v="3"/>
    <x v="6"/>
    <x v="0"/>
    <x v="0"/>
  </r>
  <r>
    <x v="1"/>
    <x v="4"/>
    <x v="5"/>
    <x v="32"/>
    <x v="1"/>
    <x v="9"/>
    <x v="204"/>
    <x v="352"/>
    <x v="90"/>
    <x v="0"/>
    <x v="0"/>
    <x v="0"/>
    <x v="0"/>
    <x v="32"/>
    <x v="256"/>
    <x v="71"/>
    <x v="3"/>
    <x v="6"/>
    <x v="0"/>
    <x v="0"/>
  </r>
  <r>
    <x v="6"/>
    <x v="0"/>
    <x v="0"/>
    <x v="5"/>
    <x v="1"/>
    <x v="9"/>
    <x v="197"/>
    <x v="703"/>
    <x v="90"/>
    <x v="0"/>
    <x v="0"/>
    <x v="0"/>
    <x v="20"/>
    <x v="0"/>
    <x v="256"/>
    <x v="166"/>
    <x v="3"/>
    <x v="6"/>
    <x v="0"/>
    <x v="0"/>
  </r>
  <r>
    <x v="1"/>
    <x v="3"/>
    <x v="0"/>
    <x v="5"/>
    <x v="1"/>
    <x v="9"/>
    <x v="339"/>
    <x v="509"/>
    <x v="90"/>
    <x v="0"/>
    <x v="0"/>
    <x v="0"/>
    <x v="0"/>
    <x v="0"/>
    <x v="128"/>
    <x v="166"/>
    <x v="3"/>
    <x v="6"/>
    <x v="0"/>
    <x v="0"/>
  </r>
  <r>
    <x v="1"/>
    <x v="3"/>
    <x v="0"/>
    <x v="5"/>
    <x v="1"/>
    <x v="9"/>
    <x v="339"/>
    <x v="614"/>
    <x v="90"/>
    <x v="0"/>
    <x v="0"/>
    <x v="0"/>
    <x v="0"/>
    <x v="0"/>
    <x v="128"/>
    <x v="166"/>
    <x v="3"/>
    <x v="6"/>
    <x v="0"/>
    <x v="0"/>
  </r>
  <r>
    <x v="1"/>
    <x v="10"/>
    <x v="4"/>
    <x v="37"/>
    <x v="3"/>
    <x v="9"/>
    <x v="244"/>
    <x v="316"/>
    <x v="90"/>
    <x v="0"/>
    <x v="0"/>
    <x v="0"/>
    <x v="4"/>
    <x v="0"/>
    <x v="3"/>
    <x v="13"/>
    <x v="3"/>
    <x v="6"/>
    <x v="0"/>
    <x v="0"/>
  </r>
  <r>
    <x v="1"/>
    <x v="2"/>
    <x v="4"/>
    <x v="37"/>
    <x v="2"/>
    <x v="9"/>
    <x v="65"/>
    <x v="262"/>
    <x v="90"/>
    <x v="58"/>
    <x v="88"/>
    <x v="0"/>
    <x v="20"/>
    <x v="132"/>
    <x v="1"/>
    <x v="166"/>
    <x v="3"/>
    <x v="6"/>
    <x v="0"/>
    <x v="0"/>
  </r>
  <r>
    <x v="1"/>
    <x v="5"/>
    <x v="4"/>
    <x v="37"/>
    <x v="1"/>
    <x v="9"/>
    <x v="71"/>
    <x v="166"/>
    <x v="90"/>
    <x v="0"/>
    <x v="0"/>
    <x v="0"/>
    <x v="20"/>
    <x v="0"/>
    <x v="256"/>
    <x v="166"/>
    <x v="3"/>
    <x v="6"/>
    <x v="0"/>
    <x v="0"/>
  </r>
  <r>
    <x v="1"/>
    <x v="2"/>
    <x v="4"/>
    <x v="37"/>
    <x v="5"/>
    <x v="9"/>
    <x v="72"/>
    <x v="191"/>
    <x v="90"/>
    <x v="100"/>
    <x v="217"/>
    <x v="0"/>
    <x v="20"/>
    <x v="163"/>
    <x v="256"/>
    <x v="166"/>
    <x v="3"/>
    <x v="6"/>
    <x v="0"/>
    <x v="0"/>
  </r>
  <r>
    <x v="1"/>
    <x v="1"/>
    <x v="4"/>
    <x v="37"/>
    <x v="1"/>
    <x v="9"/>
    <x v="69"/>
    <x v="136"/>
    <x v="90"/>
    <x v="56"/>
    <x v="88"/>
    <x v="0"/>
    <x v="20"/>
    <x v="139"/>
    <x v="256"/>
    <x v="166"/>
    <x v="3"/>
    <x v="6"/>
    <x v="0"/>
    <x v="0"/>
  </r>
  <r>
    <x v="1"/>
    <x v="30"/>
    <x v="5"/>
    <x v="32"/>
    <x v="1"/>
    <x v="9"/>
    <x v="289"/>
    <x v="140"/>
    <x v="90"/>
    <x v="0"/>
    <x v="0"/>
    <x v="0"/>
    <x v="20"/>
    <x v="0"/>
    <x v="256"/>
    <x v="166"/>
    <x v="3"/>
    <x v="6"/>
    <x v="0"/>
    <x v="0"/>
  </r>
  <r>
    <x v="7"/>
    <x v="7"/>
    <x v="0"/>
    <x v="30"/>
    <x v="1"/>
    <x v="9"/>
    <x v="274"/>
    <x v="266"/>
    <x v="68"/>
    <x v="58"/>
    <x v="78"/>
    <x v="0"/>
    <x v="20"/>
    <x v="143"/>
    <x v="256"/>
    <x v="166"/>
    <x v="3"/>
    <x v="6"/>
    <x v="0"/>
    <x v="0"/>
  </r>
  <r>
    <x v="7"/>
    <x v="10"/>
    <x v="0"/>
    <x v="30"/>
    <x v="3"/>
    <x v="9"/>
    <x v="16"/>
    <x v="83"/>
    <x v="15"/>
    <x v="0"/>
    <x v="0"/>
    <x v="0"/>
    <x v="3"/>
    <x v="0"/>
    <x v="256"/>
    <x v="111"/>
    <x v="3"/>
    <x v="6"/>
    <x v="0"/>
    <x v="0"/>
  </r>
  <r>
    <x v="7"/>
    <x v="10"/>
    <x v="0"/>
    <x v="30"/>
    <x v="2"/>
    <x v="9"/>
    <x v="296"/>
    <x v="310"/>
    <x v="41"/>
    <x v="0"/>
    <x v="0"/>
    <x v="0"/>
    <x v="3"/>
    <x v="0"/>
    <x v="256"/>
    <x v="111"/>
    <x v="3"/>
    <x v="6"/>
    <x v="0"/>
    <x v="0"/>
  </r>
  <r>
    <x v="7"/>
    <x v="10"/>
    <x v="0"/>
    <x v="30"/>
    <x v="1"/>
    <x v="9"/>
    <x v="303"/>
    <x v="586"/>
    <x v="67"/>
    <x v="0"/>
    <x v="0"/>
    <x v="0"/>
    <x v="3"/>
    <x v="0"/>
    <x v="256"/>
    <x v="111"/>
    <x v="3"/>
    <x v="6"/>
    <x v="0"/>
    <x v="0"/>
  </r>
  <r>
    <x v="1"/>
    <x v="11"/>
    <x v="4"/>
    <x v="37"/>
    <x v="6"/>
    <x v="9"/>
    <x v="68"/>
    <x v="131"/>
    <x v="16"/>
    <x v="0"/>
    <x v="0"/>
    <x v="0"/>
    <x v="5"/>
    <x v="0"/>
    <x v="242"/>
    <x v="159"/>
    <x v="3"/>
    <x v="6"/>
    <x v="0"/>
    <x v="0"/>
  </r>
  <r>
    <x v="1"/>
    <x v="10"/>
    <x v="5"/>
    <x v="37"/>
    <x v="0"/>
    <x v="9"/>
    <x v="147"/>
    <x v="330"/>
    <x v="16"/>
    <x v="0"/>
    <x v="0"/>
    <x v="0"/>
    <x v="10"/>
    <x v="21"/>
    <x v="113"/>
    <x v="56"/>
    <x v="3"/>
    <x v="6"/>
    <x v="0"/>
    <x v="0"/>
  </r>
  <r>
    <x v="1"/>
    <x v="15"/>
    <x v="4"/>
    <x v="14"/>
    <x v="3"/>
    <x v="9"/>
    <x v="203"/>
    <x v="169"/>
    <x v="16"/>
    <x v="0"/>
    <x v="0"/>
    <x v="0"/>
    <x v="8"/>
    <x v="0"/>
    <x v="105"/>
    <x v="49"/>
    <x v="1"/>
    <x v="3"/>
    <x v="0"/>
    <x v="0"/>
  </r>
  <r>
    <x v="1"/>
    <x v="16"/>
    <x v="4"/>
    <x v="37"/>
    <x v="9"/>
    <x v="9"/>
    <x v="244"/>
    <x v="396"/>
    <x v="16"/>
    <x v="0"/>
    <x v="0"/>
    <x v="0"/>
    <x v="9"/>
    <x v="0"/>
    <x v="64"/>
    <x v="31"/>
    <x v="3"/>
    <x v="6"/>
    <x v="0"/>
    <x v="0"/>
  </r>
  <r>
    <x v="4"/>
    <x v="14"/>
    <x v="4"/>
    <x v="37"/>
    <x v="0"/>
    <x v="9"/>
    <x v="244"/>
    <x v="639"/>
    <x v="39"/>
    <x v="0"/>
    <x v="0"/>
    <x v="0"/>
    <x v="9"/>
    <x v="0"/>
    <x v="64"/>
    <x v="31"/>
    <x v="3"/>
    <x v="6"/>
    <x v="0"/>
    <x v="0"/>
  </r>
  <r>
    <x v="1"/>
    <x v="10"/>
    <x v="4"/>
    <x v="37"/>
    <x v="0"/>
    <x v="9"/>
    <x v="73"/>
    <x v="135"/>
    <x v="16"/>
    <x v="72"/>
    <x v="195"/>
    <x v="0"/>
    <x v="7"/>
    <x v="172"/>
    <x v="122"/>
    <x v="66"/>
    <x v="3"/>
    <x v="6"/>
    <x v="0"/>
    <x v="0"/>
  </r>
  <r>
    <x v="4"/>
    <x v="13"/>
    <x v="5"/>
    <x v="32"/>
    <x v="0"/>
    <x v="9"/>
    <x v="332"/>
    <x v="466"/>
    <x v="66"/>
    <x v="33"/>
    <x v="52"/>
    <x v="0"/>
    <x v="9"/>
    <x v="79"/>
    <x v="107"/>
    <x v="50"/>
    <x v="3"/>
    <x v="6"/>
    <x v="0"/>
    <x v="0"/>
  </r>
  <r>
    <x v="1"/>
    <x v="11"/>
    <x v="5"/>
    <x v="23"/>
    <x v="0"/>
    <x v="9"/>
    <x v="17"/>
    <x v="45"/>
    <x v="48"/>
    <x v="70"/>
    <x v="122"/>
    <x v="0"/>
    <x v="10"/>
    <x v="124"/>
    <x v="113"/>
    <x v="56"/>
    <x v="3"/>
    <x v="6"/>
    <x v="0"/>
    <x v="0"/>
  </r>
  <r>
    <x v="4"/>
    <x v="17"/>
    <x v="4"/>
    <x v="37"/>
    <x v="0"/>
    <x v="9"/>
    <x v="244"/>
    <x v="505"/>
    <x v="16"/>
    <x v="0"/>
    <x v="0"/>
    <x v="0"/>
    <x v="9"/>
    <x v="0"/>
    <x v="64"/>
    <x v="31"/>
    <x v="3"/>
    <x v="6"/>
    <x v="0"/>
    <x v="0"/>
  </r>
  <r>
    <x v="1"/>
    <x v="18"/>
    <x v="0"/>
    <x v="5"/>
    <x v="0"/>
    <x v="9"/>
    <x v="305"/>
    <x v="60"/>
    <x v="16"/>
    <x v="0"/>
    <x v="0"/>
    <x v="0"/>
    <x v="20"/>
    <x v="20"/>
    <x v="256"/>
    <x v="166"/>
    <x v="3"/>
    <x v="6"/>
    <x v="0"/>
    <x v="0"/>
  </r>
  <r>
    <x v="1"/>
    <x v="13"/>
    <x v="3"/>
    <x v="37"/>
    <x v="3"/>
    <x v="9"/>
    <x v="31"/>
    <x v="583"/>
    <x v="16"/>
    <x v="88"/>
    <x v="192"/>
    <x v="0"/>
    <x v="13"/>
    <x v="261"/>
    <x v="188"/>
    <x v="103"/>
    <x v="3"/>
    <x v="6"/>
    <x v="0"/>
    <x v="0"/>
  </r>
  <r>
    <x v="1"/>
    <x v="17"/>
    <x v="0"/>
    <x v="5"/>
    <x v="2"/>
    <x v="9"/>
    <x v="229"/>
    <x v="533"/>
    <x v="16"/>
    <x v="100"/>
    <x v="168"/>
    <x v="0"/>
    <x v="20"/>
    <x v="215"/>
    <x v="14"/>
    <x v="11"/>
    <x v="3"/>
    <x v="6"/>
    <x v="0"/>
    <x v="0"/>
  </r>
  <r>
    <x v="1"/>
    <x v="11"/>
    <x v="5"/>
    <x v="37"/>
    <x v="0"/>
    <x v="9"/>
    <x v="237"/>
    <x v="649"/>
    <x v="16"/>
    <x v="0"/>
    <x v="0"/>
    <x v="0"/>
    <x v="13"/>
    <x v="0"/>
    <x v="117"/>
    <x v="60"/>
    <x v="3"/>
    <x v="6"/>
    <x v="0"/>
    <x v="0"/>
  </r>
  <r>
    <x v="1"/>
    <x v="15"/>
    <x v="4"/>
    <x v="37"/>
    <x v="0"/>
    <x v="9"/>
    <x v="215"/>
    <x v="344"/>
    <x v="16"/>
    <x v="0"/>
    <x v="0"/>
    <x v="0"/>
    <x v="20"/>
    <x v="0"/>
    <x v="256"/>
    <x v="166"/>
    <x v="3"/>
    <x v="6"/>
    <x v="0"/>
    <x v="0"/>
  </r>
  <r>
    <x v="1"/>
    <x v="13"/>
    <x v="2"/>
    <x v="2"/>
    <x v="0"/>
    <x v="9"/>
    <x v="193"/>
    <x v="597"/>
    <x v="57"/>
    <x v="0"/>
    <x v="0"/>
    <x v="0"/>
    <x v="13"/>
    <x v="0"/>
    <x v="109"/>
    <x v="52"/>
    <x v="3"/>
    <x v="6"/>
    <x v="0"/>
    <x v="0"/>
  </r>
  <r>
    <x v="7"/>
    <x v="18"/>
    <x v="0"/>
    <x v="30"/>
    <x v="0"/>
    <x v="9"/>
    <x v="322"/>
    <x v="432"/>
    <x v="12"/>
    <x v="0"/>
    <x v="0"/>
    <x v="0"/>
    <x v="13"/>
    <x v="0"/>
    <x v="179"/>
    <x v="97"/>
    <x v="3"/>
    <x v="6"/>
    <x v="0"/>
    <x v="0"/>
  </r>
  <r>
    <x v="6"/>
    <x v="10"/>
    <x v="5"/>
    <x v="35"/>
    <x v="1"/>
    <x v="1"/>
    <x v="345"/>
    <x v="494"/>
    <x v="59"/>
    <x v="0"/>
    <x v="0"/>
    <x v="0"/>
    <x v="20"/>
    <x v="0"/>
    <x v="256"/>
    <x v="166"/>
    <x v="3"/>
    <x v="6"/>
    <x v="0"/>
    <x v="0"/>
  </r>
  <r>
    <x v="6"/>
    <x v="10"/>
    <x v="0"/>
    <x v="5"/>
    <x v="1"/>
    <x v="1"/>
    <x v="2"/>
    <x v="62"/>
    <x v="57"/>
    <x v="0"/>
    <x v="0"/>
    <x v="0"/>
    <x v="20"/>
    <x v="0"/>
    <x v="256"/>
    <x v="166"/>
    <x v="3"/>
    <x v="6"/>
    <x v="0"/>
    <x v="0"/>
  </r>
  <r>
    <x v="6"/>
    <x v="27"/>
    <x v="5"/>
    <x v="35"/>
    <x v="1"/>
    <x v="1"/>
    <x v="336"/>
    <x v="454"/>
    <x v="38"/>
    <x v="0"/>
    <x v="0"/>
    <x v="0"/>
    <x v="20"/>
    <x v="0"/>
    <x v="256"/>
    <x v="166"/>
    <x v="3"/>
    <x v="6"/>
    <x v="0"/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3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4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5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2.xml"/>
</Relationships>
</file>

<file path=xl/pivotTables/_rels/pivotTable6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7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3.xml"/>
</Relationships>
</file>

<file path=xl/pivotTables/_rels/pivotTable8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3.xml"/>
</Relationships>
</file>

<file path=xl/pivotTables/pivotTable1.xml><?xml version="1.0" encoding="utf-8"?>
<pivotTableDefinition xmlns="http://schemas.openxmlformats.org/spreadsheetml/2006/main" name="Piv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5:C16" firstHeaderRow="1" firstDataRow="2" firstDataCol="1" rowPageCount="1" colPageCount="1"/>
  <pivotFields count="21">
    <pivotField axis="axisRow" compact="0" showAll="0" outline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compact="0" showAll="0" defaultSubtotal="0" outline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8"/>
        <item x="30"/>
        <item x="24"/>
        <item x="25"/>
        <item x="29"/>
        <item x="27"/>
        <item x="26"/>
      </items>
    </pivotField>
    <pivotField compact="0" showAll="0" outline="0"/>
    <pivotField compact="0" showAll="0" outline="0"/>
    <pivotField compact="0" showAll="0" outline="0"/>
    <pivotField axis="axisPage" dataField="1" compact="0" showAll="0" outline="0">
      <items count="11">
        <item x="1"/>
        <item x="2"/>
        <item x="3"/>
        <item x="4"/>
        <item x="5"/>
        <item x="6"/>
        <item h="1" x="9"/>
        <item x="8"/>
        <item h="1" x="0"/>
        <item x="7"/>
        <item t="default"/>
      </items>
    </pivotField>
    <pivotField axis="axisRow" compact="0" showAll="0" defaultSubtotal="0" outline="0">
      <items count="3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</items>
    </pivotField>
    <pivotField axis="axisRow" compact="0" showAll="0" defaultSubtotal="0" outline="0">
      <items count="70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</items>
    </pivotField>
    <pivotField axis="axisRow" compact="0" showAll="0" defaultSubtotal="0" outline="0">
      <items count="9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21"/>
        <item x="23"/>
        <item x="24"/>
        <item x="25"/>
        <item x="26"/>
        <item x="27"/>
        <item x="28"/>
        <item x="29"/>
        <item x="30"/>
        <item x="32"/>
        <item x="33"/>
        <item x="34"/>
        <item x="35"/>
        <item x="36"/>
        <item x="37"/>
        <item x="38"/>
        <item x="39"/>
        <item x="40"/>
        <item x="41"/>
        <item x="42"/>
        <item x="44"/>
        <item x="45"/>
        <item x="47"/>
        <item x="48"/>
        <item x="50"/>
        <item x="51"/>
        <item x="52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9"/>
        <item x="81"/>
        <item x="82"/>
        <item x="83"/>
        <item x="84"/>
        <item x="85"/>
        <item x="86"/>
        <item x="88"/>
        <item x="89"/>
        <item x="90"/>
        <item x="80"/>
        <item x="19"/>
        <item x="43"/>
        <item x="31"/>
        <item x="22"/>
        <item x="46"/>
        <item x="87"/>
        <item x="78"/>
        <item x="49"/>
        <item x="53"/>
        <item x="20"/>
      </items>
    </pivotField>
    <pivotField axis="axisRow" compact="0" showAll="0" defaultSubtotal="0" outline="0">
      <items count="212">
        <item x="0"/>
        <item x="1"/>
        <item x="2"/>
        <item x="3"/>
        <item x="4"/>
        <item x="5"/>
        <item x="6"/>
        <item x="7"/>
        <item x="8"/>
        <item x="10"/>
        <item x="11"/>
        <item x="12"/>
        <item x="13"/>
        <item x="14"/>
        <item x="15"/>
        <item x="18"/>
        <item x="19"/>
        <item x="20"/>
        <item x="21"/>
        <item x="22"/>
        <item x="23"/>
        <item x="24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2"/>
        <item x="54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6"/>
        <item x="127"/>
        <item x="128"/>
        <item x="129"/>
        <item x="131"/>
        <item x="132"/>
        <item x="133"/>
        <item x="134"/>
        <item x="135"/>
        <item x="136"/>
        <item x="138"/>
        <item x="139"/>
        <item x="141"/>
        <item x="142"/>
        <item x="144"/>
        <item x="145"/>
        <item x="146"/>
        <item x="147"/>
        <item x="148"/>
        <item x="149"/>
        <item x="152"/>
        <item x="153"/>
        <item x="154"/>
        <item x="155"/>
        <item x="158"/>
        <item x="159"/>
        <item x="160"/>
        <item x="161"/>
        <item x="163"/>
        <item x="165"/>
        <item x="169"/>
        <item x="170"/>
        <item x="171"/>
        <item x="172"/>
        <item x="175"/>
        <item x="178"/>
        <item x="179"/>
        <item x="180"/>
        <item x="183"/>
        <item x="187"/>
        <item x="188"/>
        <item x="189"/>
        <item x="192"/>
        <item x="193"/>
        <item x="195"/>
        <item x="196"/>
        <item x="197"/>
        <item x="198"/>
        <item x="200"/>
        <item x="204"/>
        <item x="205"/>
        <item x="206"/>
        <item x="207"/>
        <item x="208"/>
        <item x="211"/>
        <item x="209"/>
        <item x="108"/>
        <item x="9"/>
        <item x="177"/>
        <item x="91"/>
        <item x="182"/>
        <item x="201"/>
        <item x="17"/>
        <item x="130"/>
        <item x="150"/>
        <item x="185"/>
        <item x="181"/>
        <item x="162"/>
        <item x="16"/>
        <item x="174"/>
        <item x="137"/>
        <item x="124"/>
        <item x="143"/>
        <item x="55"/>
        <item x="156"/>
        <item x="151"/>
        <item x="168"/>
        <item x="157"/>
        <item x="25"/>
        <item x="186"/>
        <item x="210"/>
        <item x="202"/>
        <item x="53"/>
        <item x="51"/>
        <item x="167"/>
        <item x="166"/>
        <item x="184"/>
        <item x="107"/>
        <item x="199"/>
        <item x="125"/>
        <item x="140"/>
        <item x="190"/>
        <item x="176"/>
        <item x="173"/>
        <item x="194"/>
        <item x="164"/>
        <item x="203"/>
        <item x="191"/>
      </items>
    </pivotField>
    <pivotField axis="axisRow" compact="0" showAll="0" outline="0">
      <items count="276">
        <item x="0"/>
        <item x="1"/>
        <item x="3"/>
        <item x="4"/>
        <item x="5"/>
        <item x="7"/>
        <item x="9"/>
        <item x="10"/>
        <item x="11"/>
        <item x="12"/>
        <item x="13"/>
        <item x="14"/>
        <item x="17"/>
        <item x="19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9"/>
        <item x="70"/>
        <item x="72"/>
        <item x="73"/>
        <item x="75"/>
        <item x="76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3"/>
        <item x="164"/>
        <item x="165"/>
        <item x="166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1"/>
        <item x="182"/>
        <item x="183"/>
        <item x="184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200"/>
        <item x="204"/>
        <item x="207"/>
        <item x="208"/>
        <item x="209"/>
        <item x="210"/>
        <item x="213"/>
        <item x="214"/>
        <item x="217"/>
        <item x="218"/>
        <item x="219"/>
        <item x="220"/>
        <item x="221"/>
        <item x="222"/>
        <item x="223"/>
        <item x="228"/>
        <item x="229"/>
        <item x="230"/>
        <item x="231"/>
        <item x="233"/>
        <item x="235"/>
        <item x="238"/>
        <item x="241"/>
        <item x="243"/>
        <item x="244"/>
        <item x="245"/>
        <item x="246"/>
        <item x="247"/>
        <item x="248"/>
        <item x="249"/>
        <item x="252"/>
        <item x="254"/>
        <item x="255"/>
        <item x="256"/>
        <item x="257"/>
        <item x="258"/>
        <item x="259"/>
        <item x="260"/>
        <item x="262"/>
        <item x="263"/>
        <item x="264"/>
        <item x="266"/>
        <item x="274"/>
        <item x="2"/>
        <item x="272"/>
        <item x="226"/>
        <item x="6"/>
        <item x="211"/>
        <item x="22"/>
        <item x="185"/>
        <item x="162"/>
        <item x="269"/>
        <item x="268"/>
        <item x="225"/>
        <item x="271"/>
        <item x="212"/>
        <item x="265"/>
        <item x="267"/>
        <item x="236"/>
        <item x="18"/>
        <item x="216"/>
        <item x="40"/>
        <item x="15"/>
        <item x="240"/>
        <item x="186"/>
        <item x="205"/>
        <item x="8"/>
        <item x="16"/>
        <item x="37"/>
        <item x="180"/>
        <item x="77"/>
        <item x="20"/>
        <item x="239"/>
        <item x="234"/>
        <item x="202"/>
        <item x="232"/>
        <item x="215"/>
        <item x="237"/>
        <item x="38"/>
        <item x="270"/>
        <item x="273"/>
        <item x="74"/>
        <item x="68"/>
        <item x="224"/>
        <item x="227"/>
        <item x="253"/>
        <item x="199"/>
        <item x="251"/>
        <item x="242"/>
        <item x="21"/>
        <item x="203"/>
        <item x="201"/>
        <item x="250"/>
        <item x="129"/>
        <item x="206"/>
        <item x="167"/>
        <item x="198"/>
        <item x="261"/>
        <item x="71"/>
        <item t="default"/>
      </items>
    </pivotField>
    <pivotField compact="0" showAll="0" outline="0"/>
    <pivotField compact="0" showAll="0" outline="0"/>
    <pivotField axis="axisRow" compact="0" showAll="0" defaultSubtotal="0" outline="0">
      <items count="326">
        <item x="0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4"/>
        <item x="35"/>
        <item x="36"/>
        <item x="37"/>
        <item x="38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7"/>
        <item x="58"/>
        <item x="59"/>
        <item x="60"/>
        <item x="61"/>
        <item x="62"/>
        <item x="65"/>
        <item x="66"/>
        <item x="68"/>
        <item x="69"/>
        <item x="70"/>
        <item x="71"/>
        <item x="72"/>
        <item x="73"/>
        <item x="74"/>
        <item x="75"/>
        <item x="76"/>
        <item x="77"/>
        <item x="79"/>
        <item x="80"/>
        <item x="82"/>
        <item x="83"/>
        <item x="84"/>
        <item x="85"/>
        <item x="86"/>
        <item x="87"/>
        <item x="89"/>
        <item x="92"/>
        <item x="93"/>
        <item x="94"/>
        <item x="96"/>
        <item x="97"/>
        <item x="98"/>
        <item x="100"/>
        <item x="101"/>
        <item x="102"/>
        <item x="103"/>
        <item x="105"/>
        <item x="106"/>
        <item x="109"/>
        <item x="110"/>
        <item x="111"/>
        <item x="112"/>
        <item x="113"/>
        <item x="114"/>
        <item x="115"/>
        <item x="116"/>
        <item x="118"/>
        <item x="120"/>
        <item x="121"/>
        <item x="122"/>
        <item x="123"/>
        <item x="124"/>
        <item x="125"/>
        <item x="126"/>
        <item x="127"/>
        <item x="128"/>
        <item x="129"/>
        <item x="131"/>
        <item x="132"/>
        <item x="133"/>
        <item x="134"/>
        <item x="135"/>
        <item x="136"/>
        <item x="137"/>
        <item x="138"/>
        <item x="139"/>
        <item x="142"/>
        <item x="143"/>
        <item x="144"/>
        <item x="145"/>
        <item x="146"/>
        <item x="147"/>
        <item x="148"/>
        <item x="149"/>
        <item x="150"/>
        <item x="151"/>
        <item x="153"/>
        <item x="155"/>
        <item x="156"/>
        <item x="157"/>
        <item x="158"/>
        <item x="159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3"/>
        <item x="174"/>
        <item x="176"/>
        <item x="177"/>
        <item x="178"/>
        <item x="181"/>
        <item x="182"/>
        <item x="186"/>
        <item x="187"/>
        <item x="188"/>
        <item x="189"/>
        <item x="190"/>
        <item x="191"/>
        <item x="192"/>
        <item x="193"/>
        <item x="194"/>
        <item x="196"/>
        <item x="197"/>
        <item x="198"/>
        <item x="199"/>
        <item x="201"/>
        <item x="204"/>
        <item x="207"/>
        <item x="208"/>
        <item x="210"/>
        <item x="212"/>
        <item x="213"/>
        <item x="214"/>
        <item x="215"/>
        <item x="216"/>
        <item x="217"/>
        <item x="219"/>
        <item x="223"/>
        <item x="224"/>
        <item x="228"/>
        <item x="229"/>
        <item x="230"/>
        <item x="233"/>
        <item x="234"/>
        <item x="235"/>
        <item x="237"/>
        <item x="238"/>
        <item x="240"/>
        <item x="241"/>
        <item x="242"/>
        <item x="246"/>
        <item x="247"/>
        <item x="248"/>
        <item x="249"/>
        <item x="252"/>
        <item x="253"/>
        <item x="256"/>
        <item x="257"/>
        <item x="258"/>
        <item x="259"/>
        <item x="261"/>
        <item x="268"/>
        <item x="269"/>
        <item x="270"/>
        <item x="271"/>
        <item x="273"/>
        <item x="275"/>
        <item x="276"/>
        <item x="277"/>
        <item x="278"/>
        <item x="282"/>
        <item x="283"/>
        <item x="284"/>
        <item x="287"/>
        <item x="288"/>
        <item x="289"/>
        <item x="291"/>
        <item x="292"/>
        <item x="295"/>
        <item x="297"/>
        <item x="298"/>
        <item x="301"/>
        <item x="303"/>
        <item x="306"/>
        <item x="307"/>
        <item x="308"/>
        <item x="309"/>
        <item x="310"/>
        <item x="325"/>
        <item x="200"/>
        <item x="99"/>
        <item x="88"/>
        <item x="180"/>
        <item x="293"/>
        <item x="272"/>
        <item x="225"/>
        <item x="175"/>
        <item x="250"/>
        <item x="218"/>
        <item x="221"/>
        <item x="226"/>
        <item x="222"/>
        <item x="152"/>
        <item x="172"/>
        <item x="251"/>
        <item x="209"/>
        <item x="78"/>
        <item x="39"/>
        <item x="33"/>
        <item x="286"/>
        <item x="300"/>
        <item x="280"/>
        <item x="316"/>
        <item x="281"/>
        <item x="305"/>
        <item x="220"/>
        <item x="184"/>
        <item x="290"/>
        <item x="95"/>
        <item x="266"/>
        <item x="4"/>
        <item x="264"/>
        <item x="315"/>
        <item x="323"/>
        <item x="296"/>
        <item x="243"/>
        <item x="104"/>
        <item x="117"/>
        <item x="254"/>
        <item x="154"/>
        <item x="10"/>
        <item x="108"/>
        <item x="205"/>
        <item x="13"/>
        <item x="183"/>
        <item x="202"/>
        <item x="119"/>
        <item x="321"/>
        <item x="5"/>
        <item x="299"/>
        <item x="320"/>
        <item x="203"/>
        <item x="314"/>
        <item x="322"/>
        <item x="262"/>
        <item x="9"/>
        <item x="11"/>
        <item x="285"/>
        <item x="63"/>
        <item x="179"/>
        <item x="255"/>
        <item x="185"/>
        <item x="239"/>
        <item x="7"/>
        <item x="195"/>
        <item x="64"/>
        <item x="56"/>
        <item x="231"/>
        <item x="160"/>
        <item x="12"/>
        <item x="107"/>
        <item x="8"/>
        <item x="6"/>
        <item x="3"/>
        <item x="319"/>
        <item x="294"/>
        <item x="263"/>
        <item x="2"/>
        <item x="302"/>
        <item x="232"/>
        <item x="267"/>
        <item x="245"/>
        <item x="67"/>
        <item x="211"/>
        <item x="1"/>
        <item x="206"/>
        <item x="318"/>
        <item x="260"/>
        <item x="90"/>
        <item x="91"/>
        <item x="274"/>
        <item x="279"/>
        <item x="313"/>
        <item x="311"/>
        <item x="317"/>
        <item x="324"/>
        <item x="304"/>
        <item x="265"/>
        <item x="244"/>
        <item x="312"/>
        <item x="81"/>
        <item x="141"/>
        <item x="130"/>
        <item x="140"/>
        <item x="227"/>
        <item x="236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dataField="1" compact="0" showAll="0" outline="0"/>
    <pivotField compact="0" showAll="0" outline="0"/>
  </pivotFields>
  <rowFields count="8">
    <field x="0"/>
    <field x="1"/>
    <field x="6"/>
    <field x="7"/>
    <field x="8"/>
    <field x="13"/>
    <field x="9"/>
    <field x="10"/>
  </rowFields>
  <colFields count="1">
    <field x="-2"/>
  </colFields>
  <pageFields count="1">
    <pageField fld="5" hier="-1"/>
  </pageFields>
  <dataFields count="2">
    <dataField name="Summe von # Flaschen im Keller" fld="5" subtotal="sum" numFmtId="164"/>
    <dataField name="Summe von € im Keller" fld="19" subtotal="sum" numFmtId="167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3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3:B13" firstHeaderRow="1" firstDataRow="1" firstDataCol="1"/>
  <pivotFields count="21">
    <pivotField axis="axisRow" compact="0" showAll="0" defaultSubtotal="0" outline="0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axis="axisRow" compact="0" showAll="0" defaultSubtotal="0" outline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8"/>
        <item x="30"/>
        <item x="24"/>
        <item x="25"/>
        <item x="29"/>
        <item x="27"/>
        <item x="26"/>
      </items>
    </pivotField>
    <pivotField compact="0" showAll="0" outline="0"/>
    <pivotField compact="0" showAll="0" outline="0"/>
    <pivotField compact="0" showAll="0" outline="0"/>
    <pivotField axis="axisRow" dataField="1" compact="0" showAll="0" defaultSubtotal="0" outline="0">
      <items count="10">
        <item h="1" x="9"/>
        <item x="8"/>
        <item x="7"/>
        <item x="6"/>
        <item x="5"/>
        <item x="4"/>
        <item x="3"/>
        <item x="2"/>
        <item x="1"/>
        <item h="1" x="0"/>
      </items>
    </pivotField>
    <pivotField axis="axisRow" compact="0" showAll="0" defaultSubtotal="0" outline="0">
      <items count="3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</items>
    </pivotField>
    <pivotField axis="axisRow" compact="0" showAll="0" defaultSubtotal="0" outline="0">
      <items count="705"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axis="axisRow" compact="0" showAll="0" defaultSubtotal="0" outline="0">
      <items count="91">
        <item x="0"/>
        <item x="1"/>
        <item x="2"/>
        <item x="3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21"/>
        <item x="23"/>
        <item x="24"/>
        <item x="25"/>
        <item x="26"/>
        <item x="27"/>
        <item x="28"/>
        <item x="29"/>
        <item x="30"/>
        <item x="32"/>
        <item x="33"/>
        <item x="34"/>
        <item x="35"/>
        <item x="36"/>
        <item x="37"/>
        <item x="38"/>
        <item x="39"/>
        <item x="40"/>
        <item x="41"/>
        <item x="42"/>
        <item x="44"/>
        <item x="45"/>
        <item x="47"/>
        <item x="48"/>
        <item x="51"/>
        <item x="52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9"/>
        <item x="81"/>
        <item x="82"/>
        <item x="83"/>
        <item x="84"/>
        <item x="85"/>
        <item x="86"/>
        <item x="89"/>
        <item x="90"/>
        <item x="50"/>
        <item x="5"/>
        <item x="88"/>
        <item x="4"/>
        <item x="80"/>
        <item x="19"/>
        <item x="43"/>
        <item x="31"/>
        <item x="22"/>
        <item x="46"/>
        <item x="87"/>
        <item x="78"/>
        <item x="49"/>
        <item x="53"/>
        <item x="20"/>
      </items>
    </pivotField>
    <pivotField compact="0" showAll="0" outline="0"/>
    <pivotField compact="0" showAll="0" outline="0"/>
    <pivotField axis="axisRow" compact="0" showAll="0" defaultSubtotal="0" outline="0">
      <items count="1">
        <item x="0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</pivotFields>
  <rowFields count="7">
    <field x="0"/>
    <field x="5"/>
    <field x="1"/>
    <field x="11"/>
    <field x="6"/>
    <field x="8"/>
    <field x="7"/>
  </rowFields>
  <dataFields count="1">
    <dataField name="Summe von # Flaschen im Keller" fld="5" subtotal="sum" numFmtId="164"/>
  </dataField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2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6:G208" firstHeaderRow="1" firstDataRow="1" firstDataCol="6"/>
  <pivotFields count="21">
    <pivotField axis="axisRow" compact="0" showAll="0" outline="0">
      <items count="11">
        <item h="1" x="9"/>
        <item x="4"/>
        <item x="7"/>
        <item x="5"/>
        <item x="6"/>
        <item x="1"/>
        <item x="8"/>
        <item x="0"/>
        <item x="2"/>
        <item x="3"/>
        <item t="default"/>
      </items>
    </pivotField>
    <pivotField axis="axisRow" compact="0" showAll="0" defaultSubtotal="0" outline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8"/>
        <item x="30"/>
        <item x="24"/>
        <item x="25"/>
        <item x="29"/>
        <item x="27"/>
        <item x="26"/>
      </items>
    </pivotField>
    <pivotField compact="0" showAll="0" outline="0"/>
    <pivotField compact="0" showAll="0" outline="0"/>
    <pivotField compact="0" showAll="0" outline="0"/>
    <pivotField dataField="1" compact="0" showAll="0" outline="0"/>
    <pivotField axis="axisRow" compact="0" showAll="0" defaultSubtotal="0" outline="0">
      <items count="3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</items>
    </pivotField>
    <pivotField axis="axisRow" compact="0" showAll="0" defaultSubtotal="0" outline="0">
      <items count="70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</items>
    </pivotField>
    <pivotField axis="axisRow" compact="0" showAll="0" outline="0">
      <items count="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dataField="1" compact="0" showAll="0" outline="0"/>
    <pivotField compact="0" showAll="0" outline="0"/>
  </pivotFields>
  <rowFields count="6">
    <field x="0"/>
    <field x="8"/>
    <field x="1"/>
    <field x="6"/>
    <field x="7"/>
    <field x="-2"/>
  </rowFields>
  <dataFields count="2">
    <dataField name="# Flaschen" fld="5" subtotal="sum" numFmtId="164"/>
    <dataField name="€" fld="19" subtotal="sum" numFmtId="167"/>
  </dataField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3:E360" firstHeaderRow="1" firstDataRow="2" firstDataCol="1"/>
  <pivotFields count="21">
    <pivotField compact="0" showAll="0" outline="0"/>
    <pivotField compact="0" showAll="0" outline="0"/>
    <pivotField compact="0" showAll="0" outline="0"/>
    <pivotField compact="0" showAll="0" outline="0"/>
    <pivotField dataField="1" compact="0" showAll="0" outline="0"/>
    <pivotField dataField="1" compact="0" showAll="0" outline="0"/>
    <pivotField axis="axisRow" compact="0" showAll="0" outline="0">
      <items count="3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t="default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dataField="1" compact="0" showAll="0" outline="0"/>
    <pivotField dataField="1" compact="0" showAll="0" outline="0"/>
    <pivotField compact="0" showAll="0" outline="0"/>
  </pivotFields>
  <rowFields count="1">
    <field x="6"/>
  </rowFields>
  <colFields count="1">
    <field x="-2"/>
  </colFields>
  <dataFields count="4">
    <dataField name="Summe von € im Keller" fld="19" subtotal="sum" numFmtId="167"/>
    <dataField name="Summe von € Einkauf" fld="18" subtotal="sum" numFmtId="165"/>
    <dataField name="Summe von # Flaschen im Keller" fld="5" subtotal="sum" numFmtId="164"/>
    <dataField name="Summe von # Flaschen gekauft" fld="4" subtotal="sum" numFmtId="164"/>
  </dataField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Pivot4" cacheId="2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7:B35" firstHeaderRow="1" firstDataRow="1" firstDataCol="1" rowPageCount="1" colPageCount="1"/>
  <pivotFields count="43">
    <pivotField compact="0" showAll="0" outline="0"/>
    <pivotField axis="axisRow" compact="0" showAll="0" defaultSubtotal="0" outline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</items>
    </pivotField>
    <pivotField compact="0" showAll="0" outline="0"/>
    <pivotField compact="0" showAll="0" outline="0"/>
    <pivotField compact="0" showAll="0" outline="0"/>
    <pivotField axis="axisPage" dataField="1" compact="0" showAll="0" defaultSubtotal="0" outline="0">
      <items count="10">
        <item h="1" x="9"/>
        <item x="8"/>
        <item x="7"/>
        <item x="6"/>
        <item x="5"/>
        <item x="4"/>
        <item x="3"/>
        <item x="2"/>
        <item x="1"/>
        <item h="1" x="0"/>
      </items>
    </pivotField>
    <pivotField axis="axisRow" compact="0" showAll="0" defaultSubtotal="0" outline="0">
      <items count="3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</items>
    </pivotField>
    <pivotField axis="axisRow" compact="0" showAll="0" defaultSubtotal="0" outline="0">
      <items count="705"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axis="axisRow" compact="0" showAll="0" defaultSubtotal="0" outline="0">
      <items count="9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axis="axisRow" compact="0" showAll="0" outline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</pivotFields>
  <rowFields count="5">
    <field x="42"/>
    <field x="6"/>
    <field x="7"/>
    <field x="8"/>
    <field x="1"/>
  </rowFields>
  <pageFields count="1">
    <pageField fld="5" hier="-1"/>
  </pageFields>
  <dataFields count="1">
    <dataField name="Summe von # Flaschen im Keller" fld="5" subtotal="sum" numFmtId="164"/>
  </dataFields>
  <pivotTableStyleInfo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DataPilot2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3:E26" firstHeaderRow="1" firstDataRow="2" firstDataCol="1"/>
  <pivotFields count="21">
    <pivotField compact="0" showAll="0" outline="0"/>
    <pivotField compact="0" showAll="0" outline="0"/>
    <pivotField compact="0" showAll="0" outline="0"/>
    <pivotField compact="0" showAll="0" outline="0"/>
    <pivotField dataField="1" compact="0" showAll="0" outline="0"/>
    <pivotField dataField="1"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axis="axisRow" compact="0" showAll="0" outline="0">
      <items count="22"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dataField="1" compact="0" showAll="0" outline="0"/>
    <pivotField dataField="1" compact="0" showAll="0" outline="0"/>
    <pivotField compact="0" showAll="0" outline="0"/>
  </pivotFields>
  <rowFields count="1">
    <field x="12"/>
  </rowFields>
  <colFields count="1">
    <field x="-2"/>
  </colFields>
  <dataFields count="4">
    <dataField name="Summe von # Flaschen gekauft" fld="4" subtotal="sum" numFmtId="164"/>
    <dataField name="Summe von # Flaschen im Keller" fld="5" subtotal="sum" numFmtId="164"/>
    <dataField name="Summe von € Einkauf" fld="18" subtotal="sum" numFmtId="165"/>
    <dataField name="Summe von € im Keller" fld="19" subtotal="sum" numFmtId="167"/>
  </dataFields>
  <pivotTableStyleInfo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Pivot5" cacheId="3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4:B15" firstHeaderRow="1" firstDataRow="1" firstDataCol="1"/>
  <pivotFields count="20">
    <pivotField axis="axisRow" compact="0" showAll="0" defaultSubtotal="0" outline="0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compact="0" showAll="0" outline="0"/>
    <pivotField compact="0" showAll="0" outline="0"/>
    <pivotField compact="0" showAll="0" outline="0"/>
    <pivotField compact="0" showAll="0" outline="0"/>
    <pivotField dataField="1" compact="0" showAll="0" outline="0"/>
    <pivotField axis="axisRow" compact="0" showAll="0" defaultSubtotal="0" outline="0">
      <items count="3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</items>
    </pivotField>
    <pivotField axis="axisRow" compact="0" showAll="0" defaultSubtotal="0" outline="0">
      <items count="70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</items>
    </pivotField>
    <pivotField axis="axisRow" compact="0" showAll="0" defaultSubtotal="0" outline="0">
      <items count="9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</pivotFields>
  <rowFields count="4">
    <field x="0"/>
    <field x="6"/>
    <field x="7"/>
    <field x="8"/>
  </rowFields>
  <dataFields count="1">
    <dataField name="Summe - # Flaschen im Keller" fld="5" subtotal="sum" numFmtId="164"/>
  </dataFields>
  <pivotTableStyleInfo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DataPilot3" cacheId="3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7:B17" firstHeaderRow="1" firstDataRow="1" firstDataCol="1"/>
  <pivotFields count="20">
    <pivotField axis="axisRow" compact="0" showAll="0" sumSubtotal="1" defaultSubtotal="0" outline="0">
      <items count="11">
        <item x="0"/>
        <item x="1"/>
        <item x="2"/>
        <item x="3"/>
        <item x="4"/>
        <item x="5"/>
        <item x="6"/>
        <item x="7"/>
        <item x="8"/>
        <item x="9"/>
        <item t="sum"/>
      </items>
    </pivotField>
    <pivotField axis="axisRow" compact="0" showAll="0" defaultSubtotal="0" outline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</items>
    </pivotField>
    <pivotField compact="0" showAll="0" outline="0"/>
    <pivotField compact="0" showAll="0" outline="0"/>
    <pivotField compact="0" showAll="0" outline="0"/>
    <pivotField axis="axisRow" compact="0" showAll="0" defaultSubtotal="0" outline="0">
      <items count="10">
        <item h="1" x="9"/>
        <item x="8"/>
        <item x="7"/>
        <item x="6"/>
        <item x="5"/>
        <item x="4"/>
        <item x="3"/>
        <item x="2"/>
        <item x="1"/>
        <item h="1" x="0"/>
      </items>
    </pivotField>
    <pivotField axis="axisRow" compact="0" showAll="0" defaultSubtotal="0" outline="0">
      <items count="3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</items>
    </pivotField>
    <pivotField axis="axisRow" compact="0" showAll="0" defaultSubtotal="0" outline="0">
      <items count="705"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axis="axisRow" compact="0" showAll="0" defaultSubtotal="0" outline="0">
      <items count="9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</items>
    </pivotField>
    <pivotField compact="0" showAll="0" outline="0"/>
    <pivotField compact="0" showAll="0" outline="0"/>
    <pivotField axis="axisRow" compact="0" showAll="0" defaultSubtotal="0" outline="0">
      <items count="1">
        <item x="0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</pivotFields>
  <rowFields count="7">
    <field x="0"/>
    <field x="1"/>
    <field x="11"/>
    <field x="6"/>
    <field x="7"/>
    <field x="8"/>
    <field x="5"/>
  </rowFields>
  <pivotTableStyleInfo showRowHeaders="1" showColHeaders="1" showRowStripes="0" showColStripes="0" showLastColumn="1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inamaaziendaagricola.it/" TargetMode="External"/><Relationship Id="rId3" Type="http://schemas.openxmlformats.org/officeDocument/2006/relationships/hyperlink" Target="http://www.pfitscher.it/" TargetMode="External"/><Relationship Id="rId4" Type="http://schemas.openxmlformats.org/officeDocument/2006/relationships/hyperlink" Target="http://www.mazzei.it/eng_143/" TargetMode="External"/><Relationship Id="rId5" Type="http://schemas.openxmlformats.org/officeDocument/2006/relationships/hyperlink" Target="Urlaub/Weininfos/Weinbriefe/2009/Fonterutoli%202009%20DEU.pdf" TargetMode="External"/><Relationship Id="rId6" Type="http://schemas.openxmlformats.org/officeDocument/2006/relationships/hyperlink" Target="http://www.mazzei.it/eng_143/" TargetMode="External"/><Relationship Id="rId7" Type="http://schemas.openxmlformats.org/officeDocument/2006/relationships/hyperlink" Target="http://www.girlan.it/" TargetMode="External"/><Relationship Id="rId8" Type="http://schemas.openxmlformats.org/officeDocument/2006/relationships/hyperlink" Target="http://www.girlan.it/" TargetMode="External"/><Relationship Id="rId9" Type="http://schemas.openxmlformats.org/officeDocument/2006/relationships/hyperlink" Target="http://www.montlobre.com/php/welcome.php" TargetMode="External"/><Relationship Id="rId10" Type="http://schemas.openxmlformats.org/officeDocument/2006/relationships/hyperlink" Target="http://www.montlobre.com/php/welcome.php" TargetMode="External"/><Relationship Id="rId11" Type="http://schemas.openxmlformats.org/officeDocument/2006/relationships/hyperlink" Target="http://www.terrabianca.com/" TargetMode="External"/><Relationship Id="rId12" Type="http://schemas.openxmlformats.org/officeDocument/2006/relationships/hyperlink" Target="http://www.cavalchina.it/" TargetMode="External"/><Relationship Id="rId13" Type="http://schemas.openxmlformats.org/officeDocument/2006/relationships/hyperlink" Target="http://www.cavalchina.it/" TargetMode="External"/><Relationship Id="rId14" Type="http://schemas.openxmlformats.org/officeDocument/2006/relationships/hyperlink" Target="http://www.inamaaziendaagricola.it/" TargetMode="External"/><Relationship Id="rId15" Type="http://schemas.openxmlformats.org/officeDocument/2006/relationships/hyperlink" Target="http://www.inamaaziendaagricola.it/" TargetMode="External"/><Relationship Id="rId16" Type="http://schemas.openxmlformats.org/officeDocument/2006/relationships/hyperlink" Target="http://www.inamaaziendaagricola.it/" TargetMode="External"/><Relationship Id="rId17" Type="http://schemas.openxmlformats.org/officeDocument/2006/relationships/hyperlink" Target="http://www.inamaaziendaagricola.it/" TargetMode="External"/><Relationship Id="rId18" Type="http://schemas.openxmlformats.org/officeDocument/2006/relationships/hyperlink" Target="http://www.begaliwine.it/index.php" TargetMode="External"/><Relationship Id="rId19" Type="http://schemas.openxmlformats.org/officeDocument/2006/relationships/hyperlink" Target="http://www.begaliwine.it/index.php" TargetMode="External"/><Relationship Id="rId20" Type="http://schemas.openxmlformats.org/officeDocument/2006/relationships/hyperlink" Target="http://www.begaliwine.it/index.php" TargetMode="External"/><Relationship Id="rId21" Type="http://schemas.openxmlformats.org/officeDocument/2006/relationships/hyperlink" Target="http://www.larcovini.it/" TargetMode="External"/><Relationship Id="rId22" Type="http://schemas.openxmlformats.org/officeDocument/2006/relationships/hyperlink" Target="http://www.larcovini.it/" TargetMode="External"/><Relationship Id="rId23" Type="http://schemas.openxmlformats.org/officeDocument/2006/relationships/hyperlink" Target="http://www.larcovini.it/" TargetMode="External"/><Relationship Id="rId24" Type="http://schemas.openxmlformats.org/officeDocument/2006/relationships/hyperlink" Target="http://www.larcovini.it/" TargetMode="External"/><Relationship Id="rId25" Type="http://schemas.openxmlformats.org/officeDocument/2006/relationships/hyperlink" Target="http://www.coffele.it/" TargetMode="External"/><Relationship Id="rId26" Type="http://schemas.openxmlformats.org/officeDocument/2006/relationships/hyperlink" Target="http://www.coffele.it/" TargetMode="External"/><Relationship Id="rId27" Type="http://schemas.openxmlformats.org/officeDocument/2006/relationships/hyperlink" Target="http://www.palazzone.com/" TargetMode="External"/><Relationship Id="rId28" Type="http://schemas.openxmlformats.org/officeDocument/2006/relationships/hyperlink" Target="http://www.decugnanodeibarbi.com/" TargetMode="External"/><Relationship Id="rId29" Type="http://schemas.openxmlformats.org/officeDocument/2006/relationships/hyperlink" Target="http://www.antinori.it/" TargetMode="External"/><Relationship Id="rId30" Type="http://schemas.openxmlformats.org/officeDocument/2006/relationships/hyperlink" Target="http://www.carlettipoliziano.com/" TargetMode="External"/><Relationship Id="rId31" Type="http://schemas.openxmlformats.org/officeDocument/2006/relationships/hyperlink" Target="http://www.carlettipoliziano.com/" TargetMode="External"/><Relationship Id="rId32" Type="http://schemas.openxmlformats.org/officeDocument/2006/relationships/hyperlink" Target="http://www.carlettipoliziano.com/" TargetMode="External"/><Relationship Id="rId33" Type="http://schemas.openxmlformats.org/officeDocument/2006/relationships/hyperlink" Target="http://www.carlettipoliziano.com/" TargetMode="External"/><Relationship Id="rId34" Type="http://schemas.openxmlformats.org/officeDocument/2006/relationships/hyperlink" Target="http://www.carlettipoliziano.com/" TargetMode="External"/><Relationship Id="rId35" Type="http://schemas.openxmlformats.org/officeDocument/2006/relationships/hyperlink" Target="http://www.carlettipoliziano.com/" TargetMode="External"/><Relationship Id="rId36" Type="http://schemas.openxmlformats.org/officeDocument/2006/relationships/hyperlink" Target="http://www.carlettipoliziano.com/" TargetMode="External"/><Relationship Id="rId37" Type="http://schemas.openxmlformats.org/officeDocument/2006/relationships/hyperlink" Target="http://www.carlettipoliziano.com/" TargetMode="External"/><Relationship Id="rId38" Type="http://schemas.openxmlformats.org/officeDocument/2006/relationships/hyperlink" Target="http://www.carlettipoliziano.com/" TargetMode="External"/><Relationship Id="rId39" Type="http://schemas.openxmlformats.org/officeDocument/2006/relationships/hyperlink" Target="http://www.carlettipoliziano.com/" TargetMode="External"/><Relationship Id="rId40" Type="http://schemas.openxmlformats.org/officeDocument/2006/relationships/hyperlink" Target="http://www.nustrale.com/vin/ajaccio/vaccelli.htm" TargetMode="External"/><Relationship Id="rId41" Type="http://schemas.openxmlformats.org/officeDocument/2006/relationships/hyperlink" Target="http://www.nustrale.com/vin/ajaccio/vaccelli.htm" TargetMode="External"/><Relationship Id="rId42" Type="http://schemas.openxmlformats.org/officeDocument/2006/relationships/hyperlink" Target="http://www.nustrale.com/vin/ajaccio/vaccelli.htm" TargetMode="External"/><Relationship Id="rId43" Type="http://schemas.openxmlformats.org/officeDocument/2006/relationships/hyperlink" Target="http://www.nustrale.com/vin/ajaccio/vaccelli.htm" TargetMode="External"/><Relationship Id="rId44" Type="http://schemas.openxmlformats.org/officeDocument/2006/relationships/hyperlink" Target="http://www.nustrale.com/vin/ajaccio/vaccelli.htm" TargetMode="External"/><Relationship Id="rId45" Type="http://schemas.openxmlformats.org/officeDocument/2006/relationships/hyperlink" Target="http://www.nustrale.com/vin/ajaccio/vaccelli.htm" TargetMode="External"/><Relationship Id="rId46" Type="http://schemas.openxmlformats.org/officeDocument/2006/relationships/hyperlink" Target="http://www.nustrale.com/vin/ajaccio/vaccelli.htm" TargetMode="External"/><Relationship Id="rId47" Type="http://schemas.openxmlformats.org/officeDocument/2006/relationships/hyperlink" Target="http://www.nustrale.com/vin/ajaccio/vaccelli.htm" TargetMode="External"/><Relationship Id="rId48" Type="http://schemas.openxmlformats.org/officeDocument/2006/relationships/hyperlink" Target="http://www.domainepratavone.com/" TargetMode="External"/><Relationship Id="rId49" Type="http://schemas.openxmlformats.org/officeDocument/2006/relationships/hyperlink" Target="http://www.domainepratavone.com/" TargetMode="External"/><Relationship Id="rId50" Type="http://schemas.openxmlformats.org/officeDocument/2006/relationships/hyperlink" Target="http://www.domainepratavone.com/" TargetMode="External"/><Relationship Id="rId51" Type="http://schemas.openxmlformats.org/officeDocument/2006/relationships/hyperlink" Target="http://www.domainepratavone.com/" TargetMode="External"/><Relationship Id="rId52" Type="http://schemas.openxmlformats.org/officeDocument/2006/relationships/hyperlink" Target="Urlaub/Weininfos/Weinbriefe/2009/Merlot%20Cab%20Sauv%20Cornelius%202009%20DE.pdf" TargetMode="External"/><Relationship Id="rId53" Type="http://schemas.openxmlformats.org/officeDocument/2006/relationships/hyperlink" Target="Urlaub/Weininfos/Weinbriefe/2011/Sauvignon%20Blanc%20Lafoa%202011%20DE.pdf" TargetMode="External"/><Relationship Id="rId54" Type="http://schemas.openxmlformats.org/officeDocument/2006/relationships/hyperlink" Target="http://www.manincor.com/de" TargetMode="External"/><Relationship Id="rId55" Type="http://schemas.openxmlformats.org/officeDocument/2006/relationships/hyperlink" Target="Urlaub/Weininfos/Weinbriefe/2011/Le-Petit_2011.pdf" TargetMode="External"/><Relationship Id="rId56" Type="http://schemas.openxmlformats.org/officeDocument/2006/relationships/hyperlink" Target="http://www.manincor.com/de" TargetMode="External"/><Relationship Id="rId57" Type="http://schemas.openxmlformats.org/officeDocument/2006/relationships/hyperlink" Target="Urlaub/Weininfos/Weinbriefe/2012/Eichhorn_2012.pdf" TargetMode="External"/><Relationship Id="rId58" Type="http://schemas.openxmlformats.org/officeDocument/2006/relationships/hyperlink" Target="http://www.manincor.com/de" TargetMode="External"/><Relationship Id="rId59" Type="http://schemas.openxmlformats.org/officeDocument/2006/relationships/hyperlink" Target="Urlaub/Weininfos/Weinbriefe/2012/Sophie_2012.pdf" TargetMode="External"/><Relationship Id="rId60" Type="http://schemas.openxmlformats.org/officeDocument/2006/relationships/hyperlink" Target="http://www.manincor.com/de" TargetMode="External"/><Relationship Id="rId61" Type="http://schemas.openxmlformats.org/officeDocument/2006/relationships/hyperlink" Target="Urlaub/Weininfos/Weinbriefe/2010/Cassiano_2010.pdf" TargetMode="External"/><Relationship Id="rId62" Type="http://schemas.openxmlformats.org/officeDocument/2006/relationships/hyperlink" Target="http://www.manincor.com/de" TargetMode="External"/><Relationship Id="rId63" Type="http://schemas.openxmlformats.org/officeDocument/2006/relationships/hyperlink" Target="Urlaub/Weininfos/Weinbriefe/2011/Rubatsch_2011.pdf" TargetMode="External"/><Relationship Id="rId64" Type="http://schemas.openxmlformats.org/officeDocument/2006/relationships/hyperlink" Target="http://www.stmichael.it/de/" TargetMode="External"/><Relationship Id="rId65" Type="http://schemas.openxmlformats.org/officeDocument/2006/relationships/hyperlink" Target="Urlaub/Weininfos/Weinbriefe/2012/de-sauvignon-sanct-valentin-12.pdf" TargetMode="External"/><Relationship Id="rId66" Type="http://schemas.openxmlformats.org/officeDocument/2006/relationships/hyperlink" Target="http://www.stmichael.it/de/" TargetMode="External"/><Relationship Id="rId67" Type="http://schemas.openxmlformats.org/officeDocument/2006/relationships/hyperlink" Target="Urlaub/Weininfos/Weinbriefe/2011/de-chardonnay-sanct-valentin-11.pdf" TargetMode="External"/><Relationship Id="rId68" Type="http://schemas.openxmlformats.org/officeDocument/2006/relationships/hyperlink" Target="http://www.stmichael.it/de/" TargetMode="External"/><Relationship Id="rId69" Type="http://schemas.openxmlformats.org/officeDocument/2006/relationships/hyperlink" Target="Urlaub/Weininfos/Weinbriefe/2006/de-merlot-sanct-valentin-06.pdf" TargetMode="External"/><Relationship Id="rId70" Type="http://schemas.openxmlformats.org/officeDocument/2006/relationships/hyperlink" Target="http://www.stmichael.it/de/" TargetMode="External"/><Relationship Id="rId71" Type="http://schemas.openxmlformats.org/officeDocument/2006/relationships/hyperlink" Target="Urlaub/Weininfos/Weinbriefe/2009/de-comtess-sanct-valentin-09.pdf" TargetMode="External"/><Relationship Id="rId72" Type="http://schemas.openxmlformats.org/officeDocument/2006/relationships/hyperlink" Target="http://www.arundavivaldi.it/" TargetMode="External"/><Relationship Id="rId73" Type="http://schemas.openxmlformats.org/officeDocument/2006/relationships/hyperlink" Target="Urlaub/Weininfos/Weinbriefe/2012/arunda_brut_de.pdf" TargetMode="External"/><Relationship Id="rId74" Type="http://schemas.openxmlformats.org/officeDocument/2006/relationships/hyperlink" Target="http://www.girlan.it/" TargetMode="External"/><Relationship Id="rId75" Type="http://schemas.openxmlformats.org/officeDocument/2006/relationships/hyperlink" Target="Urlaub/Weininfos/Weinbriefe/2011/weinbrief-pasithea-oro-girlan.html.pdf" TargetMode="External"/><Relationship Id="rId76" Type="http://schemas.openxmlformats.org/officeDocument/2006/relationships/hyperlink" Target="http://www.girlan.it/" TargetMode="External"/><Relationship Id="rId77" Type="http://schemas.openxmlformats.org/officeDocument/2006/relationships/hyperlink" Target="Urlaub/Weininfos/Weinbriefe/2011/weinbrief-pasithea-oro-girlan.html.pdf" TargetMode="External"/><Relationship Id="rId78" Type="http://schemas.openxmlformats.org/officeDocument/2006/relationships/hyperlink" Target="http://www.girlan.it/" TargetMode="External"/><Relationship Id="rId79" Type="http://schemas.openxmlformats.org/officeDocument/2006/relationships/hyperlink" Target="Urlaub/Weininfos/Weinbriefe/2009/weinbrief-riserva-bianca-girlan.html.pdf" TargetMode="External"/><Relationship Id="rId80" Type="http://schemas.openxmlformats.org/officeDocument/2006/relationships/hyperlink" Target="http://www.girlan.it/" TargetMode="External"/><Relationship Id="rId81" Type="http://schemas.openxmlformats.org/officeDocument/2006/relationships/hyperlink" Target="Urlaub/Weininfos/Weinbriefe/2010/weinbrief-riserva-rossa-girlan.html.pdf" TargetMode="External"/><Relationship Id="rId82" Type="http://schemas.openxmlformats.org/officeDocument/2006/relationships/hyperlink" Target="http://www.girlan.it/" TargetMode="External"/><Relationship Id="rId83" Type="http://schemas.openxmlformats.org/officeDocument/2006/relationships/hyperlink" Target="Urlaub/Weininfos/Weinbriefe/2011/weinbrief-chardonnay-flora-girlan.html.pdf" TargetMode="External"/><Relationship Id="rId84" Type="http://schemas.openxmlformats.org/officeDocument/2006/relationships/hyperlink" Target="http://www.piaggia.com/" TargetMode="External"/><Relationship Id="rId85" Type="http://schemas.openxmlformats.org/officeDocument/2006/relationships/hyperlink" Target="Urlaub/Weininfos/Weinbriefe/2004/il-sasso_eng.pdf" TargetMode="External"/><Relationship Id="rId86" Type="http://schemas.openxmlformats.org/officeDocument/2006/relationships/hyperlink" Target="http://www.girlan.it/" TargetMode="External"/><Relationship Id="rId87" Type="http://schemas.openxmlformats.org/officeDocument/2006/relationships/hyperlink" Target="http://www.haderburg.it/" TargetMode="External"/><Relationship Id="rId88" Type="http://schemas.openxmlformats.org/officeDocument/2006/relationships/hyperlink" Target="http://www.arundavivaldi.it/" TargetMode="External"/><Relationship Id="rId89" Type="http://schemas.openxmlformats.org/officeDocument/2006/relationships/hyperlink" Target="http://www.eisacktalerkellerei.it/" TargetMode="External"/><Relationship Id="rId90" Type="http://schemas.openxmlformats.org/officeDocument/2006/relationships/hyperlink" Target="Urlaub/Weininfos/Weinbriefe/2011/Kerner_Nectaris_Passito_DOC_2011.pdf" TargetMode="External"/><Relationship Id="rId91" Type="http://schemas.openxmlformats.org/officeDocument/2006/relationships/hyperlink" Target="http://www.eisacktalerkellerei.it/" TargetMode="External"/><Relationship Id="rId92" Type="http://schemas.openxmlformats.org/officeDocument/2006/relationships/hyperlink" Target="Urlaub/Weininfos/Weinbriefe/2011/Kerner_Nectaris_Passito_DOC_2011.pdf" TargetMode="External"/><Relationship Id="rId93" Type="http://schemas.openxmlformats.org/officeDocument/2006/relationships/hyperlink" Target="http://www.eisacktalerkellerei.it/" TargetMode="External"/><Relationship Id="rId94" Type="http://schemas.openxmlformats.org/officeDocument/2006/relationships/hyperlink" Target="Urlaub/Weininfos/Weinbriefe/2006/Dominus_weiss_2006.pdf" TargetMode="External"/><Relationship Id="rId95" Type="http://schemas.openxmlformats.org/officeDocument/2006/relationships/hyperlink" Target="http://www.eisacktalerkellerei.it/" TargetMode="External"/><Relationship Id="rId96" Type="http://schemas.openxmlformats.org/officeDocument/2006/relationships/hyperlink" Target="Urlaub/Weininfos/Weinbriefe/2011/Kerner_Sabiona_2011.pdf" TargetMode="External"/><Relationship Id="rId97" Type="http://schemas.openxmlformats.org/officeDocument/2006/relationships/hyperlink" Target="http://www.eisacktalerkellerei.it/" TargetMode="External"/><Relationship Id="rId98" Type="http://schemas.openxmlformats.org/officeDocument/2006/relationships/hyperlink" Target="Urlaub/Weininfos/Weinbriefe/2011/Sylvaner_Sabiona_2011.pdf" TargetMode="External"/><Relationship Id="rId99" Type="http://schemas.openxmlformats.org/officeDocument/2006/relationships/hyperlink" Target="http://www.eisacktalerkellerei.it/" TargetMode="External"/><Relationship Id="rId100" Type="http://schemas.openxmlformats.org/officeDocument/2006/relationships/hyperlink" Target="Urlaub/Weininfos/Weinbriefe/2012/Kerner_Aristos_2012.pdf" TargetMode="External"/><Relationship Id="rId101" Type="http://schemas.openxmlformats.org/officeDocument/2006/relationships/hyperlink" Target="http://www.neravini.com/" TargetMode="External"/><Relationship Id="rId102" Type="http://schemas.openxmlformats.org/officeDocument/2006/relationships/hyperlink" Target="http://www.eisacktalerkellerei.it/" TargetMode="External"/><Relationship Id="rId103" Type="http://schemas.openxmlformats.org/officeDocument/2006/relationships/hyperlink" Target="http://www.eisacktalerkellerei.it/" TargetMode="External"/><Relationship Id="rId104" Type="http://schemas.openxmlformats.org/officeDocument/2006/relationships/hyperlink" Target="http://www.eisacktalerkellerei.it/" TargetMode="External"/><Relationship Id="rId105" Type="http://schemas.openxmlformats.org/officeDocument/2006/relationships/hyperlink" Target="http://www.tenutadighizzano.com/" TargetMode="External"/><Relationship Id="rId106" Type="http://schemas.openxmlformats.org/officeDocument/2006/relationships/hyperlink" Target="http://www.tenutadighizzano.com/" TargetMode="External"/><Relationship Id="rId107" Type="http://schemas.openxmlformats.org/officeDocument/2006/relationships/hyperlink" Target="http://www.tenutadighizzano.com/" TargetMode="External"/><Relationship Id="rId108" Type="http://schemas.openxmlformats.org/officeDocument/2006/relationships/hyperlink" Target="http://www.tenutadighizzano.com/" TargetMode="External"/><Relationship Id="rId109" Type="http://schemas.openxmlformats.org/officeDocument/2006/relationships/hyperlink" Target="http://www.villasaletta.com/index.php/our-wines/" TargetMode="External"/><Relationship Id="rId110" Type="http://schemas.openxmlformats.org/officeDocument/2006/relationships/hyperlink" Target="http://www.mazzei.it/eng_143/" TargetMode="External"/><Relationship Id="rId111" Type="http://schemas.openxmlformats.org/officeDocument/2006/relationships/hyperlink" Target="http://www.domaine-tanella.fr/" TargetMode="External"/><Relationship Id="rId112" Type="http://schemas.openxmlformats.org/officeDocument/2006/relationships/hyperlink" Target="http://www.closculombu.fr/" TargetMode="External"/><Relationship Id="rId113" Type="http://schemas.openxmlformats.org/officeDocument/2006/relationships/hyperlink" Target="http://www.saparale.com/" TargetMode="External"/><Relationship Id="rId114" Type="http://schemas.openxmlformats.org/officeDocument/2006/relationships/hyperlink" Target="http://www.domaine-fiumicicoli.fr/" TargetMode="External"/><Relationship Id="rId115" Type="http://schemas.openxmlformats.org/officeDocument/2006/relationships/hyperlink" Target="http://www.saparale.com/" TargetMode="External"/><Relationship Id="rId116" Type="http://schemas.openxmlformats.org/officeDocument/2006/relationships/hyperlink" Target="http://www.domaine-tanella.fr/" TargetMode="External"/><Relationship Id="rId117" Type="http://schemas.openxmlformats.org/officeDocument/2006/relationships/hyperlink" Target="http://www.domaine-de-torraccia.com/" TargetMode="External"/><Relationship Id="rId118" Type="http://schemas.openxmlformats.org/officeDocument/2006/relationships/hyperlink" Target="http://www.domaine-de-torraccia.com/" TargetMode="External"/><Relationship Id="rId119" Type="http://schemas.openxmlformats.org/officeDocument/2006/relationships/hyperlink" Target="http://www.domaine-de-torraccia.com/" TargetMode="External"/><Relationship Id="rId120" Type="http://schemas.openxmlformats.org/officeDocument/2006/relationships/hyperlink" Target="http://www.domaine-de-torraccia.com/" TargetMode="External"/><Relationship Id="rId121" Type="http://schemas.openxmlformats.org/officeDocument/2006/relationships/hyperlink" Target="http://www.domaine-tanella.fr/" TargetMode="External"/><Relationship Id="rId122" Type="http://schemas.openxmlformats.org/officeDocument/2006/relationships/hyperlink" Target="http://www.domaine-tanella.fr/" TargetMode="External"/><Relationship Id="rId123" Type="http://schemas.openxmlformats.org/officeDocument/2006/relationships/hyperlink" Target="http://www.domaine-tanella.fr/" TargetMode="External"/><Relationship Id="rId124" Type="http://schemas.openxmlformats.org/officeDocument/2006/relationships/hyperlink" Target="http://www.cantina-terlano.com/" TargetMode="External"/><Relationship Id="rId125" Type="http://schemas.openxmlformats.org/officeDocument/2006/relationships/hyperlink" Target="http://www.cantina-terlano.com/" TargetMode="External"/><Relationship Id="rId126" Type="http://schemas.openxmlformats.org/officeDocument/2006/relationships/hyperlink" Target="http://www.cantina-terlano.com/" TargetMode="External"/><Relationship Id="rId127" Type="http://schemas.openxmlformats.org/officeDocument/2006/relationships/hyperlink" Target="http://www.cantina-terlano.com/" TargetMode="External"/><Relationship Id="rId128" Type="http://schemas.openxmlformats.org/officeDocument/2006/relationships/hyperlink" Target="http://www.cantina-terlano.com/" TargetMode="External"/><Relationship Id="rId129" Type="http://schemas.openxmlformats.org/officeDocument/2006/relationships/hyperlink" Target="http://www.montlobre.com/php/welcome.php" TargetMode="External"/><Relationship Id="rId130" Type="http://schemas.openxmlformats.org/officeDocument/2006/relationships/hyperlink" Target="http://www.manincor.com/de" TargetMode="External"/><Relationship Id="rId131" Type="http://schemas.openxmlformats.org/officeDocument/2006/relationships/hyperlink" Target="http://www.manincor.com/de" TargetMode="External"/><Relationship Id="rId132" Type="http://schemas.openxmlformats.org/officeDocument/2006/relationships/hyperlink" Target="http://www.manincor.com/de" TargetMode="External"/><Relationship Id="rId133" Type="http://schemas.openxmlformats.org/officeDocument/2006/relationships/hyperlink" Target="http://www.manincor.com/de" TargetMode="External"/><Relationship Id="rId134" Type="http://schemas.openxmlformats.org/officeDocument/2006/relationships/hyperlink" Target="http://www.manincor.com/de" TargetMode="External"/><Relationship Id="rId135" Type="http://schemas.openxmlformats.org/officeDocument/2006/relationships/hyperlink" Target="http://www.manincor.com/de" TargetMode="External"/><Relationship Id="rId136" Type="http://schemas.openxmlformats.org/officeDocument/2006/relationships/hyperlink" Target="http://www.manincor.com/de" TargetMode="External"/><Relationship Id="rId137" Type="http://schemas.openxmlformats.org/officeDocument/2006/relationships/hyperlink" Target="http://www.cantina-terlano.com/" TargetMode="External"/><Relationship Id="rId138" Type="http://schemas.openxmlformats.org/officeDocument/2006/relationships/hyperlink" Target="http://www.cantina-terlano.com/" TargetMode="External"/><Relationship Id="rId139" Type="http://schemas.openxmlformats.org/officeDocument/2006/relationships/hyperlink" Target="http://www.cantina-terlano.com/" TargetMode="External"/><Relationship Id="rId140" Type="http://schemas.openxmlformats.org/officeDocument/2006/relationships/hyperlink" Target="http://www.vinimura.it/" TargetMode="External"/><Relationship Id="rId141" Type="http://schemas.openxmlformats.org/officeDocument/2006/relationships/hyperlink" Target="http://www.vinimura.it/" TargetMode="External"/><Relationship Id="rId142" Type="http://schemas.openxmlformats.org/officeDocument/2006/relationships/hyperlink" Target="http://www.vinimura.it/" TargetMode="External"/><Relationship Id="rId143" Type="http://schemas.openxmlformats.org/officeDocument/2006/relationships/hyperlink" Target="http://www.sellamosca.com/" TargetMode="External"/><Relationship Id="rId144" Type="http://schemas.openxmlformats.org/officeDocument/2006/relationships/hyperlink" Target="http://www.capichera.it/" TargetMode="External"/><Relationship Id="rId145" Type="http://schemas.openxmlformats.org/officeDocument/2006/relationships/hyperlink" Target="http://www.cantinadisantadi.it/" TargetMode="External"/><Relationship Id="rId146" Type="http://schemas.openxmlformats.org/officeDocument/2006/relationships/hyperlink" Target="http://www.cantinadorgali.com/home.php" TargetMode="External"/><Relationship Id="rId147" Type="http://schemas.openxmlformats.org/officeDocument/2006/relationships/hyperlink" Target="http://www.cantinadorgali.com/home.php" TargetMode="External"/><Relationship Id="rId148" Type="http://schemas.openxmlformats.org/officeDocument/2006/relationships/hyperlink" Target="http://www.cantinadorgali.com/home.php" TargetMode="External"/><Relationship Id="rId149" Type="http://schemas.openxmlformats.org/officeDocument/2006/relationships/hyperlink" Target="http://www.cantinadorgali.com/home.php" TargetMode="External"/><Relationship Id="rId150" Type="http://schemas.openxmlformats.org/officeDocument/2006/relationships/hyperlink" Target="http://www.casalupi.it/" TargetMode="External"/><Relationship Id="rId151" Type="http://schemas.openxmlformats.org/officeDocument/2006/relationships/hyperlink" Target="Urlaub/Weininfos/Weinbriefe/2009/lupi-vignamare.pdf" TargetMode="External"/><Relationship Id="rId152" Type="http://schemas.openxmlformats.org/officeDocument/2006/relationships/hyperlink" Target="http://www.provenzacantine.it/" TargetMode="External"/><Relationship Id="rId153" Type="http://schemas.openxmlformats.org/officeDocument/2006/relationships/hyperlink" Target="http://www.provenzacantine.it/" TargetMode="External"/><Relationship Id="rId154" Type="http://schemas.openxmlformats.org/officeDocument/2006/relationships/hyperlink" Target="http://www.provenzacantine.it/" TargetMode="External"/><Relationship Id="rId155" Type="http://schemas.openxmlformats.org/officeDocument/2006/relationships/hyperlink" Target="http://www.cavalchina.it/" TargetMode="External"/><Relationship Id="rId156" Type="http://schemas.openxmlformats.org/officeDocument/2006/relationships/hyperlink" Target="http://www.cavalchina.it/" TargetMode="External"/><Relationship Id="rId157" Type="http://schemas.openxmlformats.org/officeDocument/2006/relationships/hyperlink" Target="http://www.montedelfra.it/" TargetMode="External"/><Relationship Id="rId158" Type="http://schemas.openxmlformats.org/officeDocument/2006/relationships/hyperlink" Target="http://www.montedelfra.it/" TargetMode="External"/><Relationship Id="rId159" Type="http://schemas.openxmlformats.org/officeDocument/2006/relationships/hyperlink" Target="http://www.montedelfra.it/" TargetMode="External"/><Relationship Id="rId160" Type="http://schemas.openxmlformats.org/officeDocument/2006/relationships/hyperlink" Target="http://www.lantierideparatico.it/" TargetMode="External"/><Relationship Id="rId161" Type="http://schemas.openxmlformats.org/officeDocument/2006/relationships/hyperlink" Target="http://www.ferghettina.it/" TargetMode="External"/><Relationship Id="rId162" Type="http://schemas.openxmlformats.org/officeDocument/2006/relationships/hyperlink" Target="http://www.enricogatti.it/" TargetMode="External"/><Relationship Id="rId163" Type="http://schemas.openxmlformats.org/officeDocument/2006/relationships/hyperlink" Target="http://www.pfitscher.it/" TargetMode="External"/><Relationship Id="rId164" Type="http://schemas.openxmlformats.org/officeDocument/2006/relationships/hyperlink" Target="http://www.pfitscher.it/" TargetMode="External"/><Relationship Id="rId165" Type="http://schemas.openxmlformats.org/officeDocument/2006/relationships/hyperlink" Target="http://www.pfitscher.it/" TargetMode="External"/><Relationship Id="rId166" Type="http://schemas.openxmlformats.org/officeDocument/2006/relationships/hyperlink" Target="http://www.castellare.it/eng/introFrassinello.html" TargetMode="External"/><Relationship Id="rId167" Type="http://schemas.openxmlformats.org/officeDocument/2006/relationships/hyperlink" Target="Urlaub/Weininfos/Weinbriefe/2006/ROCCADIFRASSINELLO_E.pdf" TargetMode="External"/><Relationship Id="rId168" Type="http://schemas.openxmlformats.org/officeDocument/2006/relationships/hyperlink" Target="http://www.castellare.it/eng/introFrassinello.html" TargetMode="External"/><Relationship Id="rId169" Type="http://schemas.openxmlformats.org/officeDocument/2006/relationships/hyperlink" Target="Urlaub/Weininfos/Weinbriefe/2006/LESUGHERE_E.pdf" TargetMode="External"/><Relationship Id="rId170" Type="http://schemas.openxmlformats.org/officeDocument/2006/relationships/hyperlink" Target="http://www.morisfarms.it/" TargetMode="External"/><Relationship Id="rId171" Type="http://schemas.openxmlformats.org/officeDocument/2006/relationships/hyperlink" Target="http://www.morisfarms.it/" TargetMode="External"/><Relationship Id="rId172" Type="http://schemas.openxmlformats.org/officeDocument/2006/relationships/hyperlink" Target="http://www.morisfarms.it/" TargetMode="External"/><Relationship Id="rId173" Type="http://schemas.openxmlformats.org/officeDocument/2006/relationships/hyperlink" Target="http://www.mazzei.it/eng_143/" TargetMode="External"/><Relationship Id="rId174" Type="http://schemas.openxmlformats.org/officeDocument/2006/relationships/hyperlink" Target="Urlaub/Weininfos/Weinbriefe/2009/Fonterutoli%202009%20DEU.pdf" TargetMode="External"/><Relationship Id="rId175" Type="http://schemas.openxmlformats.org/officeDocument/2006/relationships/hyperlink" Target="http://www.mazzei.it/eng_143/" TargetMode="External"/><Relationship Id="rId176" Type="http://schemas.openxmlformats.org/officeDocument/2006/relationships/hyperlink" Target="Urlaub/Weininfos/Weinbriefe/2007/Castello%20Fonterutoli%202007%20DEU.pdf" TargetMode="External"/><Relationship Id="rId177" Type="http://schemas.openxmlformats.org/officeDocument/2006/relationships/hyperlink" Target="http://www.mazzei.it/eng_143/" TargetMode="External"/><Relationship Id="rId178" Type="http://schemas.openxmlformats.org/officeDocument/2006/relationships/hyperlink" Target="http://www.vignetoaltura.it/" TargetMode="External"/><Relationship Id="rId179" Type="http://schemas.openxmlformats.org/officeDocument/2006/relationships/hyperlink" Target="http://www.petrawine.it/" TargetMode="External"/><Relationship Id="rId180" Type="http://schemas.openxmlformats.org/officeDocument/2006/relationships/hyperlink" Target="Urlaub/Weininfos/Weinbriefe/2007/quercegobbe-de.pdf" TargetMode="External"/><Relationship Id="rId181" Type="http://schemas.openxmlformats.org/officeDocument/2006/relationships/hyperlink" Target="http://www.ottella.it/" TargetMode="External"/><Relationship Id="rId182" Type="http://schemas.openxmlformats.org/officeDocument/2006/relationships/hyperlink" Target="http://www.ottella.it/" TargetMode="External"/><Relationship Id="rId183" Type="http://schemas.openxmlformats.org/officeDocument/2006/relationships/hyperlink" Target="http://www.provenzacantine.it/" TargetMode="External"/><Relationship Id="rId184" Type="http://schemas.openxmlformats.org/officeDocument/2006/relationships/hyperlink" Target="http://www.provenzacantine.it/" TargetMode="External"/><Relationship Id="rId185" Type="http://schemas.openxmlformats.org/officeDocument/2006/relationships/hyperlink" Target="http://www.pieropan.it/it/" TargetMode="External"/><Relationship Id="rId186" Type="http://schemas.openxmlformats.org/officeDocument/2006/relationships/hyperlink" Target="http://www.pieropan.it/it/" TargetMode="External"/><Relationship Id="rId187" Type="http://schemas.openxmlformats.org/officeDocument/2006/relationships/hyperlink" Target="http://www.pieropan.it/it/" TargetMode="External"/><Relationship Id="rId188" Type="http://schemas.openxmlformats.org/officeDocument/2006/relationships/hyperlink" Target="http://www.elenawalch.com/" TargetMode="External"/><Relationship Id="rId189" Type="http://schemas.openxmlformats.org/officeDocument/2006/relationships/hyperlink" Target="http://www.elenawalch.com/" TargetMode="External"/><Relationship Id="rId190" Type="http://schemas.openxmlformats.org/officeDocument/2006/relationships/hyperlink" Target="http://www.franz-haas.it/" TargetMode="External"/><Relationship Id="rId191" Type="http://schemas.openxmlformats.org/officeDocument/2006/relationships/hyperlink" Target="http://www.franz-haas.it/" TargetMode="External"/><Relationship Id="rId192" Type="http://schemas.openxmlformats.org/officeDocument/2006/relationships/hyperlink" Target="http://www.garofolivini.it/" TargetMode="External"/><Relationship Id="rId193" Type="http://schemas.openxmlformats.org/officeDocument/2006/relationships/hyperlink" Target="http://www.garofolivini.it/" TargetMode="External"/><Relationship Id="rId194" Type="http://schemas.openxmlformats.org/officeDocument/2006/relationships/hyperlink" Target="http://www.umanironchi.it/welcome.php?l=DE" TargetMode="External"/><Relationship Id="rId195" Type="http://schemas.openxmlformats.org/officeDocument/2006/relationships/hyperlink" Target="http://www.umanironchi.it/welcome.php?l=DE" TargetMode="External"/><Relationship Id="rId196" Type="http://schemas.openxmlformats.org/officeDocument/2006/relationships/hyperlink" Target="http://www.umanironchi.it/welcome.php?l=DE" TargetMode="External"/><Relationship Id="rId197" Type="http://schemas.openxmlformats.org/officeDocument/2006/relationships/hyperlink" Target="http://www.umanironchi.it/welcome.php?l=DE" TargetMode="External"/><Relationship Id="rId198" Type="http://schemas.openxmlformats.org/officeDocument/2006/relationships/hyperlink" Target="http://www.umanironchi.it/welcome.php?l=DE" TargetMode="External"/><Relationship Id="rId199" Type="http://schemas.openxmlformats.org/officeDocument/2006/relationships/hyperlink" Target="http://www.fattorialeterrazze.it/" TargetMode="External"/><Relationship Id="rId200" Type="http://schemas.openxmlformats.org/officeDocument/2006/relationships/hyperlink" Target="http://www.fattorialeterrazze.it/" TargetMode="External"/><Relationship Id="rId201" Type="http://schemas.openxmlformats.org/officeDocument/2006/relationships/hyperlink" Target="http://www.fattorialeterrazze.it/" TargetMode="External"/><Relationship Id="rId202" Type="http://schemas.openxmlformats.org/officeDocument/2006/relationships/hyperlink" Target="http://www.cantinatramin.it/" TargetMode="External"/><Relationship Id="rId203" Type="http://schemas.openxmlformats.org/officeDocument/2006/relationships/hyperlink" Target="http://www.cantinatramin.it/" TargetMode="External"/><Relationship Id="rId204" Type="http://schemas.openxmlformats.org/officeDocument/2006/relationships/hyperlink" Target="http://www.cantinatramin.it/" TargetMode="External"/><Relationship Id="rId205" Type="http://schemas.openxmlformats.org/officeDocument/2006/relationships/hyperlink" Target="http://www.cantinatramin.it/" TargetMode="External"/><Relationship Id="rId206" Type="http://schemas.openxmlformats.org/officeDocument/2006/relationships/hyperlink" Target="http://www.arnaldocaprai.it/" TargetMode="External"/><Relationship Id="rId207" Type="http://schemas.openxmlformats.org/officeDocument/2006/relationships/hyperlink" Target="http://www.arnaldocaprai.it/" TargetMode="External"/><Relationship Id="rId208" Type="http://schemas.openxmlformats.org/officeDocument/2006/relationships/hyperlink" Target="http://www.stmichael.it/de/" TargetMode="External"/><Relationship Id="rId209" Type="http://schemas.openxmlformats.org/officeDocument/2006/relationships/hyperlink" Target="http://www.stmichael.it/de/" TargetMode="External"/><Relationship Id="rId210" Type="http://schemas.openxmlformats.org/officeDocument/2006/relationships/hyperlink" Target="http://www.arnaldocaprai.it/" TargetMode="External"/><Relationship Id="rId211" Type="http://schemas.openxmlformats.org/officeDocument/2006/relationships/hyperlink" Target="http://www.arnaldocaprai.it/" TargetMode="External"/><Relationship Id="rId212" Type="http://schemas.openxmlformats.org/officeDocument/2006/relationships/hyperlink" Target="http://www.arnaldocaprai.it/" TargetMode="External"/><Relationship Id="rId213" Type="http://schemas.openxmlformats.org/officeDocument/2006/relationships/hyperlink" Target="http://www.arnaldocaprai.it/" TargetMode="External"/><Relationship Id="rId214" Type="http://schemas.openxmlformats.org/officeDocument/2006/relationships/hyperlink" Target="http://www.weingut-jamek.at/" TargetMode="External"/><Relationship Id="rId215" Type="http://schemas.openxmlformats.org/officeDocument/2006/relationships/hyperlink" Target="http://www.weingut-jamek.at/" TargetMode="External"/><Relationship Id="rId216" Type="http://schemas.openxmlformats.org/officeDocument/2006/relationships/hyperlink" Target="http://www.weingut-jamek.at/" TargetMode="External"/><Relationship Id="rId217" Type="http://schemas.openxmlformats.org/officeDocument/2006/relationships/hyperlink" Target="http://www.domaene-wachau.at/" TargetMode="External"/><Relationship Id="rId218" Type="http://schemas.openxmlformats.org/officeDocument/2006/relationships/hyperlink" Target="http://www.domaene-wachau.at/" TargetMode="External"/><Relationship Id="rId219" Type="http://schemas.openxmlformats.org/officeDocument/2006/relationships/hyperlink" Target="http://www.maculan.net/" TargetMode="External"/><Relationship Id="rId220" Type="http://schemas.openxmlformats.org/officeDocument/2006/relationships/hyperlink" Target="http://www.maculan.net/" TargetMode="External"/><Relationship Id="rId221" Type="http://schemas.openxmlformats.org/officeDocument/2006/relationships/hyperlink" Target="http://www.maculan.net/" TargetMode="External"/><Relationship Id="rId222" Type="http://schemas.openxmlformats.org/officeDocument/2006/relationships/hyperlink" Target="http://www.maculan.net/" TargetMode="External"/><Relationship Id="rId223" Type="http://schemas.openxmlformats.org/officeDocument/2006/relationships/hyperlink" Target="http://www.morisfarms.it/" TargetMode="External"/><Relationship Id="rId224" Type="http://schemas.openxmlformats.org/officeDocument/2006/relationships/hyperlink" Target="http://www.morisfarms.it/" TargetMode="External"/><Relationship Id="rId225" Type="http://schemas.openxmlformats.org/officeDocument/2006/relationships/hyperlink" Target="http://www.carlettipoliziano.com/" TargetMode="External"/><Relationship Id="rId226" Type="http://schemas.openxmlformats.org/officeDocument/2006/relationships/hyperlink" Target="http://www.carlettipoliziano.com/" TargetMode="External"/><Relationship Id="rId227" Type="http://schemas.openxmlformats.org/officeDocument/2006/relationships/hyperlink" Target="http://www.carlettipoliziano.com/" TargetMode="External"/><Relationship Id="rId228" Type="http://schemas.openxmlformats.org/officeDocument/2006/relationships/hyperlink" Target="http://www.fattoriamantellassi.it/" TargetMode="External"/><Relationship Id="rId229" Type="http://schemas.openxmlformats.org/officeDocument/2006/relationships/hyperlink" Target="http://www.teruzzieputhod.it/" TargetMode="External"/><Relationship Id="rId230" Type="http://schemas.openxmlformats.org/officeDocument/2006/relationships/hyperlink" Target="http://www.elisabettageppetti.com/" TargetMode="External"/><Relationship Id="rId231" Type="http://schemas.openxmlformats.org/officeDocument/2006/relationships/hyperlink" Target="http://www.elisabettageppetti.com/" TargetMode="External"/><Relationship Id="rId232" Type="http://schemas.openxmlformats.org/officeDocument/2006/relationships/hyperlink" Target="http://www.serafinividotto.it/home.php" TargetMode="External"/><Relationship Id="rId233" Type="http://schemas.openxmlformats.org/officeDocument/2006/relationships/hyperlink" Target="http://www.serafinividotto.it/home.php" TargetMode="External"/><Relationship Id="rId234" Type="http://schemas.openxmlformats.org/officeDocument/2006/relationships/hyperlink" Target="http://www.liviofelluga.it/" TargetMode="External"/><Relationship Id="rId235" Type="http://schemas.openxmlformats.org/officeDocument/2006/relationships/hyperlink" Target="http://www.liviofelluga.it/" TargetMode="External"/><Relationship Id="rId236" Type="http://schemas.openxmlformats.org/officeDocument/2006/relationships/hyperlink" Target="http://www.liviofelluga.it/" TargetMode="External"/><Relationship Id="rId237" Type="http://schemas.openxmlformats.org/officeDocument/2006/relationships/hyperlink" Target="http://www.liviofelluga.it/" TargetMode="External"/><Relationship Id="rId238" Type="http://schemas.openxmlformats.org/officeDocument/2006/relationships/hyperlink" Target="http://www.coldorcia.it/" TargetMode="External"/><Relationship Id="rId239" Type="http://schemas.openxmlformats.org/officeDocument/2006/relationships/hyperlink" Target="http://www.antinori.it/" TargetMode="External"/><Relationship Id="rId240" Type="http://schemas.openxmlformats.org/officeDocument/2006/relationships/hyperlink" Target="http://www.cantinasocialetrapani.com/" TargetMode="External"/><Relationship Id="rId241" Type="http://schemas.openxmlformats.org/officeDocument/2006/relationships/hyperlink" Target="http://www.firriato.it/" TargetMode="External"/><Relationship Id="rId242" Type="http://schemas.openxmlformats.org/officeDocument/2006/relationships/hyperlink" Target="http://www.paginegialle.it/saviglianomario" TargetMode="External"/><Relationship Id="rId243" Type="http://schemas.openxmlformats.org/officeDocument/2006/relationships/hyperlink" Target="http://www.carlettipoliziano.com/" TargetMode="External"/><Relationship Id="rId244" Type="http://schemas.openxmlformats.org/officeDocument/2006/relationships/hyperlink" Target="http://www.carlettipoliziano.com/" TargetMode="External"/><Relationship Id="rId245" Type="http://schemas.openxmlformats.org/officeDocument/2006/relationships/hyperlink" Target="http://www.castellodiama.com/" TargetMode="External"/><Relationship Id="rId246" Type="http://schemas.openxmlformats.org/officeDocument/2006/relationships/hyperlink" Target="http://www.castellodiama.com/" TargetMode="External"/><Relationship Id="rId247" Type="http://schemas.openxmlformats.org/officeDocument/2006/relationships/hyperlink" Target="http://www.coldorcia.it/" TargetMode="External"/><Relationship Id="rId248" Type="http://schemas.openxmlformats.org/officeDocument/2006/relationships/hyperlink" Target="http://www.coldorcia.it/" TargetMode="External"/><Relationship Id="rId249" Type="http://schemas.openxmlformats.org/officeDocument/2006/relationships/hyperlink" Target="http://www.coldorcia.it/" TargetMode="External"/><Relationship Id="rId250" Type="http://schemas.openxmlformats.org/officeDocument/2006/relationships/hyperlink" Target="http://www.antinori.it/" TargetMode="External"/><Relationship Id="rId251" Type="http://schemas.openxmlformats.org/officeDocument/2006/relationships/hyperlink" Target="http://www.lucewines.com/" TargetMode="External"/><Relationship Id="rId252" Type="http://schemas.openxmlformats.org/officeDocument/2006/relationships/hyperlink" Target="http://www.kracher.net/" TargetMode="External"/><Relationship Id="rId253" Type="http://schemas.openxmlformats.org/officeDocument/2006/relationships/hyperlink" Target="http://www.umathum.at/" TargetMode="External"/><Relationship Id="rId254" Type="http://schemas.openxmlformats.org/officeDocument/2006/relationships/hyperlink" Target="http://www.umathum.at/" TargetMode="External"/><Relationship Id="rId255" Type="http://schemas.openxmlformats.org/officeDocument/2006/relationships/hyperlink" Target="http://www.montlobre.com/" TargetMode="External"/><Relationship Id="rId256" Type="http://schemas.openxmlformats.org/officeDocument/2006/relationships/hyperlink" Target="http://www.1855.com/dom/286/de/larmande" TargetMode="External"/><Relationship Id="rId257" Type="http://schemas.openxmlformats.org/officeDocument/2006/relationships/hyperlink" Target="http://www.1855.com/?q=potensac&amp;do=qsearch" TargetMode="External"/><Relationship Id="rId258" Type="http://schemas.openxmlformats.org/officeDocument/2006/relationships/hyperlink" Target="http://www.1855.com/dom/381/de/potensac" TargetMode="External"/><Relationship Id="rId259" Type="http://schemas.openxmlformats.org/officeDocument/2006/relationships/hyperlink" Target="http://www.chateaulanerthe.fr/" TargetMode="External"/><Relationship Id="rId260" Type="http://schemas.openxmlformats.org/officeDocument/2006/relationships/hyperlink" Target="http://www.roccadellemacie.com/sito/index.php" TargetMode="External"/><Relationship Id="rId261" Type="http://schemas.openxmlformats.org/officeDocument/2006/relationships/hyperlink" Target="http://www.chateaugrandlacaze.com/fr/" TargetMode="External"/><Relationship Id="rId262" Type="http://schemas.openxmlformats.org/officeDocument/2006/relationships/hyperlink" Target="http://www.agricolamarrone.com/" TargetMode="External"/><Relationship Id="rId263" Type="http://schemas.openxmlformats.org/officeDocument/2006/relationships/hyperlink" Target="http://www.montlobre.com/php/welcome.php" TargetMode="External"/><Relationship Id="rId264" Type="http://schemas.openxmlformats.org/officeDocument/2006/relationships/hyperlink" Target="http://www.montlobre.com/php/welcome.php" TargetMode="External"/><Relationship Id="rId265" Type="http://schemas.openxmlformats.org/officeDocument/2006/relationships/hyperlink" Target="http://sociandomallet.com/" TargetMode="External"/><Relationship Id="rId266" Type="http://schemas.openxmlformats.org/officeDocument/2006/relationships/hyperlink" Target="Urlaub/Weininfos/Weinbriefe/2004/sociando-mallet.pdf" TargetMode="External"/><Relationship Id="rId267" Type="http://schemas.openxmlformats.org/officeDocument/2006/relationships/hyperlink" Target="http://www.terrabianca.com/" TargetMode="External"/><Relationship Id="rId268" Type="http://schemas.openxmlformats.org/officeDocument/2006/relationships/hyperlink" Target="http://aureliosettimo.com/" TargetMode="External"/><Relationship Id="rId269" Type="http://schemas.openxmlformats.org/officeDocument/2006/relationships/hyperlink" Target="http://www.montlobre.com/php/welcome.php" TargetMode="External"/><Relationship Id="rId270" Type="http://schemas.openxmlformats.org/officeDocument/2006/relationships/drawing" Target="../drawings/drawing1.xml"/><Relationship Id="rId271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gpskoordinaten.de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ivotTable" Target="../pivotTables/pivotTable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pivotTable" Target="../pivotTables/pivotTable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pivotTable" Target="../pivotTables/pivotTable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pivotTable" Target="../pivotTables/pivotTable5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pivotTable" Target="../pivotTables/pivotTable6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pivotTable" Target="../pivotTables/pivotTable7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pivotTable" Target="../pivotTables/pivotTable8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R10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8" ySplit="1" topLeftCell="X2" activePane="bottomRight" state="frozen"/>
      <selection pane="topLeft" activeCell="A1" activeCellId="0" sqref="A1"/>
      <selection pane="topRight" activeCell="X1" activeCellId="0" sqref="X1"/>
      <selection pane="bottomLeft" activeCell="A2" activeCellId="0" sqref="A2"/>
      <selection pane="bottomRight" activeCell="AO1" activeCellId="0" sqref="AO1"/>
    </sheetView>
  </sheetViews>
  <sheetFormatPr defaultColWidth="10.84765625" defaultRowHeight="13" zeroHeight="false" outlineLevelRow="0" outlineLevelCol="0"/>
  <cols>
    <col collapsed="false" customWidth="true" hidden="false" outlineLevel="0" max="2" min="1" style="0" width="3.66"/>
    <col collapsed="false" customWidth="true" hidden="false" outlineLevel="0" max="3" min="3" style="1" width="7.34"/>
    <col collapsed="false" customWidth="true" hidden="false" outlineLevel="0" max="4" min="4" style="2" width="3.99"/>
    <col collapsed="false" customWidth="true" hidden="false" outlineLevel="0" max="5" min="5" style="2" width="9.16"/>
    <col collapsed="false" customWidth="true" hidden="false" outlineLevel="0" max="6" min="6" style="2" width="4.83"/>
    <col collapsed="false" customWidth="true" hidden="false" outlineLevel="0" max="7" min="7" style="2" width="6.83"/>
    <col collapsed="false" customWidth="true" hidden="false" outlineLevel="0" max="8" min="8" style="2" width="14.5"/>
    <col collapsed="false" customWidth="true" hidden="false" outlineLevel="0" max="9" min="9" style="2" width="19.5"/>
    <col collapsed="false" customWidth="true" hidden="false" outlineLevel="0" max="10" min="10" style="2" width="12.5"/>
    <col collapsed="false" customWidth="true" hidden="false" outlineLevel="0" max="12" min="11" style="0" width="12.5"/>
    <col collapsed="false" customWidth="true" hidden="false" outlineLevel="0" max="13" min="13" style="3" width="8.16"/>
    <col collapsed="false" customWidth="true" hidden="false" outlineLevel="0" max="14" min="14" style="4" width="8.33"/>
    <col collapsed="false" customWidth="true" hidden="false" outlineLevel="0" max="15" min="15" style="0" width="15.49"/>
    <col collapsed="false" customWidth="true" hidden="false" outlineLevel="0" max="16" min="16" style="4" width="28.66"/>
    <col collapsed="false" customWidth="true" hidden="false" outlineLevel="0" max="17" min="17" style="4" width="30.17"/>
    <col collapsed="false" customWidth="true" hidden="false" outlineLevel="0" max="18" min="18" style="0" width="9.51"/>
    <col collapsed="false" customWidth="true" hidden="false" outlineLevel="0" max="19" min="19" style="0" width="10.66"/>
    <col collapsed="false" customWidth="true" hidden="false" outlineLevel="0" max="22" min="22" style="0" width="10.5"/>
    <col collapsed="false" customWidth="false" hidden="false" outlineLevel="0" max="31" min="31" style="2" width="10.84"/>
  </cols>
  <sheetData>
    <row r="1" customFormat="false" ht="76" hidden="false" customHeight="false" outlineLevel="0" collapsed="false">
      <c r="A1" s="0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</row>
    <row r="2" customFormat="false" ht="12.8" hidden="false" customHeight="false" outlineLevel="0" collapsed="false">
      <c r="B2" s="4"/>
      <c r="C2" s="5"/>
      <c r="D2" s="4"/>
      <c r="E2" s="4"/>
      <c r="F2" s="4"/>
      <c r="G2" s="4"/>
      <c r="K2" s="4"/>
      <c r="L2" s="4"/>
      <c r="M2" s="6"/>
      <c r="O2" s="4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F2" s="2"/>
      <c r="AG2" s="2"/>
      <c r="AH2" s="2"/>
      <c r="AI2" s="2"/>
    </row>
    <row r="3" customFormat="false" ht="12.8" hidden="false" customHeight="false" outlineLevel="0" collapsed="false">
      <c r="B3" s="4" t="s">
        <v>44</v>
      </c>
      <c r="C3" s="5" t="n">
        <v>2015</v>
      </c>
      <c r="D3" s="4" t="s">
        <v>45</v>
      </c>
      <c r="E3" s="4" t="s">
        <v>46</v>
      </c>
      <c r="F3" s="4" t="n">
        <v>0</v>
      </c>
      <c r="G3" s="4" t="n">
        <v>1</v>
      </c>
      <c r="H3" s="2" t="s">
        <v>47</v>
      </c>
      <c r="I3" s="2" t="s">
        <v>47</v>
      </c>
      <c r="J3" s="2" t="s">
        <v>48</v>
      </c>
      <c r="K3" s="4" t="str">
        <f aca="false">CONCATENATE(IF(ISBLANK(W3),"-",W3),"/",IF(ISBLANK(Z3),"-",Z3),"/",IF(ISBLANK(AC3),"-",AC3),"/",IF(ISBLANK(AF3),"-",AF3),"/",IF(ISBLANK(AH3),"-",AH3))</f>
        <v>-/-/-/-/-</v>
      </c>
      <c r="L3" s="4" t="str">
        <f aca="false">CONCATENATE(IF(ISBLANK(X3),"-",X3),"/",IF(ISBLANK(AA3),"-",AA3),"/",IF(ISBLANK(AD3),"-",AD3),"/",IF(ISBLANK(AG3),"-",AG3),"/",IF(ISBLANK(AI3),"-",AI3))</f>
        <v>-/-/-/-/-</v>
      </c>
      <c r="M3" s="6"/>
      <c r="N3" s="4" t="n">
        <v>2021</v>
      </c>
      <c r="O3" s="4" t="str">
        <f aca="false">CONCATENATE(IF(ISBLANK(V3),"-",V3),"/",IF(ISBLANK(Y3),"-",Y3),"/",IF(ISBLANK(AB3),"-",AB3),"/",IF(ISBLANK(AE3),"-",AE3))</f>
        <v>-/-/-/-</v>
      </c>
      <c r="P3" s="4" t="s">
        <v>49</v>
      </c>
      <c r="Q3" s="4" t="s">
        <v>50</v>
      </c>
      <c r="R3" s="2"/>
      <c r="S3" s="2"/>
      <c r="T3" s="8" t="n">
        <f aca="false">M3*F3</f>
        <v>0</v>
      </c>
      <c r="U3" s="9" t="n">
        <f aca="false">G3*M3</f>
        <v>0</v>
      </c>
      <c r="V3" s="2"/>
      <c r="W3" s="2"/>
      <c r="X3" s="2"/>
      <c r="Y3" s="2"/>
      <c r="Z3" s="2"/>
      <c r="AA3" s="2"/>
      <c r="AB3" s="2"/>
      <c r="AC3" s="2"/>
      <c r="AD3" s="2"/>
      <c r="AF3" s="2"/>
      <c r="AG3" s="2"/>
      <c r="AH3" s="2"/>
      <c r="AI3" s="2"/>
      <c r="AJ3" s="0" t="n">
        <f aca="false">VLOOKUP(D3,Koordinaten!$A:$C,2,FALSE())</f>
        <v>2.3514616</v>
      </c>
      <c r="AK3" s="0" t="n">
        <f aca="false">VLOOKUP(D3,Koordinaten!$A:$C,3,FALSE())</f>
        <v>48.8566969</v>
      </c>
      <c r="AL3" s="0" t="n">
        <f aca="false">IF(ISBLANK($E3),VLOOKUP(D3,Koordinaten!$A:$C,2,FALSE()),VLOOKUP($E3,Koordinaten!$F:$H,2,FALSE()))</f>
        <v>-0.5800364</v>
      </c>
      <c r="AM3" s="0" t="n">
        <f aca="false">IF(ISBLANK($E3),VLOOKUP(D3,Koordinaten!$A:$C,3,FALSE()),VLOOKUP($E3,Koordinaten!$F:$H,3,FALSE()))</f>
        <v>44.841225</v>
      </c>
      <c r="AP3" s="0" t="n">
        <f aca="false">MIN(IF(ISBLANK(X3),9999,X3),IF(ISBLANK(AA3),9999,AA3),IF(ISBLANK(AD3),9999,AD3),IF(ISBLANK(AG3),9999,AG3),IF(ISBLANK(AI3),9999,AI3))</f>
        <v>9999</v>
      </c>
      <c r="AQ3" s="10" t="n">
        <v>44458</v>
      </c>
      <c r="AR3" s="0" t="s">
        <v>51</v>
      </c>
    </row>
    <row r="4" customFormat="false" ht="12.8" hidden="false" customHeight="false" outlineLevel="0" collapsed="false">
      <c r="B4" s="4" t="s">
        <v>52</v>
      </c>
      <c r="C4" s="5" t="n">
        <v>2018</v>
      </c>
      <c r="D4" s="4" t="s">
        <v>53</v>
      </c>
      <c r="E4" s="4" t="s">
        <v>54</v>
      </c>
      <c r="F4" s="4" t="n">
        <v>0</v>
      </c>
      <c r="G4" s="4" t="n">
        <v>1</v>
      </c>
      <c r="H4" s="2" t="s">
        <v>55</v>
      </c>
      <c r="I4" s="2" t="s">
        <v>56</v>
      </c>
      <c r="J4" s="2" t="s">
        <v>57</v>
      </c>
      <c r="K4" s="4" t="str">
        <f aca="false">CONCATENATE(IF(ISBLANK(W4),"-",W4),"/",IF(ISBLANK(Z4),"-",Z4),"/",IF(ISBLANK(AC4),"-",AC4),"/",IF(ISBLANK(AF4),"-",AF4),"/",IF(ISBLANK(AH4),"-",AH4))</f>
        <v>-/-/-/-/-</v>
      </c>
      <c r="L4" s="4" t="str">
        <f aca="false">CONCATENATE(IF(ISBLANK(X4),"-",X4),"/",IF(ISBLANK(AA4),"-",AA4),"/",IF(ISBLANK(AD4),"-",AD4),"/",IF(ISBLANK(AG4),"-",AG4),"/",IF(ISBLANK(AI4),"-",AI4))</f>
        <v>-/-/-/-/-</v>
      </c>
      <c r="M4" s="6"/>
      <c r="N4" s="4" t="n">
        <v>2021</v>
      </c>
      <c r="O4" s="4" t="str">
        <f aca="false">CONCATENATE(IF(ISBLANK(V4),"-",V4),"/",IF(ISBLANK(Y4),"-",Y4),"/",IF(ISBLANK(AB4),"-",AB4),"/",IF(ISBLANK(AE4),"-",AE4))</f>
        <v>-/-/-/-</v>
      </c>
      <c r="P4" s="4" t="s">
        <v>58</v>
      </c>
      <c r="Q4" s="4" t="s">
        <v>59</v>
      </c>
      <c r="R4" s="2"/>
      <c r="S4" s="2"/>
      <c r="T4" s="8" t="n">
        <f aca="false">M4*F4</f>
        <v>0</v>
      </c>
      <c r="U4" s="9" t="n">
        <f aca="false">G4*M4</f>
        <v>0</v>
      </c>
      <c r="V4" s="2"/>
      <c r="AJ4" s="0" t="n">
        <f aca="false">VLOOKUP(D4,Koordinaten!$A:$C,2,FALSE())</f>
        <v>16.3725042</v>
      </c>
      <c r="AK4" s="0" t="n">
        <f aca="false">VLOOKUP(D4,Koordinaten!$A:$C,3,FALSE())</f>
        <v>48.2083537</v>
      </c>
      <c r="AL4" s="0" t="n">
        <f aca="false">IF(ISBLANK($E4),VLOOKUP(D4,Koordinaten!$A:$C,2,FALSE()),VLOOKUP($E4,Koordinaten!$F:$H,2,FALSE()))</f>
        <v>16.4166666</v>
      </c>
      <c r="AM4" s="0" t="n">
        <f aca="false">IF(ISBLANK($E4),VLOOKUP(D4,Koordinaten!$A:$C,3,FALSE()),VLOOKUP($E4,Koordinaten!$F:$H,3,FALSE()))</f>
        <v>47.5000001</v>
      </c>
      <c r="AP4" s="0" t="n">
        <f aca="false">MIN(IF(ISBLANK(X4),9999,X4),IF(ISBLANK(AA4),9999,AA4),IF(ISBLANK(AD4),9999,AD4),IF(ISBLANK(AG4),9999,AG4),IF(ISBLANK(AI4),9999,AI4))</f>
        <v>9999</v>
      </c>
      <c r="AQ4" s="10" t="n">
        <v>44443</v>
      </c>
      <c r="AR4" s="0" t="s">
        <v>51</v>
      </c>
    </row>
    <row r="5" customFormat="false" ht="12.8" hidden="false" customHeight="false" outlineLevel="0" collapsed="false">
      <c r="B5" s="4" t="s">
        <v>44</v>
      </c>
      <c r="C5" s="5" t="n">
        <v>2016</v>
      </c>
      <c r="D5" s="4" t="s">
        <v>60</v>
      </c>
      <c r="E5" s="4" t="s">
        <v>61</v>
      </c>
      <c r="F5" s="4" t="n">
        <v>2</v>
      </c>
      <c r="G5" s="4" t="n">
        <v>2</v>
      </c>
      <c r="H5" s="2" t="s">
        <v>62</v>
      </c>
      <c r="I5" s="2" t="s">
        <v>63</v>
      </c>
      <c r="J5" s="2" t="s">
        <v>48</v>
      </c>
      <c r="K5" s="4" t="str">
        <f aca="false">CONCATENATE(IF(ISBLANK(W5),"-",W5),"/",IF(ISBLANK(Z5),"-",Z5),"/",IF(ISBLANK(AC5),"-",AC5),"/",IF(ISBLANK(AF5),"-",AF5),"/",IF(ISBLANK(AH5),"-",AH5))</f>
        <v>2020/2021/-/-/-</v>
      </c>
      <c r="L5" s="4" t="str">
        <f aca="false">CONCATENATE(IF(ISBLANK(X5),"-",X5),"/",IF(ISBLANK(AA5),"-",AA5),"/",IF(ISBLANK(AD5),"-",AD5),"/",IF(ISBLANK(AG5),"-",AG5),"/",IF(ISBLANK(AI5),"-",AI5))</f>
        <v>2030/2036/-/-/-</v>
      </c>
      <c r="M5" s="6"/>
      <c r="N5" s="4" t="n">
        <v>2021</v>
      </c>
      <c r="O5" s="4" t="str">
        <f aca="false">CONCATENATE(IF(ISBLANK(V5),"-",V5),"/",IF(ISBLANK(Y5),"-",Y5),"/",IF(ISBLANK(AB5),"-",AB5),"/",IF(ISBLANK(AE5),"-",AE5))</f>
        <v>94/93/-/-</v>
      </c>
      <c r="P5" s="4" t="s">
        <v>62</v>
      </c>
      <c r="Q5" s="4" t="s">
        <v>64</v>
      </c>
      <c r="R5" s="7"/>
      <c r="S5" s="7"/>
      <c r="T5" s="8" t="n">
        <f aca="false">M5*F5</f>
        <v>0</v>
      </c>
      <c r="U5" s="9" t="n">
        <f aca="false">G5*M5</f>
        <v>0</v>
      </c>
      <c r="V5" s="2" t="n">
        <v>94</v>
      </c>
      <c r="W5" s="0" t="n">
        <v>2020</v>
      </c>
      <c r="X5" s="0" t="n">
        <v>2030</v>
      </c>
      <c r="Y5" s="0" t="n">
        <v>93</v>
      </c>
      <c r="Z5" s="0" t="n">
        <v>2021</v>
      </c>
      <c r="AA5" s="0" t="n">
        <v>2036</v>
      </c>
      <c r="AJ5" s="0" t="n">
        <f aca="false">VLOOKUP(D5,Koordinaten!$A:$C,2,FALSE())</f>
        <v>12.4853384</v>
      </c>
      <c r="AK5" s="0" t="n">
        <f aca="false">VLOOKUP(D5,Koordinaten!$A:$C,3,FALSE())</f>
        <v>41.894802</v>
      </c>
      <c r="AL5" s="0" t="n">
        <f aca="false">IF(ISBLANK($E5),VLOOKUP(D5,Koordinaten!$A:$C,2,FALSE()),VLOOKUP($E5,Koordinaten!$F:$H,2,FALSE()))</f>
        <v>11.2555757</v>
      </c>
      <c r="AM5" s="0" t="n">
        <f aca="false">IF(ISBLANK($E5),VLOOKUP(D5,Koordinaten!$A:$C,3,FALSE()),VLOOKUP($E5,Koordinaten!$F:$H,3,FALSE()))</f>
        <v>43.7698712</v>
      </c>
      <c r="AN5" s="0" t="str">
        <f aca="false">CONCATENATE(AK5,";",AJ5)</f>
        <v>41,894802;12,4853384</v>
      </c>
      <c r="AO5" s="0" t="str">
        <f aca="false">CONCATENATE(AM5,";",AL5)</f>
        <v>43,7698712;11,2555757</v>
      </c>
      <c r="AP5" s="0" t="n">
        <f aca="false">MIN(IF(ISBLANK(X5),9999,X5),IF(ISBLANK(AA5),9999,AA5),IF(ISBLANK(AD5),9999,AD5),IF(ISBLANK(AG5),9999,AG5),IF(ISBLANK(AI5),9999,AI5))</f>
        <v>2030</v>
      </c>
      <c r="AQ5" s="10" t="n">
        <v>44439</v>
      </c>
      <c r="AR5" s="0" t="s">
        <v>51</v>
      </c>
    </row>
    <row r="6" customFormat="false" ht="12.8" hidden="false" customHeight="false" outlineLevel="0" collapsed="false">
      <c r="B6" s="4" t="s">
        <v>44</v>
      </c>
      <c r="C6" s="5" t="n">
        <v>2019</v>
      </c>
      <c r="D6" s="4" t="s">
        <v>60</v>
      </c>
      <c r="E6" s="4" t="s">
        <v>61</v>
      </c>
      <c r="F6" s="4" t="n">
        <v>3</v>
      </c>
      <c r="G6" s="4" t="n">
        <v>3</v>
      </c>
      <c r="H6" s="2" t="s">
        <v>62</v>
      </c>
      <c r="I6" s="2" t="s">
        <v>65</v>
      </c>
      <c r="J6" s="2" t="s">
        <v>48</v>
      </c>
      <c r="K6" s="4" t="str">
        <f aca="false">CONCATENATE(IF(ISBLANK(W6),"-",W6),"/",IF(ISBLANK(Z6),"-",Z6),"/",IF(ISBLANK(AC6),"-",AC6),"/",IF(ISBLANK(AF6),"-",AF6),"/",IF(ISBLANK(AH6),"-",AH6))</f>
        <v>-/-/-/-/-</v>
      </c>
      <c r="L6" s="4" t="str">
        <f aca="false">CONCATENATE(IF(ISBLANK(X6),"-",X6),"/",IF(ISBLANK(AA6),"-",AA6),"/",IF(ISBLANK(AD6),"-",AD6),"/",IF(ISBLANK(AG6),"-",AG6),"/",IF(ISBLANK(AI6),"-",AI6))</f>
        <v>-/-/-/-/-</v>
      </c>
      <c r="M6" s="6"/>
      <c r="N6" s="4" t="n">
        <v>2021</v>
      </c>
      <c r="O6" s="4" t="str">
        <f aca="false">CONCATENATE(IF(ISBLANK(V6),"-",V6),"/",IF(ISBLANK(Y6),"-",Y6),"/",IF(ISBLANK(AB6),"-",AB6),"/",IF(ISBLANK(AE6),"-",AE6))</f>
        <v>-/-/-/-</v>
      </c>
      <c r="P6" s="4" t="s">
        <v>62</v>
      </c>
      <c r="Q6" s="4" t="s">
        <v>64</v>
      </c>
      <c r="R6" s="7"/>
      <c r="S6" s="7"/>
      <c r="T6" s="8" t="n">
        <f aca="false">M6*F6</f>
        <v>0</v>
      </c>
      <c r="U6" s="9" t="n">
        <f aca="false">G6*M6</f>
        <v>0</v>
      </c>
      <c r="V6" s="2"/>
      <c r="AJ6" s="0" t="n">
        <f aca="false">VLOOKUP(D6,Koordinaten!$A:$C,2,FALSE())</f>
        <v>12.4853384</v>
      </c>
      <c r="AK6" s="0" t="n">
        <f aca="false">VLOOKUP(D6,Koordinaten!$A:$C,3,FALSE())</f>
        <v>41.894802</v>
      </c>
      <c r="AL6" s="0" t="n">
        <f aca="false">IF(ISBLANK($E6),VLOOKUP(D6,Koordinaten!$A:$C,2,FALSE()),VLOOKUP($E6,Koordinaten!$F:$H,2,FALSE()))</f>
        <v>11.2555757</v>
      </c>
      <c r="AM6" s="0" t="n">
        <f aca="false">IF(ISBLANK($E6),VLOOKUP(D6,Koordinaten!$A:$C,3,FALSE()),VLOOKUP($E6,Koordinaten!$F:$H,3,FALSE()))</f>
        <v>43.7698712</v>
      </c>
      <c r="AN6" s="0" t="str">
        <f aca="false">CONCATENATE(AK6,";",AJ6)</f>
        <v>41,894802;12,4853384</v>
      </c>
      <c r="AO6" s="0" t="str">
        <f aca="false">CONCATENATE(AM6,";",AL6)</f>
        <v>43,7698712;11,2555757</v>
      </c>
      <c r="AP6" s="0" t="n">
        <f aca="false">MIN(IF(ISBLANK(X6),9999,X6),IF(ISBLANK(AA6),9999,AA6),IF(ISBLANK(AD6),9999,AD6),IF(ISBLANK(AG6),9999,AG6),IF(ISBLANK(AI6),9999,AI6))</f>
        <v>9999</v>
      </c>
      <c r="AQ6" s="10" t="n">
        <v>44439</v>
      </c>
      <c r="AR6" s="0" t="s">
        <v>51</v>
      </c>
    </row>
    <row r="7" customFormat="false" ht="12.8" hidden="false" customHeight="false" outlineLevel="0" collapsed="false">
      <c r="B7" s="4" t="s">
        <v>44</v>
      </c>
      <c r="C7" s="5" t="n">
        <v>2018</v>
      </c>
      <c r="D7" s="4" t="s">
        <v>60</v>
      </c>
      <c r="E7" s="4" t="s">
        <v>61</v>
      </c>
      <c r="F7" s="4" t="n">
        <v>3</v>
      </c>
      <c r="G7" s="4" t="n">
        <v>3</v>
      </c>
      <c r="H7" s="2" t="s">
        <v>62</v>
      </c>
      <c r="I7" s="2" t="s">
        <v>66</v>
      </c>
      <c r="J7" s="2" t="s">
        <v>48</v>
      </c>
      <c r="K7" s="4" t="str">
        <f aca="false">CONCATENATE(IF(ISBLANK(W7),"-",W7),"/",IF(ISBLANK(Z7),"-",Z7),"/",IF(ISBLANK(AC7),"-",AC7),"/",IF(ISBLANK(AF7),"-",AF7),"/",IF(ISBLANK(AH7),"-",AH7))</f>
        <v>-/-/-/-/-</v>
      </c>
      <c r="L7" s="4" t="str">
        <f aca="false">CONCATENATE(IF(ISBLANK(X7),"-",X7),"/",IF(ISBLANK(AA7),"-",AA7),"/",IF(ISBLANK(AD7),"-",AD7),"/",IF(ISBLANK(AG7),"-",AG7),"/",IF(ISBLANK(AI7),"-",AI7))</f>
        <v>-/-/-/-/-</v>
      </c>
      <c r="M7" s="6"/>
      <c r="N7" s="4" t="n">
        <v>2021</v>
      </c>
      <c r="O7" s="4" t="str">
        <f aca="false">CONCATENATE(IF(ISBLANK(V7),"-",V7),"/",IF(ISBLANK(Y7),"-",Y7),"/",IF(ISBLANK(AB7),"-",AB7),"/",IF(ISBLANK(AE7),"-",AE7))</f>
        <v>-/-/-/-</v>
      </c>
      <c r="P7" s="4" t="s">
        <v>62</v>
      </c>
      <c r="Q7" s="4" t="s">
        <v>64</v>
      </c>
      <c r="R7" s="7"/>
      <c r="S7" s="7"/>
      <c r="T7" s="8" t="n">
        <f aca="false">M7*F7</f>
        <v>0</v>
      </c>
      <c r="U7" s="9" t="n">
        <f aca="false">G7*M7</f>
        <v>0</v>
      </c>
      <c r="V7" s="2"/>
      <c r="AJ7" s="0" t="n">
        <f aca="false">VLOOKUP(D7,Koordinaten!$A:$C,2,FALSE())</f>
        <v>12.4853384</v>
      </c>
      <c r="AK7" s="0" t="n">
        <f aca="false">VLOOKUP(D7,Koordinaten!$A:$C,3,FALSE())</f>
        <v>41.894802</v>
      </c>
      <c r="AL7" s="0" t="n">
        <f aca="false">IF(ISBLANK($E7),VLOOKUP(D7,Koordinaten!$A:$C,2,FALSE()),VLOOKUP($E7,Koordinaten!$F:$H,2,FALSE()))</f>
        <v>11.2555757</v>
      </c>
      <c r="AM7" s="0" t="n">
        <f aca="false">IF(ISBLANK($E7),VLOOKUP(D7,Koordinaten!$A:$C,3,FALSE()),VLOOKUP($E7,Koordinaten!$F:$H,3,FALSE()))</f>
        <v>43.7698712</v>
      </c>
      <c r="AN7" s="0" t="str">
        <f aca="false">CONCATENATE(AK7,";",AJ7)</f>
        <v>41,894802;12,4853384</v>
      </c>
      <c r="AO7" s="0" t="str">
        <f aca="false">CONCATENATE(AM7,";",AL7)</f>
        <v>43,7698712;11,2555757</v>
      </c>
      <c r="AP7" s="0" t="n">
        <f aca="false">MIN(IF(ISBLANK(X7),9999,X7),IF(ISBLANK(AA7),9999,AA7),IF(ISBLANK(AD7),9999,AD7),IF(ISBLANK(AG7),9999,AG7),IF(ISBLANK(AI7),9999,AI7))</f>
        <v>9999</v>
      </c>
      <c r="AQ7" s="10" t="n">
        <v>44439</v>
      </c>
      <c r="AR7" s="0" t="s">
        <v>51</v>
      </c>
    </row>
    <row r="8" customFormat="false" ht="12.8" hidden="false" customHeight="false" outlineLevel="0" collapsed="false">
      <c r="B8" s="4" t="s">
        <v>44</v>
      </c>
      <c r="C8" s="5" t="n">
        <v>2016</v>
      </c>
      <c r="D8" s="4" t="s">
        <v>60</v>
      </c>
      <c r="E8" s="4" t="s">
        <v>61</v>
      </c>
      <c r="F8" s="4" t="n">
        <v>9</v>
      </c>
      <c r="G8" s="4" t="n">
        <v>3</v>
      </c>
      <c r="H8" s="2" t="s">
        <v>67</v>
      </c>
      <c r="I8" s="2" t="s">
        <v>68</v>
      </c>
      <c r="J8" s="2" t="s">
        <v>69</v>
      </c>
      <c r="K8" s="4" t="str">
        <f aca="false">CONCATENATE(IF(ISBLANK(W8),"-",W8),"/",IF(ISBLANK(Z8),"-",Z8),"/",IF(ISBLANK(AC8),"-",AC8),"/",IF(ISBLANK(AF8),"-",AF8),"/",IF(ISBLANK(AH8),"-",AH8))</f>
        <v>-/-/-/-/-</v>
      </c>
      <c r="L8" s="4" t="str">
        <f aca="false">CONCATENATE(IF(ISBLANK(X8),"-",X8),"/",IF(ISBLANK(AA8),"-",AA8),"/",IF(ISBLANK(AD8),"-",AD8),"/",IF(ISBLANK(AG8),"-",AG8),"/",IF(ISBLANK(AI8),"-",AI8))</f>
        <v>-/-/-/-/-</v>
      </c>
      <c r="M8" s="6"/>
      <c r="N8" s="4" t="n">
        <v>2021</v>
      </c>
      <c r="O8" s="4" t="str">
        <f aca="false">CONCATENATE(IF(ISBLANK(V8),"-",V8),"/",IF(ISBLANK(Y8),"-",Y8),"/",IF(ISBLANK(AB8),"-",AB8),"/",IF(ISBLANK(AE8),"-",AE8))</f>
        <v>-/-/-/-</v>
      </c>
      <c r="P8" s="4" t="s">
        <v>67</v>
      </c>
      <c r="Q8" s="4" t="s">
        <v>64</v>
      </c>
      <c r="R8" s="7"/>
      <c r="S8" s="7"/>
      <c r="T8" s="8" t="n">
        <f aca="false">M8*F8</f>
        <v>0</v>
      </c>
      <c r="U8" s="9" t="n">
        <f aca="false">G8*M8</f>
        <v>0</v>
      </c>
      <c r="V8" s="2"/>
      <c r="AJ8" s="0" t="n">
        <f aca="false">VLOOKUP(D8,Koordinaten!$A:$C,2,FALSE())</f>
        <v>12.4853384</v>
      </c>
      <c r="AK8" s="0" t="n">
        <f aca="false">VLOOKUP(D8,Koordinaten!$A:$C,3,FALSE())</f>
        <v>41.894802</v>
      </c>
      <c r="AL8" s="0" t="n">
        <f aca="false">IF(ISBLANK($E8),VLOOKUP(D8,Koordinaten!$A:$C,2,FALSE()),VLOOKUP($E8,Koordinaten!$F:$H,2,FALSE()))</f>
        <v>11.2555757</v>
      </c>
      <c r="AM8" s="0" t="n">
        <f aca="false">IF(ISBLANK($E8),VLOOKUP(D8,Koordinaten!$A:$C,3,FALSE()),VLOOKUP($E8,Koordinaten!$F:$H,3,FALSE()))</f>
        <v>43.7698712</v>
      </c>
      <c r="AN8" s="0" t="str">
        <f aca="false">CONCATENATE(AK8,";",AJ8)</f>
        <v>41,894802;12,4853384</v>
      </c>
      <c r="AO8" s="0" t="str">
        <f aca="false">CONCATENATE(AM8,";",AL8)</f>
        <v>43,7698712;11,2555757</v>
      </c>
      <c r="AP8" s="0" t="n">
        <f aca="false">MIN(IF(ISBLANK(X8),9999,X8),IF(ISBLANK(AA8),9999,AA8),IF(ISBLANK(AD8),9999,AD8),IF(ISBLANK(AG8),9999,AG8),IF(ISBLANK(AI8),9999,AI8))</f>
        <v>9999</v>
      </c>
      <c r="AQ8" s="10" t="n">
        <v>44439</v>
      </c>
      <c r="AR8" s="0" t="s">
        <v>51</v>
      </c>
    </row>
    <row r="9" customFormat="false" ht="12.8" hidden="false" customHeight="false" outlineLevel="0" collapsed="false">
      <c r="B9" s="4" t="s">
        <v>44</v>
      </c>
      <c r="C9" s="5" t="n">
        <v>2016</v>
      </c>
      <c r="D9" s="4" t="s">
        <v>60</v>
      </c>
      <c r="E9" s="4" t="s">
        <v>61</v>
      </c>
      <c r="F9" s="4" t="n">
        <v>3</v>
      </c>
      <c r="G9" s="4" t="n">
        <v>3</v>
      </c>
      <c r="H9" s="2" t="s">
        <v>67</v>
      </c>
      <c r="I9" s="2" t="s">
        <v>70</v>
      </c>
      <c r="J9" s="2" t="s">
        <v>48</v>
      </c>
      <c r="K9" s="4" t="str">
        <f aca="false">CONCATENATE(IF(ISBLANK(W9),"-",W9),"/",IF(ISBLANK(Z9),"-",Z9),"/",IF(ISBLANK(AC9),"-",AC9),"/",IF(ISBLANK(AF9),"-",AF9),"/",IF(ISBLANK(AH9),"-",AH9))</f>
        <v>-/-/-/-/-</v>
      </c>
      <c r="L9" s="4" t="str">
        <f aca="false">CONCATENATE(IF(ISBLANK(X9),"-",X9),"/",IF(ISBLANK(AA9),"-",AA9),"/",IF(ISBLANK(AD9),"-",AD9),"/",IF(ISBLANK(AG9),"-",AG9),"/",IF(ISBLANK(AI9),"-",AI9))</f>
        <v>-/-/-/-/-</v>
      </c>
      <c r="M9" s="6"/>
      <c r="N9" s="4" t="n">
        <v>2021</v>
      </c>
      <c r="O9" s="4" t="str">
        <f aca="false">CONCATENATE(IF(ISBLANK(V9),"-",V9),"/",IF(ISBLANK(Y9),"-",Y9),"/",IF(ISBLANK(AB9),"-",AB9),"/",IF(ISBLANK(AE9),"-",AE9))</f>
        <v>-/-/-/-</v>
      </c>
      <c r="P9" s="4" t="s">
        <v>67</v>
      </c>
      <c r="Q9" s="4" t="s">
        <v>64</v>
      </c>
      <c r="R9" s="7"/>
      <c r="S9" s="7"/>
      <c r="T9" s="8" t="n">
        <f aca="false">M9*F9</f>
        <v>0</v>
      </c>
      <c r="U9" s="9" t="n">
        <f aca="false">G9*M9</f>
        <v>0</v>
      </c>
      <c r="V9" s="2"/>
      <c r="AJ9" s="0" t="n">
        <f aca="false">VLOOKUP(D9,Koordinaten!$A:$C,2,FALSE())</f>
        <v>12.4853384</v>
      </c>
      <c r="AK9" s="0" t="n">
        <f aca="false">VLOOKUP(D9,Koordinaten!$A:$C,3,FALSE())</f>
        <v>41.894802</v>
      </c>
      <c r="AL9" s="0" t="n">
        <f aca="false">IF(ISBLANK($E9),VLOOKUP(D9,Koordinaten!$A:$C,2,FALSE()),VLOOKUP($E9,Koordinaten!$F:$H,2,FALSE()))</f>
        <v>11.2555757</v>
      </c>
      <c r="AM9" s="0" t="n">
        <f aca="false">IF(ISBLANK($E9),VLOOKUP(D9,Koordinaten!$A:$C,3,FALSE()),VLOOKUP($E9,Koordinaten!$F:$H,3,FALSE()))</f>
        <v>43.7698712</v>
      </c>
      <c r="AN9" s="0" t="str">
        <f aca="false">CONCATENATE(AK9,";",AJ9)</f>
        <v>41,894802;12,4853384</v>
      </c>
      <c r="AO9" s="0" t="str">
        <f aca="false">CONCATENATE(AM9,";",AL9)</f>
        <v>43,7698712;11,2555757</v>
      </c>
      <c r="AP9" s="0" t="n">
        <f aca="false">MIN(IF(ISBLANK(X9),9999,X9),IF(ISBLANK(AA9),9999,AA9),IF(ISBLANK(AD9),9999,AD9),IF(ISBLANK(AG9),9999,AG9),IF(ISBLANK(AI9),9999,AI9))</f>
        <v>9999</v>
      </c>
      <c r="AQ9" s="10" t="n">
        <v>44439</v>
      </c>
      <c r="AR9" s="0" t="s">
        <v>51</v>
      </c>
    </row>
    <row r="10" customFormat="false" ht="12.8" hidden="false" customHeight="false" outlineLevel="0" collapsed="false">
      <c r="B10" s="4" t="s">
        <v>71</v>
      </c>
      <c r="C10" s="5" t="n">
        <v>2015</v>
      </c>
      <c r="D10" s="4" t="s">
        <v>60</v>
      </c>
      <c r="E10" s="4" t="s">
        <v>61</v>
      </c>
      <c r="F10" s="4" t="n">
        <v>1</v>
      </c>
      <c r="G10" s="4" t="n">
        <v>1</v>
      </c>
      <c r="H10" s="2" t="s">
        <v>67</v>
      </c>
      <c r="I10" s="2" t="s">
        <v>72</v>
      </c>
      <c r="J10" s="2" t="s">
        <v>73</v>
      </c>
      <c r="K10" s="4" t="str">
        <f aca="false">CONCATENATE(IF(ISBLANK(W10),"-",W10),"/",IF(ISBLANK(Z10),"-",Z10),"/",IF(ISBLANK(AC10),"-",AC10),"/",IF(ISBLANK(AF10),"-",AF10),"/",IF(ISBLANK(AH10),"-",AH10))</f>
        <v>2019/-/-/-/-</v>
      </c>
      <c r="L10" s="4" t="str">
        <f aca="false">CONCATENATE(IF(ISBLANK(X10),"-",X10),"/",IF(ISBLANK(AA10),"-",AA10),"/",IF(ISBLANK(AD10),"-",AD10),"/",IF(ISBLANK(AG10),"-",AG10),"/",IF(ISBLANK(AI10),"-",AI10))</f>
        <v>2028/-/-/-/-</v>
      </c>
      <c r="M10" s="6"/>
      <c r="N10" s="4" t="n">
        <v>2021</v>
      </c>
      <c r="O10" s="4" t="str">
        <f aca="false">CONCATENATE(IF(ISBLANK(V10),"-",V10),"/",IF(ISBLANK(Y10),"-",Y10),"/",IF(ISBLANK(AB10),"-",AB10),"/",IF(ISBLANK(AE10),"-",AE10))</f>
        <v>93/-/-/-</v>
      </c>
      <c r="P10" s="4" t="s">
        <v>67</v>
      </c>
      <c r="Q10" s="4" t="s">
        <v>64</v>
      </c>
      <c r="R10" s="7"/>
      <c r="S10" s="7"/>
      <c r="T10" s="8" t="n">
        <f aca="false">M10*F10</f>
        <v>0</v>
      </c>
      <c r="U10" s="9" t="n">
        <f aca="false">G10*M10</f>
        <v>0</v>
      </c>
      <c r="V10" s="2" t="n">
        <v>93</v>
      </c>
      <c r="W10" s="0" t="n">
        <v>2019</v>
      </c>
      <c r="X10" s="0" t="n">
        <v>2028</v>
      </c>
      <c r="AJ10" s="0" t="n">
        <f aca="false">VLOOKUP(D10,Koordinaten!$A:$C,2,FALSE())</f>
        <v>12.4853384</v>
      </c>
      <c r="AK10" s="0" t="n">
        <f aca="false">VLOOKUP(D10,Koordinaten!$A:$C,3,FALSE())</f>
        <v>41.894802</v>
      </c>
      <c r="AL10" s="0" t="n">
        <f aca="false">IF(ISBLANK($E10),VLOOKUP(D10,Koordinaten!$A:$C,2,FALSE()),VLOOKUP($E10,Koordinaten!$F:$H,2,FALSE()))</f>
        <v>11.2555757</v>
      </c>
      <c r="AM10" s="0" t="n">
        <f aca="false">IF(ISBLANK($E10),VLOOKUP(D10,Koordinaten!$A:$C,3,FALSE()),VLOOKUP($E10,Koordinaten!$F:$H,3,FALSE()))</f>
        <v>43.7698712</v>
      </c>
      <c r="AN10" s="0" t="str">
        <f aca="false">CONCATENATE(AK10,";",AJ10)</f>
        <v>41,894802;12,4853384</v>
      </c>
      <c r="AO10" s="0" t="str">
        <f aca="false">CONCATENATE(AM10,";",AL10)</f>
        <v>43,7698712;11,2555757</v>
      </c>
      <c r="AP10" s="0" t="n">
        <f aca="false">MIN(IF(ISBLANK(X10),9999,X10),IF(ISBLANK(AA10),9999,AA10),IF(ISBLANK(AD10),9999,AD10),IF(ISBLANK(AG10),9999,AG10),IF(ISBLANK(AI10),9999,AI10))</f>
        <v>2028</v>
      </c>
      <c r="AQ10" s="10" t="n">
        <v>44439</v>
      </c>
      <c r="AR10" s="0" t="s">
        <v>51</v>
      </c>
    </row>
    <row r="11" customFormat="false" ht="12.8" hidden="false" customHeight="false" outlineLevel="0" collapsed="false">
      <c r="B11" s="4" t="s">
        <v>44</v>
      </c>
      <c r="C11" s="5" t="n">
        <v>2018</v>
      </c>
      <c r="D11" s="4" t="s">
        <v>60</v>
      </c>
      <c r="E11" s="4" t="s">
        <v>61</v>
      </c>
      <c r="F11" s="4" t="n">
        <v>6</v>
      </c>
      <c r="G11" s="4" t="n">
        <v>3</v>
      </c>
      <c r="H11" s="2" t="s">
        <v>74</v>
      </c>
      <c r="I11" s="2" t="s">
        <v>65</v>
      </c>
      <c r="J11" s="2" t="s">
        <v>75</v>
      </c>
      <c r="K11" s="4" t="str">
        <f aca="false">CONCATENATE(IF(ISBLANK(W11),"-",W11),"/",IF(ISBLANK(Z11),"-",Z11),"/",IF(ISBLANK(AC11),"-",AC11),"/",IF(ISBLANK(AF11),"-",AF11),"/",IF(ISBLANK(AH11),"-",AH11))</f>
        <v>2021/2023/-/-/-</v>
      </c>
      <c r="L11" s="4" t="str">
        <f aca="false">CONCATENATE(IF(ISBLANK(X11),"-",X11),"/",IF(ISBLANK(AA11),"-",AA11),"/",IF(ISBLANK(AD11),"-",AD11),"/",IF(ISBLANK(AG11),"-",AG11),"/",IF(ISBLANK(AI11),"-",AI11))</f>
        <v>2024/2038/-/-/-</v>
      </c>
      <c r="M11" s="6"/>
      <c r="N11" s="4" t="n">
        <v>2021</v>
      </c>
      <c r="O11" s="4" t="str">
        <f aca="false">CONCATENATE(IF(ISBLANK(V11),"-",V11),"/",IF(ISBLANK(Y11),"-",Y11),"/",IF(ISBLANK(AB11),"-",AB11),"/",IF(ISBLANK(AE11),"-",AE11))</f>
        <v>88/93/-/-</v>
      </c>
      <c r="P11" s="2" t="s">
        <v>74</v>
      </c>
      <c r="Q11" s="4" t="s">
        <v>64</v>
      </c>
      <c r="R11" s="7"/>
      <c r="S11" s="7"/>
      <c r="T11" s="8" t="n">
        <f aca="false">M11*F11</f>
        <v>0</v>
      </c>
      <c r="U11" s="9" t="n">
        <f aca="false">G11*M11</f>
        <v>0</v>
      </c>
      <c r="V11" s="2" t="n">
        <v>88</v>
      </c>
      <c r="W11" s="0" t="n">
        <v>2021</v>
      </c>
      <c r="X11" s="0" t="n">
        <v>2024</v>
      </c>
      <c r="Y11" s="0" t="n">
        <v>93</v>
      </c>
      <c r="Z11" s="0" t="n">
        <v>2023</v>
      </c>
      <c r="AA11" s="0" t="n">
        <v>2038</v>
      </c>
      <c r="AJ11" s="0" t="n">
        <f aca="false">VLOOKUP(D11,Koordinaten!$A:$C,2,FALSE())</f>
        <v>12.4853384</v>
      </c>
      <c r="AK11" s="0" t="n">
        <f aca="false">VLOOKUP(D11,Koordinaten!$A:$C,3,FALSE())</f>
        <v>41.894802</v>
      </c>
      <c r="AL11" s="0" t="n">
        <f aca="false">IF(ISBLANK($E11),VLOOKUP(D11,Koordinaten!$A:$C,2,FALSE()),VLOOKUP($E11,Koordinaten!$F:$H,2,FALSE()))</f>
        <v>11.2555757</v>
      </c>
      <c r="AM11" s="0" t="n">
        <f aca="false">IF(ISBLANK($E11),VLOOKUP(D11,Koordinaten!$A:$C,3,FALSE()),VLOOKUP($E11,Koordinaten!$F:$H,3,FALSE()))</f>
        <v>43.7698712</v>
      </c>
      <c r="AN11" s="0" t="str">
        <f aca="false">CONCATENATE(AK11,";",AJ11)</f>
        <v>41,894802;12,4853384</v>
      </c>
      <c r="AO11" s="0" t="str">
        <f aca="false">CONCATENATE(AM11,";",AL11)</f>
        <v>43,7698712;11,2555757</v>
      </c>
      <c r="AP11" s="0" t="n">
        <f aca="false">MIN(IF(ISBLANK(X11),9999,X11),IF(ISBLANK(AA11),9999,AA11),IF(ISBLANK(AD11),9999,AD11),IF(ISBLANK(AG11),9999,AG11),IF(ISBLANK(AI11),9999,AI11))</f>
        <v>2024</v>
      </c>
      <c r="AQ11" s="10" t="n">
        <v>44439</v>
      </c>
      <c r="AR11" s="0" t="s">
        <v>51</v>
      </c>
    </row>
    <row r="12" customFormat="false" ht="12.8" hidden="false" customHeight="false" outlineLevel="0" collapsed="false">
      <c r="B12" s="4" t="s">
        <v>44</v>
      </c>
      <c r="C12" s="5" t="n">
        <v>2016</v>
      </c>
      <c r="D12" s="4" t="s">
        <v>60</v>
      </c>
      <c r="E12" s="4" t="s">
        <v>61</v>
      </c>
      <c r="F12" s="4" t="n">
        <v>4</v>
      </c>
      <c r="G12" s="4" t="n">
        <v>4</v>
      </c>
      <c r="H12" s="2" t="s">
        <v>74</v>
      </c>
      <c r="I12" s="2" t="s">
        <v>76</v>
      </c>
      <c r="J12" s="2" t="s">
        <v>75</v>
      </c>
      <c r="K12" s="4" t="str">
        <f aca="false">CONCATENATE(IF(ISBLANK(W12),"-",W12),"/",IF(ISBLANK(Z12),"-",Z12),"/",IF(ISBLANK(AC12),"-",AC12),"/",IF(ISBLANK(AF12),"-",AF12),"/",IF(ISBLANK(AH12),"-",AH12))</f>
        <v>2021/-/-/-/-</v>
      </c>
      <c r="L12" s="4" t="str">
        <f aca="false">CONCATENATE(IF(ISBLANK(X12),"-",X12),"/",IF(ISBLANK(AA12),"-",AA12),"/",IF(ISBLANK(AD12),"-",AD12),"/",IF(ISBLANK(AG12),"-",AG12),"/",IF(ISBLANK(AI12),"-",AI12))</f>
        <v>2030/-/-/-/-</v>
      </c>
      <c r="M12" s="6"/>
      <c r="N12" s="4" t="n">
        <v>2021</v>
      </c>
      <c r="O12" s="4" t="str">
        <f aca="false">CONCATENATE(IF(ISBLANK(V12),"-",V12),"/",IF(ISBLANK(Y12),"-",Y12),"/",IF(ISBLANK(AB12),"-",AB12),"/",IF(ISBLANK(AE12),"-",AE12))</f>
        <v>93/-/-/-</v>
      </c>
      <c r="P12" s="2" t="s">
        <v>74</v>
      </c>
      <c r="Q12" s="4" t="s">
        <v>64</v>
      </c>
      <c r="R12" s="7"/>
      <c r="S12" s="7"/>
      <c r="T12" s="8" t="n">
        <f aca="false">M12*F12</f>
        <v>0</v>
      </c>
      <c r="U12" s="9" t="n">
        <f aca="false">G12*M12</f>
        <v>0</v>
      </c>
      <c r="V12" s="2" t="n">
        <v>93</v>
      </c>
      <c r="W12" s="0" t="n">
        <v>2021</v>
      </c>
      <c r="X12" s="0" t="n">
        <v>2030</v>
      </c>
      <c r="AJ12" s="0" t="n">
        <f aca="false">VLOOKUP(D12,Koordinaten!$A:$C,2,FALSE())</f>
        <v>12.4853384</v>
      </c>
      <c r="AK12" s="0" t="n">
        <f aca="false">VLOOKUP(D12,Koordinaten!$A:$C,3,FALSE())</f>
        <v>41.894802</v>
      </c>
      <c r="AL12" s="0" t="n">
        <f aca="false">IF(ISBLANK($E12),VLOOKUP(D12,Koordinaten!$A:$C,2,FALSE()),VLOOKUP($E12,Koordinaten!$F:$H,2,FALSE()))</f>
        <v>11.2555757</v>
      </c>
      <c r="AM12" s="0" t="n">
        <f aca="false">IF(ISBLANK($E12),VLOOKUP(D12,Koordinaten!$A:$C,3,FALSE()),VLOOKUP($E12,Koordinaten!$F:$H,3,FALSE()))</f>
        <v>43.7698712</v>
      </c>
      <c r="AN12" s="0" t="str">
        <f aca="false">CONCATENATE(AK12,";",AJ12)</f>
        <v>41,894802;12,4853384</v>
      </c>
      <c r="AO12" s="0" t="str">
        <f aca="false">CONCATENATE(AM12,";",AL12)</f>
        <v>43,7698712;11,2555757</v>
      </c>
      <c r="AP12" s="0" t="n">
        <f aca="false">MIN(IF(ISBLANK(X12),9999,X12),IF(ISBLANK(AA12),9999,AA12),IF(ISBLANK(AD12),9999,AD12),IF(ISBLANK(AG12),9999,AG12),IF(ISBLANK(AI12),9999,AI12))</f>
        <v>2030</v>
      </c>
      <c r="AQ12" s="10" t="n">
        <v>44439</v>
      </c>
      <c r="AR12" s="0" t="s">
        <v>51</v>
      </c>
    </row>
    <row r="13" customFormat="false" ht="12.8" hidden="false" customHeight="false" outlineLevel="0" collapsed="false">
      <c r="B13" s="4" t="s">
        <v>44</v>
      </c>
      <c r="C13" s="5" t="n">
        <v>2015</v>
      </c>
      <c r="D13" s="4" t="s">
        <v>60</v>
      </c>
      <c r="E13" s="4" t="s">
        <v>61</v>
      </c>
      <c r="F13" s="4" t="n">
        <v>2</v>
      </c>
      <c r="G13" s="4" t="n">
        <v>2</v>
      </c>
      <c r="H13" s="2" t="s">
        <v>74</v>
      </c>
      <c r="I13" s="2" t="s">
        <v>77</v>
      </c>
      <c r="J13" s="2" t="s">
        <v>75</v>
      </c>
      <c r="K13" s="4" t="str">
        <f aca="false">CONCATENATE(IF(ISBLANK(W13),"-",W13),"/",IF(ISBLANK(Z13),"-",Z13),"/",IF(ISBLANK(AC13),"-",AC13),"/",IF(ISBLANK(AF13),"-",AF13),"/",IF(ISBLANK(AH13),"-",AH13))</f>
        <v>2019/2020/-/-/-</v>
      </c>
      <c r="L13" s="4" t="str">
        <f aca="false">CONCATENATE(IF(ISBLANK(X13),"-",X13),"/",IF(ISBLANK(AA13),"-",AA13),"/",IF(ISBLANK(AD13),"-",AD13),"/",IF(ISBLANK(AG13),"-",AG13),"/",IF(ISBLANK(AI13),"-",AI13))</f>
        <v>2030/2028/-/-/-</v>
      </c>
      <c r="M13" s="6"/>
      <c r="N13" s="4" t="n">
        <v>2021</v>
      </c>
      <c r="O13" s="4" t="str">
        <f aca="false">CONCATENATE(IF(ISBLANK(V13),"-",V13),"/",IF(ISBLANK(Y13),"-",Y13),"/",IF(ISBLANK(AB13),"-",AB13),"/",IF(ISBLANK(AE13),"-",AE13))</f>
        <v>94/90/-/-</v>
      </c>
      <c r="P13" s="2" t="s">
        <v>74</v>
      </c>
      <c r="Q13" s="4" t="s">
        <v>64</v>
      </c>
      <c r="R13" s="7"/>
      <c r="S13" s="7"/>
      <c r="T13" s="8" t="n">
        <f aca="false">M13*F13</f>
        <v>0</v>
      </c>
      <c r="U13" s="9" t="n">
        <f aca="false">G13*M13</f>
        <v>0</v>
      </c>
      <c r="V13" s="2" t="n">
        <v>94</v>
      </c>
      <c r="W13" s="0" t="n">
        <v>2019</v>
      </c>
      <c r="X13" s="0" t="n">
        <v>2030</v>
      </c>
      <c r="Y13" s="0" t="n">
        <v>90</v>
      </c>
      <c r="Z13" s="0" t="n">
        <v>2020</v>
      </c>
      <c r="AA13" s="0" t="n">
        <v>2028</v>
      </c>
      <c r="AJ13" s="0" t="n">
        <f aca="false">VLOOKUP(D13,Koordinaten!$A:$C,2,FALSE())</f>
        <v>12.4853384</v>
      </c>
      <c r="AK13" s="0" t="n">
        <f aca="false">VLOOKUP(D13,Koordinaten!$A:$C,3,FALSE())</f>
        <v>41.894802</v>
      </c>
      <c r="AL13" s="0" t="n">
        <f aca="false">IF(ISBLANK($E13),VLOOKUP(D13,Koordinaten!$A:$C,2,FALSE()),VLOOKUP($E13,Koordinaten!$F:$H,2,FALSE()))</f>
        <v>11.2555757</v>
      </c>
      <c r="AM13" s="0" t="n">
        <f aca="false">IF(ISBLANK($E13),VLOOKUP(D13,Koordinaten!$A:$C,3,FALSE()),VLOOKUP($E13,Koordinaten!$F:$H,3,FALSE()))</f>
        <v>43.7698712</v>
      </c>
      <c r="AN13" s="0" t="str">
        <f aca="false">CONCATENATE(AK13,";",AJ13)</f>
        <v>41,894802;12,4853384</v>
      </c>
      <c r="AO13" s="0" t="str">
        <f aca="false">CONCATENATE(AM13,";",AL13)</f>
        <v>43,7698712;11,2555757</v>
      </c>
      <c r="AP13" s="0" t="n">
        <f aca="false">MIN(IF(ISBLANK(X13),9999,X13),IF(ISBLANK(AA13),9999,AA13),IF(ISBLANK(AD13),9999,AD13),IF(ISBLANK(AG13),9999,AG13),IF(ISBLANK(AI13),9999,AI13))</f>
        <v>2028</v>
      </c>
      <c r="AQ13" s="10" t="n">
        <v>44439</v>
      </c>
      <c r="AR13" s="0" t="n">
        <v>10</v>
      </c>
    </row>
    <row r="14" customFormat="false" ht="12.8" hidden="false" customHeight="false" outlineLevel="0" collapsed="false">
      <c r="B14" s="4" t="s">
        <v>52</v>
      </c>
      <c r="C14" s="5" t="n">
        <v>2012</v>
      </c>
      <c r="D14" s="4" t="s">
        <v>60</v>
      </c>
      <c r="E14" s="4" t="s">
        <v>61</v>
      </c>
      <c r="F14" s="4" t="n">
        <v>2</v>
      </c>
      <c r="G14" s="4" t="n">
        <v>2</v>
      </c>
      <c r="H14" s="2" t="s">
        <v>74</v>
      </c>
      <c r="I14" s="2" t="s">
        <v>78</v>
      </c>
      <c r="J14" s="2" t="s">
        <v>79</v>
      </c>
      <c r="K14" s="4" t="str">
        <f aca="false">CONCATENATE(IF(ISBLANK(W14),"-",W14),"/",IF(ISBLANK(Z14),"-",Z14),"/",IF(ISBLANK(AC14),"-",AC14),"/",IF(ISBLANK(AF14),"-",AF14),"/",IF(ISBLANK(AH14),"-",AH14))</f>
        <v>-/2021/-/-/-</v>
      </c>
      <c r="L14" s="4" t="str">
        <f aca="false">CONCATENATE(IF(ISBLANK(X14),"-",X14),"/",IF(ISBLANK(AA14),"-",AA14),"/",IF(ISBLANK(AD14),"-",AD14),"/",IF(ISBLANK(AG14),"-",AG14),"/",IF(ISBLANK(AI14),"-",AI14))</f>
        <v>-/2030/-/-/-</v>
      </c>
      <c r="M14" s="6"/>
      <c r="N14" s="4" t="n">
        <v>2021</v>
      </c>
      <c r="O14" s="4" t="str">
        <f aca="false">CONCATENATE(IF(ISBLANK(V14),"-",V14),"/",IF(ISBLANK(Y14),"-",Y14),"/",IF(ISBLANK(AB14),"-",AB14),"/",IF(ISBLANK(AE14),"-",AE14))</f>
        <v>-/93/-/-</v>
      </c>
      <c r="P14" s="2" t="s">
        <v>74</v>
      </c>
      <c r="Q14" s="4" t="s">
        <v>64</v>
      </c>
      <c r="R14" s="7"/>
      <c r="S14" s="7"/>
      <c r="T14" s="8" t="n">
        <f aca="false">M14*F14</f>
        <v>0</v>
      </c>
      <c r="U14" s="9" t="n">
        <f aca="false">G14*M14</f>
        <v>0</v>
      </c>
      <c r="V14" s="2"/>
      <c r="Y14" s="0" t="n">
        <v>93</v>
      </c>
      <c r="Z14" s="0" t="n">
        <v>2021</v>
      </c>
      <c r="AA14" s="0" t="n">
        <v>2030</v>
      </c>
      <c r="AJ14" s="0" t="n">
        <f aca="false">VLOOKUP(D14,Koordinaten!$A:$C,2,FALSE())</f>
        <v>12.4853384</v>
      </c>
      <c r="AK14" s="0" t="n">
        <f aca="false">VLOOKUP(D14,Koordinaten!$A:$C,3,FALSE())</f>
        <v>41.894802</v>
      </c>
      <c r="AL14" s="0" t="n">
        <f aca="false">IF(ISBLANK($E14),VLOOKUP(D14,Koordinaten!$A:$C,2,FALSE()),VLOOKUP($E14,Koordinaten!$F:$H,2,FALSE()))</f>
        <v>11.2555757</v>
      </c>
      <c r="AM14" s="0" t="n">
        <f aca="false">IF(ISBLANK($E14),VLOOKUP(D14,Koordinaten!$A:$C,3,FALSE()),VLOOKUP($E14,Koordinaten!$F:$H,3,FALSE()))</f>
        <v>43.7698712</v>
      </c>
      <c r="AN14" s="0" t="str">
        <f aca="false">CONCATENATE(AK14,";",AJ14)</f>
        <v>41,894802;12,4853384</v>
      </c>
      <c r="AO14" s="0" t="str">
        <f aca="false">CONCATENATE(AM14,";",AL14)</f>
        <v>43,7698712;11,2555757</v>
      </c>
      <c r="AP14" s="0" t="n">
        <f aca="false">MIN(IF(ISBLANK(X14),9999,X14),IF(ISBLANK(AA14),9999,AA14),IF(ISBLANK(AD14),9999,AD14),IF(ISBLANK(AG14),9999,AG14),IF(ISBLANK(AI14),9999,AI14))</f>
        <v>2030</v>
      </c>
      <c r="AQ14" s="10" t="n">
        <v>44439</v>
      </c>
      <c r="AR14" s="0" t="s">
        <v>51</v>
      </c>
    </row>
    <row r="15" customFormat="false" ht="12.8" hidden="false" customHeight="false" outlineLevel="0" collapsed="false">
      <c r="B15" s="4" t="s">
        <v>52</v>
      </c>
      <c r="C15" s="5" t="n">
        <v>2007</v>
      </c>
      <c r="D15" s="4" t="s">
        <v>60</v>
      </c>
      <c r="E15" s="4" t="s">
        <v>61</v>
      </c>
      <c r="F15" s="4" t="n">
        <v>1</v>
      </c>
      <c r="G15" s="4" t="n">
        <v>1</v>
      </c>
      <c r="H15" s="2" t="s">
        <v>74</v>
      </c>
      <c r="I15" s="2" t="s">
        <v>80</v>
      </c>
      <c r="J15" s="2" t="s">
        <v>75</v>
      </c>
      <c r="K15" s="4" t="str">
        <f aca="false">CONCATENATE(IF(ISBLANK(W15),"-",W15),"/",IF(ISBLANK(Z15),"-",Z15),"/",IF(ISBLANK(AC15),"-",AC15),"/",IF(ISBLANK(AF15),"-",AF15),"/",IF(ISBLANK(AH15),"-",AH15))</f>
        <v>2021/-/-/-/-</v>
      </c>
      <c r="L15" s="4" t="str">
        <f aca="false">CONCATENATE(IF(ISBLANK(X15),"-",X15),"/",IF(ISBLANK(AA15),"-",AA15),"/",IF(ISBLANK(AD15),"-",AD15),"/",IF(ISBLANK(AG15),"-",AG15),"/",IF(ISBLANK(AI15),"-",AI15))</f>
        <v>2040/-/-/-/-</v>
      </c>
      <c r="M15" s="6"/>
      <c r="N15" s="4" t="n">
        <v>2021</v>
      </c>
      <c r="O15" s="4" t="str">
        <f aca="false">CONCATENATE(IF(ISBLANK(V15),"-",V15),"/",IF(ISBLANK(Y15),"-",Y15),"/",IF(ISBLANK(AB15),"-",AB15),"/",IF(ISBLANK(AE15),"-",AE15))</f>
        <v>95/-/-/-</v>
      </c>
      <c r="P15" s="2" t="s">
        <v>74</v>
      </c>
      <c r="Q15" s="4" t="s">
        <v>64</v>
      </c>
      <c r="R15" s="7"/>
      <c r="S15" s="7"/>
      <c r="T15" s="8" t="n">
        <f aca="false">M15*F15</f>
        <v>0</v>
      </c>
      <c r="U15" s="9" t="n">
        <f aca="false">G15*M15</f>
        <v>0</v>
      </c>
      <c r="V15" s="2" t="n">
        <v>95</v>
      </c>
      <c r="W15" s="0" t="n">
        <v>2021</v>
      </c>
      <c r="X15" s="0" t="n">
        <v>2040</v>
      </c>
      <c r="AJ15" s="0" t="n">
        <f aca="false">VLOOKUP(D15,Koordinaten!$A:$C,2,FALSE())</f>
        <v>12.4853384</v>
      </c>
      <c r="AK15" s="0" t="n">
        <f aca="false">VLOOKUP(D15,Koordinaten!$A:$C,3,FALSE())</f>
        <v>41.894802</v>
      </c>
      <c r="AL15" s="0" t="n">
        <f aca="false">IF(ISBLANK($E15),VLOOKUP(D15,Koordinaten!$A:$C,2,FALSE()),VLOOKUP($E15,Koordinaten!$F:$H,2,FALSE()))</f>
        <v>11.2555757</v>
      </c>
      <c r="AM15" s="0" t="n">
        <f aca="false">IF(ISBLANK($E15),VLOOKUP(D15,Koordinaten!$A:$C,3,FALSE()),VLOOKUP($E15,Koordinaten!$F:$H,3,FALSE()))</f>
        <v>43.7698712</v>
      </c>
      <c r="AN15" s="0" t="str">
        <f aca="false">CONCATENATE(AK15,";",AJ15)</f>
        <v>41,894802;12,4853384</v>
      </c>
      <c r="AO15" s="0" t="str">
        <f aca="false">CONCATENATE(AM15,";",AL15)</f>
        <v>43,7698712;11,2555757</v>
      </c>
      <c r="AP15" s="0" t="n">
        <f aca="false">MIN(IF(ISBLANK(X15),9999,X15),IF(ISBLANK(AA15),9999,AA15),IF(ISBLANK(AD15),9999,AD15),IF(ISBLANK(AG15),9999,AG15),IF(ISBLANK(AI15),9999,AI15))</f>
        <v>2040</v>
      </c>
      <c r="AQ15" s="10" t="n">
        <v>44439</v>
      </c>
      <c r="AR15" s="0" t="s">
        <v>51</v>
      </c>
    </row>
    <row r="16" customFormat="false" ht="12.8" hidden="false" customHeight="false" outlineLevel="0" collapsed="false">
      <c r="B16" s="4" t="s">
        <v>44</v>
      </c>
      <c r="C16" s="5" t="n">
        <v>2018</v>
      </c>
      <c r="D16" s="4" t="s">
        <v>60</v>
      </c>
      <c r="E16" s="4" t="s">
        <v>61</v>
      </c>
      <c r="F16" s="4" t="n">
        <v>15</v>
      </c>
      <c r="G16" s="4" t="n">
        <v>9</v>
      </c>
      <c r="H16" s="2" t="s">
        <v>81</v>
      </c>
      <c r="I16" s="2" t="s">
        <v>65</v>
      </c>
      <c r="J16" s="2" t="s">
        <v>48</v>
      </c>
      <c r="K16" s="4" t="str">
        <f aca="false">CONCATENATE(IF(ISBLANK(W16),"-",W16),"/",IF(ISBLANK(Z16),"-",Z16),"/",IF(ISBLANK(AC16),"-",AC16),"/",IF(ISBLANK(AF16),"-",AF16),"/",IF(ISBLANK(AH16),"-",AH16))</f>
        <v>2020/2021/-/-/-</v>
      </c>
      <c r="L16" s="4" t="str">
        <f aca="false">CONCATENATE(IF(ISBLANK(X16),"-",X16),"/",IF(ISBLANK(AA16),"-",AA16),"/",IF(ISBLANK(AD16),"-",AD16),"/",IF(ISBLANK(AG16),"-",AG16),"/",IF(ISBLANK(AI16),"-",AI16))</f>
        <v>2027/2030/-/-/-</v>
      </c>
      <c r="M16" s="6"/>
      <c r="N16" s="4" t="n">
        <v>2021</v>
      </c>
      <c r="O16" s="4" t="str">
        <f aca="false">CONCATENATE(IF(ISBLANK(V16),"-",V16),"/",IF(ISBLANK(Y16),"-",Y16),"/",IF(ISBLANK(AB16),"-",AB16),"/",IF(ISBLANK(AE16),"-",AE16))</f>
        <v>92/92/-/-</v>
      </c>
      <c r="P16" s="4" t="s">
        <v>81</v>
      </c>
      <c r="Q16" s="4" t="s">
        <v>64</v>
      </c>
      <c r="R16" s="7"/>
      <c r="S16" s="7"/>
      <c r="T16" s="8" t="n">
        <f aca="false">M16*F16</f>
        <v>0</v>
      </c>
      <c r="U16" s="9" t="n">
        <f aca="false">G16*M16</f>
        <v>0</v>
      </c>
      <c r="V16" s="2" t="n">
        <v>92</v>
      </c>
      <c r="W16" s="0" t="n">
        <v>2020</v>
      </c>
      <c r="X16" s="0" t="n">
        <v>2027</v>
      </c>
      <c r="Y16" s="0" t="n">
        <v>92</v>
      </c>
      <c r="Z16" s="0" t="n">
        <v>2021</v>
      </c>
      <c r="AA16" s="0" t="n">
        <v>2030</v>
      </c>
      <c r="AJ16" s="0" t="n">
        <f aca="false">VLOOKUP(D16,Koordinaten!$A:$C,2,FALSE())</f>
        <v>12.4853384</v>
      </c>
      <c r="AK16" s="0" t="n">
        <f aca="false">VLOOKUP(D16,Koordinaten!$A:$C,3,FALSE())</f>
        <v>41.894802</v>
      </c>
      <c r="AL16" s="0" t="n">
        <f aca="false">IF(ISBLANK($E16),VLOOKUP(D16,Koordinaten!$A:$C,2,FALSE()),VLOOKUP($E16,Koordinaten!$F:$H,2,FALSE()))</f>
        <v>11.2555757</v>
      </c>
      <c r="AM16" s="0" t="n">
        <f aca="false">IF(ISBLANK($E16),VLOOKUP(D16,Koordinaten!$A:$C,3,FALSE()),VLOOKUP($E16,Koordinaten!$F:$H,3,FALSE()))</f>
        <v>43.7698712</v>
      </c>
      <c r="AN16" s="0" t="str">
        <f aca="false">CONCATENATE(AK16,";",AJ16)</f>
        <v>41,894802;12,4853384</v>
      </c>
      <c r="AO16" s="0" t="str">
        <f aca="false">CONCATENATE(AM16,";",AL16)</f>
        <v>43,7698712;11,2555757</v>
      </c>
      <c r="AP16" s="0" t="n">
        <f aca="false">MIN(IF(ISBLANK(X16),9999,X16),IF(ISBLANK(AA16),9999,AA16),IF(ISBLANK(AD16),9999,AD16),IF(ISBLANK(AG16),9999,AG16),IF(ISBLANK(AI16),9999,AI16))</f>
        <v>2027</v>
      </c>
      <c r="AQ16" s="10" t="n">
        <v>44439</v>
      </c>
      <c r="AR16" s="0" t="s">
        <v>82</v>
      </c>
    </row>
    <row r="17" customFormat="false" ht="12.8" hidden="false" customHeight="false" outlineLevel="0" collapsed="false">
      <c r="B17" s="4" t="s">
        <v>44</v>
      </c>
      <c r="C17" s="5" t="n">
        <v>2017</v>
      </c>
      <c r="D17" s="4" t="s">
        <v>60</v>
      </c>
      <c r="E17" s="4" t="s">
        <v>61</v>
      </c>
      <c r="F17" s="4" t="n">
        <v>6</v>
      </c>
      <c r="G17" s="4" t="n">
        <v>6</v>
      </c>
      <c r="H17" s="2" t="s">
        <v>81</v>
      </c>
      <c r="I17" s="2" t="s">
        <v>83</v>
      </c>
      <c r="J17" s="2" t="s">
        <v>48</v>
      </c>
      <c r="K17" s="4" t="str">
        <f aca="false">CONCATENATE(IF(ISBLANK(W17),"-",W17),"/",IF(ISBLANK(Z17),"-",Z17),"/",IF(ISBLANK(AC17),"-",AC17),"/",IF(ISBLANK(AF17),"-",AF17),"/",IF(ISBLANK(AH17),"-",AH17))</f>
        <v>2022/2024/-/-/-</v>
      </c>
      <c r="L17" s="4" t="str">
        <f aca="false">CONCATENATE(IF(ISBLANK(X17),"-",X17),"/",IF(ISBLANK(AA17),"-",AA17),"/",IF(ISBLANK(AD17),"-",AD17),"/",IF(ISBLANK(AG17),"-",AG17),"/",IF(ISBLANK(AI17),"-",AI17))</f>
        <v>2040/2043/-/-/-</v>
      </c>
      <c r="M17" s="6"/>
      <c r="N17" s="4" t="n">
        <v>2021</v>
      </c>
      <c r="O17" s="4" t="str">
        <f aca="false">CONCATENATE(IF(ISBLANK(V17),"-",V17),"/",IF(ISBLANK(Y17),"-",Y17),"/",IF(ISBLANK(AB17),"-",AB17),"/",IF(ISBLANK(AE17),"-",AE17))</f>
        <v>95/95/-/-</v>
      </c>
      <c r="P17" s="4" t="s">
        <v>81</v>
      </c>
      <c r="Q17" s="4" t="s">
        <v>64</v>
      </c>
      <c r="R17" s="7"/>
      <c r="S17" s="7"/>
      <c r="T17" s="8" t="n">
        <f aca="false">M17*F17</f>
        <v>0</v>
      </c>
      <c r="U17" s="9" t="n">
        <f aca="false">G17*M17</f>
        <v>0</v>
      </c>
      <c r="V17" s="2" t="n">
        <v>95</v>
      </c>
      <c r="W17" s="0" t="n">
        <v>2022</v>
      </c>
      <c r="X17" s="0" t="n">
        <v>2040</v>
      </c>
      <c r="Y17" s="0" t="n">
        <v>95</v>
      </c>
      <c r="Z17" s="0" t="n">
        <v>2024</v>
      </c>
      <c r="AA17" s="0" t="n">
        <v>2043</v>
      </c>
      <c r="AJ17" s="0" t="n">
        <f aca="false">VLOOKUP(D17,Koordinaten!$A:$C,2,FALSE())</f>
        <v>12.4853384</v>
      </c>
      <c r="AK17" s="0" t="n">
        <f aca="false">VLOOKUP(D17,Koordinaten!$A:$C,3,FALSE())</f>
        <v>41.894802</v>
      </c>
      <c r="AL17" s="0" t="n">
        <f aca="false">IF(ISBLANK($E17),VLOOKUP(D17,Koordinaten!$A:$C,2,FALSE()),VLOOKUP($E17,Koordinaten!$F:$H,2,FALSE()))</f>
        <v>11.2555757</v>
      </c>
      <c r="AM17" s="0" t="n">
        <f aca="false">IF(ISBLANK($E17),VLOOKUP(D17,Koordinaten!$A:$C,3,FALSE()),VLOOKUP($E17,Koordinaten!$F:$H,3,FALSE()))</f>
        <v>43.7698712</v>
      </c>
      <c r="AN17" s="0" t="str">
        <f aca="false">CONCATENATE(AK17,";",AJ17)</f>
        <v>41,894802;12,4853384</v>
      </c>
      <c r="AO17" s="0" t="str">
        <f aca="false">CONCATENATE(AM17,";",AL17)</f>
        <v>43,7698712;11,2555757</v>
      </c>
      <c r="AP17" s="0" t="n">
        <f aca="false">MIN(IF(ISBLANK(X17),9999,X17),IF(ISBLANK(AA17),9999,AA17),IF(ISBLANK(AD17),9999,AD17),IF(ISBLANK(AG17),9999,AG17),IF(ISBLANK(AI17),9999,AI17))</f>
        <v>2040</v>
      </c>
      <c r="AQ17" s="10" t="n">
        <v>44439</v>
      </c>
      <c r="AR17" s="0" t="s">
        <v>51</v>
      </c>
    </row>
    <row r="18" customFormat="false" ht="12.8" hidden="false" customHeight="false" outlineLevel="0" collapsed="false">
      <c r="B18" s="4" t="s">
        <v>44</v>
      </c>
      <c r="C18" s="5" t="n">
        <v>2019</v>
      </c>
      <c r="D18" s="4" t="s">
        <v>60</v>
      </c>
      <c r="E18" s="4" t="s">
        <v>61</v>
      </c>
      <c r="F18" s="4" t="n">
        <v>3</v>
      </c>
      <c r="G18" s="4" t="n">
        <v>3</v>
      </c>
      <c r="H18" s="2" t="s">
        <v>81</v>
      </c>
      <c r="I18" s="2" t="s">
        <v>84</v>
      </c>
      <c r="J18" s="2" t="s">
        <v>69</v>
      </c>
      <c r="K18" s="4" t="str">
        <f aca="false">CONCATENATE(IF(ISBLANK(W18),"-",W18),"/",IF(ISBLANK(Z18),"-",Z18),"/",IF(ISBLANK(AC18),"-",AC18),"/",IF(ISBLANK(AF18),"-",AF18),"/",IF(ISBLANK(AH18),"-",AH18))</f>
        <v>-/-/-/-/-</v>
      </c>
      <c r="L18" s="4" t="str">
        <f aca="false">CONCATENATE(IF(ISBLANK(X18),"-",X18),"/",IF(ISBLANK(AA18),"-",AA18),"/",IF(ISBLANK(AD18),"-",AD18),"/",IF(ISBLANK(AG18),"-",AG18),"/",IF(ISBLANK(AI18),"-",AI18))</f>
        <v>-/-/-/-/-</v>
      </c>
      <c r="M18" s="6"/>
      <c r="N18" s="4" t="n">
        <v>2021</v>
      </c>
      <c r="O18" s="4" t="str">
        <f aca="false">CONCATENATE(IF(ISBLANK(V18),"-",V18),"/",IF(ISBLANK(Y18),"-",Y18),"/",IF(ISBLANK(AB18),"-",AB18),"/",IF(ISBLANK(AE18),"-",AE18))</f>
        <v>-/-/-/-</v>
      </c>
      <c r="P18" s="4" t="s">
        <v>81</v>
      </c>
      <c r="Q18" s="4" t="s">
        <v>64</v>
      </c>
      <c r="R18" s="7"/>
      <c r="S18" s="7"/>
      <c r="T18" s="8" t="n">
        <f aca="false">M18*F18</f>
        <v>0</v>
      </c>
      <c r="U18" s="9" t="n">
        <f aca="false">G18*M18</f>
        <v>0</v>
      </c>
      <c r="V18" s="2"/>
      <c r="AJ18" s="0" t="n">
        <f aca="false">VLOOKUP(D18,Koordinaten!$A:$C,2,FALSE())</f>
        <v>12.4853384</v>
      </c>
      <c r="AK18" s="0" t="n">
        <f aca="false">VLOOKUP(D18,Koordinaten!$A:$C,3,FALSE())</f>
        <v>41.894802</v>
      </c>
      <c r="AL18" s="0" t="n">
        <f aca="false">IF(ISBLANK($E18),VLOOKUP(D18,Koordinaten!$A:$C,2,FALSE()),VLOOKUP($E18,Koordinaten!$F:$H,2,FALSE()))</f>
        <v>11.2555757</v>
      </c>
      <c r="AM18" s="0" t="n">
        <f aca="false">IF(ISBLANK($E18),VLOOKUP(D18,Koordinaten!$A:$C,3,FALSE()),VLOOKUP($E18,Koordinaten!$F:$H,3,FALSE()))</f>
        <v>43.7698712</v>
      </c>
      <c r="AN18" s="0" t="str">
        <f aca="false">CONCATENATE(AK18,";",AJ18)</f>
        <v>41,894802;12,4853384</v>
      </c>
      <c r="AO18" s="0" t="str">
        <f aca="false">CONCATENATE(AM18,";",AL18)</f>
        <v>43,7698712;11,2555757</v>
      </c>
      <c r="AP18" s="0" t="n">
        <f aca="false">MIN(IF(ISBLANK(X18),9999,X18),IF(ISBLANK(AA18),9999,AA18),IF(ISBLANK(AD18),9999,AD18),IF(ISBLANK(AG18),9999,AG18),IF(ISBLANK(AI18),9999,AI18))</f>
        <v>9999</v>
      </c>
      <c r="AQ18" s="10" t="n">
        <v>44439</v>
      </c>
      <c r="AR18" s="0" t="s">
        <v>51</v>
      </c>
    </row>
    <row r="19" customFormat="false" ht="12.8" hidden="false" customHeight="false" outlineLevel="0" collapsed="false">
      <c r="B19" s="4" t="s">
        <v>52</v>
      </c>
      <c r="C19" s="5" t="n">
        <v>2011</v>
      </c>
      <c r="D19" s="4" t="s">
        <v>60</v>
      </c>
      <c r="E19" s="4" t="s">
        <v>61</v>
      </c>
      <c r="F19" s="4" t="n">
        <v>2</v>
      </c>
      <c r="G19" s="4" t="n">
        <v>2</v>
      </c>
      <c r="H19" s="2" t="s">
        <v>85</v>
      </c>
      <c r="I19" s="2" t="s">
        <v>78</v>
      </c>
      <c r="J19" s="2" t="s">
        <v>75</v>
      </c>
      <c r="K19" s="4" t="str">
        <f aca="false">CONCATENATE(IF(ISBLANK(W19),"-",W19),"/",IF(ISBLANK(Z19),"-",Z19),"/",IF(ISBLANK(AC19),"-",AC19),"/",IF(ISBLANK(AF19),"-",AF19),"/",IF(ISBLANK(AH19),"-",AH19))</f>
        <v>-/-/-/-/-</v>
      </c>
      <c r="L19" s="4" t="str">
        <f aca="false">CONCATENATE(IF(ISBLANK(X19),"-",X19),"/",IF(ISBLANK(AA19),"-",AA19),"/",IF(ISBLANK(AD19),"-",AD19),"/",IF(ISBLANK(AG19),"-",AG19),"/",IF(ISBLANK(AI19),"-",AI19))</f>
        <v>-/-/-/-/-</v>
      </c>
      <c r="M19" s="6"/>
      <c r="N19" s="4" t="n">
        <v>2021</v>
      </c>
      <c r="O19" s="4" t="str">
        <f aca="false">CONCATENATE(IF(ISBLANK(V19),"-",V19),"/",IF(ISBLANK(Y19),"-",Y19),"/",IF(ISBLANK(AB19),"-",AB19),"/",IF(ISBLANK(AE19),"-",AE19))</f>
        <v>-/-/-/-</v>
      </c>
      <c r="P19" s="4" t="s">
        <v>85</v>
      </c>
      <c r="Q19" s="4" t="s">
        <v>64</v>
      </c>
      <c r="R19" s="7"/>
      <c r="S19" s="7"/>
      <c r="T19" s="8" t="n">
        <f aca="false">M19*F19</f>
        <v>0</v>
      </c>
      <c r="U19" s="9" t="n">
        <f aca="false">G19*M19</f>
        <v>0</v>
      </c>
      <c r="V19" s="2"/>
      <c r="AJ19" s="0" t="n">
        <f aca="false">VLOOKUP(D19,Koordinaten!$A:$C,2,FALSE())</f>
        <v>12.4853384</v>
      </c>
      <c r="AK19" s="0" t="n">
        <f aca="false">VLOOKUP(D19,Koordinaten!$A:$C,3,FALSE())</f>
        <v>41.894802</v>
      </c>
      <c r="AL19" s="0" t="n">
        <f aca="false">IF(ISBLANK($E19),VLOOKUP(D19,Koordinaten!$A:$C,2,FALSE()),VLOOKUP($E19,Koordinaten!$F:$H,2,FALSE()))</f>
        <v>11.2555757</v>
      </c>
      <c r="AM19" s="0" t="n">
        <f aca="false">IF(ISBLANK($E19),VLOOKUP(D19,Koordinaten!$A:$C,3,FALSE()),VLOOKUP($E19,Koordinaten!$F:$H,3,FALSE()))</f>
        <v>43.7698712</v>
      </c>
      <c r="AN19" s="0" t="str">
        <f aca="false">CONCATENATE(AK19,";",AJ19)</f>
        <v>41,894802;12,4853384</v>
      </c>
      <c r="AO19" s="0" t="str">
        <f aca="false">CONCATENATE(AM19,";",AL19)</f>
        <v>43,7698712;11,2555757</v>
      </c>
      <c r="AP19" s="0" t="n">
        <f aca="false">MIN(IF(ISBLANK(X19),9999,X19),IF(ISBLANK(AA19),9999,AA19),IF(ISBLANK(AD19),9999,AD19),IF(ISBLANK(AG19),9999,AG19),IF(ISBLANK(AI19),9999,AI19))</f>
        <v>9999</v>
      </c>
      <c r="AQ19" s="10" t="n">
        <v>44439</v>
      </c>
      <c r="AR19" s="0" t="s">
        <v>51</v>
      </c>
    </row>
    <row r="20" customFormat="false" ht="12.8" hidden="false" customHeight="false" outlineLevel="0" collapsed="false">
      <c r="B20" s="4" t="s">
        <v>44</v>
      </c>
      <c r="C20" s="5" t="n">
        <v>2018</v>
      </c>
      <c r="D20" s="4" t="s">
        <v>60</v>
      </c>
      <c r="E20" s="4" t="s">
        <v>61</v>
      </c>
      <c r="F20" s="4" t="n">
        <v>12</v>
      </c>
      <c r="G20" s="4" t="n">
        <v>6</v>
      </c>
      <c r="H20" s="2" t="s">
        <v>85</v>
      </c>
      <c r="I20" s="2" t="s">
        <v>65</v>
      </c>
      <c r="J20" s="2" t="s">
        <v>75</v>
      </c>
      <c r="K20" s="4" t="str">
        <f aca="false">CONCATENATE(IF(ISBLANK(W20),"-",W20),"/",IF(ISBLANK(Z20),"-",Z20),"/",IF(ISBLANK(AC20),"-",AC20),"/",IF(ISBLANK(AF20),"-",AF20),"/",IF(ISBLANK(AH20),"-",AH20))</f>
        <v>-/2021/-/-/-</v>
      </c>
      <c r="L20" s="4" t="str">
        <f aca="false">CONCATENATE(IF(ISBLANK(X20),"-",X20),"/",IF(ISBLANK(AA20),"-",AA20),"/",IF(ISBLANK(AD20),"-",AD20),"/",IF(ISBLANK(AG20),"-",AG20),"/",IF(ISBLANK(AI20),"-",AI20))</f>
        <v>-/2030/-/-/-</v>
      </c>
      <c r="M20" s="6"/>
      <c r="N20" s="4" t="n">
        <v>2021</v>
      </c>
      <c r="O20" s="4" t="str">
        <f aca="false">CONCATENATE(IF(ISBLANK(V20),"-",V20),"/",IF(ISBLANK(Y20),"-",Y20),"/",IF(ISBLANK(AB20),"-",AB20),"/",IF(ISBLANK(AE20),"-",AE20))</f>
        <v>-/92/-/-</v>
      </c>
      <c r="P20" s="4" t="s">
        <v>85</v>
      </c>
      <c r="Q20" s="4" t="s">
        <v>64</v>
      </c>
      <c r="R20" s="7"/>
      <c r="S20" s="7"/>
      <c r="T20" s="8" t="n">
        <f aca="false">M20*F20</f>
        <v>0</v>
      </c>
      <c r="U20" s="9" t="n">
        <f aca="false">G20*M20</f>
        <v>0</v>
      </c>
      <c r="V20" s="2"/>
      <c r="Y20" s="0" t="n">
        <v>92</v>
      </c>
      <c r="Z20" s="0" t="n">
        <v>2021</v>
      </c>
      <c r="AA20" s="0" t="n">
        <v>2030</v>
      </c>
      <c r="AJ20" s="0" t="n">
        <f aca="false">VLOOKUP(D20,Koordinaten!$A:$C,2,FALSE())</f>
        <v>12.4853384</v>
      </c>
      <c r="AK20" s="0" t="n">
        <f aca="false">VLOOKUP(D20,Koordinaten!$A:$C,3,FALSE())</f>
        <v>41.894802</v>
      </c>
      <c r="AL20" s="0" t="n">
        <f aca="false">IF(ISBLANK($E20),VLOOKUP(D20,Koordinaten!$A:$C,2,FALSE()),VLOOKUP($E20,Koordinaten!$F:$H,2,FALSE()))</f>
        <v>11.2555757</v>
      </c>
      <c r="AM20" s="0" t="n">
        <f aca="false">IF(ISBLANK($E20),VLOOKUP(D20,Koordinaten!$A:$C,3,FALSE()),VLOOKUP($E20,Koordinaten!$F:$H,3,FALSE()))</f>
        <v>43.7698712</v>
      </c>
      <c r="AN20" s="0" t="str">
        <f aca="false">CONCATENATE(AK20,";",AJ20)</f>
        <v>41,894802;12,4853384</v>
      </c>
      <c r="AO20" s="0" t="str">
        <f aca="false">CONCATENATE(AM20,";",AL20)</f>
        <v>43,7698712;11,2555757</v>
      </c>
      <c r="AP20" s="0" t="n">
        <f aca="false">MIN(IF(ISBLANK(X20),9999,X20),IF(ISBLANK(AA20),9999,AA20),IF(ISBLANK(AD20),9999,AD20),IF(ISBLANK(AG20),9999,AG20),IF(ISBLANK(AI20),9999,AI20))</f>
        <v>2030</v>
      </c>
      <c r="AQ20" s="10" t="n">
        <v>44439</v>
      </c>
      <c r="AR20" s="0" t="s">
        <v>82</v>
      </c>
    </row>
    <row r="21" customFormat="false" ht="12.8" hidden="false" customHeight="false" outlineLevel="0" collapsed="false">
      <c r="B21" s="4" t="s">
        <v>44</v>
      </c>
      <c r="C21" s="5" t="n">
        <v>2018</v>
      </c>
      <c r="D21" s="4" t="s">
        <v>60</v>
      </c>
      <c r="E21" s="4" t="s">
        <v>61</v>
      </c>
      <c r="F21" s="4" t="n">
        <v>2</v>
      </c>
      <c r="G21" s="4" t="n">
        <v>2</v>
      </c>
      <c r="H21" s="2" t="s">
        <v>85</v>
      </c>
      <c r="I21" s="2" t="s">
        <v>86</v>
      </c>
      <c r="J21" s="2" t="s">
        <v>87</v>
      </c>
      <c r="K21" s="4" t="str">
        <f aca="false">CONCATENATE(IF(ISBLANK(W21),"-",W21),"/",IF(ISBLANK(Z21),"-",Z21),"/",IF(ISBLANK(AC21),"-",AC21),"/",IF(ISBLANK(AF21),"-",AF21),"/",IF(ISBLANK(AH21),"-",AH21))</f>
        <v>-/2023/-/-/-</v>
      </c>
      <c r="L21" s="4" t="str">
        <f aca="false">CONCATENATE(IF(ISBLANK(X21),"-",X21),"/",IF(ISBLANK(AA21),"-",AA21),"/",IF(ISBLANK(AD21),"-",AD21),"/",IF(ISBLANK(AG21),"-",AG21),"/",IF(ISBLANK(AI21),"-",AI21))</f>
        <v>-/2029/-/-/-</v>
      </c>
      <c r="M21" s="6"/>
      <c r="N21" s="4" t="n">
        <v>2021</v>
      </c>
      <c r="O21" s="4" t="str">
        <f aca="false">CONCATENATE(IF(ISBLANK(V21),"-",V21),"/",IF(ISBLANK(Y21),"-",Y21),"/",IF(ISBLANK(AB21),"-",AB21),"/",IF(ISBLANK(AE21),"-",AE21))</f>
        <v>-/89/-/-</v>
      </c>
      <c r="P21" s="4" t="s">
        <v>85</v>
      </c>
      <c r="Q21" s="4" t="s">
        <v>64</v>
      </c>
      <c r="R21" s="7"/>
      <c r="S21" s="7"/>
      <c r="T21" s="8" t="n">
        <f aca="false">M21*F21</f>
        <v>0</v>
      </c>
      <c r="U21" s="9" t="n">
        <f aca="false">G21*M21</f>
        <v>0</v>
      </c>
      <c r="V21" s="2"/>
      <c r="Y21" s="0" t="n">
        <v>89</v>
      </c>
      <c r="Z21" s="0" t="n">
        <v>2023</v>
      </c>
      <c r="AA21" s="0" t="n">
        <v>2029</v>
      </c>
      <c r="AJ21" s="0" t="n">
        <f aca="false">VLOOKUP(D21,Koordinaten!$A:$C,2,FALSE())</f>
        <v>12.4853384</v>
      </c>
      <c r="AK21" s="0" t="n">
        <f aca="false">VLOOKUP(D21,Koordinaten!$A:$C,3,FALSE())</f>
        <v>41.894802</v>
      </c>
      <c r="AL21" s="0" t="n">
        <f aca="false">IF(ISBLANK($E21),VLOOKUP(D21,Koordinaten!$A:$C,2,FALSE()),VLOOKUP($E21,Koordinaten!$F:$H,2,FALSE()))</f>
        <v>11.2555757</v>
      </c>
      <c r="AM21" s="0" t="n">
        <f aca="false">IF(ISBLANK($E21),VLOOKUP(D21,Koordinaten!$A:$C,3,FALSE()),VLOOKUP($E21,Koordinaten!$F:$H,3,FALSE()))</f>
        <v>43.7698712</v>
      </c>
      <c r="AN21" s="0" t="str">
        <f aca="false">CONCATENATE(AK21,";",AJ21)</f>
        <v>41,894802;12,4853384</v>
      </c>
      <c r="AO21" s="0" t="str">
        <f aca="false">CONCATENATE(AM21,";",AL21)</f>
        <v>43,7698712;11,2555757</v>
      </c>
      <c r="AP21" s="0" t="n">
        <f aca="false">MIN(IF(ISBLANK(X21),9999,X21),IF(ISBLANK(AA21),9999,AA21),IF(ISBLANK(AD21),9999,AD21),IF(ISBLANK(AG21),9999,AG21),IF(ISBLANK(AI21),9999,AI21))</f>
        <v>2029</v>
      </c>
      <c r="AQ21" s="10" t="n">
        <v>44439</v>
      </c>
      <c r="AR21" s="0" t="s">
        <v>51</v>
      </c>
    </row>
    <row r="22" customFormat="false" ht="12.8" hidden="false" customHeight="false" outlineLevel="0" collapsed="false">
      <c r="B22" s="4" t="s">
        <v>44</v>
      </c>
      <c r="C22" s="5" t="n">
        <v>2017</v>
      </c>
      <c r="D22" s="4" t="s">
        <v>60</v>
      </c>
      <c r="E22" s="4" t="s">
        <v>61</v>
      </c>
      <c r="F22" s="4" t="n">
        <v>1</v>
      </c>
      <c r="G22" s="4" t="n">
        <v>1</v>
      </c>
      <c r="H22" s="2" t="s">
        <v>85</v>
      </c>
      <c r="I22" s="2" t="s">
        <v>88</v>
      </c>
      <c r="J22" s="2" t="s">
        <v>75</v>
      </c>
      <c r="K22" s="4" t="str">
        <f aca="false">CONCATENATE(IF(ISBLANK(W22),"-",W22),"/",IF(ISBLANK(Z22),"-",Z22),"/",IF(ISBLANK(AC22),"-",AC22),"/",IF(ISBLANK(AF22),"-",AF22),"/",IF(ISBLANK(AH22),"-",AH22))</f>
        <v>2021/2022/-/-/-</v>
      </c>
      <c r="L22" s="4" t="str">
        <f aca="false">CONCATENATE(IF(ISBLANK(X22),"-",X22),"/",IF(ISBLANK(AA22),"-",AA22),"/",IF(ISBLANK(AD22),"-",AD22),"/",IF(ISBLANK(AG22),"-",AG22),"/",IF(ISBLANK(AI22),"-",AI22))</f>
        <v>2045/2040/-/-/-</v>
      </c>
      <c r="M22" s="6"/>
      <c r="N22" s="4" t="n">
        <v>2021</v>
      </c>
      <c r="O22" s="4" t="str">
        <f aca="false">CONCATENATE(IF(ISBLANK(V22),"-",V22),"/",IF(ISBLANK(Y22),"-",Y22),"/",IF(ISBLANK(AB22),"-",AB22),"/",IF(ISBLANK(AE22),"-",AE22))</f>
        <v>96/95/-/-</v>
      </c>
      <c r="P22" s="4" t="s">
        <v>85</v>
      </c>
      <c r="Q22" s="4" t="s">
        <v>64</v>
      </c>
      <c r="R22" s="7"/>
      <c r="S22" s="7"/>
      <c r="T22" s="8" t="n">
        <f aca="false">M22*F22</f>
        <v>0</v>
      </c>
      <c r="U22" s="9" t="n">
        <f aca="false">G22*M22</f>
        <v>0</v>
      </c>
      <c r="V22" s="2" t="n">
        <v>96</v>
      </c>
      <c r="W22" s="0" t="n">
        <v>2021</v>
      </c>
      <c r="X22" s="0" t="n">
        <v>2045</v>
      </c>
      <c r="Y22" s="0" t="n">
        <v>95</v>
      </c>
      <c r="Z22" s="0" t="n">
        <v>2022</v>
      </c>
      <c r="AA22" s="0" t="n">
        <v>2040</v>
      </c>
      <c r="AJ22" s="0" t="n">
        <f aca="false">VLOOKUP(D22,Koordinaten!$A:$C,2,FALSE())</f>
        <v>12.4853384</v>
      </c>
      <c r="AK22" s="0" t="n">
        <f aca="false">VLOOKUP(D22,Koordinaten!$A:$C,3,FALSE())</f>
        <v>41.894802</v>
      </c>
      <c r="AL22" s="0" t="n">
        <f aca="false">IF(ISBLANK($E22),VLOOKUP(D22,Koordinaten!$A:$C,2,FALSE()),VLOOKUP($E22,Koordinaten!$F:$H,2,FALSE()))</f>
        <v>11.2555757</v>
      </c>
      <c r="AM22" s="0" t="n">
        <f aca="false">IF(ISBLANK($E22),VLOOKUP(D22,Koordinaten!$A:$C,3,FALSE()),VLOOKUP($E22,Koordinaten!$F:$H,3,FALSE()))</f>
        <v>43.7698712</v>
      </c>
      <c r="AN22" s="0" t="str">
        <f aca="false">CONCATENATE(AK22,";",AJ22)</f>
        <v>41,894802;12,4853384</v>
      </c>
      <c r="AO22" s="0" t="str">
        <f aca="false">CONCATENATE(AM22,";",AL22)</f>
        <v>43,7698712;11,2555757</v>
      </c>
      <c r="AP22" s="0" t="n">
        <f aca="false">MIN(IF(ISBLANK(X22),9999,X22),IF(ISBLANK(AA22),9999,AA22),IF(ISBLANK(AD22),9999,AD22),IF(ISBLANK(AG22),9999,AG22),IF(ISBLANK(AI22),9999,AI22))</f>
        <v>2040</v>
      </c>
      <c r="AQ22" s="10" t="n">
        <v>44439</v>
      </c>
      <c r="AR22" s="0" t="n">
        <v>12</v>
      </c>
    </row>
    <row r="23" customFormat="false" ht="12.8" hidden="false" customHeight="false" outlineLevel="0" collapsed="false">
      <c r="B23" s="4" t="s">
        <v>89</v>
      </c>
      <c r="C23" s="5" t="n">
        <v>2020</v>
      </c>
      <c r="D23" s="4" t="s">
        <v>60</v>
      </c>
      <c r="E23" s="4" t="s">
        <v>61</v>
      </c>
      <c r="F23" s="4" t="n">
        <v>3</v>
      </c>
      <c r="G23" s="4" t="n">
        <v>3</v>
      </c>
      <c r="H23" s="2" t="s">
        <v>85</v>
      </c>
      <c r="I23" s="2" t="s">
        <v>90</v>
      </c>
      <c r="J23" s="2" t="s">
        <v>75</v>
      </c>
      <c r="K23" s="4" t="str">
        <f aca="false">CONCATENATE(IF(ISBLANK(W23),"-",W23),"/",IF(ISBLANK(Z23),"-",Z23),"/",IF(ISBLANK(AC23),"-",AC23),"/",IF(ISBLANK(AF23),"-",AF23),"/",IF(ISBLANK(AH23),"-",AH23))</f>
        <v>-/-/-/-/-</v>
      </c>
      <c r="L23" s="4" t="str">
        <f aca="false">CONCATENATE(IF(ISBLANK(X23),"-",X23),"/",IF(ISBLANK(AA23),"-",AA23),"/",IF(ISBLANK(AD23),"-",AD23),"/",IF(ISBLANK(AG23),"-",AG23),"/",IF(ISBLANK(AI23),"-",AI23))</f>
        <v>-/-/-/-/-</v>
      </c>
      <c r="M23" s="6"/>
      <c r="N23" s="4" t="n">
        <v>2021</v>
      </c>
      <c r="O23" s="4" t="str">
        <f aca="false">CONCATENATE(IF(ISBLANK(V23),"-",V23),"/",IF(ISBLANK(Y23),"-",Y23),"/",IF(ISBLANK(AB23),"-",AB23),"/",IF(ISBLANK(AE23),"-",AE23))</f>
        <v>-/-/-/-</v>
      </c>
      <c r="P23" s="4" t="s">
        <v>85</v>
      </c>
      <c r="Q23" s="4" t="s">
        <v>64</v>
      </c>
      <c r="R23" s="7"/>
      <c r="S23" s="7"/>
      <c r="T23" s="8" t="n">
        <f aca="false">M23*F23</f>
        <v>0</v>
      </c>
      <c r="U23" s="9" t="n">
        <f aca="false">G23*M23</f>
        <v>0</v>
      </c>
      <c r="V23" s="2"/>
      <c r="AJ23" s="0" t="n">
        <f aca="false">VLOOKUP(D23,Koordinaten!$A:$C,2,FALSE())</f>
        <v>12.4853384</v>
      </c>
      <c r="AK23" s="0" t="n">
        <f aca="false">VLOOKUP(D23,Koordinaten!$A:$C,3,FALSE())</f>
        <v>41.894802</v>
      </c>
      <c r="AL23" s="0" t="n">
        <f aca="false">IF(ISBLANK($E23),VLOOKUP(D23,Koordinaten!$A:$C,2,FALSE()),VLOOKUP($E23,Koordinaten!$F:$H,2,FALSE()))</f>
        <v>11.2555757</v>
      </c>
      <c r="AM23" s="0" t="n">
        <f aca="false">IF(ISBLANK($E23),VLOOKUP(D23,Koordinaten!$A:$C,3,FALSE()),VLOOKUP($E23,Koordinaten!$F:$H,3,FALSE()))</f>
        <v>43.7698712</v>
      </c>
      <c r="AN23" s="0" t="str">
        <f aca="false">CONCATENATE(AK23,";",AJ23)</f>
        <v>41,894802;12,4853384</v>
      </c>
      <c r="AO23" s="0" t="str">
        <f aca="false">CONCATENATE(AM23,";",AL23)</f>
        <v>43,7698712;11,2555757</v>
      </c>
      <c r="AP23" s="0" t="n">
        <f aca="false">MIN(IF(ISBLANK(X23),9999,X23),IF(ISBLANK(AA23),9999,AA23),IF(ISBLANK(AD23),9999,AD23),IF(ISBLANK(AG23),9999,AG23),IF(ISBLANK(AI23),9999,AI23))</f>
        <v>9999</v>
      </c>
      <c r="AQ23" s="10" t="n">
        <v>44439</v>
      </c>
      <c r="AR23" s="0" t="n">
        <v>6</v>
      </c>
    </row>
    <row r="24" customFormat="false" ht="12.8" hidden="false" customHeight="false" outlineLevel="0" collapsed="false">
      <c r="B24" s="4" t="s">
        <v>44</v>
      </c>
      <c r="C24" s="5" t="n">
        <v>2012</v>
      </c>
      <c r="D24" s="4" t="s">
        <v>60</v>
      </c>
      <c r="E24" s="4" t="s">
        <v>91</v>
      </c>
      <c r="F24" s="4" t="n">
        <v>2</v>
      </c>
      <c r="G24" s="4" t="n">
        <v>2</v>
      </c>
      <c r="H24" s="2" t="s">
        <v>92</v>
      </c>
      <c r="I24" s="2" t="s">
        <v>93</v>
      </c>
      <c r="J24" s="2" t="s">
        <v>94</v>
      </c>
      <c r="K24" s="4" t="str">
        <f aca="false">CONCATENATE(IF(ISBLANK(W24),"-",W24),"/",IF(ISBLANK(Z24),"-",Z24),"/",IF(ISBLANK(AC24),"-",AC24),"/",IF(ISBLANK(AF24),"-",AF24),"/",IF(ISBLANK(AH24),"-",AH24))</f>
        <v>-/-/-/-/-</v>
      </c>
      <c r="L24" s="4" t="str">
        <f aca="false">CONCATENATE(IF(ISBLANK(X24),"-",X24),"/",IF(ISBLANK(AA24),"-",AA24),"/",IF(ISBLANK(AD24),"-",AD24),"/",IF(ISBLANK(AG24),"-",AG24),"/",IF(ISBLANK(AI24),"-",AI24))</f>
        <v>-/-/-/-/-</v>
      </c>
      <c r="M24" s="6"/>
      <c r="N24" s="4" t="n">
        <v>2021</v>
      </c>
      <c r="O24" s="4" t="str">
        <f aca="false">CONCATENATE(IF(ISBLANK(V24),"-",V24),"/",IF(ISBLANK(Y24),"-",Y24),"/",IF(ISBLANK(AB24),"-",AB24),"/",IF(ISBLANK(AE24),"-",AE24))</f>
        <v>-/-/-/-</v>
      </c>
      <c r="P24" s="2" t="s">
        <v>95</v>
      </c>
      <c r="Q24" s="4" t="s">
        <v>96</v>
      </c>
      <c r="R24" s="2"/>
      <c r="S24" s="2"/>
      <c r="T24" s="11" t="n">
        <f aca="false">M24*F24</f>
        <v>0</v>
      </c>
      <c r="U24" s="12" t="n">
        <f aca="false">G24*M24</f>
        <v>0</v>
      </c>
      <c r="V24" s="2"/>
      <c r="W24" s="2"/>
      <c r="X24" s="2"/>
      <c r="Y24" s="2"/>
      <c r="Z24" s="2"/>
      <c r="AA24" s="2"/>
      <c r="AB24" s="2"/>
      <c r="AC24" s="2"/>
      <c r="AD24" s="2"/>
      <c r="AF24" s="2"/>
      <c r="AG24" s="2"/>
      <c r="AH24" s="2"/>
      <c r="AI24" s="2"/>
      <c r="AJ24" s="0" t="n">
        <f aca="false">VLOOKUP(D24,Koordinaten!$A:$C,2,FALSE())</f>
        <v>12.4853384</v>
      </c>
      <c r="AK24" s="0" t="n">
        <f aca="false">VLOOKUP(D24,Koordinaten!$A:$C,3,FALSE())</f>
        <v>41.894802</v>
      </c>
      <c r="AL24" s="0" t="n">
        <f aca="false">IF(ISBLANK($E24),VLOOKUP(D24,Koordinaten!$A:$C,2,FALSE()),VLOOKUP($E24,Koordinaten!$F:$H,2,FALSE()))</f>
        <v>12.490236</v>
      </c>
      <c r="AM24" s="0" t="n">
        <f aca="false">IF(ISBLANK($E24),VLOOKUP(D24,Koordinaten!$A:$C,3,FALSE()),VLOOKUP($E24,Koordinaten!$F:$H,3,FALSE()))</f>
        <v>42.965916</v>
      </c>
      <c r="AN24" s="0" t="str">
        <f aca="false">CONCATENATE(AK24,";",AJ24)</f>
        <v>41,894802;12,4853384</v>
      </c>
      <c r="AO24" s="0" t="str">
        <f aca="false">CONCATENATE(AM24,";",AL24)</f>
        <v>42,965916;12,490236</v>
      </c>
      <c r="AP24" s="0" t="n">
        <f aca="false">MIN(IF(ISBLANK(X24),9999,X24),IF(ISBLANK(AA24),9999,AA24),IF(ISBLANK(AD24),9999,AD24),IF(ISBLANK(AG24),9999,AG24),IF(ISBLANK(AI24),9999,AI24))</f>
        <v>9999</v>
      </c>
      <c r="AQ24" s="10" t="n">
        <v>44412</v>
      </c>
      <c r="AR24" s="0" t="n">
        <v>11</v>
      </c>
    </row>
    <row r="25" customFormat="false" ht="12.8" hidden="false" customHeight="false" outlineLevel="0" collapsed="false">
      <c r="B25" s="4" t="s">
        <v>89</v>
      </c>
      <c r="C25" s="5" t="n">
        <v>2019</v>
      </c>
      <c r="D25" s="4" t="s">
        <v>60</v>
      </c>
      <c r="E25" s="4" t="s">
        <v>91</v>
      </c>
      <c r="F25" s="4" t="n">
        <v>2</v>
      </c>
      <c r="G25" s="4" t="n">
        <v>1</v>
      </c>
      <c r="H25" s="2" t="s">
        <v>92</v>
      </c>
      <c r="I25" s="2" t="s">
        <v>97</v>
      </c>
      <c r="J25" s="2" t="s">
        <v>94</v>
      </c>
      <c r="K25" s="4" t="str">
        <f aca="false">CONCATENATE(IF(ISBLANK(W25),"-",W25),"/",IF(ISBLANK(Z25),"-",Z25),"/",IF(ISBLANK(AC25),"-",AC25),"/",IF(ISBLANK(AF25),"-",AF25),"/",IF(ISBLANK(AH25),"-",AH25))</f>
        <v>-/-/-/-/-</v>
      </c>
      <c r="L25" s="4" t="str">
        <f aca="false">CONCATENATE(IF(ISBLANK(X25),"-",X25),"/",IF(ISBLANK(AA25),"-",AA25),"/",IF(ISBLANK(AD25),"-",AD25),"/",IF(ISBLANK(AG25),"-",AG25),"/",IF(ISBLANK(AI25),"-",AI25))</f>
        <v>-/-/-/-/-</v>
      </c>
      <c r="M25" s="6"/>
      <c r="N25" s="4" t="n">
        <v>2021</v>
      </c>
      <c r="O25" s="4" t="str">
        <f aca="false">CONCATENATE(IF(ISBLANK(V25),"-",V25),"/",IF(ISBLANK(Y25),"-",Y25),"/",IF(ISBLANK(AB25),"-",AB25),"/",IF(ISBLANK(AE25),"-",AE25))</f>
        <v>-/-/-/-</v>
      </c>
      <c r="P25" s="2" t="s">
        <v>95</v>
      </c>
      <c r="Q25" s="4" t="s">
        <v>96</v>
      </c>
      <c r="R25" s="2"/>
      <c r="S25" s="2"/>
      <c r="T25" s="11" t="n">
        <f aca="false">M25*F25</f>
        <v>0</v>
      </c>
      <c r="U25" s="12" t="n">
        <f aca="false">G25*M25</f>
        <v>0</v>
      </c>
      <c r="V25" s="2"/>
      <c r="W25" s="2"/>
      <c r="X25" s="2"/>
      <c r="Y25" s="2"/>
      <c r="Z25" s="2"/>
      <c r="AA25" s="2"/>
      <c r="AB25" s="2"/>
      <c r="AC25" s="2"/>
      <c r="AD25" s="2"/>
      <c r="AF25" s="2"/>
      <c r="AG25" s="2"/>
      <c r="AH25" s="2"/>
      <c r="AI25" s="2"/>
      <c r="AJ25" s="0" t="n">
        <f aca="false">VLOOKUP(D25,Koordinaten!$A:$C,2,FALSE())</f>
        <v>12.4853384</v>
      </c>
      <c r="AK25" s="0" t="n">
        <f aca="false">VLOOKUP(D25,Koordinaten!$A:$C,3,FALSE())</f>
        <v>41.894802</v>
      </c>
      <c r="AL25" s="0" t="n">
        <f aca="false">IF(ISBLANK($E25),VLOOKUP(D25,Koordinaten!$A:$C,2,FALSE()),VLOOKUP($E25,Koordinaten!$F:$H,2,FALSE()))</f>
        <v>12.490236</v>
      </c>
      <c r="AM25" s="0" t="n">
        <f aca="false">IF(ISBLANK($E25),VLOOKUP(D25,Koordinaten!$A:$C,3,FALSE()),VLOOKUP($E25,Koordinaten!$F:$H,3,FALSE()))</f>
        <v>42.965916</v>
      </c>
      <c r="AN25" s="0" t="str">
        <f aca="false">CONCATENATE(AK25,";",AJ25)</f>
        <v>41,894802;12,4853384</v>
      </c>
      <c r="AO25" s="0" t="str">
        <f aca="false">CONCATENATE(AM25,";",AL25)</f>
        <v>42,965916;12,490236</v>
      </c>
      <c r="AP25" s="0" t="n">
        <f aca="false">MIN(IF(ISBLANK(X25),9999,X25),IF(ISBLANK(AA25),9999,AA25),IF(ISBLANK(AD25),9999,AD25),IF(ISBLANK(AG25),9999,AG25),IF(ISBLANK(AI25),9999,AI25))</f>
        <v>9999</v>
      </c>
      <c r="AQ25" s="10" t="n">
        <v>44412</v>
      </c>
      <c r="AR25" s="0" t="s">
        <v>51</v>
      </c>
    </row>
    <row r="26" customFormat="false" ht="12.8" hidden="false" customHeight="false" outlineLevel="0" collapsed="false">
      <c r="B26" s="4" t="s">
        <v>44</v>
      </c>
      <c r="C26" s="5" t="n">
        <v>2016</v>
      </c>
      <c r="D26" s="4" t="s">
        <v>60</v>
      </c>
      <c r="E26" s="4" t="s">
        <v>91</v>
      </c>
      <c r="F26" s="4" t="n">
        <v>6</v>
      </c>
      <c r="G26" s="4" t="n">
        <v>4</v>
      </c>
      <c r="H26" s="2" t="s">
        <v>92</v>
      </c>
      <c r="I26" s="2" t="s">
        <v>98</v>
      </c>
      <c r="J26" s="2" t="s">
        <v>94</v>
      </c>
      <c r="K26" s="4" t="str">
        <f aca="false">CONCATENATE(IF(ISBLANK(W26),"-",W26),"/",IF(ISBLANK(Z26),"-",Z26),"/",IF(ISBLANK(AC26),"-",AC26),"/",IF(ISBLANK(AF26),"-",AF26),"/",IF(ISBLANK(AH26),"-",AH26))</f>
        <v>2021/-/-/-/-</v>
      </c>
      <c r="L26" s="4" t="str">
        <f aca="false">CONCATENATE(IF(ISBLANK(X26),"-",X26),"/",IF(ISBLANK(AA26),"-",AA26),"/",IF(ISBLANK(AD26),"-",AD26),"/",IF(ISBLANK(AG26),"-",AG26),"/",IF(ISBLANK(AI26),"-",AI26))</f>
        <v>2038/-/-/-/-</v>
      </c>
      <c r="M26" s="6"/>
      <c r="N26" s="4" t="n">
        <v>2021</v>
      </c>
      <c r="O26" s="4" t="str">
        <f aca="false">CONCATENATE(IF(ISBLANK(V26),"-",V26),"/",IF(ISBLANK(Y26),"-",Y26),"/",IF(ISBLANK(AB26),"-",AB26),"/",IF(ISBLANK(AE26),"-",AE26))</f>
        <v>94/-/-/-</v>
      </c>
      <c r="P26" s="2" t="s">
        <v>95</v>
      </c>
      <c r="Q26" s="4" t="s">
        <v>96</v>
      </c>
      <c r="R26" s="2"/>
      <c r="S26" s="2"/>
      <c r="T26" s="11" t="n">
        <f aca="false">M26*F26</f>
        <v>0</v>
      </c>
      <c r="U26" s="12" t="n">
        <f aca="false">G26*M26</f>
        <v>0</v>
      </c>
      <c r="V26" s="2" t="n">
        <v>94</v>
      </c>
      <c r="W26" s="2" t="n">
        <v>2021</v>
      </c>
      <c r="X26" s="2" t="n">
        <v>2038</v>
      </c>
      <c r="Y26" s="2"/>
      <c r="Z26" s="2"/>
      <c r="AA26" s="2"/>
      <c r="AB26" s="2"/>
      <c r="AC26" s="2"/>
      <c r="AD26" s="2"/>
      <c r="AF26" s="2"/>
      <c r="AG26" s="2"/>
      <c r="AH26" s="2"/>
      <c r="AI26" s="2"/>
      <c r="AJ26" s="0" t="n">
        <f aca="false">VLOOKUP(D26,Koordinaten!$A:$C,2,FALSE())</f>
        <v>12.4853384</v>
      </c>
      <c r="AK26" s="0" t="n">
        <f aca="false">VLOOKUP(D26,Koordinaten!$A:$C,3,FALSE())</f>
        <v>41.894802</v>
      </c>
      <c r="AL26" s="0" t="n">
        <f aca="false">IF(ISBLANK($E26),VLOOKUP(D26,Koordinaten!$A:$C,2,FALSE()),VLOOKUP($E26,Koordinaten!$F:$H,2,FALSE()))</f>
        <v>12.490236</v>
      </c>
      <c r="AM26" s="0" t="n">
        <f aca="false">IF(ISBLANK($E26),VLOOKUP(D26,Koordinaten!$A:$C,3,FALSE()),VLOOKUP($E26,Koordinaten!$F:$H,3,FALSE()))</f>
        <v>42.965916</v>
      </c>
      <c r="AN26" s="0" t="str">
        <f aca="false">CONCATENATE(AK26,";",AJ26)</f>
        <v>41,894802;12,4853384</v>
      </c>
      <c r="AO26" s="0" t="str">
        <f aca="false">CONCATENATE(AM26,";",AL26)</f>
        <v>42,965916;12,490236</v>
      </c>
      <c r="AP26" s="0" t="n">
        <f aca="false">MIN(IF(ISBLANK(X26),9999,X26),IF(ISBLANK(AA26),9999,AA26),IF(ISBLANK(AD26),9999,AD26),IF(ISBLANK(AG26),9999,AG26),IF(ISBLANK(AI26),9999,AI26))</f>
        <v>2038</v>
      </c>
      <c r="AQ26" s="10" t="n">
        <v>44412</v>
      </c>
      <c r="AR26" s="0" t="s">
        <v>51</v>
      </c>
    </row>
    <row r="27" customFormat="false" ht="12.8" hidden="false" customHeight="false" outlineLevel="0" collapsed="false">
      <c r="B27" s="4" t="s">
        <v>99</v>
      </c>
      <c r="C27" s="5" t="n">
        <v>2016</v>
      </c>
      <c r="D27" s="4" t="s">
        <v>60</v>
      </c>
      <c r="E27" s="4" t="s">
        <v>91</v>
      </c>
      <c r="F27" s="4" t="n">
        <v>1</v>
      </c>
      <c r="G27" s="4" t="n">
        <v>1</v>
      </c>
      <c r="H27" s="2" t="s">
        <v>92</v>
      </c>
      <c r="I27" s="2" t="s">
        <v>98</v>
      </c>
      <c r="J27" s="2" t="s">
        <v>94</v>
      </c>
      <c r="K27" s="4" t="str">
        <f aca="false">CONCATENATE(IF(ISBLANK(W27),"-",W27),"/",IF(ISBLANK(Z27),"-",Z27),"/",IF(ISBLANK(AC27),"-",AC27),"/",IF(ISBLANK(AF27),"-",AF27),"/",IF(ISBLANK(AH27),"-",AH27))</f>
        <v>2021/-/-/-/-</v>
      </c>
      <c r="L27" s="4" t="str">
        <f aca="false">CONCATENATE(IF(ISBLANK(X27),"-",X27),"/",IF(ISBLANK(AA27),"-",AA27),"/",IF(ISBLANK(AD27),"-",AD27),"/",IF(ISBLANK(AG27),"-",AG27),"/",IF(ISBLANK(AI27),"-",AI27))</f>
        <v>2038/-/-/-/-</v>
      </c>
      <c r="M27" s="6"/>
      <c r="N27" s="4" t="n">
        <v>2021</v>
      </c>
      <c r="O27" s="4" t="str">
        <f aca="false">CONCATENATE(IF(ISBLANK(V27),"-",V27),"/",IF(ISBLANK(Y27),"-",Y27),"/",IF(ISBLANK(AB27),"-",AB27),"/",IF(ISBLANK(AE27),"-",AE27))</f>
        <v>94/-/-/-</v>
      </c>
      <c r="P27" s="2" t="s">
        <v>95</v>
      </c>
      <c r="Q27" s="4" t="s">
        <v>96</v>
      </c>
      <c r="R27" s="2"/>
      <c r="S27" s="2"/>
      <c r="T27" s="11" t="n">
        <f aca="false">M27*F27</f>
        <v>0</v>
      </c>
      <c r="U27" s="12" t="n">
        <f aca="false">G27*M27</f>
        <v>0</v>
      </c>
      <c r="V27" s="2" t="n">
        <v>94</v>
      </c>
      <c r="W27" s="2" t="n">
        <v>2021</v>
      </c>
      <c r="X27" s="2" t="n">
        <v>2038</v>
      </c>
      <c r="Y27" s="2"/>
      <c r="Z27" s="2"/>
      <c r="AA27" s="2"/>
      <c r="AB27" s="2"/>
      <c r="AC27" s="2"/>
      <c r="AD27" s="2"/>
      <c r="AF27" s="2"/>
      <c r="AG27" s="2"/>
      <c r="AH27" s="2"/>
      <c r="AI27" s="2"/>
      <c r="AJ27" s="0" t="n">
        <f aca="false">VLOOKUP(D27,Koordinaten!$A:$C,2,FALSE())</f>
        <v>12.4853384</v>
      </c>
      <c r="AK27" s="0" t="n">
        <f aca="false">VLOOKUP(D27,Koordinaten!$A:$C,3,FALSE())</f>
        <v>41.894802</v>
      </c>
      <c r="AL27" s="0" t="n">
        <f aca="false">IF(ISBLANK($E27),VLOOKUP(D27,Koordinaten!$A:$C,2,FALSE()),VLOOKUP($E27,Koordinaten!$F:$H,2,FALSE()))</f>
        <v>12.490236</v>
      </c>
      <c r="AM27" s="0" t="n">
        <f aca="false">IF(ISBLANK($E27),VLOOKUP(D27,Koordinaten!$A:$C,3,FALSE()),VLOOKUP($E27,Koordinaten!$F:$H,3,FALSE()))</f>
        <v>42.965916</v>
      </c>
      <c r="AN27" s="0" t="str">
        <f aca="false">CONCATENATE(AK27,";",AJ27)</f>
        <v>41,894802;12,4853384</v>
      </c>
      <c r="AO27" s="0" t="str">
        <f aca="false">CONCATENATE(AM27,";",AL27)</f>
        <v>42,965916;12,490236</v>
      </c>
      <c r="AP27" s="0" t="n">
        <f aca="false">MIN(IF(ISBLANK(X27),9999,X27),IF(ISBLANK(AA27),9999,AA27),IF(ISBLANK(AD27),9999,AD27),IF(ISBLANK(AG27),9999,AG27),IF(ISBLANK(AI27),9999,AI27))</f>
        <v>2038</v>
      </c>
      <c r="AQ27" s="10" t="n">
        <v>44412</v>
      </c>
      <c r="AR27" s="0" t="s">
        <v>51</v>
      </c>
    </row>
    <row r="28" customFormat="false" ht="12.8" hidden="false" customHeight="false" outlineLevel="0" collapsed="false">
      <c r="B28" s="4" t="s">
        <v>44</v>
      </c>
      <c r="C28" s="5" t="n">
        <v>2017</v>
      </c>
      <c r="D28" s="4" t="s">
        <v>60</v>
      </c>
      <c r="E28" s="4" t="s">
        <v>91</v>
      </c>
      <c r="F28" s="4" t="n">
        <v>1</v>
      </c>
      <c r="G28" s="4" t="n">
        <v>1</v>
      </c>
      <c r="H28" s="2" t="s">
        <v>92</v>
      </c>
      <c r="I28" s="2" t="s">
        <v>100</v>
      </c>
      <c r="J28" s="2" t="s">
        <v>94</v>
      </c>
      <c r="K28" s="4" t="str">
        <f aca="false">CONCATENATE(IF(ISBLANK(W28),"-",W28),"/",IF(ISBLANK(Z28),"-",Z28),"/",IF(ISBLANK(AC28),"-",AC28),"/",IF(ISBLANK(AF28),"-",AF28),"/",IF(ISBLANK(AH28),"-",AH28))</f>
        <v>-/-/-/-/-</v>
      </c>
      <c r="L28" s="4" t="str">
        <f aca="false">CONCATENATE(IF(ISBLANK(X28),"-",X28),"/",IF(ISBLANK(AA28),"-",AA28),"/",IF(ISBLANK(AD28),"-",AD28),"/",IF(ISBLANK(AG28),"-",AG28),"/",IF(ISBLANK(AI28),"-",AI28))</f>
        <v>-/-/-/-/-</v>
      </c>
      <c r="M28" s="6"/>
      <c r="N28" s="4" t="n">
        <v>2021</v>
      </c>
      <c r="O28" s="4" t="str">
        <f aca="false">CONCATENATE(IF(ISBLANK(V28),"-",V28),"/",IF(ISBLANK(Y28),"-",Y28),"/",IF(ISBLANK(AB28),"-",AB28),"/",IF(ISBLANK(AE28),"-",AE28))</f>
        <v>-/-/-/-</v>
      </c>
      <c r="P28" s="2" t="s">
        <v>95</v>
      </c>
      <c r="Q28" s="4" t="s">
        <v>96</v>
      </c>
      <c r="R28" s="2"/>
      <c r="S28" s="2"/>
      <c r="T28" s="11" t="n">
        <f aca="false">M28*F28</f>
        <v>0</v>
      </c>
      <c r="U28" s="12" t="n">
        <f aca="false">G28*M28</f>
        <v>0</v>
      </c>
      <c r="V28" s="2"/>
      <c r="W28" s="2"/>
      <c r="X28" s="2"/>
      <c r="Y28" s="2"/>
      <c r="Z28" s="2"/>
      <c r="AA28" s="2"/>
      <c r="AB28" s="2"/>
      <c r="AC28" s="2"/>
      <c r="AD28" s="2"/>
      <c r="AF28" s="2"/>
      <c r="AG28" s="2"/>
      <c r="AH28" s="2"/>
      <c r="AI28" s="2"/>
      <c r="AJ28" s="0" t="n">
        <f aca="false">VLOOKUP(D28,Koordinaten!$A:$C,2,FALSE())</f>
        <v>12.4853384</v>
      </c>
      <c r="AK28" s="0" t="n">
        <f aca="false">VLOOKUP(D28,Koordinaten!$A:$C,3,FALSE())</f>
        <v>41.894802</v>
      </c>
      <c r="AL28" s="0" t="n">
        <f aca="false">IF(ISBLANK($E28),VLOOKUP(D28,Koordinaten!$A:$C,2,FALSE()),VLOOKUP($E28,Koordinaten!$F:$H,2,FALSE()))</f>
        <v>12.490236</v>
      </c>
      <c r="AM28" s="0" t="n">
        <f aca="false">IF(ISBLANK($E28),VLOOKUP(D28,Koordinaten!$A:$C,3,FALSE()),VLOOKUP($E28,Koordinaten!$F:$H,3,FALSE()))</f>
        <v>42.965916</v>
      </c>
      <c r="AN28" s="0" t="str">
        <f aca="false">CONCATENATE(AK28,";",AJ28)</f>
        <v>41,894802;12,4853384</v>
      </c>
      <c r="AO28" s="0" t="str">
        <f aca="false">CONCATENATE(AM28,";",AL28)</f>
        <v>42,965916;12,490236</v>
      </c>
      <c r="AP28" s="0" t="n">
        <f aca="false">MIN(IF(ISBLANK(X28),9999,X28),IF(ISBLANK(AA28),9999,AA28),IF(ISBLANK(AD28),9999,AD28),IF(ISBLANK(AG28),9999,AG28),IF(ISBLANK(AI28),9999,AI28))</f>
        <v>9999</v>
      </c>
      <c r="AQ28" s="10" t="n">
        <v>44412</v>
      </c>
      <c r="AR28" s="0" t="s">
        <v>51</v>
      </c>
    </row>
    <row r="29" customFormat="false" ht="12.8" hidden="false" customHeight="false" outlineLevel="0" collapsed="false">
      <c r="B29" s="4" t="s">
        <v>44</v>
      </c>
      <c r="C29" s="5" t="n">
        <v>2015</v>
      </c>
      <c r="D29" s="4" t="s">
        <v>60</v>
      </c>
      <c r="E29" s="4" t="s">
        <v>91</v>
      </c>
      <c r="F29" s="4" t="n">
        <v>1</v>
      </c>
      <c r="G29" s="4" t="n">
        <v>1</v>
      </c>
      <c r="H29" s="2" t="s">
        <v>92</v>
      </c>
      <c r="I29" s="2" t="s">
        <v>101</v>
      </c>
      <c r="J29" s="2" t="s">
        <v>94</v>
      </c>
      <c r="K29" s="4" t="str">
        <f aca="false">CONCATENATE(IF(ISBLANK(W29),"-",W29),"/",IF(ISBLANK(Z29),"-",Z29),"/",IF(ISBLANK(AC29),"-",AC29),"/",IF(ISBLANK(AF29),"-",AF29),"/",IF(ISBLANK(AH29),"-",AH29))</f>
        <v>2022/-/-/-/-</v>
      </c>
      <c r="L29" s="4" t="str">
        <f aca="false">CONCATENATE(IF(ISBLANK(X29),"-",X29),"/",IF(ISBLANK(AA29),"-",AA29),"/",IF(ISBLANK(AD29),"-",AD29),"/",IF(ISBLANK(AG29),"-",AG29),"/",IF(ISBLANK(AI29),"-",AI29))</f>
        <v>2040/-/-/-/-</v>
      </c>
      <c r="M29" s="6"/>
      <c r="N29" s="4" t="n">
        <v>2021</v>
      </c>
      <c r="O29" s="4" t="str">
        <f aca="false">CONCATENATE(IF(ISBLANK(V29),"-",V29),"/",IF(ISBLANK(Y29),"-",Y29),"/",IF(ISBLANK(AB29),"-",AB29),"/",IF(ISBLANK(AE29),"-",AE29))</f>
        <v>96/-/-/-</v>
      </c>
      <c r="P29" s="2" t="s">
        <v>95</v>
      </c>
      <c r="Q29" s="4" t="s">
        <v>96</v>
      </c>
      <c r="R29" s="2"/>
      <c r="S29" s="2"/>
      <c r="T29" s="11" t="n">
        <f aca="false">M29*F29</f>
        <v>0</v>
      </c>
      <c r="U29" s="12" t="n">
        <f aca="false">G29*M29</f>
        <v>0</v>
      </c>
      <c r="V29" s="2" t="n">
        <v>96</v>
      </c>
      <c r="W29" s="2" t="n">
        <v>2022</v>
      </c>
      <c r="X29" s="2" t="n">
        <v>2040</v>
      </c>
      <c r="Y29" s="2"/>
      <c r="Z29" s="2"/>
      <c r="AA29" s="2"/>
      <c r="AB29" s="2"/>
      <c r="AC29" s="2"/>
      <c r="AD29" s="2"/>
      <c r="AF29" s="2"/>
      <c r="AG29" s="2"/>
      <c r="AH29" s="2"/>
      <c r="AI29" s="2"/>
      <c r="AJ29" s="0" t="n">
        <f aca="false">VLOOKUP(D29,Koordinaten!$A:$C,2,FALSE())</f>
        <v>12.4853384</v>
      </c>
      <c r="AK29" s="0" t="n">
        <f aca="false">VLOOKUP(D29,Koordinaten!$A:$C,3,FALSE())</f>
        <v>41.894802</v>
      </c>
      <c r="AL29" s="0" t="n">
        <f aca="false">IF(ISBLANK($E29),VLOOKUP(D29,Koordinaten!$A:$C,2,FALSE()),VLOOKUP($E29,Koordinaten!$F:$H,2,FALSE()))</f>
        <v>12.490236</v>
      </c>
      <c r="AM29" s="0" t="n">
        <f aca="false">IF(ISBLANK($E29),VLOOKUP(D29,Koordinaten!$A:$C,3,FALSE()),VLOOKUP($E29,Koordinaten!$F:$H,3,FALSE()))</f>
        <v>42.965916</v>
      </c>
      <c r="AN29" s="0" t="str">
        <f aca="false">CONCATENATE(AK29,";",AJ29)</f>
        <v>41,894802;12,4853384</v>
      </c>
      <c r="AO29" s="0" t="str">
        <f aca="false">CONCATENATE(AM29,";",AL29)</f>
        <v>42,965916;12,490236</v>
      </c>
      <c r="AP29" s="0" t="n">
        <f aca="false">MIN(IF(ISBLANK(X29),9999,X29),IF(ISBLANK(AA29),9999,AA29),IF(ISBLANK(AD29),9999,AD29),IF(ISBLANK(AG29),9999,AG29),IF(ISBLANK(AI29),9999,AI29))</f>
        <v>2040</v>
      </c>
      <c r="AQ29" s="10" t="n">
        <v>44412</v>
      </c>
      <c r="AR29" s="0" t="s">
        <v>51</v>
      </c>
    </row>
    <row r="30" customFormat="false" ht="12.8" hidden="false" customHeight="false" outlineLevel="0" collapsed="false">
      <c r="B30" s="4" t="s">
        <v>44</v>
      </c>
      <c r="C30" s="5" t="n">
        <v>2015</v>
      </c>
      <c r="D30" s="4" t="s">
        <v>60</v>
      </c>
      <c r="E30" s="4" t="s">
        <v>91</v>
      </c>
      <c r="F30" s="4" t="n">
        <v>6</v>
      </c>
      <c r="G30" s="4" t="n">
        <v>3</v>
      </c>
      <c r="H30" s="2" t="s">
        <v>92</v>
      </c>
      <c r="I30" s="2" t="s">
        <v>101</v>
      </c>
      <c r="J30" s="2" t="s">
        <v>94</v>
      </c>
      <c r="K30" s="4" t="str">
        <f aca="false">CONCATENATE(IF(ISBLANK(W30),"-",W30),"/",IF(ISBLANK(Z30),"-",Z30),"/",IF(ISBLANK(AC30),"-",AC30),"/",IF(ISBLANK(AF30),"-",AF30),"/",IF(ISBLANK(AH30),"-",AH30))</f>
        <v>2022/-/-/-/-</v>
      </c>
      <c r="L30" s="4" t="str">
        <f aca="false">CONCATENATE(IF(ISBLANK(X30),"-",X30),"/",IF(ISBLANK(AA30),"-",AA30),"/",IF(ISBLANK(AD30),"-",AD30),"/",IF(ISBLANK(AG30),"-",AG30),"/",IF(ISBLANK(AI30),"-",AI30))</f>
        <v>2040/-/-/-/-</v>
      </c>
      <c r="M30" s="6"/>
      <c r="N30" s="4" t="n">
        <v>2021</v>
      </c>
      <c r="O30" s="4" t="str">
        <f aca="false">CONCATENATE(IF(ISBLANK(V30),"-",V30),"/",IF(ISBLANK(Y30),"-",Y30),"/",IF(ISBLANK(AB30),"-",AB30),"/",IF(ISBLANK(AE30),"-",AE30))</f>
        <v>96/-/-/-</v>
      </c>
      <c r="P30" s="4" t="s">
        <v>102</v>
      </c>
      <c r="Q30" s="4" t="s">
        <v>96</v>
      </c>
      <c r="R30" s="2"/>
      <c r="S30" s="2"/>
      <c r="T30" s="11" t="n">
        <f aca="false">M30*F30</f>
        <v>0</v>
      </c>
      <c r="U30" s="12" t="n">
        <f aca="false">G30*M30</f>
        <v>0</v>
      </c>
      <c r="V30" s="2" t="n">
        <v>96</v>
      </c>
      <c r="W30" s="2" t="n">
        <v>2022</v>
      </c>
      <c r="X30" s="2" t="n">
        <v>2040</v>
      </c>
      <c r="Y30" s="2"/>
      <c r="Z30" s="2"/>
      <c r="AA30" s="2"/>
      <c r="AB30" s="2"/>
      <c r="AC30" s="2"/>
      <c r="AD30" s="2"/>
      <c r="AF30" s="2"/>
      <c r="AG30" s="2"/>
      <c r="AH30" s="2"/>
      <c r="AI30" s="2"/>
      <c r="AJ30" s="0" t="n">
        <f aca="false">VLOOKUP(D30,Koordinaten!$A:$C,2,FALSE())</f>
        <v>12.4853384</v>
      </c>
      <c r="AK30" s="0" t="n">
        <f aca="false">VLOOKUP(D30,Koordinaten!$A:$C,3,FALSE())</f>
        <v>41.894802</v>
      </c>
      <c r="AL30" s="0" t="n">
        <f aca="false">IF(ISBLANK($E30),VLOOKUP(D30,Koordinaten!$A:$C,2,FALSE()),VLOOKUP($E30,Koordinaten!$F:$H,2,FALSE()))</f>
        <v>12.490236</v>
      </c>
      <c r="AM30" s="0" t="n">
        <f aca="false">IF(ISBLANK($E30),VLOOKUP(D30,Koordinaten!$A:$C,3,FALSE()),VLOOKUP($E30,Koordinaten!$F:$H,3,FALSE()))</f>
        <v>42.965916</v>
      </c>
      <c r="AN30" s="0" t="str">
        <f aca="false">CONCATENATE(AK30,";",AJ30)</f>
        <v>41,894802;12,4853384</v>
      </c>
      <c r="AO30" s="0" t="str">
        <f aca="false">CONCATENATE(AM30,";",AL30)</f>
        <v>42,965916;12,490236</v>
      </c>
      <c r="AP30" s="0" t="n">
        <f aca="false">MIN(IF(ISBLANK(X30),9999,X30),IF(ISBLANK(AA30),9999,AA30),IF(ISBLANK(AD30),9999,AD30),IF(ISBLANK(AG30),9999,AG30),IF(ISBLANK(AI30),9999,AI30))</f>
        <v>2040</v>
      </c>
      <c r="AQ30" s="10" t="n">
        <v>44412</v>
      </c>
      <c r="AR30" s="0" t="s">
        <v>51</v>
      </c>
    </row>
    <row r="31" customFormat="false" ht="12.8" hidden="false" customHeight="false" outlineLevel="0" collapsed="false">
      <c r="B31" s="4" t="s">
        <v>44</v>
      </c>
      <c r="C31" s="5" t="n">
        <v>2012</v>
      </c>
      <c r="D31" s="4" t="s">
        <v>60</v>
      </c>
      <c r="E31" s="4" t="s">
        <v>91</v>
      </c>
      <c r="F31" s="4" t="n">
        <v>2</v>
      </c>
      <c r="G31" s="4" t="n">
        <v>1</v>
      </c>
      <c r="H31" s="2" t="s">
        <v>103</v>
      </c>
      <c r="I31" s="2" t="s">
        <v>104</v>
      </c>
      <c r="J31" s="2" t="s">
        <v>94</v>
      </c>
      <c r="K31" s="4" t="str">
        <f aca="false">CONCATENATE(IF(ISBLANK(W31),"-",W31),"/",IF(ISBLANK(Z31),"-",Z31),"/",IF(ISBLANK(AC31),"-",AC31),"/",IF(ISBLANK(AF31),"-",AF31),"/",IF(ISBLANK(AH31),"-",AH31))</f>
        <v>-/-/-/-/-</v>
      </c>
      <c r="L31" s="4" t="str">
        <f aca="false">CONCATENATE(IF(ISBLANK(X31),"-",X31),"/",IF(ISBLANK(AA31),"-",AA31),"/",IF(ISBLANK(AD31),"-",AD31),"/",IF(ISBLANK(AG31),"-",AG31),"/",IF(ISBLANK(AI31),"-",AI31))</f>
        <v>-/-/-/-/-</v>
      </c>
      <c r="M31" s="6"/>
      <c r="N31" s="4" t="n">
        <v>2021</v>
      </c>
      <c r="O31" s="4" t="str">
        <f aca="false">CONCATENATE(IF(ISBLANK(V31),"-",V31),"/",IF(ISBLANK(Y31),"-",Y31),"/",IF(ISBLANK(AB31),"-",AB31),"/",IF(ISBLANK(AE31),"-",AE31))</f>
        <v>-/-/-/-</v>
      </c>
      <c r="P31" s="4" t="s">
        <v>102</v>
      </c>
      <c r="Q31" s="4" t="s">
        <v>96</v>
      </c>
      <c r="R31" s="2"/>
      <c r="S31" s="2"/>
      <c r="T31" s="11" t="n">
        <f aca="false">M31*F31</f>
        <v>0</v>
      </c>
      <c r="U31" s="12" t="n">
        <f aca="false">G31*M31</f>
        <v>0</v>
      </c>
      <c r="V31" s="2"/>
      <c r="W31" s="2"/>
      <c r="X31" s="2"/>
      <c r="Y31" s="2"/>
      <c r="Z31" s="2"/>
      <c r="AA31" s="2"/>
      <c r="AB31" s="2"/>
      <c r="AC31" s="2"/>
      <c r="AD31" s="2"/>
      <c r="AF31" s="2"/>
      <c r="AG31" s="2"/>
      <c r="AH31" s="2"/>
      <c r="AI31" s="2"/>
      <c r="AJ31" s="0" t="n">
        <f aca="false">VLOOKUP(D31,Koordinaten!$A:$C,2,FALSE())</f>
        <v>12.4853384</v>
      </c>
      <c r="AK31" s="0" t="n">
        <f aca="false">VLOOKUP(D31,Koordinaten!$A:$C,3,FALSE())</f>
        <v>41.894802</v>
      </c>
      <c r="AL31" s="0" t="n">
        <f aca="false">IF(ISBLANK($E31),VLOOKUP(D31,Koordinaten!$A:$C,2,FALSE()),VLOOKUP($E31,Koordinaten!$F:$H,2,FALSE()))</f>
        <v>12.490236</v>
      </c>
      <c r="AM31" s="0" t="n">
        <f aca="false">IF(ISBLANK($E31),VLOOKUP(D31,Koordinaten!$A:$C,3,FALSE()),VLOOKUP($E31,Koordinaten!$F:$H,3,FALSE()))</f>
        <v>42.965916</v>
      </c>
      <c r="AN31" s="0" t="str">
        <f aca="false">CONCATENATE(AK31,";",AJ31)</f>
        <v>41,894802;12,4853384</v>
      </c>
      <c r="AO31" s="0" t="str">
        <f aca="false">CONCATENATE(AM31,";",AL31)</f>
        <v>42,965916;12,490236</v>
      </c>
      <c r="AP31" s="0" t="n">
        <f aca="false">MIN(IF(ISBLANK(X31),9999,X31),IF(ISBLANK(AA31),9999,AA31),IF(ISBLANK(AD31),9999,AD31),IF(ISBLANK(AG31),9999,AG31),IF(ISBLANK(AI31),9999,AI31))</f>
        <v>9999</v>
      </c>
      <c r="AQ31" s="10" t="n">
        <v>44412</v>
      </c>
      <c r="AR31" s="0" t="s">
        <v>51</v>
      </c>
    </row>
    <row r="32" customFormat="false" ht="12.8" hidden="false" customHeight="false" outlineLevel="0" collapsed="false">
      <c r="B32" s="4" t="s">
        <v>44</v>
      </c>
      <c r="C32" s="5" t="n">
        <v>2014</v>
      </c>
      <c r="D32" s="4" t="s">
        <v>60</v>
      </c>
      <c r="E32" s="4" t="s">
        <v>105</v>
      </c>
      <c r="F32" s="4" t="n">
        <v>1</v>
      </c>
      <c r="G32" s="4" t="n">
        <v>1</v>
      </c>
      <c r="H32" s="2" t="s">
        <v>106</v>
      </c>
      <c r="I32" s="2" t="s">
        <v>107</v>
      </c>
      <c r="J32" s="2" t="s">
        <v>108</v>
      </c>
      <c r="K32" s="4" t="str">
        <f aca="false">CONCATENATE(IF(ISBLANK(W32),"-",W32),"/",IF(ISBLANK(Z32),"-",Z32),"/",IF(ISBLANK(AC32),"-",AC32),"/",IF(ISBLANK(AF32),"-",AF32),"/",IF(ISBLANK(AH32),"-",AH32))</f>
        <v>-/-/-/-/-</v>
      </c>
      <c r="L32" s="4" t="str">
        <f aca="false">CONCATENATE(IF(ISBLANK(X32),"-",X32),"/",IF(ISBLANK(AA32),"-",AA32),"/",IF(ISBLANK(AD32),"-",AD32),"/",IF(ISBLANK(AG32),"-",AG32),"/",IF(ISBLANK(AI32),"-",AI32))</f>
        <v>-/-/-/-/-</v>
      </c>
      <c r="M32" s="6"/>
      <c r="N32" s="4" t="n">
        <v>2021</v>
      </c>
      <c r="O32" s="4" t="str">
        <f aca="false">CONCATENATE(IF(ISBLANK(V32),"-",V32),"/",IF(ISBLANK(Y32),"-",Y32),"/",IF(ISBLANK(AB32),"-",AB32),"/",IF(ISBLANK(AE32),"-",AE32))</f>
        <v>-/-/-/-</v>
      </c>
      <c r="P32" s="4" t="s">
        <v>109</v>
      </c>
      <c r="Q32" s="4" t="s">
        <v>96</v>
      </c>
      <c r="R32" s="2"/>
      <c r="S32" s="2"/>
      <c r="T32" s="11" t="n">
        <f aca="false">M32*F32</f>
        <v>0</v>
      </c>
      <c r="U32" s="12" t="n">
        <f aca="false">G32*M32</f>
        <v>0</v>
      </c>
      <c r="V32" s="2"/>
      <c r="W32" s="2"/>
      <c r="X32" s="2"/>
      <c r="Y32" s="2"/>
      <c r="Z32" s="2"/>
      <c r="AA32" s="2"/>
      <c r="AB32" s="2"/>
      <c r="AC32" s="2"/>
      <c r="AD32" s="2"/>
      <c r="AF32" s="2"/>
      <c r="AG32" s="2"/>
      <c r="AH32" s="2"/>
      <c r="AI32" s="2"/>
      <c r="AJ32" s="0" t="n">
        <f aca="false">VLOOKUP(D32,Koordinaten!$A:$C,2,FALSE())</f>
        <v>12.4853384</v>
      </c>
      <c r="AK32" s="0" t="n">
        <f aca="false">VLOOKUP(D32,Koordinaten!$A:$C,3,FALSE())</f>
        <v>41.894802</v>
      </c>
      <c r="AL32" s="0" t="n">
        <f aca="false">IF(ISBLANK($E32),VLOOKUP(D32,Koordinaten!$A:$C,2,FALSE()),VLOOKUP($E32,Koordinaten!$F:$H,2,FALSE()))</f>
        <v>16.6210027</v>
      </c>
      <c r="AM32" s="0" t="n">
        <f aca="false">IF(ISBLANK($E32),VLOOKUP(D32,Koordinaten!$A:$C,3,FALSE()),VLOOKUP($E32,Koordinaten!$F:$H,3,FALSE()))</f>
        <v>40.9842539</v>
      </c>
      <c r="AN32" s="0" t="str">
        <f aca="false">CONCATENATE(AK32,";",AJ32)</f>
        <v>41,894802;12,4853384</v>
      </c>
      <c r="AO32" s="0" t="str">
        <f aca="false">CONCATENATE(AM32,";",AL32)</f>
        <v>40,9842539;16,6210027</v>
      </c>
      <c r="AP32" s="0" t="n">
        <f aca="false">MIN(IF(ISBLANK(X32),9999,X32),IF(ISBLANK(AA32),9999,AA32),IF(ISBLANK(AD32),9999,AD32),IF(ISBLANK(AG32),9999,AG32),IF(ISBLANK(AI32),9999,AI32))</f>
        <v>9999</v>
      </c>
      <c r="AQ32" s="10" t="n">
        <v>44412</v>
      </c>
      <c r="AR32" s="0" t="s">
        <v>51</v>
      </c>
    </row>
    <row r="33" customFormat="false" ht="12.8" hidden="false" customHeight="false" outlineLevel="0" collapsed="false">
      <c r="B33" s="4" t="s">
        <v>44</v>
      </c>
      <c r="C33" s="5" t="n">
        <v>2015</v>
      </c>
      <c r="D33" s="4" t="s">
        <v>60</v>
      </c>
      <c r="E33" s="4" t="s">
        <v>105</v>
      </c>
      <c r="F33" s="4" t="n">
        <v>1</v>
      </c>
      <c r="G33" s="4" t="n">
        <v>1</v>
      </c>
      <c r="H33" s="2" t="s">
        <v>110</v>
      </c>
      <c r="I33" s="2" t="s">
        <v>111</v>
      </c>
      <c r="J33" s="2" t="s">
        <v>112</v>
      </c>
      <c r="K33" s="4" t="str">
        <f aca="false">CONCATENATE(IF(ISBLANK(W33),"-",W33),"/",IF(ISBLANK(Z33),"-",Z33),"/",IF(ISBLANK(AC33),"-",AC33),"/",IF(ISBLANK(AF33),"-",AF33),"/",IF(ISBLANK(AH33),"-",AH33))</f>
        <v>-/-/-/-/-</v>
      </c>
      <c r="L33" s="4" t="str">
        <f aca="false">CONCATENATE(IF(ISBLANK(X33),"-",X33),"/",IF(ISBLANK(AA33),"-",AA33),"/",IF(ISBLANK(AD33),"-",AD33),"/",IF(ISBLANK(AG33),"-",AG33),"/",IF(ISBLANK(AI33),"-",AI33))</f>
        <v>-/-/-/-/-</v>
      </c>
      <c r="M33" s="6"/>
      <c r="N33" s="4" t="n">
        <v>2021</v>
      </c>
      <c r="O33" s="4" t="str">
        <f aca="false">CONCATENATE(IF(ISBLANK(V33),"-",V33),"/",IF(ISBLANK(Y33),"-",Y33),"/",IF(ISBLANK(AB33),"-",AB33),"/",IF(ISBLANK(AE33),"-",AE33))</f>
        <v>-/-/-/-</v>
      </c>
      <c r="P33" s="4" t="s">
        <v>109</v>
      </c>
      <c r="Q33" s="4" t="s">
        <v>96</v>
      </c>
      <c r="R33" s="2"/>
      <c r="S33" s="2"/>
      <c r="T33" s="11" t="n">
        <f aca="false">M33*F33</f>
        <v>0</v>
      </c>
      <c r="U33" s="12" t="n">
        <f aca="false">G33*M33</f>
        <v>0</v>
      </c>
      <c r="V33" s="2"/>
      <c r="W33" s="2"/>
      <c r="X33" s="2"/>
      <c r="Y33" s="2"/>
      <c r="Z33" s="2"/>
      <c r="AA33" s="2"/>
      <c r="AB33" s="2"/>
      <c r="AC33" s="2"/>
      <c r="AD33" s="2"/>
      <c r="AF33" s="2"/>
      <c r="AG33" s="2"/>
      <c r="AH33" s="2"/>
      <c r="AI33" s="2"/>
      <c r="AJ33" s="0" t="n">
        <f aca="false">VLOOKUP(D33,Koordinaten!$A:$C,2,FALSE())</f>
        <v>12.4853384</v>
      </c>
      <c r="AK33" s="0" t="n">
        <f aca="false">VLOOKUP(D33,Koordinaten!$A:$C,3,FALSE())</f>
        <v>41.894802</v>
      </c>
      <c r="AL33" s="0" t="n">
        <f aca="false">IF(ISBLANK($E33),VLOOKUP(D33,Koordinaten!$A:$C,2,FALSE()),VLOOKUP($E33,Koordinaten!$F:$H,2,FALSE()))</f>
        <v>16.6210027</v>
      </c>
      <c r="AM33" s="0" t="n">
        <f aca="false">IF(ISBLANK($E33),VLOOKUP(D33,Koordinaten!$A:$C,3,FALSE()),VLOOKUP($E33,Koordinaten!$F:$H,3,FALSE()))</f>
        <v>40.9842539</v>
      </c>
      <c r="AN33" s="0" t="str">
        <f aca="false">CONCATENATE(AK33,";",AJ33)</f>
        <v>41,894802;12,4853384</v>
      </c>
      <c r="AO33" s="0" t="str">
        <f aca="false">CONCATENATE(AM33,";",AL33)</f>
        <v>40,9842539;16,6210027</v>
      </c>
      <c r="AP33" s="0" t="n">
        <f aca="false">MIN(IF(ISBLANK(X33),9999,X33),IF(ISBLANK(AA33),9999,AA33),IF(ISBLANK(AD33),9999,AD33),IF(ISBLANK(AG33),9999,AG33),IF(ISBLANK(AI33),9999,AI33))</f>
        <v>9999</v>
      </c>
      <c r="AQ33" s="10" t="n">
        <v>44412</v>
      </c>
      <c r="AR33" s="0" t="n">
        <v>14</v>
      </c>
    </row>
    <row r="34" customFormat="false" ht="12.8" hidden="false" customHeight="false" outlineLevel="0" collapsed="false">
      <c r="B34" s="4" t="s">
        <v>44</v>
      </c>
      <c r="C34" s="5" t="n">
        <v>2015</v>
      </c>
      <c r="D34" s="4" t="s">
        <v>60</v>
      </c>
      <c r="E34" s="4" t="s">
        <v>105</v>
      </c>
      <c r="F34" s="4" t="n">
        <v>1</v>
      </c>
      <c r="G34" s="4" t="n">
        <v>1</v>
      </c>
      <c r="H34" s="2" t="s">
        <v>110</v>
      </c>
      <c r="I34" s="2" t="s">
        <v>113</v>
      </c>
      <c r="J34" s="2" t="s">
        <v>112</v>
      </c>
      <c r="K34" s="4" t="str">
        <f aca="false">CONCATENATE(IF(ISBLANK(W34),"-",W34),"/",IF(ISBLANK(Z34),"-",Z34),"/",IF(ISBLANK(AC34),"-",AC34),"/",IF(ISBLANK(AF34),"-",AF34),"/",IF(ISBLANK(AH34),"-",AH34))</f>
        <v>-/-/-/-/-</v>
      </c>
      <c r="L34" s="4" t="str">
        <f aca="false">CONCATENATE(IF(ISBLANK(X34),"-",X34),"/",IF(ISBLANK(AA34),"-",AA34),"/",IF(ISBLANK(AD34),"-",AD34),"/",IF(ISBLANK(AG34),"-",AG34),"/",IF(ISBLANK(AI34),"-",AI34))</f>
        <v>-/-/-/-/-</v>
      </c>
      <c r="M34" s="6"/>
      <c r="N34" s="4" t="n">
        <v>2021</v>
      </c>
      <c r="O34" s="4" t="str">
        <f aca="false">CONCATENATE(IF(ISBLANK(V34),"-",V34),"/",IF(ISBLANK(Y34),"-",Y34),"/",IF(ISBLANK(AB34),"-",AB34),"/",IF(ISBLANK(AE34),"-",AE34))</f>
        <v>-/-/-/-</v>
      </c>
      <c r="P34" s="4" t="s">
        <v>109</v>
      </c>
      <c r="Q34" s="4" t="s">
        <v>96</v>
      </c>
      <c r="R34" s="2"/>
      <c r="S34" s="2"/>
      <c r="T34" s="11" t="n">
        <f aca="false">M34*F34</f>
        <v>0</v>
      </c>
      <c r="U34" s="12" t="n">
        <f aca="false">G34*M34</f>
        <v>0</v>
      </c>
      <c r="V34" s="2"/>
      <c r="W34" s="2"/>
      <c r="X34" s="2"/>
      <c r="Y34" s="2"/>
      <c r="Z34" s="2"/>
      <c r="AA34" s="2"/>
      <c r="AB34" s="2"/>
      <c r="AC34" s="2"/>
      <c r="AD34" s="2"/>
      <c r="AF34" s="2"/>
      <c r="AG34" s="2"/>
      <c r="AH34" s="2"/>
      <c r="AI34" s="2"/>
      <c r="AJ34" s="0" t="n">
        <f aca="false">VLOOKUP(D34,Koordinaten!$A:$C,2,FALSE())</f>
        <v>12.4853384</v>
      </c>
      <c r="AK34" s="0" t="n">
        <f aca="false">VLOOKUP(D34,Koordinaten!$A:$C,3,FALSE())</f>
        <v>41.894802</v>
      </c>
      <c r="AL34" s="0" t="n">
        <f aca="false">IF(ISBLANK($E34),VLOOKUP(D34,Koordinaten!$A:$C,2,FALSE()),VLOOKUP($E34,Koordinaten!$F:$H,2,FALSE()))</f>
        <v>16.6210027</v>
      </c>
      <c r="AM34" s="0" t="n">
        <f aca="false">IF(ISBLANK($E34),VLOOKUP(D34,Koordinaten!$A:$C,3,FALSE()),VLOOKUP($E34,Koordinaten!$F:$H,3,FALSE()))</f>
        <v>40.9842539</v>
      </c>
      <c r="AN34" s="0" t="str">
        <f aca="false">CONCATENATE(AK34,";",AJ34)</f>
        <v>41,894802;12,4853384</v>
      </c>
      <c r="AO34" s="0" t="str">
        <f aca="false">CONCATENATE(AM34,";",AL34)</f>
        <v>40,9842539;16,6210027</v>
      </c>
      <c r="AP34" s="0" t="n">
        <f aca="false">MIN(IF(ISBLANK(X34),9999,X34),IF(ISBLANK(AA34),9999,AA34),IF(ISBLANK(AD34),9999,AD34),IF(ISBLANK(AG34),9999,AG34),IF(ISBLANK(AI34),9999,AI34))</f>
        <v>9999</v>
      </c>
      <c r="AQ34" s="10" t="n">
        <v>44412</v>
      </c>
      <c r="AR34" s="0" t="n">
        <v>14</v>
      </c>
    </row>
    <row r="35" customFormat="false" ht="12.8" hidden="false" customHeight="false" outlineLevel="0" collapsed="false">
      <c r="B35" s="4" t="s">
        <v>52</v>
      </c>
      <c r="C35" s="5" t="n">
        <v>2015</v>
      </c>
      <c r="D35" s="4" t="s">
        <v>60</v>
      </c>
      <c r="E35" s="4" t="s">
        <v>105</v>
      </c>
      <c r="F35" s="4" t="n">
        <v>1</v>
      </c>
      <c r="G35" s="4" t="n">
        <v>1</v>
      </c>
      <c r="H35" s="2" t="s">
        <v>114</v>
      </c>
      <c r="I35" s="2" t="s">
        <v>115</v>
      </c>
      <c r="J35" s="2" t="s">
        <v>112</v>
      </c>
      <c r="K35" s="4" t="str">
        <f aca="false">CONCATENATE(IF(ISBLANK(W35),"-",W35),"/",IF(ISBLANK(Z35),"-",Z35),"/",IF(ISBLANK(AC35),"-",AC35),"/",IF(ISBLANK(AF35),"-",AF35),"/",IF(ISBLANK(AH35),"-",AH35))</f>
        <v>-/-/-/-/-</v>
      </c>
      <c r="L35" s="4" t="str">
        <f aca="false">CONCATENATE(IF(ISBLANK(X35),"-",X35),"/",IF(ISBLANK(AA35),"-",AA35),"/",IF(ISBLANK(AD35),"-",AD35),"/",IF(ISBLANK(AG35),"-",AG35),"/",IF(ISBLANK(AI35),"-",AI35))</f>
        <v>-/-/-/-/-</v>
      </c>
      <c r="M35" s="6"/>
      <c r="N35" s="4" t="n">
        <v>2021</v>
      </c>
      <c r="O35" s="4" t="str">
        <f aca="false">CONCATENATE(IF(ISBLANK(V35),"-",V35),"/",IF(ISBLANK(Y35),"-",Y35),"/",IF(ISBLANK(AB35),"-",AB35),"/",IF(ISBLANK(AE35),"-",AE35))</f>
        <v>-/-/-/-</v>
      </c>
      <c r="P35" s="4" t="s">
        <v>116</v>
      </c>
      <c r="Q35" s="4" t="s">
        <v>96</v>
      </c>
      <c r="R35" s="2"/>
      <c r="S35" s="2"/>
      <c r="T35" s="11" t="n">
        <f aca="false">M35*F35</f>
        <v>0</v>
      </c>
      <c r="U35" s="12" t="n">
        <f aca="false">G35*M35</f>
        <v>0</v>
      </c>
      <c r="V35" s="2"/>
      <c r="W35" s="2"/>
      <c r="X35" s="2"/>
      <c r="Y35" s="2"/>
      <c r="Z35" s="2"/>
      <c r="AA35" s="2"/>
      <c r="AB35" s="2"/>
      <c r="AC35" s="2"/>
      <c r="AD35" s="2"/>
      <c r="AF35" s="2"/>
      <c r="AG35" s="2"/>
      <c r="AH35" s="2"/>
      <c r="AI35" s="2"/>
      <c r="AJ35" s="0" t="n">
        <f aca="false">VLOOKUP(D35,Koordinaten!$A:$C,2,FALSE())</f>
        <v>12.4853384</v>
      </c>
      <c r="AK35" s="0" t="n">
        <f aca="false">VLOOKUP(D35,Koordinaten!$A:$C,3,FALSE())</f>
        <v>41.894802</v>
      </c>
      <c r="AL35" s="0" t="n">
        <f aca="false">IF(ISBLANK($E35),VLOOKUP(D35,Koordinaten!$A:$C,2,FALSE()),VLOOKUP($E35,Koordinaten!$F:$H,2,FALSE()))</f>
        <v>16.6210027</v>
      </c>
      <c r="AM35" s="0" t="n">
        <f aca="false">IF(ISBLANK($E35),VLOOKUP(D35,Koordinaten!$A:$C,3,FALSE()),VLOOKUP($E35,Koordinaten!$F:$H,3,FALSE()))</f>
        <v>40.9842539</v>
      </c>
      <c r="AN35" s="0" t="str">
        <f aca="false">CONCATENATE(AK35,";",AJ35)</f>
        <v>41,894802;12,4853384</v>
      </c>
      <c r="AO35" s="0" t="str">
        <f aca="false">CONCATENATE(AM35,";",AL35)</f>
        <v>40,9842539;16,6210027</v>
      </c>
      <c r="AP35" s="0" t="n">
        <f aca="false">MIN(IF(ISBLANK(X35),9999,X35),IF(ISBLANK(AA35),9999,AA35),IF(ISBLANK(AD35),9999,AD35),IF(ISBLANK(AG35),9999,AG35),IF(ISBLANK(AI35),9999,AI35))</f>
        <v>9999</v>
      </c>
      <c r="AQ35" s="10" t="n">
        <v>44412</v>
      </c>
      <c r="AR35" s="0" t="s">
        <v>51</v>
      </c>
    </row>
    <row r="36" customFormat="false" ht="12.8" hidden="false" customHeight="false" outlineLevel="0" collapsed="false">
      <c r="B36" s="4" t="s">
        <v>44</v>
      </c>
      <c r="C36" s="5" t="n">
        <v>2015</v>
      </c>
      <c r="D36" s="4" t="s">
        <v>60</v>
      </c>
      <c r="E36" s="4" t="s">
        <v>105</v>
      </c>
      <c r="F36" s="4" t="n">
        <v>1</v>
      </c>
      <c r="G36" s="4" t="n">
        <v>1</v>
      </c>
      <c r="H36" s="2" t="s">
        <v>117</v>
      </c>
      <c r="I36" s="2" t="s">
        <v>118</v>
      </c>
      <c r="J36" s="2" t="s">
        <v>119</v>
      </c>
      <c r="K36" s="4" t="str">
        <f aca="false">CONCATENATE(IF(ISBLANK(W36),"-",W36),"/",IF(ISBLANK(Z36),"-",Z36),"/",IF(ISBLANK(AC36),"-",AC36),"/",IF(ISBLANK(AF36),"-",AF36),"/",IF(ISBLANK(AH36),"-",AH36))</f>
        <v>-/-/-/-/-</v>
      </c>
      <c r="L36" s="4" t="str">
        <f aca="false">CONCATENATE(IF(ISBLANK(X36),"-",X36),"/",IF(ISBLANK(AA36),"-",AA36),"/",IF(ISBLANK(AD36),"-",AD36),"/",IF(ISBLANK(AG36),"-",AG36),"/",IF(ISBLANK(AI36),"-",AI36))</f>
        <v>-/-/-/-/-</v>
      </c>
      <c r="M36" s="6"/>
      <c r="N36" s="4" t="n">
        <v>2021</v>
      </c>
      <c r="O36" s="4" t="str">
        <f aca="false">CONCATENATE(IF(ISBLANK(V36),"-",V36),"/",IF(ISBLANK(Y36),"-",Y36),"/",IF(ISBLANK(AB36),"-",AB36),"/",IF(ISBLANK(AE36),"-",AE36))</f>
        <v>-/-/-/-</v>
      </c>
      <c r="P36" s="4" t="s">
        <v>116</v>
      </c>
      <c r="Q36" s="4" t="s">
        <v>96</v>
      </c>
      <c r="R36" s="2"/>
      <c r="S36" s="2"/>
      <c r="T36" s="11" t="n">
        <f aca="false">M36*F36</f>
        <v>0</v>
      </c>
      <c r="U36" s="12" t="n">
        <f aca="false">G36*M36</f>
        <v>0</v>
      </c>
      <c r="V36" s="2"/>
      <c r="W36" s="2"/>
      <c r="X36" s="2"/>
      <c r="Y36" s="2"/>
      <c r="Z36" s="2"/>
      <c r="AA36" s="2"/>
      <c r="AB36" s="2"/>
      <c r="AC36" s="2"/>
      <c r="AD36" s="2"/>
      <c r="AF36" s="2"/>
      <c r="AG36" s="2"/>
      <c r="AH36" s="2"/>
      <c r="AI36" s="2"/>
      <c r="AJ36" s="0" t="n">
        <f aca="false">VLOOKUP(D36,Koordinaten!$A:$C,2,FALSE())</f>
        <v>12.4853384</v>
      </c>
      <c r="AK36" s="0" t="n">
        <f aca="false">VLOOKUP(D36,Koordinaten!$A:$C,3,FALSE())</f>
        <v>41.894802</v>
      </c>
      <c r="AL36" s="0" t="n">
        <f aca="false">IF(ISBLANK($E36),VLOOKUP(D36,Koordinaten!$A:$C,2,FALSE()),VLOOKUP($E36,Koordinaten!$F:$H,2,FALSE()))</f>
        <v>16.6210027</v>
      </c>
      <c r="AM36" s="0" t="n">
        <f aca="false">IF(ISBLANK($E36),VLOOKUP(D36,Koordinaten!$A:$C,3,FALSE()),VLOOKUP($E36,Koordinaten!$F:$H,3,FALSE()))</f>
        <v>40.9842539</v>
      </c>
      <c r="AN36" s="0" t="str">
        <f aca="false">CONCATENATE(AK36,";",AJ36)</f>
        <v>41,894802;12,4853384</v>
      </c>
      <c r="AO36" s="0" t="str">
        <f aca="false">CONCATENATE(AM36,";",AL36)</f>
        <v>40,9842539;16,6210027</v>
      </c>
      <c r="AP36" s="0" t="n">
        <f aca="false">MIN(IF(ISBLANK(X36),9999,X36),IF(ISBLANK(AA36),9999,AA36),IF(ISBLANK(AD36),9999,AD36),IF(ISBLANK(AG36),9999,AG36),IF(ISBLANK(AI36),9999,AI36))</f>
        <v>9999</v>
      </c>
      <c r="AQ36" s="10" t="n">
        <v>44412</v>
      </c>
      <c r="AR36" s="0" t="s">
        <v>51</v>
      </c>
    </row>
    <row r="37" customFormat="false" ht="12.8" hidden="false" customHeight="false" outlineLevel="0" collapsed="false">
      <c r="B37" s="4" t="s">
        <v>44</v>
      </c>
      <c r="C37" s="5" t="n">
        <v>2015</v>
      </c>
      <c r="D37" s="4" t="s">
        <v>60</v>
      </c>
      <c r="E37" s="4" t="s">
        <v>105</v>
      </c>
      <c r="F37" s="4" t="n">
        <v>1</v>
      </c>
      <c r="G37" s="4" t="n">
        <v>1</v>
      </c>
      <c r="H37" s="2" t="s">
        <v>120</v>
      </c>
      <c r="I37" s="2" t="s">
        <v>121</v>
      </c>
      <c r="J37" s="2" t="s">
        <v>119</v>
      </c>
      <c r="K37" s="4" t="str">
        <f aca="false">CONCATENATE(IF(ISBLANK(W37),"-",W37),"/",IF(ISBLANK(Z37),"-",Z37),"/",IF(ISBLANK(AC37),"-",AC37),"/",IF(ISBLANK(AF37),"-",AF37),"/",IF(ISBLANK(AH37),"-",AH37))</f>
        <v>-/-/-/-/-</v>
      </c>
      <c r="L37" s="4" t="str">
        <f aca="false">CONCATENATE(IF(ISBLANK(X37),"-",X37),"/",IF(ISBLANK(AA37),"-",AA37),"/",IF(ISBLANK(AD37),"-",AD37),"/",IF(ISBLANK(AG37),"-",AG37),"/",IF(ISBLANK(AI37),"-",AI37))</f>
        <v>-/-/-/-/-</v>
      </c>
      <c r="M37" s="6"/>
      <c r="N37" s="4" t="n">
        <v>2021</v>
      </c>
      <c r="O37" s="4" t="str">
        <f aca="false">CONCATENATE(IF(ISBLANK(V37),"-",V37),"/",IF(ISBLANK(Y37),"-",Y37),"/",IF(ISBLANK(AB37),"-",AB37),"/",IF(ISBLANK(AE37),"-",AE37))</f>
        <v>-/-/-/-</v>
      </c>
      <c r="P37" s="4" t="s">
        <v>116</v>
      </c>
      <c r="Q37" s="4" t="s">
        <v>96</v>
      </c>
      <c r="R37" s="2"/>
      <c r="S37" s="2"/>
      <c r="T37" s="11" t="n">
        <f aca="false">M37*F37</f>
        <v>0</v>
      </c>
      <c r="U37" s="12" t="n">
        <f aca="false">G37*M37</f>
        <v>0</v>
      </c>
      <c r="V37" s="2"/>
      <c r="W37" s="2"/>
      <c r="X37" s="2"/>
      <c r="Y37" s="2"/>
      <c r="Z37" s="2"/>
      <c r="AA37" s="2"/>
      <c r="AB37" s="2"/>
      <c r="AC37" s="2"/>
      <c r="AD37" s="2"/>
      <c r="AF37" s="2"/>
      <c r="AG37" s="2"/>
      <c r="AH37" s="2"/>
      <c r="AI37" s="2"/>
      <c r="AJ37" s="0" t="n">
        <f aca="false">VLOOKUP(D37,Koordinaten!$A:$C,2,FALSE())</f>
        <v>12.4853384</v>
      </c>
      <c r="AK37" s="0" t="n">
        <f aca="false">VLOOKUP(D37,Koordinaten!$A:$C,3,FALSE())</f>
        <v>41.894802</v>
      </c>
      <c r="AL37" s="0" t="n">
        <f aca="false">IF(ISBLANK($E37),VLOOKUP(D37,Koordinaten!$A:$C,2,FALSE()),VLOOKUP($E37,Koordinaten!$F:$H,2,FALSE()))</f>
        <v>16.6210027</v>
      </c>
      <c r="AM37" s="0" t="n">
        <f aca="false">IF(ISBLANK($E37),VLOOKUP(D37,Koordinaten!$A:$C,3,FALSE()),VLOOKUP($E37,Koordinaten!$F:$H,3,FALSE()))</f>
        <v>40.9842539</v>
      </c>
      <c r="AN37" s="0" t="str">
        <f aca="false">CONCATENATE(AK37,";",AJ37)</f>
        <v>41,894802;12,4853384</v>
      </c>
      <c r="AO37" s="0" t="str">
        <f aca="false">CONCATENATE(AM37,";",AL37)</f>
        <v>40,9842539;16,6210027</v>
      </c>
      <c r="AP37" s="0" t="n">
        <f aca="false">MIN(IF(ISBLANK(X37),9999,X37),IF(ISBLANK(AA37),9999,AA37),IF(ISBLANK(AD37),9999,AD37),IF(ISBLANK(AG37),9999,AG37),IF(ISBLANK(AI37),9999,AI37))</f>
        <v>9999</v>
      </c>
      <c r="AQ37" s="10" t="n">
        <v>44412</v>
      </c>
      <c r="AR37" s="0" t="s">
        <v>51</v>
      </c>
    </row>
    <row r="38" customFormat="false" ht="12.8" hidden="false" customHeight="false" outlineLevel="0" collapsed="false">
      <c r="B38" s="4" t="s">
        <v>52</v>
      </c>
      <c r="C38" s="5" t="n">
        <v>2018</v>
      </c>
      <c r="D38" s="4" t="s">
        <v>60</v>
      </c>
      <c r="E38" s="4" t="s">
        <v>105</v>
      </c>
      <c r="F38" s="4" t="n">
        <v>2</v>
      </c>
      <c r="G38" s="4" t="n">
        <v>1</v>
      </c>
      <c r="H38" s="2" t="s">
        <v>122</v>
      </c>
      <c r="I38" s="2" t="s">
        <v>123</v>
      </c>
      <c r="J38" s="2" t="s">
        <v>112</v>
      </c>
      <c r="K38" s="4" t="str">
        <f aca="false">CONCATENATE(IF(ISBLANK(W38),"-",W38),"/",IF(ISBLANK(Z38),"-",Z38),"/",IF(ISBLANK(AC38),"-",AC38),"/",IF(ISBLANK(AF38),"-",AF38),"/",IF(ISBLANK(AH38),"-",AH38))</f>
        <v>-/-/-/-/-</v>
      </c>
      <c r="L38" s="4" t="str">
        <f aca="false">CONCATENATE(IF(ISBLANK(X38),"-",X38),"/",IF(ISBLANK(AA38),"-",AA38),"/",IF(ISBLANK(AD38),"-",AD38),"/",IF(ISBLANK(AG38),"-",AG38),"/",IF(ISBLANK(AI38),"-",AI38))</f>
        <v>-/-/-/-/-</v>
      </c>
      <c r="M38" s="6"/>
      <c r="N38" s="4" t="n">
        <v>2021</v>
      </c>
      <c r="O38" s="4" t="str">
        <f aca="false">CONCATENATE(IF(ISBLANK(V38),"-",V38),"/",IF(ISBLANK(Y38),"-",Y38),"/",IF(ISBLANK(AB38),"-",AB38),"/",IF(ISBLANK(AE38),"-",AE38))</f>
        <v>-/-/-/-</v>
      </c>
      <c r="P38" s="4" t="s">
        <v>124</v>
      </c>
      <c r="Q38" s="4" t="s">
        <v>96</v>
      </c>
      <c r="R38" s="2"/>
      <c r="S38" s="2"/>
      <c r="T38" s="11" t="n">
        <f aca="false">M38*F38</f>
        <v>0</v>
      </c>
      <c r="U38" s="12" t="n">
        <f aca="false">G38*M38</f>
        <v>0</v>
      </c>
      <c r="V38" s="2"/>
      <c r="W38" s="2"/>
      <c r="X38" s="2"/>
      <c r="Y38" s="2"/>
      <c r="Z38" s="2"/>
      <c r="AA38" s="2"/>
      <c r="AB38" s="2"/>
      <c r="AC38" s="2"/>
      <c r="AD38" s="2"/>
      <c r="AF38" s="2"/>
      <c r="AG38" s="2"/>
      <c r="AH38" s="2"/>
      <c r="AI38" s="2"/>
      <c r="AJ38" s="0" t="n">
        <f aca="false">VLOOKUP(D38,Koordinaten!$A:$C,2,FALSE())</f>
        <v>12.4853384</v>
      </c>
      <c r="AK38" s="0" t="n">
        <f aca="false">VLOOKUP(D38,Koordinaten!$A:$C,3,FALSE())</f>
        <v>41.894802</v>
      </c>
      <c r="AL38" s="0" t="n">
        <f aca="false">IF(ISBLANK($E38),VLOOKUP(D38,Koordinaten!$A:$C,2,FALSE()),VLOOKUP($E38,Koordinaten!$F:$H,2,FALSE()))</f>
        <v>16.6210027</v>
      </c>
      <c r="AM38" s="0" t="n">
        <f aca="false">IF(ISBLANK($E38),VLOOKUP(D38,Koordinaten!$A:$C,3,FALSE()),VLOOKUP($E38,Koordinaten!$F:$H,3,FALSE()))</f>
        <v>40.9842539</v>
      </c>
      <c r="AN38" s="0" t="str">
        <f aca="false">CONCATENATE(AK38,";",AJ38)</f>
        <v>41,894802;12,4853384</v>
      </c>
      <c r="AO38" s="0" t="str">
        <f aca="false">CONCATENATE(AM38,";",AL38)</f>
        <v>40,9842539;16,6210027</v>
      </c>
      <c r="AP38" s="0" t="n">
        <f aca="false">MIN(IF(ISBLANK(X38),9999,X38),IF(ISBLANK(AA38),9999,AA38),IF(ISBLANK(AD38),9999,AD38),IF(ISBLANK(AG38),9999,AG38),IF(ISBLANK(AI38),9999,AI38))</f>
        <v>9999</v>
      </c>
      <c r="AQ38" s="10" t="n">
        <v>44412</v>
      </c>
      <c r="AR38" s="0" t="s">
        <v>51</v>
      </c>
    </row>
    <row r="39" customFormat="false" ht="12.8" hidden="false" customHeight="false" outlineLevel="0" collapsed="false">
      <c r="B39" s="4" t="s">
        <v>44</v>
      </c>
      <c r="C39" s="5" t="n">
        <v>2016</v>
      </c>
      <c r="D39" s="4" t="s">
        <v>60</v>
      </c>
      <c r="E39" s="4" t="s">
        <v>105</v>
      </c>
      <c r="F39" s="4" t="n">
        <v>1</v>
      </c>
      <c r="G39" s="4" t="n">
        <v>1</v>
      </c>
      <c r="H39" s="2" t="s">
        <v>125</v>
      </c>
      <c r="I39" s="2" t="s">
        <v>126</v>
      </c>
      <c r="J39" s="2" t="s">
        <v>112</v>
      </c>
      <c r="K39" s="4" t="str">
        <f aca="false">CONCATENATE(IF(ISBLANK(W39),"-",W39),"/",IF(ISBLANK(Z39),"-",Z39),"/",IF(ISBLANK(AC39),"-",AC39),"/",IF(ISBLANK(AF39),"-",AF39),"/",IF(ISBLANK(AH39),"-",AH39))</f>
        <v>-/-/-/-/-</v>
      </c>
      <c r="L39" s="4" t="str">
        <f aca="false">CONCATENATE(IF(ISBLANK(X39),"-",X39),"/",IF(ISBLANK(AA39),"-",AA39),"/",IF(ISBLANK(AD39),"-",AD39),"/",IF(ISBLANK(AG39),"-",AG39),"/",IF(ISBLANK(AI39),"-",AI39))</f>
        <v>-/-/-/-/-</v>
      </c>
      <c r="M39" s="6"/>
      <c r="N39" s="4" t="n">
        <v>2021</v>
      </c>
      <c r="O39" s="4" t="str">
        <f aca="false">CONCATENATE(IF(ISBLANK(V39),"-",V39),"/",IF(ISBLANK(Y39),"-",Y39),"/",IF(ISBLANK(AB39),"-",AB39),"/",IF(ISBLANK(AE39),"-",AE39))</f>
        <v>-/-/-/-</v>
      </c>
      <c r="P39" s="2" t="s">
        <v>125</v>
      </c>
      <c r="Q39" s="4" t="s">
        <v>96</v>
      </c>
      <c r="R39" s="2"/>
      <c r="S39" s="2"/>
      <c r="T39" s="11" t="n">
        <f aca="false">M39*F39</f>
        <v>0</v>
      </c>
      <c r="U39" s="12" t="n">
        <f aca="false">G39*M39</f>
        <v>0</v>
      </c>
      <c r="V39" s="2"/>
      <c r="W39" s="2"/>
      <c r="X39" s="2"/>
      <c r="Y39" s="2"/>
      <c r="Z39" s="2"/>
      <c r="AA39" s="2"/>
      <c r="AB39" s="2"/>
      <c r="AC39" s="2"/>
      <c r="AD39" s="2"/>
      <c r="AF39" s="2"/>
      <c r="AG39" s="2"/>
      <c r="AH39" s="2"/>
      <c r="AI39" s="2"/>
      <c r="AJ39" s="0" t="n">
        <f aca="false">VLOOKUP(D39,Koordinaten!$A:$C,2,FALSE())</f>
        <v>12.4853384</v>
      </c>
      <c r="AK39" s="0" t="n">
        <f aca="false">VLOOKUP(D39,Koordinaten!$A:$C,3,FALSE())</f>
        <v>41.894802</v>
      </c>
      <c r="AL39" s="0" t="n">
        <f aca="false">IF(ISBLANK($E39),VLOOKUP(D39,Koordinaten!$A:$C,2,FALSE()),VLOOKUP($E39,Koordinaten!$F:$H,2,FALSE()))</f>
        <v>16.6210027</v>
      </c>
      <c r="AM39" s="0" t="n">
        <f aca="false">IF(ISBLANK($E39),VLOOKUP(D39,Koordinaten!$A:$C,3,FALSE()),VLOOKUP($E39,Koordinaten!$F:$H,3,FALSE()))</f>
        <v>40.9842539</v>
      </c>
      <c r="AN39" s="0" t="str">
        <f aca="false">CONCATENATE(AK39,";",AJ39)</f>
        <v>41,894802;12,4853384</v>
      </c>
      <c r="AO39" s="0" t="str">
        <f aca="false">CONCATENATE(AM39,";",AL39)</f>
        <v>40,9842539;16,6210027</v>
      </c>
      <c r="AP39" s="0" t="n">
        <f aca="false">MIN(IF(ISBLANK(X39),9999,X39),IF(ISBLANK(AA39),9999,AA39),IF(ISBLANK(AD39),9999,AD39),IF(ISBLANK(AG39),9999,AG39),IF(ISBLANK(AI39),9999,AI39))</f>
        <v>9999</v>
      </c>
      <c r="AQ39" s="10" t="n">
        <v>44412</v>
      </c>
      <c r="AR39" s="0" t="s">
        <v>51</v>
      </c>
    </row>
    <row r="40" customFormat="false" ht="12.8" hidden="false" customHeight="false" outlineLevel="0" collapsed="false">
      <c r="B40" s="4" t="s">
        <v>52</v>
      </c>
      <c r="C40" s="5" t="n">
        <v>2018</v>
      </c>
      <c r="D40" s="4" t="s">
        <v>60</v>
      </c>
      <c r="E40" s="4" t="s">
        <v>105</v>
      </c>
      <c r="F40" s="4" t="n">
        <v>2</v>
      </c>
      <c r="G40" s="4" t="n">
        <v>1</v>
      </c>
      <c r="H40" s="2" t="s">
        <v>125</v>
      </c>
      <c r="I40" s="2" t="s">
        <v>127</v>
      </c>
      <c r="J40" s="2" t="s">
        <v>112</v>
      </c>
      <c r="K40" s="4" t="str">
        <f aca="false">CONCATENATE(IF(ISBLANK(W40),"-",W40),"/",IF(ISBLANK(Z40),"-",Z40),"/",IF(ISBLANK(AC40),"-",AC40),"/",IF(ISBLANK(AF40),"-",AF40),"/",IF(ISBLANK(AH40),"-",AH40))</f>
        <v>-/-/-/-/-</v>
      </c>
      <c r="L40" s="4" t="str">
        <f aca="false">CONCATENATE(IF(ISBLANK(X40),"-",X40),"/",IF(ISBLANK(AA40),"-",AA40),"/",IF(ISBLANK(AD40),"-",AD40),"/",IF(ISBLANK(AG40),"-",AG40),"/",IF(ISBLANK(AI40),"-",AI40))</f>
        <v>-/-/-/-/-</v>
      </c>
      <c r="M40" s="6"/>
      <c r="N40" s="4" t="n">
        <v>2021</v>
      </c>
      <c r="O40" s="4" t="str">
        <f aca="false">CONCATENATE(IF(ISBLANK(V40),"-",V40),"/",IF(ISBLANK(Y40),"-",Y40),"/",IF(ISBLANK(AB40),"-",AB40),"/",IF(ISBLANK(AE40),"-",AE40))</f>
        <v>-/-/-/-</v>
      </c>
      <c r="P40" s="2" t="s">
        <v>125</v>
      </c>
      <c r="Q40" s="4" t="s">
        <v>96</v>
      </c>
      <c r="R40" s="2"/>
      <c r="S40" s="2"/>
      <c r="T40" s="11" t="n">
        <f aca="false">M40*F40</f>
        <v>0</v>
      </c>
      <c r="U40" s="12" t="n">
        <f aca="false">G40*M40</f>
        <v>0</v>
      </c>
      <c r="V40" s="2"/>
      <c r="W40" s="2"/>
      <c r="X40" s="2"/>
      <c r="Y40" s="2"/>
      <c r="Z40" s="2"/>
      <c r="AA40" s="2"/>
      <c r="AB40" s="2"/>
      <c r="AC40" s="2"/>
      <c r="AD40" s="2"/>
      <c r="AF40" s="2"/>
      <c r="AG40" s="2"/>
      <c r="AH40" s="2"/>
      <c r="AI40" s="2"/>
      <c r="AJ40" s="0" t="n">
        <f aca="false">VLOOKUP(D40,Koordinaten!$A:$C,2,FALSE())</f>
        <v>12.4853384</v>
      </c>
      <c r="AK40" s="0" t="n">
        <f aca="false">VLOOKUP(D40,Koordinaten!$A:$C,3,FALSE())</f>
        <v>41.894802</v>
      </c>
      <c r="AL40" s="0" t="n">
        <f aca="false">IF(ISBLANK($E40),VLOOKUP(D40,Koordinaten!$A:$C,2,FALSE()),VLOOKUP($E40,Koordinaten!$F:$H,2,FALSE()))</f>
        <v>16.6210027</v>
      </c>
      <c r="AM40" s="0" t="n">
        <f aca="false">IF(ISBLANK($E40),VLOOKUP(D40,Koordinaten!$A:$C,3,FALSE()),VLOOKUP($E40,Koordinaten!$F:$H,3,FALSE()))</f>
        <v>40.9842539</v>
      </c>
      <c r="AN40" s="0" t="str">
        <f aca="false">CONCATENATE(AK40,";",AJ40)</f>
        <v>41,894802;12,4853384</v>
      </c>
      <c r="AO40" s="0" t="str">
        <f aca="false">CONCATENATE(AM40,";",AL40)</f>
        <v>40,9842539;16,6210027</v>
      </c>
      <c r="AP40" s="0" t="n">
        <f aca="false">MIN(IF(ISBLANK(X40),9999,X40),IF(ISBLANK(AA40),9999,AA40),IF(ISBLANK(AD40),9999,AD40),IF(ISBLANK(AG40),9999,AG40),IF(ISBLANK(AI40),9999,AI40))</f>
        <v>9999</v>
      </c>
      <c r="AQ40" s="10" t="n">
        <v>44412</v>
      </c>
      <c r="AR40" s="0" t="s">
        <v>51</v>
      </c>
    </row>
    <row r="41" customFormat="false" ht="12.8" hidden="false" customHeight="false" outlineLevel="0" collapsed="false">
      <c r="B41" s="4" t="s">
        <v>128</v>
      </c>
      <c r="C41" s="5" t="n">
        <v>2018</v>
      </c>
      <c r="D41" s="4" t="s">
        <v>60</v>
      </c>
      <c r="E41" s="4" t="s">
        <v>105</v>
      </c>
      <c r="F41" s="4" t="n">
        <v>2</v>
      </c>
      <c r="G41" s="4" t="n">
        <v>2</v>
      </c>
      <c r="H41" s="2" t="s">
        <v>125</v>
      </c>
      <c r="I41" s="2" t="s">
        <v>129</v>
      </c>
      <c r="J41" s="2" t="s">
        <v>112</v>
      </c>
      <c r="K41" s="4" t="str">
        <f aca="false">CONCATENATE(IF(ISBLANK(W41),"-",W41),"/",IF(ISBLANK(Z41),"-",Z41),"/",IF(ISBLANK(AC41),"-",AC41),"/",IF(ISBLANK(AF41),"-",AF41),"/",IF(ISBLANK(AH41),"-",AH41))</f>
        <v>-/-/-/-/-</v>
      </c>
      <c r="L41" s="4" t="str">
        <f aca="false">CONCATENATE(IF(ISBLANK(X41),"-",X41),"/",IF(ISBLANK(AA41),"-",AA41),"/",IF(ISBLANK(AD41),"-",AD41),"/",IF(ISBLANK(AG41),"-",AG41),"/",IF(ISBLANK(AI41),"-",AI41))</f>
        <v>-/-/-/-/-</v>
      </c>
      <c r="M41" s="6"/>
      <c r="N41" s="4" t="n">
        <v>2021</v>
      </c>
      <c r="O41" s="4" t="str">
        <f aca="false">CONCATENATE(IF(ISBLANK(V41),"-",V41),"/",IF(ISBLANK(Y41),"-",Y41),"/",IF(ISBLANK(AB41),"-",AB41),"/",IF(ISBLANK(AE41),"-",AE41))</f>
        <v>-/-/-/-</v>
      </c>
      <c r="P41" s="2" t="s">
        <v>125</v>
      </c>
      <c r="Q41" s="4" t="s">
        <v>96</v>
      </c>
      <c r="R41" s="2"/>
      <c r="S41" s="2"/>
      <c r="T41" s="11" t="n">
        <f aca="false">M41*F41</f>
        <v>0</v>
      </c>
      <c r="U41" s="12" t="n">
        <f aca="false">G41*M41</f>
        <v>0</v>
      </c>
      <c r="V41" s="2"/>
      <c r="W41" s="2"/>
      <c r="X41" s="2"/>
      <c r="Y41" s="2"/>
      <c r="Z41" s="2"/>
      <c r="AA41" s="2"/>
      <c r="AB41" s="2"/>
      <c r="AC41" s="2"/>
      <c r="AD41" s="2"/>
      <c r="AF41" s="2"/>
      <c r="AG41" s="2"/>
      <c r="AH41" s="2"/>
      <c r="AI41" s="2"/>
      <c r="AJ41" s="0" t="n">
        <f aca="false">VLOOKUP(D41,Koordinaten!$A:$C,2,FALSE())</f>
        <v>12.4853384</v>
      </c>
      <c r="AK41" s="0" t="n">
        <f aca="false">VLOOKUP(D41,Koordinaten!$A:$C,3,FALSE())</f>
        <v>41.894802</v>
      </c>
      <c r="AL41" s="0" t="n">
        <f aca="false">IF(ISBLANK($E41),VLOOKUP(D41,Koordinaten!$A:$C,2,FALSE()),VLOOKUP($E41,Koordinaten!$F:$H,2,FALSE()))</f>
        <v>16.6210027</v>
      </c>
      <c r="AM41" s="0" t="n">
        <f aca="false">IF(ISBLANK($E41),VLOOKUP(D41,Koordinaten!$A:$C,3,FALSE()),VLOOKUP($E41,Koordinaten!$F:$H,3,FALSE()))</f>
        <v>40.9842539</v>
      </c>
      <c r="AN41" s="0" t="str">
        <f aca="false">CONCATENATE(AK41,";",AJ41)</f>
        <v>41,894802;12,4853384</v>
      </c>
      <c r="AO41" s="0" t="str">
        <f aca="false">CONCATENATE(AM41,";",AL41)</f>
        <v>40,9842539;16,6210027</v>
      </c>
      <c r="AP41" s="0" t="n">
        <f aca="false">MIN(IF(ISBLANK(X41),9999,X41),IF(ISBLANK(AA41),9999,AA41),IF(ISBLANK(AD41),9999,AD41),IF(ISBLANK(AG41),9999,AG41),IF(ISBLANK(AI41),9999,AI41))</f>
        <v>9999</v>
      </c>
      <c r="AQ41" s="10" t="n">
        <v>44412</v>
      </c>
      <c r="AR41" s="0" t="s">
        <v>51</v>
      </c>
    </row>
    <row r="42" customFormat="false" ht="12.8" hidden="false" customHeight="false" outlineLevel="0" collapsed="false">
      <c r="B42" s="4" t="s">
        <v>71</v>
      </c>
      <c r="C42" s="5" t="n">
        <v>2019</v>
      </c>
      <c r="D42" s="4" t="s">
        <v>60</v>
      </c>
      <c r="E42" s="4" t="s">
        <v>105</v>
      </c>
      <c r="F42" s="4" t="n">
        <v>1</v>
      </c>
      <c r="G42" s="4" t="n">
        <v>1</v>
      </c>
      <c r="H42" s="2" t="s">
        <v>125</v>
      </c>
      <c r="I42" s="2" t="s">
        <v>130</v>
      </c>
      <c r="J42" s="2" t="s">
        <v>112</v>
      </c>
      <c r="K42" s="4" t="str">
        <f aca="false">CONCATENATE(IF(ISBLANK(W42),"-",W42),"/",IF(ISBLANK(Z42),"-",Z42),"/",IF(ISBLANK(AC42),"-",AC42),"/",IF(ISBLANK(AF42),"-",AF42),"/",IF(ISBLANK(AH42),"-",AH42))</f>
        <v>-/-/-/-/-</v>
      </c>
      <c r="L42" s="4" t="str">
        <f aca="false">CONCATENATE(IF(ISBLANK(X42),"-",X42),"/",IF(ISBLANK(AA42),"-",AA42),"/",IF(ISBLANK(AD42),"-",AD42),"/",IF(ISBLANK(AG42),"-",AG42),"/",IF(ISBLANK(AI42),"-",AI42))</f>
        <v>-/-/-/-/-</v>
      </c>
      <c r="M42" s="6"/>
      <c r="N42" s="4" t="n">
        <v>2021</v>
      </c>
      <c r="O42" s="4" t="str">
        <f aca="false">CONCATENATE(IF(ISBLANK(V42),"-",V42),"/",IF(ISBLANK(Y42),"-",Y42),"/",IF(ISBLANK(AB42),"-",AB42),"/",IF(ISBLANK(AE42),"-",AE42))</f>
        <v>-/-/-/-</v>
      </c>
      <c r="P42" s="2" t="s">
        <v>125</v>
      </c>
      <c r="Q42" s="4" t="s">
        <v>96</v>
      </c>
      <c r="R42" s="2"/>
      <c r="S42" s="2"/>
      <c r="T42" s="11" t="n">
        <f aca="false">M42*F42</f>
        <v>0</v>
      </c>
      <c r="U42" s="12" t="n">
        <f aca="false">G42*M42</f>
        <v>0</v>
      </c>
      <c r="V42" s="2"/>
      <c r="W42" s="2"/>
      <c r="X42" s="2"/>
      <c r="Y42" s="2"/>
      <c r="Z42" s="2"/>
      <c r="AA42" s="2"/>
      <c r="AB42" s="2"/>
      <c r="AC42" s="2"/>
      <c r="AD42" s="2"/>
      <c r="AF42" s="2"/>
      <c r="AG42" s="2"/>
      <c r="AH42" s="2"/>
      <c r="AI42" s="2"/>
      <c r="AJ42" s="0" t="n">
        <f aca="false">VLOOKUP(D42,Koordinaten!$A:$C,2,FALSE())</f>
        <v>12.4853384</v>
      </c>
      <c r="AK42" s="0" t="n">
        <f aca="false">VLOOKUP(D42,Koordinaten!$A:$C,3,FALSE())</f>
        <v>41.894802</v>
      </c>
      <c r="AL42" s="0" t="n">
        <f aca="false">IF(ISBLANK($E42),VLOOKUP(D42,Koordinaten!$A:$C,2,FALSE()),VLOOKUP($E42,Koordinaten!$F:$H,2,FALSE()))</f>
        <v>16.6210027</v>
      </c>
      <c r="AM42" s="0" t="n">
        <f aca="false">IF(ISBLANK($E42),VLOOKUP(D42,Koordinaten!$A:$C,3,FALSE()),VLOOKUP($E42,Koordinaten!$F:$H,3,FALSE()))</f>
        <v>40.9842539</v>
      </c>
      <c r="AN42" s="0" t="str">
        <f aca="false">CONCATENATE(AK42,";",AJ42)</f>
        <v>41,894802;12,4853384</v>
      </c>
      <c r="AO42" s="0" t="str">
        <f aca="false">CONCATENATE(AM42,";",AL42)</f>
        <v>40,9842539;16,6210027</v>
      </c>
      <c r="AP42" s="0" t="n">
        <f aca="false">MIN(IF(ISBLANK(X42),9999,X42),IF(ISBLANK(AA42),9999,AA42),IF(ISBLANK(AD42),9999,AD42),IF(ISBLANK(AG42),9999,AG42),IF(ISBLANK(AI42),9999,AI42))</f>
        <v>9999</v>
      </c>
      <c r="AQ42" s="10" t="n">
        <v>44412</v>
      </c>
      <c r="AR42" s="0" t="s">
        <v>51</v>
      </c>
    </row>
    <row r="43" customFormat="false" ht="12.8" hidden="false" customHeight="false" outlineLevel="0" collapsed="false">
      <c r="B43" s="4" t="s">
        <v>44</v>
      </c>
      <c r="C43" s="5" t="n">
        <v>2018</v>
      </c>
      <c r="D43" s="4" t="s">
        <v>60</v>
      </c>
      <c r="E43" s="4" t="s">
        <v>105</v>
      </c>
      <c r="F43" s="4" t="n">
        <v>3</v>
      </c>
      <c r="G43" s="4" t="n">
        <v>3</v>
      </c>
      <c r="H43" s="2" t="s">
        <v>125</v>
      </c>
      <c r="I43" s="2" t="s">
        <v>131</v>
      </c>
      <c r="J43" s="2" t="s">
        <v>112</v>
      </c>
      <c r="K43" s="4" t="str">
        <f aca="false">CONCATENATE(IF(ISBLANK(W43),"-",W43),"/",IF(ISBLANK(Z43),"-",Z43),"/",IF(ISBLANK(AC43),"-",AC43),"/",IF(ISBLANK(AF43),"-",AF43),"/",IF(ISBLANK(AH43),"-",AH43))</f>
        <v>-/-/-/-/-</v>
      </c>
      <c r="L43" s="4" t="str">
        <f aca="false">CONCATENATE(IF(ISBLANK(X43),"-",X43),"/",IF(ISBLANK(AA43),"-",AA43),"/",IF(ISBLANK(AD43),"-",AD43),"/",IF(ISBLANK(AG43),"-",AG43),"/",IF(ISBLANK(AI43),"-",AI43))</f>
        <v>-/-/-/-/-</v>
      </c>
      <c r="M43" s="6"/>
      <c r="N43" s="4" t="n">
        <v>2021</v>
      </c>
      <c r="O43" s="4" t="str">
        <f aca="false">CONCATENATE(IF(ISBLANK(V43),"-",V43),"/",IF(ISBLANK(Y43),"-",Y43),"/",IF(ISBLANK(AB43),"-",AB43),"/",IF(ISBLANK(AE43),"-",AE43))</f>
        <v>-/-/-/-</v>
      </c>
      <c r="P43" s="2" t="s">
        <v>125</v>
      </c>
      <c r="Q43" s="4" t="s">
        <v>96</v>
      </c>
      <c r="R43" s="2"/>
      <c r="S43" s="2"/>
      <c r="T43" s="11" t="n">
        <f aca="false">M43*F43</f>
        <v>0</v>
      </c>
      <c r="U43" s="12" t="n">
        <f aca="false">G43*M43</f>
        <v>0</v>
      </c>
      <c r="V43" s="2"/>
      <c r="W43" s="2"/>
      <c r="X43" s="2"/>
      <c r="Y43" s="2"/>
      <c r="Z43" s="2"/>
      <c r="AA43" s="2"/>
      <c r="AB43" s="2"/>
      <c r="AC43" s="2"/>
      <c r="AD43" s="2"/>
      <c r="AF43" s="2"/>
      <c r="AG43" s="2"/>
      <c r="AH43" s="2"/>
      <c r="AI43" s="2"/>
      <c r="AJ43" s="0" t="n">
        <f aca="false">VLOOKUP(D43,Koordinaten!$A:$C,2,FALSE())</f>
        <v>12.4853384</v>
      </c>
      <c r="AK43" s="0" t="n">
        <f aca="false">VLOOKUP(D43,Koordinaten!$A:$C,3,FALSE())</f>
        <v>41.894802</v>
      </c>
      <c r="AL43" s="0" t="n">
        <f aca="false">IF(ISBLANK($E43),VLOOKUP(D43,Koordinaten!$A:$C,2,FALSE()),VLOOKUP($E43,Koordinaten!$F:$H,2,FALSE()))</f>
        <v>16.6210027</v>
      </c>
      <c r="AM43" s="0" t="n">
        <f aca="false">IF(ISBLANK($E43),VLOOKUP(D43,Koordinaten!$A:$C,3,FALSE()),VLOOKUP($E43,Koordinaten!$F:$H,3,FALSE()))</f>
        <v>40.9842539</v>
      </c>
      <c r="AN43" s="0" t="str">
        <f aca="false">CONCATENATE(AK43,";",AJ43)</f>
        <v>41,894802;12,4853384</v>
      </c>
      <c r="AO43" s="0" t="str">
        <f aca="false">CONCATENATE(AM43,";",AL43)</f>
        <v>40,9842539;16,6210027</v>
      </c>
      <c r="AP43" s="0" t="n">
        <f aca="false">MIN(IF(ISBLANK(X43),9999,X43),IF(ISBLANK(AA43),9999,AA43),IF(ISBLANK(AD43),9999,AD43),IF(ISBLANK(AG43),9999,AG43),IF(ISBLANK(AI43),9999,AI43))</f>
        <v>9999</v>
      </c>
      <c r="AQ43" s="10" t="n">
        <v>44412</v>
      </c>
      <c r="AR43" s="0" t="s">
        <v>51</v>
      </c>
    </row>
    <row r="44" customFormat="false" ht="12.8" hidden="false" customHeight="false" outlineLevel="0" collapsed="false">
      <c r="B44" s="4" t="s">
        <v>44</v>
      </c>
      <c r="C44" s="5" t="n">
        <v>2018</v>
      </c>
      <c r="D44" s="4" t="s">
        <v>60</v>
      </c>
      <c r="E44" s="4" t="s">
        <v>105</v>
      </c>
      <c r="F44" s="4" t="n">
        <v>3</v>
      </c>
      <c r="G44" s="4" t="n">
        <v>4</v>
      </c>
      <c r="H44" s="2" t="s">
        <v>125</v>
      </c>
      <c r="I44" s="2" t="s">
        <v>132</v>
      </c>
      <c r="J44" s="2" t="s">
        <v>119</v>
      </c>
      <c r="K44" s="4" t="str">
        <f aca="false">CONCATENATE(IF(ISBLANK(W44),"-",W44),"/",IF(ISBLANK(Z44),"-",Z44),"/",IF(ISBLANK(AC44),"-",AC44),"/",IF(ISBLANK(AF44),"-",AF44),"/",IF(ISBLANK(AH44),"-",AH44))</f>
        <v>-/-/-/-/-</v>
      </c>
      <c r="L44" s="4" t="str">
        <f aca="false">CONCATENATE(IF(ISBLANK(X44),"-",X44),"/",IF(ISBLANK(AA44),"-",AA44),"/",IF(ISBLANK(AD44),"-",AD44),"/",IF(ISBLANK(AG44),"-",AG44),"/",IF(ISBLANK(AI44),"-",AI44))</f>
        <v>-/-/-/-/-</v>
      </c>
      <c r="M44" s="6"/>
      <c r="N44" s="4" t="n">
        <v>2021</v>
      </c>
      <c r="O44" s="4" t="str">
        <f aca="false">CONCATENATE(IF(ISBLANK(V44),"-",V44),"/",IF(ISBLANK(Y44),"-",Y44),"/",IF(ISBLANK(AB44),"-",AB44),"/",IF(ISBLANK(AE44),"-",AE44))</f>
        <v>-/-/-/-</v>
      </c>
      <c r="P44" s="2" t="s">
        <v>125</v>
      </c>
      <c r="Q44" s="4" t="s">
        <v>96</v>
      </c>
      <c r="R44" s="2"/>
      <c r="S44" s="2"/>
      <c r="T44" s="11" t="n">
        <f aca="false">M44*F44</f>
        <v>0</v>
      </c>
      <c r="U44" s="12" t="n">
        <f aca="false">G44*M44</f>
        <v>0</v>
      </c>
      <c r="V44" s="2"/>
      <c r="W44" s="2"/>
      <c r="X44" s="2"/>
      <c r="Y44" s="2"/>
      <c r="Z44" s="2"/>
      <c r="AA44" s="2"/>
      <c r="AB44" s="2"/>
      <c r="AC44" s="2"/>
      <c r="AD44" s="2"/>
      <c r="AF44" s="2"/>
      <c r="AG44" s="2"/>
      <c r="AH44" s="2"/>
      <c r="AI44" s="2"/>
      <c r="AJ44" s="0" t="n">
        <f aca="false">VLOOKUP(D44,Koordinaten!$A:$C,2,FALSE())</f>
        <v>12.4853384</v>
      </c>
      <c r="AK44" s="0" t="n">
        <f aca="false">VLOOKUP(D44,Koordinaten!$A:$C,3,FALSE())</f>
        <v>41.894802</v>
      </c>
      <c r="AL44" s="0" t="n">
        <f aca="false">IF(ISBLANK($E44),VLOOKUP(D44,Koordinaten!$A:$C,2,FALSE()),VLOOKUP($E44,Koordinaten!$F:$H,2,FALSE()))</f>
        <v>16.6210027</v>
      </c>
      <c r="AM44" s="0" t="n">
        <f aca="false">IF(ISBLANK($E44),VLOOKUP(D44,Koordinaten!$A:$C,3,FALSE()),VLOOKUP($E44,Koordinaten!$F:$H,3,FALSE()))</f>
        <v>40.9842539</v>
      </c>
      <c r="AN44" s="0" t="str">
        <f aca="false">CONCATENATE(AK44,";",AJ44)</f>
        <v>41,894802;12,4853384</v>
      </c>
      <c r="AO44" s="0" t="str">
        <f aca="false">CONCATENATE(AM44,";",AL44)</f>
        <v>40,9842539;16,6210027</v>
      </c>
      <c r="AP44" s="0" t="n">
        <f aca="false">MIN(IF(ISBLANK(X44),9999,X44),IF(ISBLANK(AA44),9999,AA44),IF(ISBLANK(AD44),9999,AD44),IF(ISBLANK(AG44),9999,AG44),IF(ISBLANK(AI44),9999,AI44))</f>
        <v>9999</v>
      </c>
      <c r="AQ44" s="10" t="n">
        <v>44412</v>
      </c>
      <c r="AR44" s="0" t="s">
        <v>51</v>
      </c>
    </row>
    <row r="45" customFormat="false" ht="12.8" hidden="false" customHeight="false" outlineLevel="0" collapsed="false">
      <c r="B45" s="4" t="s">
        <v>44</v>
      </c>
      <c r="C45" s="5" t="n">
        <v>2019</v>
      </c>
      <c r="D45" s="4" t="s">
        <v>60</v>
      </c>
      <c r="E45" s="4" t="s">
        <v>105</v>
      </c>
      <c r="F45" s="4" t="n">
        <v>3</v>
      </c>
      <c r="G45" s="4" t="n">
        <v>2</v>
      </c>
      <c r="H45" s="2" t="s">
        <v>125</v>
      </c>
      <c r="I45" s="2" t="s">
        <v>130</v>
      </c>
      <c r="J45" s="2" t="s">
        <v>112</v>
      </c>
      <c r="K45" s="4" t="str">
        <f aca="false">CONCATENATE(IF(ISBLANK(W45),"-",W45),"/",IF(ISBLANK(Z45),"-",Z45),"/",IF(ISBLANK(AC45),"-",AC45),"/",IF(ISBLANK(AF45),"-",AF45),"/",IF(ISBLANK(AH45),"-",AH45))</f>
        <v>-/-/-/-/-</v>
      </c>
      <c r="L45" s="4" t="str">
        <f aca="false">CONCATENATE(IF(ISBLANK(X45),"-",X45),"/",IF(ISBLANK(AA45),"-",AA45),"/",IF(ISBLANK(AD45),"-",AD45),"/",IF(ISBLANK(AG45),"-",AG45),"/",IF(ISBLANK(AI45),"-",AI45))</f>
        <v>-/-/-/-/-</v>
      </c>
      <c r="M45" s="6"/>
      <c r="N45" s="4" t="n">
        <v>2021</v>
      </c>
      <c r="O45" s="4" t="str">
        <f aca="false">CONCATENATE(IF(ISBLANK(V45),"-",V45),"/",IF(ISBLANK(Y45),"-",Y45),"/",IF(ISBLANK(AB45),"-",AB45),"/",IF(ISBLANK(AE45),"-",AE45))</f>
        <v>-/-/-/-</v>
      </c>
      <c r="P45" s="2" t="s">
        <v>125</v>
      </c>
      <c r="Q45" s="4" t="s">
        <v>96</v>
      </c>
      <c r="R45" s="2"/>
      <c r="S45" s="2"/>
      <c r="T45" s="11" t="n">
        <f aca="false">M45*F45</f>
        <v>0</v>
      </c>
      <c r="U45" s="12" t="n">
        <f aca="false">G45*M45</f>
        <v>0</v>
      </c>
      <c r="V45" s="2"/>
      <c r="W45" s="2"/>
      <c r="X45" s="2"/>
      <c r="Y45" s="2"/>
      <c r="Z45" s="2"/>
      <c r="AA45" s="2"/>
      <c r="AB45" s="2"/>
      <c r="AC45" s="2"/>
      <c r="AD45" s="2"/>
      <c r="AF45" s="2"/>
      <c r="AG45" s="2"/>
      <c r="AH45" s="2"/>
      <c r="AI45" s="2"/>
      <c r="AJ45" s="0" t="n">
        <f aca="false">VLOOKUP(D45,Koordinaten!$A:$C,2,FALSE())</f>
        <v>12.4853384</v>
      </c>
      <c r="AK45" s="0" t="n">
        <f aca="false">VLOOKUP(D45,Koordinaten!$A:$C,3,FALSE())</f>
        <v>41.894802</v>
      </c>
      <c r="AL45" s="0" t="n">
        <f aca="false">IF(ISBLANK($E45),VLOOKUP(D45,Koordinaten!$A:$C,2,FALSE()),VLOOKUP($E45,Koordinaten!$F:$H,2,FALSE()))</f>
        <v>16.6210027</v>
      </c>
      <c r="AM45" s="0" t="n">
        <f aca="false">IF(ISBLANK($E45),VLOOKUP(D45,Koordinaten!$A:$C,3,FALSE()),VLOOKUP($E45,Koordinaten!$F:$H,3,FALSE()))</f>
        <v>40.9842539</v>
      </c>
      <c r="AN45" s="0" t="str">
        <f aca="false">CONCATENATE(AK45,";",AJ45)</f>
        <v>41,894802;12,4853384</v>
      </c>
      <c r="AO45" s="0" t="str">
        <f aca="false">CONCATENATE(AM45,";",AL45)</f>
        <v>40,9842539;16,6210027</v>
      </c>
      <c r="AP45" s="0" t="n">
        <f aca="false">MIN(IF(ISBLANK(X45),9999,X45),IF(ISBLANK(AA45),9999,AA45),IF(ISBLANK(AD45),9999,AD45),IF(ISBLANK(AG45),9999,AG45),IF(ISBLANK(AI45),9999,AI45))</f>
        <v>9999</v>
      </c>
      <c r="AQ45" s="10" t="n">
        <v>44412</v>
      </c>
      <c r="AR45" s="0" t="n">
        <v>15</v>
      </c>
    </row>
    <row r="46" customFormat="false" ht="12.8" hidden="false" customHeight="false" outlineLevel="0" collapsed="false">
      <c r="B46" s="4" t="s">
        <v>44</v>
      </c>
      <c r="C46" s="5" t="n">
        <v>2018</v>
      </c>
      <c r="D46" s="4" t="s">
        <v>60</v>
      </c>
      <c r="E46" s="4" t="s">
        <v>105</v>
      </c>
      <c r="F46" s="4" t="n">
        <v>3</v>
      </c>
      <c r="G46" s="4" t="n">
        <v>1</v>
      </c>
      <c r="H46" s="2" t="s">
        <v>133</v>
      </c>
      <c r="I46" s="2" t="s">
        <v>134</v>
      </c>
      <c r="J46" s="2" t="s">
        <v>135</v>
      </c>
      <c r="K46" s="4" t="str">
        <f aca="false">CONCATENATE(IF(ISBLANK(W46),"-",W46),"/",IF(ISBLANK(Z46),"-",Z46),"/",IF(ISBLANK(AC46),"-",AC46),"/",IF(ISBLANK(AF46),"-",AF46),"/",IF(ISBLANK(AH46),"-",AH46))</f>
        <v>-/-/-/-/-</v>
      </c>
      <c r="L46" s="4" t="str">
        <f aca="false">CONCATENATE(IF(ISBLANK(X46),"-",X46),"/",IF(ISBLANK(AA46),"-",AA46),"/",IF(ISBLANK(AD46),"-",AD46),"/",IF(ISBLANK(AG46),"-",AG46),"/",IF(ISBLANK(AI46),"-",AI46))</f>
        <v>-/-/-/-/-</v>
      </c>
      <c r="M46" s="6"/>
      <c r="N46" s="4" t="n">
        <v>2021</v>
      </c>
      <c r="O46" s="4" t="str">
        <f aca="false">CONCATENATE(IF(ISBLANK(V46),"-",V46),"/",IF(ISBLANK(Y46),"-",Y46),"/",IF(ISBLANK(AB46),"-",AB46),"/",IF(ISBLANK(AE46),"-",AE46))</f>
        <v>-/-/-/-</v>
      </c>
      <c r="P46" s="2" t="s">
        <v>133</v>
      </c>
      <c r="Q46" s="4" t="s">
        <v>96</v>
      </c>
      <c r="R46" s="2"/>
      <c r="S46" s="2"/>
      <c r="T46" s="11" t="n">
        <f aca="false">M46*F46</f>
        <v>0</v>
      </c>
      <c r="U46" s="12" t="n">
        <f aca="false">G46*M46</f>
        <v>0</v>
      </c>
      <c r="V46" s="2"/>
      <c r="W46" s="2"/>
      <c r="X46" s="2"/>
      <c r="Y46" s="2"/>
      <c r="Z46" s="2"/>
      <c r="AA46" s="2"/>
      <c r="AB46" s="2"/>
      <c r="AC46" s="2"/>
      <c r="AD46" s="2"/>
      <c r="AF46" s="2"/>
      <c r="AG46" s="2"/>
      <c r="AH46" s="2"/>
      <c r="AI46" s="2"/>
      <c r="AJ46" s="0" t="n">
        <f aca="false">VLOOKUP(D46,Koordinaten!$A:$C,2,FALSE())</f>
        <v>12.4853384</v>
      </c>
      <c r="AK46" s="0" t="n">
        <f aca="false">VLOOKUP(D46,Koordinaten!$A:$C,3,FALSE())</f>
        <v>41.894802</v>
      </c>
      <c r="AL46" s="0" t="n">
        <f aca="false">IF(ISBLANK($E46),VLOOKUP(D46,Koordinaten!$A:$C,2,FALSE()),VLOOKUP($E46,Koordinaten!$F:$H,2,FALSE()))</f>
        <v>16.6210027</v>
      </c>
      <c r="AM46" s="0" t="n">
        <f aca="false">IF(ISBLANK($E46),VLOOKUP(D46,Koordinaten!$A:$C,3,FALSE()),VLOOKUP($E46,Koordinaten!$F:$H,3,FALSE()))</f>
        <v>40.9842539</v>
      </c>
      <c r="AN46" s="0" t="str">
        <f aca="false">CONCATENATE(AK46,";",AJ46)</f>
        <v>41,894802;12,4853384</v>
      </c>
      <c r="AO46" s="0" t="str">
        <f aca="false">CONCATENATE(AM46,";",AL46)</f>
        <v>40,9842539;16,6210027</v>
      </c>
      <c r="AP46" s="0" t="n">
        <f aca="false">MIN(IF(ISBLANK(X46),9999,X46),IF(ISBLANK(AA46),9999,AA46),IF(ISBLANK(AD46),9999,AD46),IF(ISBLANK(AG46),9999,AG46),IF(ISBLANK(AI46),9999,AI46))</f>
        <v>9999</v>
      </c>
      <c r="AQ46" s="10" t="n">
        <v>44412</v>
      </c>
      <c r="AR46" s="0" t="s">
        <v>51</v>
      </c>
    </row>
    <row r="47" customFormat="false" ht="12.8" hidden="false" customHeight="false" outlineLevel="0" collapsed="false">
      <c r="B47" s="4" t="s">
        <v>128</v>
      </c>
      <c r="C47" s="5" t="s">
        <v>136</v>
      </c>
      <c r="D47" s="4" t="s">
        <v>60</v>
      </c>
      <c r="E47" s="4" t="s">
        <v>105</v>
      </c>
      <c r="F47" s="4" t="n">
        <v>3</v>
      </c>
      <c r="G47" s="4" t="n">
        <v>1</v>
      </c>
      <c r="H47" s="2" t="s">
        <v>133</v>
      </c>
      <c r="I47" s="2" t="s">
        <v>137</v>
      </c>
      <c r="J47" s="2" t="s">
        <v>138</v>
      </c>
      <c r="K47" s="4" t="str">
        <f aca="false">CONCATENATE(IF(ISBLANK(W47),"-",W47),"/",IF(ISBLANK(Z47),"-",Z47),"/",IF(ISBLANK(AC47),"-",AC47),"/",IF(ISBLANK(AF47),"-",AF47),"/",IF(ISBLANK(AH47),"-",AH47))</f>
        <v>-/-/-/-/-</v>
      </c>
      <c r="L47" s="4" t="str">
        <f aca="false">CONCATENATE(IF(ISBLANK(X47),"-",X47),"/",IF(ISBLANK(AA47),"-",AA47),"/",IF(ISBLANK(AD47),"-",AD47),"/",IF(ISBLANK(AG47),"-",AG47),"/",IF(ISBLANK(AI47),"-",AI47))</f>
        <v>-/-/-/-/-</v>
      </c>
      <c r="M47" s="6"/>
      <c r="N47" s="4" t="n">
        <v>2021</v>
      </c>
      <c r="O47" s="4" t="str">
        <f aca="false">CONCATENATE(IF(ISBLANK(V47),"-",V47),"/",IF(ISBLANK(Y47),"-",Y47),"/",IF(ISBLANK(AB47),"-",AB47),"/",IF(ISBLANK(AE47),"-",AE47))</f>
        <v>-/-/-/-</v>
      </c>
      <c r="P47" s="2" t="s">
        <v>133</v>
      </c>
      <c r="Q47" s="4" t="s">
        <v>96</v>
      </c>
      <c r="R47" s="2"/>
      <c r="S47" s="2"/>
      <c r="T47" s="11" t="n">
        <f aca="false">M47*F47</f>
        <v>0</v>
      </c>
      <c r="U47" s="12" t="n">
        <f aca="false">G47*M47</f>
        <v>0</v>
      </c>
      <c r="V47" s="2"/>
      <c r="W47" s="2"/>
      <c r="X47" s="2"/>
      <c r="Y47" s="2"/>
      <c r="Z47" s="2"/>
      <c r="AA47" s="2"/>
      <c r="AB47" s="2"/>
      <c r="AC47" s="2"/>
      <c r="AD47" s="2"/>
      <c r="AF47" s="2"/>
      <c r="AG47" s="2"/>
      <c r="AH47" s="2"/>
      <c r="AI47" s="2"/>
      <c r="AJ47" s="0" t="n">
        <f aca="false">VLOOKUP(D47,Koordinaten!$A:$C,2,FALSE())</f>
        <v>12.4853384</v>
      </c>
      <c r="AK47" s="0" t="n">
        <f aca="false">VLOOKUP(D47,Koordinaten!$A:$C,3,FALSE())</f>
        <v>41.894802</v>
      </c>
      <c r="AL47" s="0" t="n">
        <f aca="false">IF(ISBLANK($E47),VLOOKUP(D47,Koordinaten!$A:$C,2,FALSE()),VLOOKUP($E47,Koordinaten!$F:$H,2,FALSE()))</f>
        <v>16.6210027</v>
      </c>
      <c r="AM47" s="0" t="n">
        <f aca="false">IF(ISBLANK($E47),VLOOKUP(D47,Koordinaten!$A:$C,3,FALSE()),VLOOKUP($E47,Koordinaten!$F:$H,3,FALSE()))</f>
        <v>40.9842539</v>
      </c>
      <c r="AN47" s="0" t="str">
        <f aca="false">CONCATENATE(AK47,";",AJ47)</f>
        <v>41,894802;12,4853384</v>
      </c>
      <c r="AO47" s="0" t="str">
        <f aca="false">CONCATENATE(AM47,";",AL47)</f>
        <v>40,9842539;16,6210027</v>
      </c>
      <c r="AP47" s="0" t="n">
        <f aca="false">MIN(IF(ISBLANK(X47),9999,X47),IF(ISBLANK(AA47),9999,AA47),IF(ISBLANK(AD47),9999,AD47),IF(ISBLANK(AG47),9999,AG47),IF(ISBLANK(AI47),9999,AI47))</f>
        <v>9999</v>
      </c>
      <c r="AQ47" s="10" t="n">
        <v>44412</v>
      </c>
      <c r="AR47" s="0" t="s">
        <v>51</v>
      </c>
    </row>
    <row r="48" customFormat="false" ht="12.8" hidden="false" customHeight="false" outlineLevel="0" collapsed="false">
      <c r="B48" s="4" t="s">
        <v>89</v>
      </c>
      <c r="C48" s="5" t="n">
        <v>2020</v>
      </c>
      <c r="D48" s="4" t="s">
        <v>60</v>
      </c>
      <c r="E48" s="4" t="s">
        <v>105</v>
      </c>
      <c r="F48" s="4" t="n">
        <v>3</v>
      </c>
      <c r="G48" s="4" t="n">
        <v>0</v>
      </c>
      <c r="H48" s="2" t="s">
        <v>133</v>
      </c>
      <c r="I48" s="2" t="s">
        <v>139</v>
      </c>
      <c r="J48" s="2" t="s">
        <v>140</v>
      </c>
      <c r="K48" s="4" t="str">
        <f aca="false">CONCATENATE(IF(ISBLANK(W48),"-",W48),"/",IF(ISBLANK(Z48),"-",Z48),"/",IF(ISBLANK(AC48),"-",AC48),"/",IF(ISBLANK(AF48),"-",AF48),"/",IF(ISBLANK(AH48),"-",AH48))</f>
        <v>-/-/-/-/-</v>
      </c>
      <c r="L48" s="4" t="str">
        <f aca="false">CONCATENATE(IF(ISBLANK(X48),"-",X48),"/",IF(ISBLANK(AA48),"-",AA48),"/",IF(ISBLANK(AD48),"-",AD48),"/",IF(ISBLANK(AG48),"-",AG48),"/",IF(ISBLANK(AI48),"-",AI48))</f>
        <v>-/-/-/-/-</v>
      </c>
      <c r="M48" s="6"/>
      <c r="N48" s="4" t="n">
        <v>2021</v>
      </c>
      <c r="O48" s="4" t="str">
        <f aca="false">CONCATENATE(IF(ISBLANK(V48),"-",V48),"/",IF(ISBLANK(Y48),"-",Y48),"/",IF(ISBLANK(AB48),"-",AB48),"/",IF(ISBLANK(AE48),"-",AE48))</f>
        <v>-/-/-/-</v>
      </c>
      <c r="P48" s="2" t="s">
        <v>133</v>
      </c>
      <c r="Q48" s="4" t="s">
        <v>96</v>
      </c>
      <c r="R48" s="2"/>
      <c r="S48" s="2"/>
      <c r="T48" s="11" t="n">
        <f aca="false">M48*F48</f>
        <v>0</v>
      </c>
      <c r="U48" s="12" t="n">
        <f aca="false">G48*M48</f>
        <v>0</v>
      </c>
      <c r="V48" s="2"/>
      <c r="W48" s="2"/>
      <c r="X48" s="2"/>
      <c r="Y48" s="2"/>
      <c r="Z48" s="2"/>
      <c r="AA48" s="2"/>
      <c r="AB48" s="2"/>
      <c r="AC48" s="2"/>
      <c r="AD48" s="2"/>
      <c r="AF48" s="2"/>
      <c r="AG48" s="2"/>
      <c r="AH48" s="2"/>
      <c r="AI48" s="2"/>
      <c r="AJ48" s="0" t="n">
        <f aca="false">VLOOKUP(D48,Koordinaten!$A:$C,2,FALSE())</f>
        <v>12.4853384</v>
      </c>
      <c r="AK48" s="0" t="n">
        <f aca="false">VLOOKUP(D48,Koordinaten!$A:$C,3,FALSE())</f>
        <v>41.894802</v>
      </c>
      <c r="AL48" s="0" t="n">
        <f aca="false">IF(ISBLANK($E48),VLOOKUP(D48,Koordinaten!$A:$C,2,FALSE()),VLOOKUP($E48,Koordinaten!$F:$H,2,FALSE()))</f>
        <v>16.6210027</v>
      </c>
      <c r="AM48" s="0" t="n">
        <f aca="false">IF(ISBLANK($E48),VLOOKUP(D48,Koordinaten!$A:$C,3,FALSE()),VLOOKUP($E48,Koordinaten!$F:$H,3,FALSE()))</f>
        <v>40.9842539</v>
      </c>
      <c r="AN48" s="0" t="str">
        <f aca="false">CONCATENATE(AK48,";",AJ48)</f>
        <v>41,894802;12,4853384</v>
      </c>
      <c r="AO48" s="0" t="str">
        <f aca="false">CONCATENATE(AM48,";",AL48)</f>
        <v>40,9842539;16,6210027</v>
      </c>
      <c r="AP48" s="0" t="n">
        <f aca="false">MIN(IF(ISBLANK(X48),9999,X48),IF(ISBLANK(AA48),9999,AA48),IF(ISBLANK(AD48),9999,AD48),IF(ISBLANK(AG48),9999,AG48),IF(ISBLANK(AI48),9999,AI48))</f>
        <v>9999</v>
      </c>
      <c r="AQ48" s="10" t="n">
        <v>44412</v>
      </c>
      <c r="AR48" s="0" t="s">
        <v>51</v>
      </c>
    </row>
    <row r="49" customFormat="false" ht="12.8" hidden="false" customHeight="false" outlineLevel="0" collapsed="false">
      <c r="B49" s="4" t="s">
        <v>89</v>
      </c>
      <c r="C49" s="5" t="n">
        <v>2020</v>
      </c>
      <c r="D49" s="4" t="s">
        <v>60</v>
      </c>
      <c r="E49" s="4" t="s">
        <v>105</v>
      </c>
      <c r="F49" s="4" t="n">
        <v>3</v>
      </c>
      <c r="G49" s="4" t="n">
        <v>1</v>
      </c>
      <c r="H49" s="2" t="s">
        <v>133</v>
      </c>
      <c r="I49" s="2" t="s">
        <v>141</v>
      </c>
      <c r="J49" s="2" t="s">
        <v>79</v>
      </c>
      <c r="K49" s="4" t="str">
        <f aca="false">CONCATENATE(IF(ISBLANK(W49),"-",W49),"/",IF(ISBLANK(Z49),"-",Z49),"/",IF(ISBLANK(AC49),"-",AC49),"/",IF(ISBLANK(AF49),"-",AF49),"/",IF(ISBLANK(AH49),"-",AH49))</f>
        <v>-/-/-/-/-</v>
      </c>
      <c r="L49" s="4" t="str">
        <f aca="false">CONCATENATE(IF(ISBLANK(X49),"-",X49),"/",IF(ISBLANK(AA49),"-",AA49),"/",IF(ISBLANK(AD49),"-",AD49),"/",IF(ISBLANK(AG49),"-",AG49),"/",IF(ISBLANK(AI49),"-",AI49))</f>
        <v>-/-/-/-/-</v>
      </c>
      <c r="M49" s="6"/>
      <c r="N49" s="4" t="n">
        <v>2021</v>
      </c>
      <c r="O49" s="4" t="str">
        <f aca="false">CONCATENATE(IF(ISBLANK(V49),"-",V49),"/",IF(ISBLANK(Y49),"-",Y49),"/",IF(ISBLANK(AB49),"-",AB49),"/",IF(ISBLANK(AE49),"-",AE49))</f>
        <v>-/-/-/-</v>
      </c>
      <c r="P49" s="2" t="s">
        <v>133</v>
      </c>
      <c r="Q49" s="4" t="s">
        <v>96</v>
      </c>
      <c r="R49" s="2"/>
      <c r="S49" s="2"/>
      <c r="T49" s="11" t="n">
        <f aca="false">M49*F49</f>
        <v>0</v>
      </c>
      <c r="U49" s="12" t="n">
        <f aca="false">G49*M49</f>
        <v>0</v>
      </c>
      <c r="V49" s="2"/>
      <c r="W49" s="2"/>
      <c r="X49" s="2"/>
      <c r="Y49" s="2"/>
      <c r="Z49" s="2"/>
      <c r="AA49" s="2"/>
      <c r="AB49" s="2"/>
      <c r="AC49" s="2"/>
      <c r="AD49" s="2"/>
      <c r="AF49" s="2"/>
      <c r="AG49" s="2"/>
      <c r="AH49" s="2"/>
      <c r="AI49" s="2"/>
      <c r="AJ49" s="0" t="n">
        <f aca="false">VLOOKUP(D49,Koordinaten!$A:$C,2,FALSE())</f>
        <v>12.4853384</v>
      </c>
      <c r="AK49" s="0" t="n">
        <f aca="false">VLOOKUP(D49,Koordinaten!$A:$C,3,FALSE())</f>
        <v>41.894802</v>
      </c>
      <c r="AL49" s="0" t="n">
        <f aca="false">IF(ISBLANK($E49),VLOOKUP(D49,Koordinaten!$A:$C,2,FALSE()),VLOOKUP($E49,Koordinaten!$F:$H,2,FALSE()))</f>
        <v>16.6210027</v>
      </c>
      <c r="AM49" s="0" t="n">
        <f aca="false">IF(ISBLANK($E49),VLOOKUP(D49,Koordinaten!$A:$C,3,FALSE()),VLOOKUP($E49,Koordinaten!$F:$H,3,FALSE()))</f>
        <v>40.9842539</v>
      </c>
      <c r="AN49" s="0" t="str">
        <f aca="false">CONCATENATE(AK49,";",AJ49)</f>
        <v>41,894802;12,4853384</v>
      </c>
      <c r="AO49" s="0" t="str">
        <f aca="false">CONCATENATE(AM49,";",AL49)</f>
        <v>40,9842539;16,6210027</v>
      </c>
      <c r="AP49" s="0" t="n">
        <f aca="false">MIN(IF(ISBLANK(X49),9999,X49),IF(ISBLANK(AA49),9999,AA49),IF(ISBLANK(AD49),9999,AD49),IF(ISBLANK(AG49),9999,AG49),IF(ISBLANK(AI49),9999,AI49))</f>
        <v>9999</v>
      </c>
      <c r="AQ49" s="10" t="n">
        <v>44412</v>
      </c>
      <c r="AR49" s="0" t="s">
        <v>51</v>
      </c>
    </row>
    <row r="50" customFormat="false" ht="20" hidden="false" customHeight="false" outlineLevel="0" collapsed="false">
      <c r="B50" s="4" t="s">
        <v>89</v>
      </c>
      <c r="C50" s="5" t="n">
        <v>2019</v>
      </c>
      <c r="D50" s="4" t="s">
        <v>142</v>
      </c>
      <c r="E50" s="4" t="s">
        <v>142</v>
      </c>
      <c r="F50" s="4" t="n">
        <v>0</v>
      </c>
      <c r="G50" s="4" t="n">
        <v>1</v>
      </c>
      <c r="H50" s="2" t="s">
        <v>143</v>
      </c>
      <c r="I50" s="2" t="s">
        <v>144</v>
      </c>
      <c r="J50" s="2" t="s">
        <v>144</v>
      </c>
      <c r="K50" s="4" t="str">
        <f aca="false">CONCATENATE(IF(ISBLANK(W50),"-",W50),"/",IF(ISBLANK(Z50),"-",Z50),"/",IF(ISBLANK(AC50),"-",AC50),"/",IF(ISBLANK(AF50),"-",AF50),"/",IF(ISBLANK(AH50),"-",AH50))</f>
        <v>2020/2020/-/2019/-</v>
      </c>
      <c r="L50" s="4" t="str">
        <f aca="false">CONCATENATE(IF(ISBLANK(X50),"-",X50),"/",IF(ISBLANK(AA50),"-",AA50),"/",IF(ISBLANK(AD50),"-",AD50),"/",IF(ISBLANK(AG50),"-",AG50),"/",IF(ISBLANK(AI50),"-",AI50))</f>
        <v>2021/2020/-/2022/-</v>
      </c>
      <c r="M50" s="6"/>
      <c r="N50" s="4" t="n">
        <v>2021</v>
      </c>
      <c r="O50" s="4" t="str">
        <f aca="false">CONCATENATE(IF(ISBLANK(V50),"-",V50),"/",IF(ISBLANK(Y50),"-",Y50),"/",IF(ISBLANK(AB50),"-",AB50),"/",IF(ISBLANK(AE50),"-",AE50))</f>
        <v>88/93/-/90,5</v>
      </c>
      <c r="P50" s="4" t="s">
        <v>145</v>
      </c>
      <c r="Q50" s="4" t="s">
        <v>146</v>
      </c>
      <c r="R50" s="2"/>
      <c r="S50" s="2"/>
      <c r="T50" s="11" t="n">
        <f aca="false">M50*F50</f>
        <v>0</v>
      </c>
      <c r="U50" s="12" t="n">
        <f aca="false">G50*M50</f>
        <v>0</v>
      </c>
      <c r="V50" s="2" t="n">
        <v>88</v>
      </c>
      <c r="W50" s="0" t="n">
        <v>2020</v>
      </c>
      <c r="X50" s="0" t="n">
        <v>2021</v>
      </c>
      <c r="Y50" s="0" t="n">
        <v>93</v>
      </c>
      <c r="Z50" s="0" t="n">
        <v>2020</v>
      </c>
      <c r="AA50" s="0" t="n">
        <v>2020</v>
      </c>
      <c r="AE50" s="4" t="n">
        <v>90.5</v>
      </c>
      <c r="AF50" s="0" t="n">
        <v>2019</v>
      </c>
      <c r="AG50" s="0" t="n">
        <v>2022</v>
      </c>
      <c r="AJ50" s="0" t="n">
        <f aca="false">VLOOKUP(D50,Koordinaten!$A:$C,2,FALSE())</f>
        <v>174.766</v>
      </c>
      <c r="AK50" s="0" t="n">
        <f aca="false">VLOOKUP(D50,Koordinaten!$A:$C,3,FALSE())</f>
        <v>-36.8535</v>
      </c>
      <c r="AL50" s="0" t="n">
        <f aca="false">IF(ISBLANK($E50),VLOOKUP(D50,Koordinaten!$A:$C,2,FALSE()),VLOOKUP($E50,Koordinaten!$F:$H,2,FALSE()))</f>
        <v>174.766</v>
      </c>
      <c r="AM50" s="0" t="n">
        <f aca="false">IF(ISBLANK($E50),VLOOKUP(D50,Koordinaten!$A:$C,3,FALSE()),VLOOKUP($E50,Koordinaten!$F:$H,3,FALSE()))</f>
        <v>-36.8535</v>
      </c>
      <c r="AN50" s="0" t="str">
        <f aca="false">CONCATENATE(AK50,";",AJ50)</f>
        <v>-36,8535;174,766</v>
      </c>
      <c r="AO50" s="0" t="str">
        <f aca="false">CONCATENATE(AM50,";",AL50)</f>
        <v>-36,8535;174,766</v>
      </c>
      <c r="AP50" s="0" t="n">
        <f aca="false">MIN(IF(ISBLANK(X50),9999,X50),IF(ISBLANK(AA50),9999,AA50),IF(ISBLANK(AD50),9999,AD50),IF(ISBLANK(AG50),9999,AG50),IF(ISBLANK(AI50),9999,AI50))</f>
        <v>2020</v>
      </c>
      <c r="AQ50" s="10" t="n">
        <v>44412</v>
      </c>
      <c r="AR50" s="0" t="s">
        <v>51</v>
      </c>
    </row>
    <row r="51" customFormat="false" ht="20" hidden="false" customHeight="false" outlineLevel="0" collapsed="false">
      <c r="B51" s="4" t="s">
        <v>89</v>
      </c>
      <c r="C51" s="5" t="n">
        <v>2014</v>
      </c>
      <c r="D51" s="4" t="s">
        <v>53</v>
      </c>
      <c r="E51" s="4" t="s">
        <v>147</v>
      </c>
      <c r="F51" s="4" t="n">
        <v>0</v>
      </c>
      <c r="G51" s="4" t="n">
        <v>1</v>
      </c>
      <c r="H51" s="2" t="s">
        <v>148</v>
      </c>
      <c r="I51" s="2" t="s">
        <v>149</v>
      </c>
      <c r="J51" s="2" t="s">
        <v>150</v>
      </c>
      <c r="K51" s="4" t="str">
        <f aca="false">CONCATENATE(IF(ISBLANK(W51),"-",W51),"/",IF(ISBLANK(Z51),"-",Z51),"/",IF(ISBLANK(AC51),"-",AC51),"/",IF(ISBLANK(AF51),"-",AF51),"/",IF(ISBLANK(AH51),"-",AH51))</f>
        <v>2020/2015/-/2019/-</v>
      </c>
      <c r="L51" s="4" t="str">
        <f aca="false">CONCATENATE(IF(ISBLANK(X51),"-",X51),"/",IF(ISBLANK(AA51),"-",AA51),"/",IF(ISBLANK(AD51),"-",AD51),"/",IF(ISBLANK(AG51),"-",AG51),"/",IF(ISBLANK(AI51),"-",AI51))</f>
        <v>2028/2020/-/2019/-</v>
      </c>
      <c r="M51" s="6"/>
      <c r="N51" s="4" t="n">
        <v>2021</v>
      </c>
      <c r="O51" s="4" t="str">
        <f aca="false">CONCATENATE(IF(ISBLANK(V51),"-",V51),"/",IF(ISBLANK(Y51),"-",Y51),"/",IF(ISBLANK(AB51),"-",AB51),"/",IF(ISBLANK(AE51),"-",AE51))</f>
        <v>87/92/-/94,5</v>
      </c>
      <c r="P51" s="4" t="s">
        <v>151</v>
      </c>
      <c r="Q51" s="4" t="s">
        <v>146</v>
      </c>
      <c r="R51" s="2"/>
      <c r="S51" s="2"/>
      <c r="T51" s="11" t="n">
        <f aca="false">M51*F51</f>
        <v>0</v>
      </c>
      <c r="U51" s="12" t="n">
        <f aca="false">G51*M51</f>
        <v>0</v>
      </c>
      <c r="V51" s="2" t="n">
        <v>87</v>
      </c>
      <c r="W51" s="2" t="n">
        <v>2020</v>
      </c>
      <c r="X51" s="2" t="n">
        <v>2028</v>
      </c>
      <c r="Y51" s="2" t="n">
        <v>92</v>
      </c>
      <c r="Z51" s="2" t="n">
        <v>2015</v>
      </c>
      <c r="AA51" s="2" t="n">
        <v>2020</v>
      </c>
      <c r="AB51" s="2"/>
      <c r="AC51" s="2"/>
      <c r="AD51" s="2"/>
      <c r="AE51" s="2" t="n">
        <v>94.5</v>
      </c>
      <c r="AF51" s="2" t="n">
        <v>2019</v>
      </c>
      <c r="AG51" s="2" t="n">
        <v>2019</v>
      </c>
      <c r="AH51" s="2"/>
      <c r="AI51" s="2"/>
      <c r="AJ51" s="0" t="n">
        <f aca="false">VLOOKUP(D51,Koordinaten!$A:$C,2,FALSE())</f>
        <v>16.3725042</v>
      </c>
      <c r="AK51" s="0" t="n">
        <f aca="false">VLOOKUP(D51,Koordinaten!$A:$C,3,FALSE())</f>
        <v>48.2083537</v>
      </c>
      <c r="AL51" s="0" t="n">
        <f aca="false">IF(ISBLANK($E51),VLOOKUP(D51,Koordinaten!$A:$C,2,FALSE()),VLOOKUP($E51,Koordinaten!$F:$H,2,FALSE()))</f>
        <v>16.0816</v>
      </c>
      <c r="AM51" s="0" t="n">
        <f aca="false">IF(ISBLANK($E51),VLOOKUP(D51,Koordinaten!$A:$C,3,FALSE()),VLOOKUP($E51,Koordinaten!$F:$H,3,FALSE()))</f>
        <v>47.7221</v>
      </c>
      <c r="AN51" s="0" t="str">
        <f aca="false">CONCATENATE(AK51,";",AJ51)</f>
        <v>48,2083537;16,3725042</v>
      </c>
      <c r="AO51" s="0" t="str">
        <f aca="false">CONCATENATE(AM51,";",AL51)</f>
        <v>47,7221;16,0816</v>
      </c>
      <c r="AP51" s="0" t="n">
        <f aca="false">MIN(IF(ISBLANK(X51),9999,X51),IF(ISBLANK(AA51),9999,AA51),IF(ISBLANK(AD51),9999,AD51),IF(ISBLANK(AG51),9999,AG51),IF(ISBLANK(AI51),9999,AI51))</f>
        <v>2019</v>
      </c>
      <c r="AQ51" s="10" t="n">
        <v>44065</v>
      </c>
      <c r="AR51" s="0" t="n">
        <v>7</v>
      </c>
    </row>
    <row r="52" customFormat="false" ht="20" hidden="false" customHeight="false" outlineLevel="0" collapsed="false">
      <c r="B52" s="4" t="s">
        <v>44</v>
      </c>
      <c r="C52" s="5" t="n">
        <v>2018</v>
      </c>
      <c r="D52" s="4" t="s">
        <v>60</v>
      </c>
      <c r="E52" s="4" t="s">
        <v>152</v>
      </c>
      <c r="F52" s="4" t="n">
        <v>1</v>
      </c>
      <c r="G52" s="4" t="n">
        <v>1</v>
      </c>
      <c r="H52" s="2" t="s">
        <v>153</v>
      </c>
      <c r="I52" s="2" t="s">
        <v>154</v>
      </c>
      <c r="J52" s="2" t="s">
        <v>48</v>
      </c>
      <c r="K52" s="4" t="str">
        <f aca="false">CONCATENATE(IF(ISBLANK(W52),"-",W52),"/",IF(ISBLANK(Z52),"-",Z52),"/",IF(ISBLANK(AC52),"-",AC52),"/",IF(ISBLANK(AF52),"-",AF52),"/",IF(ISBLANK(AH52),"-",AH52))</f>
        <v>-/-/-/-/-</v>
      </c>
      <c r="L52" s="4" t="str">
        <f aca="false">CONCATENATE(IF(ISBLANK(X52),"-",X52),"/",IF(ISBLANK(AA52),"-",AA52),"/",IF(ISBLANK(AD52),"-",AD52),"/",IF(ISBLANK(AG52),"-",AG52),"/",IF(ISBLANK(AI52),"-",AI52))</f>
        <v>-/-/-/-/-</v>
      </c>
      <c r="M52" s="6"/>
      <c r="N52" s="4" t="n">
        <v>2021</v>
      </c>
      <c r="O52" s="4" t="str">
        <f aca="false">CONCATENATE(IF(ISBLANK(V52),"-",V52),"/",IF(ISBLANK(Y52),"-",Y52),"/",IF(ISBLANK(AB52),"-",AB52),"/",IF(ISBLANK(AE52),"-",AE52))</f>
        <v>-/-/-/-</v>
      </c>
      <c r="P52" s="4" t="s">
        <v>155</v>
      </c>
      <c r="Q52" s="4" t="s">
        <v>156</v>
      </c>
      <c r="R52" s="2"/>
      <c r="S52" s="2"/>
      <c r="T52" s="11" t="n">
        <f aca="false">M52*F52</f>
        <v>0</v>
      </c>
      <c r="U52" s="12" t="n">
        <f aca="false">G52*M52</f>
        <v>0</v>
      </c>
      <c r="V52" s="2"/>
      <c r="W52" s="2"/>
      <c r="X52" s="2"/>
      <c r="Y52" s="2"/>
      <c r="Z52" s="2"/>
      <c r="AA52" s="2"/>
      <c r="AB52" s="2"/>
      <c r="AC52" s="2"/>
      <c r="AD52" s="2"/>
      <c r="AF52" s="2"/>
      <c r="AG52" s="2"/>
      <c r="AH52" s="2"/>
      <c r="AI52" s="2"/>
      <c r="AJ52" s="0" t="n">
        <f aca="false">VLOOKUP(D52,Koordinaten!$A:$C,2,FALSE())</f>
        <v>12.4853384</v>
      </c>
      <c r="AK52" s="0" t="n">
        <f aca="false">VLOOKUP(D52,Koordinaten!$A:$C,3,FALSE())</f>
        <v>41.894802</v>
      </c>
      <c r="AL52" s="0" t="n">
        <f aca="false">IF(ISBLANK($E52),VLOOKUP(D52,Koordinaten!$A:$C,2,FALSE()),VLOOKUP($E52,Koordinaten!$F:$H,2,FALSE()))</f>
        <v>12.7662312</v>
      </c>
      <c r="AM52" s="0" t="n">
        <f aca="false">IF(ISBLANK($E52),VLOOKUP(D52,Koordinaten!$A:$C,3,FALSE()),VLOOKUP($E52,Koordinaten!$F:$H,3,FALSE()))</f>
        <v>41.9808038</v>
      </c>
      <c r="AN52" s="0" t="str">
        <f aca="false">CONCATENATE(AK52,";",AJ52)</f>
        <v>41,894802;12,4853384</v>
      </c>
      <c r="AO52" s="0" t="str">
        <f aca="false">CONCATENATE(AM52,";",AL52)</f>
        <v>41,9808038;12,7662312</v>
      </c>
      <c r="AP52" s="0" t="n">
        <f aca="false">MIN(IF(ISBLANK(X52),9999,X52),IF(ISBLANK(AA52),9999,AA52),IF(ISBLANK(AD52),9999,AD52),IF(ISBLANK(AG52),9999,AG52),IF(ISBLANK(AI52),9999,AI52))</f>
        <v>9999</v>
      </c>
      <c r="AQ52" s="10" t="n">
        <v>44354</v>
      </c>
      <c r="AR52" s="0" t="n">
        <v>10</v>
      </c>
    </row>
    <row r="53" customFormat="false" ht="13" hidden="false" customHeight="false" outlineLevel="0" collapsed="false">
      <c r="B53" s="4" t="s">
        <v>89</v>
      </c>
      <c r="C53" s="5" t="n">
        <v>2019</v>
      </c>
      <c r="D53" s="4" t="s">
        <v>60</v>
      </c>
      <c r="E53" s="4" t="s">
        <v>157</v>
      </c>
      <c r="F53" s="4" t="n">
        <v>3</v>
      </c>
      <c r="G53" s="4"/>
      <c r="H53" s="4" t="s">
        <v>158</v>
      </c>
      <c r="I53" s="2" t="s">
        <v>144</v>
      </c>
      <c r="J53" s="2" t="s">
        <v>144</v>
      </c>
      <c r="K53" s="4" t="str">
        <f aca="false">CONCATENATE(IF(ISBLANK(W53),"-",W53),"/",IF(ISBLANK(Z53),"-",Z53),"/",IF(ISBLANK(AC53),"-",AC53),"/",IF(ISBLANK(AF53),"-",AF53),"/",IF(ISBLANK(AH53),"-",AH53))</f>
        <v>-/-/-/-/-</v>
      </c>
      <c r="L53" s="4" t="str">
        <f aca="false">CONCATENATE(IF(ISBLANK(X53),"-",X53),"/",IF(ISBLANK(AA53),"-",AA53),"/",IF(ISBLANK(AD53),"-",AD53),"/",IF(ISBLANK(AG53),"-",AG53),"/",IF(ISBLANK(AI53),"-",AI53))</f>
        <v>-/-/-/-/-</v>
      </c>
      <c r="M53" s="6"/>
      <c r="N53" s="4" t="n">
        <v>2021</v>
      </c>
      <c r="O53" s="4" t="str">
        <f aca="false">CONCATENATE(IF(ISBLANK(V53),"-",V53),"/",IF(ISBLANK(Y53),"-",Y53),"/",IF(ISBLANK(AB53),"-",AB53),"/",IF(ISBLANK(AE53),"-",AE53))</f>
        <v>-/-/-/-</v>
      </c>
      <c r="P53" s="4" t="s">
        <v>159</v>
      </c>
      <c r="Q53" s="4" t="s">
        <v>160</v>
      </c>
      <c r="T53" s="11" t="n">
        <f aca="false">M53*F53</f>
        <v>0</v>
      </c>
      <c r="U53" s="12" t="n">
        <f aca="false">G53*M53</f>
        <v>0</v>
      </c>
      <c r="V53" s="2" t="s">
        <v>161</v>
      </c>
      <c r="AE53" s="4"/>
      <c r="AJ53" s="0" t="n">
        <f aca="false">VLOOKUP(D53,Koordinaten!$A:$C,2,FALSE())</f>
        <v>12.4853384</v>
      </c>
      <c r="AK53" s="0" t="n">
        <f aca="false">VLOOKUP(D53,Koordinaten!$A:$C,3,FALSE())</f>
        <v>41.894802</v>
      </c>
      <c r="AL53" s="0" t="n">
        <f aca="false">IF(ISBLANK($E53),VLOOKUP(D53,Koordinaten!$A:$C,2,FALSE()),VLOOKUP($E53,Koordinaten!$F:$H,2,FALSE()))</f>
        <v>11.3547801</v>
      </c>
      <c r="AM53" s="0" t="n">
        <f aca="false">IF(ISBLANK($E53),VLOOKUP(D53,Koordinaten!$A:$C,3,FALSE()),VLOOKUP($E53,Koordinaten!$F:$H,3,FALSE()))</f>
        <v>46.4981125</v>
      </c>
      <c r="AN53" s="0" t="str">
        <f aca="false">CONCATENATE(AK53,";",AJ53)</f>
        <v>41,894802;12,4853384</v>
      </c>
      <c r="AO53" s="0" t="str">
        <f aca="false">CONCATENATE(AM53,";",AL53)</f>
        <v>46,4981125;11,3547801</v>
      </c>
      <c r="AP53" s="0" t="n">
        <f aca="false">MIN(IF(ISBLANK(X53),9999,X53),IF(ISBLANK(AA53),9999,AA53),IF(ISBLANK(AD53),9999,AD53),IF(ISBLANK(AG53),9999,AG53),IF(ISBLANK(AI53),9999,AI53))</f>
        <v>9999</v>
      </c>
      <c r="AQ53" s="10" t="n">
        <v>44338</v>
      </c>
      <c r="AR53" s="0" t="s">
        <v>51</v>
      </c>
    </row>
    <row r="54" customFormat="false" ht="13" hidden="false" customHeight="false" outlineLevel="0" collapsed="false">
      <c r="B54" s="4" t="s">
        <v>44</v>
      </c>
      <c r="C54" s="5" t="n">
        <v>2017</v>
      </c>
      <c r="D54" s="4" t="s">
        <v>60</v>
      </c>
      <c r="E54" s="4" t="s">
        <v>157</v>
      </c>
      <c r="F54" s="4" t="n">
        <v>6</v>
      </c>
      <c r="G54" s="4"/>
      <c r="H54" s="4" t="s">
        <v>158</v>
      </c>
      <c r="I54" s="2" t="s">
        <v>162</v>
      </c>
      <c r="J54" s="2" t="s">
        <v>163</v>
      </c>
      <c r="K54" s="4" t="str">
        <f aca="false">CONCATENATE(IF(ISBLANK(W54),"-",W54),"/",IF(ISBLANK(Z54),"-",Z54),"/",IF(ISBLANK(AC54),"-",AC54),"/",IF(ISBLANK(AF54),"-",AF54),"/",IF(ISBLANK(AH54),"-",AH54))</f>
        <v>-/-/-/-/-</v>
      </c>
      <c r="L54" s="4" t="str">
        <f aca="false">CONCATENATE(IF(ISBLANK(X54),"-",X54),"/",IF(ISBLANK(AA54),"-",AA54),"/",IF(ISBLANK(AD54),"-",AD54),"/",IF(ISBLANK(AG54),"-",AG54),"/",IF(ISBLANK(AI54),"-",AI54))</f>
        <v>-/-/-/-/-</v>
      </c>
      <c r="M54" s="6"/>
      <c r="N54" s="4" t="n">
        <v>2021</v>
      </c>
      <c r="O54" s="4" t="str">
        <f aca="false">CONCATENATE(IF(ISBLANK(V54),"-",V54),"/",IF(ISBLANK(Y54),"-",Y54),"/",IF(ISBLANK(AB54),"-",AB54),"/",IF(ISBLANK(AE54),"-",AE54))</f>
        <v>-/-/-/-</v>
      </c>
      <c r="P54" s="4" t="s">
        <v>159</v>
      </c>
      <c r="Q54" s="4" t="s">
        <v>160</v>
      </c>
      <c r="T54" s="11" t="n">
        <f aca="false">M54*F54</f>
        <v>0</v>
      </c>
      <c r="U54" s="12" t="n">
        <f aca="false">G54*M54</f>
        <v>0</v>
      </c>
      <c r="V54" s="2" t="s">
        <v>161</v>
      </c>
      <c r="AE54" s="4"/>
      <c r="AJ54" s="0" t="n">
        <f aca="false">VLOOKUP(D54,Koordinaten!$A:$C,2,FALSE())</f>
        <v>12.4853384</v>
      </c>
      <c r="AK54" s="0" t="n">
        <f aca="false">VLOOKUP(D54,Koordinaten!$A:$C,3,FALSE())</f>
        <v>41.894802</v>
      </c>
      <c r="AL54" s="0" t="n">
        <f aca="false">IF(ISBLANK($E54),VLOOKUP(D54,Koordinaten!$A:$C,2,FALSE()),VLOOKUP($E54,Koordinaten!$F:$H,2,FALSE()))</f>
        <v>11.3547801</v>
      </c>
      <c r="AM54" s="0" t="n">
        <f aca="false">IF(ISBLANK($E54),VLOOKUP(D54,Koordinaten!$A:$C,3,FALSE()),VLOOKUP($E54,Koordinaten!$F:$H,3,FALSE()))</f>
        <v>46.4981125</v>
      </c>
      <c r="AN54" s="0" t="str">
        <f aca="false">CONCATENATE(AK54,";",AJ54)</f>
        <v>41,894802;12,4853384</v>
      </c>
      <c r="AO54" s="0" t="str">
        <f aca="false">CONCATENATE(AM54,";",AL54)</f>
        <v>46,4981125;11,3547801</v>
      </c>
      <c r="AP54" s="0" t="n">
        <f aca="false">MIN(IF(ISBLANK(X54),9999,X54),IF(ISBLANK(AA54),9999,AA54),IF(ISBLANK(AD54),9999,AD54),IF(ISBLANK(AG54),9999,AG54),IF(ISBLANK(AI54),9999,AI54))</f>
        <v>9999</v>
      </c>
      <c r="AQ54" s="10" t="n">
        <v>44338</v>
      </c>
      <c r="AR54" s="0" t="s">
        <v>51</v>
      </c>
    </row>
    <row r="55" customFormat="false" ht="13" hidden="false" customHeight="false" outlineLevel="0" collapsed="false">
      <c r="B55" s="4" t="s">
        <v>44</v>
      </c>
      <c r="C55" s="5" t="n">
        <v>2017</v>
      </c>
      <c r="D55" s="4" t="s">
        <v>60</v>
      </c>
      <c r="E55" s="4" t="s">
        <v>157</v>
      </c>
      <c r="F55" s="4" t="n">
        <v>3</v>
      </c>
      <c r="G55" s="4" t="n">
        <v>1</v>
      </c>
      <c r="H55" s="4" t="s">
        <v>158</v>
      </c>
      <c r="I55" s="2" t="s">
        <v>164</v>
      </c>
      <c r="J55" s="2" t="s">
        <v>163</v>
      </c>
      <c r="K55" s="4" t="str">
        <f aca="false">CONCATENATE(IF(ISBLANK(W55),"-",W55),"/",IF(ISBLANK(Z55),"-",Z55),"/",IF(ISBLANK(AC55),"-",AC55),"/",IF(ISBLANK(AF55),"-",AF55),"/",IF(ISBLANK(AH55),"-",AH55))</f>
        <v>-/-/-/-/-</v>
      </c>
      <c r="L55" s="4" t="str">
        <f aca="false">CONCATENATE(IF(ISBLANK(X55),"-",X55),"/",IF(ISBLANK(AA55),"-",AA55),"/",IF(ISBLANK(AD55),"-",AD55),"/",IF(ISBLANK(AG55),"-",AG55),"/",IF(ISBLANK(AI55),"-",AI55))</f>
        <v>-/-/-/-/-</v>
      </c>
      <c r="M55" s="6"/>
      <c r="N55" s="4" t="n">
        <v>2021</v>
      </c>
      <c r="O55" s="4" t="str">
        <f aca="false">CONCATENATE(IF(ISBLANK(V55),"-",V55),"/",IF(ISBLANK(Y55),"-",Y55),"/",IF(ISBLANK(AB55),"-",AB55),"/",IF(ISBLANK(AE55),"-",AE55))</f>
        <v>-/-/-/-</v>
      </c>
      <c r="P55" s="4" t="s">
        <v>159</v>
      </c>
      <c r="Q55" s="4" t="s">
        <v>160</v>
      </c>
      <c r="T55" s="11" t="n">
        <f aca="false">M55*F55</f>
        <v>0</v>
      </c>
      <c r="U55" s="12" t="n">
        <f aca="false">G55*M55</f>
        <v>0</v>
      </c>
      <c r="V55" s="2" t="s">
        <v>161</v>
      </c>
      <c r="AE55" s="4"/>
      <c r="AJ55" s="0" t="n">
        <f aca="false">VLOOKUP(D55,Koordinaten!$A:$C,2,FALSE())</f>
        <v>12.4853384</v>
      </c>
      <c r="AK55" s="0" t="n">
        <f aca="false">VLOOKUP(D55,Koordinaten!$A:$C,3,FALSE())</f>
        <v>41.894802</v>
      </c>
      <c r="AL55" s="0" t="n">
        <f aca="false">IF(ISBLANK($E55),VLOOKUP(D55,Koordinaten!$A:$C,2,FALSE()),VLOOKUP($E55,Koordinaten!$F:$H,2,FALSE()))</f>
        <v>11.3547801</v>
      </c>
      <c r="AM55" s="0" t="n">
        <f aca="false">IF(ISBLANK($E55),VLOOKUP(D55,Koordinaten!$A:$C,3,FALSE()),VLOOKUP($E55,Koordinaten!$F:$H,3,FALSE()))</f>
        <v>46.4981125</v>
      </c>
      <c r="AN55" s="0" t="str">
        <f aca="false">CONCATENATE(AK55,";",AJ55)</f>
        <v>41,894802;12,4853384</v>
      </c>
      <c r="AO55" s="0" t="str">
        <f aca="false">CONCATENATE(AM55,";",AL55)</f>
        <v>46,4981125;11,3547801</v>
      </c>
      <c r="AP55" s="0" t="n">
        <f aca="false">MIN(IF(ISBLANK(X55),9999,X55),IF(ISBLANK(AA55),9999,AA55),IF(ISBLANK(AD55),9999,AD55),IF(ISBLANK(AG55),9999,AG55),IF(ISBLANK(AI55),9999,AI55))</f>
        <v>9999</v>
      </c>
      <c r="AQ55" s="10" t="n">
        <v>44338</v>
      </c>
      <c r="AR55" s="0" t="s">
        <v>51</v>
      </c>
    </row>
    <row r="56" customFormat="false" ht="13" hidden="false" customHeight="false" outlineLevel="0" collapsed="false">
      <c r="B56" s="4" t="s">
        <v>44</v>
      </c>
      <c r="C56" s="5" t="n">
        <v>2019</v>
      </c>
      <c r="D56" s="4" t="s">
        <v>60</v>
      </c>
      <c r="E56" s="4" t="s">
        <v>157</v>
      </c>
      <c r="F56" s="4" t="n">
        <v>6</v>
      </c>
      <c r="G56" s="4" t="n">
        <v>0</v>
      </c>
      <c r="H56" s="4" t="s">
        <v>158</v>
      </c>
      <c r="I56" s="2" t="s">
        <v>165</v>
      </c>
      <c r="J56" s="2" t="s">
        <v>166</v>
      </c>
      <c r="K56" s="4" t="str">
        <f aca="false">CONCATENATE(IF(ISBLANK(W56),"-",W56),"/",IF(ISBLANK(Z56),"-",Z56),"/",IF(ISBLANK(AC56),"-",AC56),"/",IF(ISBLANK(AF56),"-",AF56),"/",IF(ISBLANK(AH56),"-",AH56))</f>
        <v>-/-/-/-/-</v>
      </c>
      <c r="L56" s="4" t="str">
        <f aca="false">CONCATENATE(IF(ISBLANK(X56),"-",X56),"/",IF(ISBLANK(AA56),"-",AA56),"/",IF(ISBLANK(AD56),"-",AD56),"/",IF(ISBLANK(AG56),"-",AG56),"/",IF(ISBLANK(AI56),"-",AI56))</f>
        <v>-/-/-/-/-</v>
      </c>
      <c r="M56" s="6"/>
      <c r="N56" s="4" t="n">
        <v>2021</v>
      </c>
      <c r="O56" s="4" t="str">
        <f aca="false">CONCATENATE(IF(ISBLANK(V56),"-",V56),"/",IF(ISBLANK(Y56),"-",Y56),"/",IF(ISBLANK(AB56),"-",AB56),"/",IF(ISBLANK(AE56),"-",AE56))</f>
        <v>-/-/-/-</v>
      </c>
      <c r="P56" s="4" t="s">
        <v>159</v>
      </c>
      <c r="Q56" s="4" t="s">
        <v>160</v>
      </c>
      <c r="T56" s="11" t="n">
        <f aca="false">M56*F56</f>
        <v>0</v>
      </c>
      <c r="U56" s="12" t="n">
        <f aca="false">G56*M56</f>
        <v>0</v>
      </c>
      <c r="V56" s="2" t="s">
        <v>161</v>
      </c>
      <c r="AE56" s="4"/>
      <c r="AJ56" s="0" t="n">
        <f aca="false">VLOOKUP(D56,Koordinaten!$A:$C,2,FALSE())</f>
        <v>12.4853384</v>
      </c>
      <c r="AK56" s="0" t="n">
        <f aca="false">VLOOKUP(D56,Koordinaten!$A:$C,3,FALSE())</f>
        <v>41.894802</v>
      </c>
      <c r="AL56" s="0" t="n">
        <f aca="false">IF(ISBLANK($E56),VLOOKUP(D56,Koordinaten!$A:$C,2,FALSE()),VLOOKUP($E56,Koordinaten!$F:$H,2,FALSE()))</f>
        <v>11.3547801</v>
      </c>
      <c r="AM56" s="0" t="n">
        <f aca="false">IF(ISBLANK($E56),VLOOKUP(D56,Koordinaten!$A:$C,3,FALSE()),VLOOKUP($E56,Koordinaten!$F:$H,3,FALSE()))</f>
        <v>46.4981125</v>
      </c>
      <c r="AN56" s="0" t="str">
        <f aca="false">CONCATENATE(AK56,";",AJ56)</f>
        <v>41,894802;12,4853384</v>
      </c>
      <c r="AO56" s="0" t="str">
        <f aca="false">CONCATENATE(AM56,";",AL56)</f>
        <v>46,4981125;11,3547801</v>
      </c>
      <c r="AP56" s="0" t="n">
        <f aca="false">MIN(IF(ISBLANK(X56),9999,X56),IF(ISBLANK(AA56),9999,AA56),IF(ISBLANK(AD56),9999,AD56),IF(ISBLANK(AG56),9999,AG56),IF(ISBLANK(AI56),9999,AI56))</f>
        <v>9999</v>
      </c>
      <c r="AQ56" s="10" t="n">
        <v>44338</v>
      </c>
      <c r="AR56" s="0" t="s">
        <v>51</v>
      </c>
    </row>
    <row r="57" customFormat="false" ht="13" hidden="false" customHeight="false" outlineLevel="0" collapsed="false">
      <c r="B57" s="4" t="s">
        <v>71</v>
      </c>
      <c r="C57" s="5" t="n">
        <v>2018</v>
      </c>
      <c r="D57" s="4" t="s">
        <v>60</v>
      </c>
      <c r="E57" s="4" t="s">
        <v>157</v>
      </c>
      <c r="F57" s="4" t="n">
        <v>1</v>
      </c>
      <c r="G57" s="4" t="n">
        <v>1</v>
      </c>
      <c r="H57" s="2" t="s">
        <v>167</v>
      </c>
      <c r="I57" s="2" t="s">
        <v>168</v>
      </c>
      <c r="J57" s="2" t="s">
        <v>163</v>
      </c>
      <c r="K57" s="4" t="str">
        <f aca="false">CONCATENATE(IF(ISBLANK(W57),"-",W57),"/",IF(ISBLANK(Z57),"-",Z57),"/",IF(ISBLANK(AC57),"-",AC57),"/",IF(ISBLANK(AF57),"-",AF57),"/",IF(ISBLANK(AH57),"-",AH57))</f>
        <v>-/-/-/-/-</v>
      </c>
      <c r="L57" s="4" t="str">
        <f aca="false">CONCATENATE(IF(ISBLANK(X57),"-",X57),"/",IF(ISBLANK(AA57),"-",AA57),"/",IF(ISBLANK(AD57),"-",AD57),"/",IF(ISBLANK(AG57),"-",AG57),"/",IF(ISBLANK(AI57),"-",AI57))</f>
        <v>-/-/-/-/-</v>
      </c>
      <c r="M57" s="6"/>
      <c r="N57" s="4" t="n">
        <v>2021</v>
      </c>
      <c r="O57" s="4" t="str">
        <f aca="false">CONCATENATE(IF(ISBLANK(V57),"-",V57),"/",IF(ISBLANK(Y57),"-",Y57),"/",IF(ISBLANK(AB57),"-",AB57),"/",IF(ISBLANK(AE57),"-",AE57))</f>
        <v>-/-/-/-</v>
      </c>
      <c r="P57" s="4" t="s">
        <v>167</v>
      </c>
      <c r="Q57" s="4" t="s">
        <v>160</v>
      </c>
      <c r="T57" s="11" t="n">
        <f aca="false">M57*F57</f>
        <v>0</v>
      </c>
      <c r="U57" s="12" t="n">
        <f aca="false">G57*M57</f>
        <v>0</v>
      </c>
      <c r="V57" s="2" t="s">
        <v>161</v>
      </c>
      <c r="AE57" s="4"/>
      <c r="AJ57" s="0" t="n">
        <f aca="false">VLOOKUP(D57,Koordinaten!$A:$C,2,FALSE())</f>
        <v>12.4853384</v>
      </c>
      <c r="AK57" s="0" t="n">
        <f aca="false">VLOOKUP(D57,Koordinaten!$A:$C,3,FALSE())</f>
        <v>41.894802</v>
      </c>
      <c r="AL57" s="0" t="n">
        <f aca="false">IF(ISBLANK($E57),VLOOKUP(D57,Koordinaten!$A:$C,2,FALSE()),VLOOKUP($E57,Koordinaten!$F:$H,2,FALSE()))</f>
        <v>11.3547801</v>
      </c>
      <c r="AM57" s="0" t="n">
        <f aca="false">IF(ISBLANK($E57),VLOOKUP(D57,Koordinaten!$A:$C,3,FALSE()),VLOOKUP($E57,Koordinaten!$F:$H,3,FALSE()))</f>
        <v>46.4981125</v>
      </c>
      <c r="AN57" s="0" t="str">
        <f aca="false">CONCATENATE(AK57,";",AJ57)</f>
        <v>41,894802;12,4853384</v>
      </c>
      <c r="AO57" s="0" t="str">
        <f aca="false">CONCATENATE(AM57,";",AL57)</f>
        <v>46,4981125;11,3547801</v>
      </c>
      <c r="AP57" s="0" t="n">
        <f aca="false">MIN(IF(ISBLANK(X57),9999,X57),IF(ISBLANK(AA57),9999,AA57),IF(ISBLANK(AD57),9999,AD57),IF(ISBLANK(AG57),9999,AG57),IF(ISBLANK(AI57),9999,AI57))</f>
        <v>9999</v>
      </c>
      <c r="AQ57" s="10" t="n">
        <v>44338</v>
      </c>
      <c r="AR57" s="0" t="s">
        <v>169</v>
      </c>
    </row>
    <row r="58" customFormat="false" ht="13" hidden="false" customHeight="false" outlineLevel="0" collapsed="false">
      <c r="B58" s="4" t="s">
        <v>44</v>
      </c>
      <c r="C58" s="5" t="n">
        <v>2018</v>
      </c>
      <c r="D58" s="4" t="s">
        <v>60</v>
      </c>
      <c r="E58" s="4" t="s">
        <v>157</v>
      </c>
      <c r="F58" s="4" t="n">
        <v>9</v>
      </c>
      <c r="G58" s="4" t="n">
        <v>6</v>
      </c>
      <c r="H58" s="2" t="s">
        <v>167</v>
      </c>
      <c r="I58" s="2" t="s">
        <v>162</v>
      </c>
      <c r="J58" s="2" t="s">
        <v>163</v>
      </c>
      <c r="K58" s="4" t="str">
        <f aca="false">CONCATENATE(IF(ISBLANK(W58),"-",W58),"/",IF(ISBLANK(Z58),"-",Z58),"/",IF(ISBLANK(AC58),"-",AC58),"/",IF(ISBLANK(AF58),"-",AF58),"/",IF(ISBLANK(AH58),"-",AH58))</f>
        <v>-/-/-/-/-</v>
      </c>
      <c r="L58" s="4" t="str">
        <f aca="false">CONCATENATE(IF(ISBLANK(X58),"-",X58),"/",IF(ISBLANK(AA58),"-",AA58),"/",IF(ISBLANK(AD58),"-",AD58),"/",IF(ISBLANK(AG58),"-",AG58),"/",IF(ISBLANK(AI58),"-",AI58))</f>
        <v>-/-/-/-/-</v>
      </c>
      <c r="M58" s="6"/>
      <c r="N58" s="4" t="n">
        <v>2021</v>
      </c>
      <c r="O58" s="4" t="str">
        <f aca="false">CONCATENATE(IF(ISBLANK(V58),"-",V58),"/",IF(ISBLANK(Y58),"-",Y58),"/",IF(ISBLANK(AB58),"-",AB58),"/",IF(ISBLANK(AE58),"-",AE58))</f>
        <v>-/-/-/-</v>
      </c>
      <c r="P58" s="4" t="s">
        <v>167</v>
      </c>
      <c r="Q58" s="4" t="s">
        <v>160</v>
      </c>
      <c r="T58" s="11" t="n">
        <f aca="false">M58*F58</f>
        <v>0</v>
      </c>
      <c r="U58" s="12" t="n">
        <f aca="false">G58*M58</f>
        <v>0</v>
      </c>
      <c r="V58" s="2" t="s">
        <v>161</v>
      </c>
      <c r="AE58" s="4"/>
      <c r="AJ58" s="0" t="n">
        <f aca="false">VLOOKUP(D58,Koordinaten!$A:$C,2,FALSE())</f>
        <v>12.4853384</v>
      </c>
      <c r="AK58" s="0" t="n">
        <f aca="false">VLOOKUP(D58,Koordinaten!$A:$C,3,FALSE())</f>
        <v>41.894802</v>
      </c>
      <c r="AL58" s="0" t="n">
        <f aca="false">IF(ISBLANK($E58),VLOOKUP(D58,Koordinaten!$A:$C,2,FALSE()),VLOOKUP($E58,Koordinaten!$F:$H,2,FALSE()))</f>
        <v>11.3547801</v>
      </c>
      <c r="AM58" s="0" t="n">
        <f aca="false">IF(ISBLANK($E58),VLOOKUP(D58,Koordinaten!$A:$C,3,FALSE()),VLOOKUP($E58,Koordinaten!$F:$H,3,FALSE()))</f>
        <v>46.4981125</v>
      </c>
      <c r="AN58" s="0" t="str">
        <f aca="false">CONCATENATE(AK58,";",AJ58)</f>
        <v>41,894802;12,4853384</v>
      </c>
      <c r="AO58" s="0" t="str">
        <f aca="false">CONCATENATE(AM58,";",AL58)</f>
        <v>46,4981125;11,3547801</v>
      </c>
      <c r="AP58" s="0" t="n">
        <f aca="false">MIN(IF(ISBLANK(X58),9999,X58),IF(ISBLANK(AA58),9999,AA58),IF(ISBLANK(AD58),9999,AD58),IF(ISBLANK(AG58),9999,AG58),IF(ISBLANK(AI58),9999,AI58))</f>
        <v>9999</v>
      </c>
      <c r="AQ58" s="10" t="n">
        <v>44338</v>
      </c>
      <c r="AR58" s="0" t="s">
        <v>51</v>
      </c>
    </row>
    <row r="59" customFormat="false" ht="13" hidden="false" customHeight="false" outlineLevel="0" collapsed="false">
      <c r="B59" s="4" t="s">
        <v>44</v>
      </c>
      <c r="C59" s="5" t="n">
        <v>2018</v>
      </c>
      <c r="D59" s="4" t="s">
        <v>60</v>
      </c>
      <c r="E59" s="4" t="s">
        <v>157</v>
      </c>
      <c r="F59" s="4" t="n">
        <v>3</v>
      </c>
      <c r="G59" s="4" t="n">
        <v>3</v>
      </c>
      <c r="H59" s="2" t="s">
        <v>167</v>
      </c>
      <c r="I59" s="2" t="s">
        <v>168</v>
      </c>
      <c r="J59" s="2" t="s">
        <v>163</v>
      </c>
      <c r="K59" s="4" t="str">
        <f aca="false">CONCATENATE(IF(ISBLANK(W59),"-",W59),"/",IF(ISBLANK(Z59),"-",Z59),"/",IF(ISBLANK(AC59),"-",AC59),"/",IF(ISBLANK(AF59),"-",AF59),"/",IF(ISBLANK(AH59),"-",AH59))</f>
        <v>-/-/-/-/-</v>
      </c>
      <c r="L59" s="4" t="str">
        <f aca="false">CONCATENATE(IF(ISBLANK(X59),"-",X59),"/",IF(ISBLANK(AA59),"-",AA59),"/",IF(ISBLANK(AD59),"-",AD59),"/",IF(ISBLANK(AG59),"-",AG59),"/",IF(ISBLANK(AI59),"-",AI59))</f>
        <v>-/-/-/-/-</v>
      </c>
      <c r="M59" s="6"/>
      <c r="N59" s="4" t="n">
        <v>2021</v>
      </c>
      <c r="O59" s="4" t="str">
        <f aca="false">CONCATENATE(IF(ISBLANK(V59),"-",V59),"/",IF(ISBLANK(Y59),"-",Y59),"/",IF(ISBLANK(AB59),"-",AB59),"/",IF(ISBLANK(AE59),"-",AE59))</f>
        <v>-/-/-/-</v>
      </c>
      <c r="P59" s="4" t="s">
        <v>167</v>
      </c>
      <c r="Q59" s="4" t="s">
        <v>160</v>
      </c>
      <c r="T59" s="11" t="n">
        <f aca="false">M59*F59</f>
        <v>0</v>
      </c>
      <c r="U59" s="12" t="n">
        <f aca="false">G59*M59</f>
        <v>0</v>
      </c>
      <c r="V59" s="2" t="s">
        <v>161</v>
      </c>
      <c r="AE59" s="4"/>
      <c r="AJ59" s="0" t="n">
        <f aca="false">VLOOKUP(D59,Koordinaten!$A:$C,2,FALSE())</f>
        <v>12.4853384</v>
      </c>
      <c r="AK59" s="0" t="n">
        <f aca="false">VLOOKUP(D59,Koordinaten!$A:$C,3,FALSE())</f>
        <v>41.894802</v>
      </c>
      <c r="AL59" s="0" t="n">
        <f aca="false">IF(ISBLANK($E59),VLOOKUP(D59,Koordinaten!$A:$C,2,FALSE()),VLOOKUP($E59,Koordinaten!$F:$H,2,FALSE()))</f>
        <v>11.3547801</v>
      </c>
      <c r="AM59" s="0" t="n">
        <f aca="false">IF(ISBLANK($E59),VLOOKUP(D59,Koordinaten!$A:$C,3,FALSE()),VLOOKUP($E59,Koordinaten!$F:$H,3,FALSE()))</f>
        <v>46.4981125</v>
      </c>
      <c r="AN59" s="0" t="str">
        <f aca="false">CONCATENATE(AK59,";",AJ59)</f>
        <v>41,894802;12,4853384</v>
      </c>
      <c r="AO59" s="0" t="str">
        <f aca="false">CONCATENATE(AM59,";",AL59)</f>
        <v>46,4981125;11,3547801</v>
      </c>
      <c r="AP59" s="0" t="n">
        <f aca="false">MIN(IF(ISBLANK(X59),9999,X59),IF(ISBLANK(AA59),9999,AA59),IF(ISBLANK(AD59),9999,AD59),IF(ISBLANK(AG59),9999,AG59),IF(ISBLANK(AI59),9999,AI59))</f>
        <v>9999</v>
      </c>
      <c r="AQ59" s="10" t="n">
        <v>44338</v>
      </c>
      <c r="AR59" s="0" t="s">
        <v>51</v>
      </c>
    </row>
    <row r="60" customFormat="false" ht="13" hidden="false" customHeight="false" outlineLevel="0" collapsed="false">
      <c r="B60" s="4" t="s">
        <v>89</v>
      </c>
      <c r="C60" s="5" t="n">
        <v>2020</v>
      </c>
      <c r="D60" s="4" t="s">
        <v>60</v>
      </c>
      <c r="E60" s="4" t="s">
        <v>157</v>
      </c>
      <c r="F60" s="4" t="n">
        <v>3</v>
      </c>
      <c r="G60" s="4" t="n">
        <v>0</v>
      </c>
      <c r="H60" s="2" t="s">
        <v>170</v>
      </c>
      <c r="I60" s="2" t="s">
        <v>171</v>
      </c>
      <c r="J60" s="2" t="s">
        <v>171</v>
      </c>
      <c r="K60" s="4" t="str">
        <f aca="false">CONCATENATE(IF(ISBLANK(W60),"-",W60),"/",IF(ISBLANK(Z60),"-",Z60),"/",IF(ISBLANK(AC60),"-",AC60),"/",IF(ISBLANK(AF60),"-",AF60),"/",IF(ISBLANK(AH60),"-",AH60))</f>
        <v>-/-/-/-/-</v>
      </c>
      <c r="L60" s="4" t="str">
        <f aca="false">CONCATENATE(IF(ISBLANK(X60),"-",X60),"/",IF(ISBLANK(AA60),"-",AA60),"/",IF(ISBLANK(AD60),"-",AD60),"/",IF(ISBLANK(AG60),"-",AG60),"/",IF(ISBLANK(AI60),"-",AI60))</f>
        <v>-/-/-/-/-</v>
      </c>
      <c r="M60" s="6"/>
      <c r="N60" s="4" t="n">
        <v>2021</v>
      </c>
      <c r="O60" s="4" t="str">
        <f aca="false">CONCATENATE(IF(ISBLANK(V60),"-",V60),"/",IF(ISBLANK(Y60),"-",Y60),"/",IF(ISBLANK(AB60),"-",AB60),"/",IF(ISBLANK(AE60),"-",AE60))</f>
        <v>-/-/-/-</v>
      </c>
      <c r="P60" s="4" t="s">
        <v>172</v>
      </c>
      <c r="Q60" s="4" t="s">
        <v>160</v>
      </c>
      <c r="T60" s="11" t="n">
        <f aca="false">M60*F60</f>
        <v>0</v>
      </c>
      <c r="U60" s="12" t="n">
        <f aca="false">G60*M60</f>
        <v>0</v>
      </c>
      <c r="V60" s="2" t="s">
        <v>161</v>
      </c>
      <c r="AE60" s="4"/>
      <c r="AJ60" s="0" t="n">
        <f aca="false">VLOOKUP(D60,Koordinaten!$A:$C,2,FALSE())</f>
        <v>12.4853384</v>
      </c>
      <c r="AK60" s="0" t="n">
        <f aca="false">VLOOKUP(D60,Koordinaten!$A:$C,3,FALSE())</f>
        <v>41.894802</v>
      </c>
      <c r="AL60" s="0" t="n">
        <f aca="false">IF(ISBLANK($E60),VLOOKUP(D60,Koordinaten!$A:$C,2,FALSE()),VLOOKUP($E60,Koordinaten!$F:$H,2,FALSE()))</f>
        <v>11.3547801</v>
      </c>
      <c r="AM60" s="0" t="n">
        <f aca="false">IF(ISBLANK($E60),VLOOKUP(D60,Koordinaten!$A:$C,3,FALSE()),VLOOKUP($E60,Koordinaten!$F:$H,3,FALSE()))</f>
        <v>46.4981125</v>
      </c>
      <c r="AN60" s="0" t="str">
        <f aca="false">CONCATENATE(AK60,";",AJ60)</f>
        <v>41,894802;12,4853384</v>
      </c>
      <c r="AO60" s="0" t="str">
        <f aca="false">CONCATENATE(AM60,";",AL60)</f>
        <v>46,4981125;11,3547801</v>
      </c>
      <c r="AP60" s="0" t="n">
        <f aca="false">MIN(IF(ISBLANK(X60),9999,X60),IF(ISBLANK(AA60),9999,AA60),IF(ISBLANK(AD60),9999,AD60),IF(ISBLANK(AG60),9999,AG60),IF(ISBLANK(AI60),9999,AI60))</f>
        <v>9999</v>
      </c>
      <c r="AQ60" s="10" t="n">
        <v>44338</v>
      </c>
      <c r="AR60" s="0" t="s">
        <v>51</v>
      </c>
    </row>
    <row r="61" customFormat="false" ht="13" hidden="false" customHeight="false" outlineLevel="0" collapsed="false">
      <c r="B61" s="4" t="s">
        <v>44</v>
      </c>
      <c r="C61" s="5" t="n">
        <v>2018</v>
      </c>
      <c r="D61" s="4" t="s">
        <v>60</v>
      </c>
      <c r="E61" s="4" t="s">
        <v>157</v>
      </c>
      <c r="F61" s="4" t="n">
        <v>9</v>
      </c>
      <c r="G61" s="4" t="n">
        <v>6</v>
      </c>
      <c r="H61" s="2" t="s">
        <v>170</v>
      </c>
      <c r="I61" s="2" t="s">
        <v>173</v>
      </c>
      <c r="J61" s="2" t="s">
        <v>73</v>
      </c>
      <c r="K61" s="4" t="str">
        <f aca="false">CONCATENATE(IF(ISBLANK(W61),"-",W61),"/",IF(ISBLANK(Z61),"-",Z61),"/",IF(ISBLANK(AC61),"-",AC61),"/",IF(ISBLANK(AF61),"-",AF61),"/",IF(ISBLANK(AH61),"-",AH61))</f>
        <v>-/-/-/-/-</v>
      </c>
      <c r="L61" s="4" t="str">
        <f aca="false">CONCATENATE(IF(ISBLANK(X61),"-",X61),"/",IF(ISBLANK(AA61),"-",AA61),"/",IF(ISBLANK(AD61),"-",AD61),"/",IF(ISBLANK(AG61),"-",AG61),"/",IF(ISBLANK(AI61),"-",AI61))</f>
        <v>-/-/-/-/-</v>
      </c>
      <c r="M61" s="6"/>
      <c r="N61" s="4" t="n">
        <v>2021</v>
      </c>
      <c r="O61" s="4" t="str">
        <f aca="false">CONCATENATE(IF(ISBLANK(V61),"-",V61),"/",IF(ISBLANK(Y61),"-",Y61),"/",IF(ISBLANK(AB61),"-",AB61),"/",IF(ISBLANK(AE61),"-",AE61))</f>
        <v>-/-/-/-</v>
      </c>
      <c r="P61" s="4" t="s">
        <v>172</v>
      </c>
      <c r="Q61" s="4" t="s">
        <v>160</v>
      </c>
      <c r="T61" s="11" t="n">
        <f aca="false">M61*F61</f>
        <v>0</v>
      </c>
      <c r="U61" s="12" t="n">
        <f aca="false">G61*M61</f>
        <v>0</v>
      </c>
      <c r="V61" s="2" t="s">
        <v>161</v>
      </c>
      <c r="AE61" s="4"/>
      <c r="AJ61" s="0" t="n">
        <f aca="false">VLOOKUP(D61,Koordinaten!$A:$C,2,FALSE())</f>
        <v>12.4853384</v>
      </c>
      <c r="AK61" s="0" t="n">
        <f aca="false">VLOOKUP(D61,Koordinaten!$A:$C,3,FALSE())</f>
        <v>41.894802</v>
      </c>
      <c r="AL61" s="0" t="n">
        <f aca="false">IF(ISBLANK($E61),VLOOKUP(D61,Koordinaten!$A:$C,2,FALSE()),VLOOKUP($E61,Koordinaten!$F:$H,2,FALSE()))</f>
        <v>11.3547801</v>
      </c>
      <c r="AM61" s="0" t="n">
        <f aca="false">IF(ISBLANK($E61),VLOOKUP(D61,Koordinaten!$A:$C,3,FALSE()),VLOOKUP($E61,Koordinaten!$F:$H,3,FALSE()))</f>
        <v>46.4981125</v>
      </c>
      <c r="AN61" s="0" t="str">
        <f aca="false">CONCATENATE(AK61,";",AJ61)</f>
        <v>41,894802;12,4853384</v>
      </c>
      <c r="AO61" s="0" t="str">
        <f aca="false">CONCATENATE(AM61,";",AL61)</f>
        <v>46,4981125;11,3547801</v>
      </c>
      <c r="AP61" s="0" t="n">
        <f aca="false">MIN(IF(ISBLANK(X61),9999,X61),IF(ISBLANK(AA61),9999,AA61),IF(ISBLANK(AD61),9999,AD61),IF(ISBLANK(AG61),9999,AG61),IF(ISBLANK(AI61),9999,AI61))</f>
        <v>9999</v>
      </c>
      <c r="AQ61" s="10" t="n">
        <v>44338</v>
      </c>
      <c r="AR61" s="0" t="s">
        <v>51</v>
      </c>
    </row>
    <row r="62" customFormat="false" ht="13" hidden="false" customHeight="false" outlineLevel="0" collapsed="false">
      <c r="B62" s="4" t="s">
        <v>44</v>
      </c>
      <c r="C62" s="5" t="n">
        <v>2018</v>
      </c>
      <c r="D62" s="4" t="s">
        <v>60</v>
      </c>
      <c r="E62" s="4" t="s">
        <v>157</v>
      </c>
      <c r="F62" s="4" t="n">
        <v>3</v>
      </c>
      <c r="G62" s="4" t="n">
        <v>3</v>
      </c>
      <c r="H62" s="2" t="s">
        <v>170</v>
      </c>
      <c r="I62" s="2" t="s">
        <v>162</v>
      </c>
      <c r="J62" s="2" t="s">
        <v>163</v>
      </c>
      <c r="K62" s="4" t="str">
        <f aca="false">CONCATENATE(IF(ISBLANK(W62),"-",W62),"/",IF(ISBLANK(Z62),"-",Z62),"/",IF(ISBLANK(AC62),"-",AC62),"/",IF(ISBLANK(AF62),"-",AF62),"/",IF(ISBLANK(AH62),"-",AH62))</f>
        <v>-/-/-/-/-</v>
      </c>
      <c r="L62" s="4" t="str">
        <f aca="false">CONCATENATE(IF(ISBLANK(X62),"-",X62),"/",IF(ISBLANK(AA62),"-",AA62),"/",IF(ISBLANK(AD62),"-",AD62),"/",IF(ISBLANK(AG62),"-",AG62),"/",IF(ISBLANK(AI62),"-",AI62))</f>
        <v>-/-/-/-/-</v>
      </c>
      <c r="M62" s="6"/>
      <c r="N62" s="4" t="n">
        <v>2021</v>
      </c>
      <c r="O62" s="4" t="str">
        <f aca="false">CONCATENATE(IF(ISBLANK(V62),"-",V62),"/",IF(ISBLANK(Y62),"-",Y62),"/",IF(ISBLANK(AB62),"-",AB62),"/",IF(ISBLANK(AE62),"-",AE62))</f>
        <v>-/-/-/-</v>
      </c>
      <c r="P62" s="4" t="s">
        <v>172</v>
      </c>
      <c r="Q62" s="4" t="s">
        <v>160</v>
      </c>
      <c r="T62" s="11" t="n">
        <f aca="false">M62*F62</f>
        <v>0</v>
      </c>
      <c r="U62" s="12" t="n">
        <f aca="false">G62*M62</f>
        <v>0</v>
      </c>
      <c r="V62" s="2" t="s">
        <v>161</v>
      </c>
      <c r="AE62" s="4"/>
      <c r="AJ62" s="0" t="n">
        <f aca="false">VLOOKUP(D62,Koordinaten!$A:$C,2,FALSE())</f>
        <v>12.4853384</v>
      </c>
      <c r="AK62" s="0" t="n">
        <f aca="false">VLOOKUP(D62,Koordinaten!$A:$C,3,FALSE())</f>
        <v>41.894802</v>
      </c>
      <c r="AL62" s="0" t="n">
        <f aca="false">IF(ISBLANK($E62),VLOOKUP(D62,Koordinaten!$A:$C,2,FALSE()),VLOOKUP($E62,Koordinaten!$F:$H,2,FALSE()))</f>
        <v>11.3547801</v>
      </c>
      <c r="AM62" s="0" t="n">
        <f aca="false">IF(ISBLANK($E62),VLOOKUP(D62,Koordinaten!$A:$C,3,FALSE()),VLOOKUP($E62,Koordinaten!$F:$H,3,FALSE()))</f>
        <v>46.4981125</v>
      </c>
      <c r="AN62" s="0" t="str">
        <f aca="false">CONCATENATE(AK62,";",AJ62)</f>
        <v>41,894802;12,4853384</v>
      </c>
      <c r="AO62" s="0" t="str">
        <f aca="false">CONCATENATE(AM62,";",AL62)</f>
        <v>46,4981125;11,3547801</v>
      </c>
      <c r="AP62" s="0" t="n">
        <f aca="false">MIN(IF(ISBLANK(X62),9999,X62),IF(ISBLANK(AA62),9999,AA62),IF(ISBLANK(AD62),9999,AD62),IF(ISBLANK(AG62),9999,AG62),IF(ISBLANK(AI62),9999,AI62))</f>
        <v>9999</v>
      </c>
      <c r="AQ62" s="10" t="n">
        <v>44338</v>
      </c>
      <c r="AR62" s="0" t="s">
        <v>51</v>
      </c>
    </row>
    <row r="63" customFormat="false" ht="13" hidden="false" customHeight="false" outlineLevel="0" collapsed="false">
      <c r="B63" s="2" t="s">
        <v>89</v>
      </c>
      <c r="C63" s="1" t="n">
        <v>2019</v>
      </c>
      <c r="D63" s="2" t="s">
        <v>53</v>
      </c>
      <c r="E63" s="2" t="s">
        <v>174</v>
      </c>
      <c r="F63" s="2" t="n">
        <v>2</v>
      </c>
      <c r="H63" s="2" t="s">
        <v>175</v>
      </c>
      <c r="I63" s="2" t="s">
        <v>176</v>
      </c>
      <c r="J63" s="2" t="s">
        <v>177</v>
      </c>
      <c r="K63" s="4" t="str">
        <f aca="false">CONCATENATE(IF(ISBLANK(W63),"-",W63),"/",IF(ISBLANK(Z63),"-",Z63),"/",IF(ISBLANK(AC63),"-",AC63),"/",IF(ISBLANK(AF63),"-",AF63),"/",IF(ISBLANK(AH63),"-",AH63))</f>
        <v>-/-/-/-/-</v>
      </c>
      <c r="L63" s="4" t="str">
        <f aca="false">CONCATENATE(IF(ISBLANK(X63),"-",X63),"/",IF(ISBLANK(AA63),"-",AA63),"/",IF(ISBLANK(AD63),"-",AD63),"/",IF(ISBLANK(AG63),"-",AG63),"/",IF(ISBLANK(AI63),"-",AI63))</f>
        <v>-/-/-/-/-</v>
      </c>
      <c r="M63" s="6"/>
      <c r="N63" s="4" t="n">
        <v>2021</v>
      </c>
      <c r="O63" s="4" t="str">
        <f aca="false">CONCATENATE(IF(ISBLANK(V63),"-",V63),"/",IF(ISBLANK(Y63),"-",Y63),"/",IF(ISBLANK(AB63),"-",AB63),"/",IF(ISBLANK(AE63),"-",AE63))</f>
        <v>-/-/-/-</v>
      </c>
      <c r="P63" s="4" t="s">
        <v>178</v>
      </c>
      <c r="Q63" s="4" t="s">
        <v>178</v>
      </c>
      <c r="T63" s="11" t="n">
        <f aca="false">M63*F63</f>
        <v>0</v>
      </c>
      <c r="U63" s="12" t="n">
        <f aca="false">G63*M63</f>
        <v>0</v>
      </c>
      <c r="AJ63" s="0" t="n">
        <f aca="false">VLOOKUP(D63,Koordinaten!$A:$C,2,FALSE())</f>
        <v>16.3725042</v>
      </c>
      <c r="AK63" s="0" t="n">
        <f aca="false">VLOOKUP(D63,Koordinaten!$A:$C,3,FALSE())</f>
        <v>48.2083537</v>
      </c>
      <c r="AL63" s="0" t="n">
        <f aca="false">IF(ISBLANK($E63),VLOOKUP(D63,Koordinaten!$A:$C,2,FALSE()),VLOOKUP($E63,Koordinaten!$F:$H,2,FALSE()))</f>
        <v>15.1666665</v>
      </c>
      <c r="AM63" s="0" t="n">
        <f aca="false">IF(ISBLANK($E63),VLOOKUP(D63,Koordinaten!$A:$C,3,FALSE()),VLOOKUP($E63,Koordinaten!$F:$H,3,FALSE()))</f>
        <v>47.2500001</v>
      </c>
      <c r="AN63" s="0" t="str">
        <f aca="false">CONCATENATE(AK63,";",AJ63)</f>
        <v>48,2083537;16,3725042</v>
      </c>
      <c r="AO63" s="0" t="str">
        <f aca="false">CONCATENATE(AM63,";",AL63)</f>
        <v>47,2500001;15,1666665</v>
      </c>
      <c r="AP63" s="0" t="n">
        <f aca="false">MIN(IF(ISBLANK(X63),9999,X63),IF(ISBLANK(AA63),9999,AA63),IF(ISBLANK(AD63),9999,AD63),IF(ISBLANK(AG63),9999,AG63),IF(ISBLANK(AI63),9999,AI63))</f>
        <v>9999</v>
      </c>
      <c r="AQ63" s="10" t="n">
        <v>44338</v>
      </c>
      <c r="AR63" s="0" t="s">
        <v>51</v>
      </c>
    </row>
    <row r="64" customFormat="false" ht="13" hidden="false" customHeight="false" outlineLevel="0" collapsed="false">
      <c r="B64" s="2" t="s">
        <v>89</v>
      </c>
      <c r="C64" s="1" t="n">
        <v>2019</v>
      </c>
      <c r="D64" s="2" t="s">
        <v>60</v>
      </c>
      <c r="E64" s="2" t="s">
        <v>157</v>
      </c>
      <c r="F64" s="2" t="n">
        <v>2</v>
      </c>
      <c r="H64" s="2" t="s">
        <v>179</v>
      </c>
      <c r="I64" s="2" t="s">
        <v>180</v>
      </c>
      <c r="J64" s="2" t="s">
        <v>181</v>
      </c>
      <c r="K64" s="4" t="str">
        <f aca="false">CONCATENATE(IF(ISBLANK(W64),"-",W64),"/",IF(ISBLANK(Z64),"-",Z64),"/",IF(ISBLANK(AC64),"-",AC64),"/",IF(ISBLANK(AF64),"-",AF64),"/",IF(ISBLANK(AH64),"-",AH64))</f>
        <v>-/-/-/-/-</v>
      </c>
      <c r="L64" s="4" t="str">
        <f aca="false">CONCATENATE(IF(ISBLANK(X64),"-",X64),"/",IF(ISBLANK(AA64),"-",AA64),"/",IF(ISBLANK(AD64),"-",AD64),"/",IF(ISBLANK(AG64),"-",AG64),"/",IF(ISBLANK(AI64),"-",AI64))</f>
        <v>-/-/-/-/-</v>
      </c>
      <c r="M64" s="6"/>
      <c r="N64" s="4" t="n">
        <v>2021</v>
      </c>
      <c r="O64" s="4" t="str">
        <f aca="false">CONCATENATE(IF(ISBLANK(V64),"-",V64),"/",IF(ISBLANK(Y64),"-",Y64),"/",IF(ISBLANK(AB64),"-",AB64),"/",IF(ISBLANK(AE64),"-",AE64))</f>
        <v>-/-/-/-</v>
      </c>
      <c r="P64" s="4" t="s">
        <v>178</v>
      </c>
      <c r="Q64" s="4" t="s">
        <v>178</v>
      </c>
      <c r="T64" s="11" t="n">
        <f aca="false">M64*F64</f>
        <v>0</v>
      </c>
      <c r="U64" s="12" t="n">
        <f aca="false">G64*M64</f>
        <v>0</v>
      </c>
      <c r="AJ64" s="0" t="n">
        <f aca="false">VLOOKUP(D64,Koordinaten!$A:$C,2,FALSE())</f>
        <v>12.4853384</v>
      </c>
      <c r="AK64" s="0" t="n">
        <f aca="false">VLOOKUP(D64,Koordinaten!$A:$C,3,FALSE())</f>
        <v>41.894802</v>
      </c>
      <c r="AL64" s="0" t="n">
        <f aca="false">IF(ISBLANK($E64),VLOOKUP(D64,Koordinaten!$A:$C,2,FALSE()),VLOOKUP($E64,Koordinaten!$F:$H,2,FALSE()))</f>
        <v>11.3547801</v>
      </c>
      <c r="AM64" s="0" t="n">
        <f aca="false">IF(ISBLANK($E64),VLOOKUP(D64,Koordinaten!$A:$C,3,FALSE()),VLOOKUP($E64,Koordinaten!$F:$H,3,FALSE()))</f>
        <v>46.4981125</v>
      </c>
      <c r="AN64" s="0" t="str">
        <f aca="false">CONCATENATE(AK64,";",AJ64)</f>
        <v>41,894802;12,4853384</v>
      </c>
      <c r="AO64" s="0" t="str">
        <f aca="false">CONCATENATE(AM64,";",AL64)</f>
        <v>46,4981125;11,3547801</v>
      </c>
      <c r="AP64" s="0" t="n">
        <f aca="false">MIN(IF(ISBLANK(X64),9999,X64),IF(ISBLANK(AA64),9999,AA64),IF(ISBLANK(AD64),9999,AD64),IF(ISBLANK(AG64),9999,AG64),IF(ISBLANK(AI64),9999,AI64))</f>
        <v>9999</v>
      </c>
      <c r="AQ64" s="10" t="n">
        <v>44338</v>
      </c>
      <c r="AR64" s="0" t="s">
        <v>51</v>
      </c>
    </row>
    <row r="65" customFormat="false" ht="13" hidden="false" customHeight="false" outlineLevel="0" collapsed="false">
      <c r="B65" s="2" t="s">
        <v>89</v>
      </c>
      <c r="C65" s="1" t="n">
        <v>2019</v>
      </c>
      <c r="D65" s="2" t="s">
        <v>53</v>
      </c>
      <c r="E65" s="2" t="s">
        <v>54</v>
      </c>
      <c r="F65" s="2" t="n">
        <v>2</v>
      </c>
      <c r="H65" s="2" t="s">
        <v>182</v>
      </c>
      <c r="I65" s="2" t="s">
        <v>183</v>
      </c>
      <c r="J65" s="2" t="s">
        <v>97</v>
      </c>
      <c r="K65" s="4" t="str">
        <f aca="false">CONCATENATE(IF(ISBLANK(W65),"-",W65),"/",IF(ISBLANK(Z65),"-",Z65),"/",IF(ISBLANK(AC65),"-",AC65),"/",IF(ISBLANK(AF65),"-",AF65),"/",IF(ISBLANK(AH65),"-",AH65))</f>
        <v>-/-/-/-/-</v>
      </c>
      <c r="L65" s="4" t="str">
        <f aca="false">CONCATENATE(IF(ISBLANK(X65),"-",X65),"/",IF(ISBLANK(AA65),"-",AA65),"/",IF(ISBLANK(AD65),"-",AD65),"/",IF(ISBLANK(AG65),"-",AG65),"/",IF(ISBLANK(AI65),"-",AI65))</f>
        <v>-/-/-/-/-</v>
      </c>
      <c r="M65" s="6"/>
      <c r="N65" s="4" t="n">
        <v>2021</v>
      </c>
      <c r="O65" s="4" t="str">
        <f aca="false">CONCATENATE(IF(ISBLANK(V65),"-",V65),"/",IF(ISBLANK(Y65),"-",Y65),"/",IF(ISBLANK(AB65),"-",AB65),"/",IF(ISBLANK(AE65),"-",AE65))</f>
        <v>-/-/-/-</v>
      </c>
      <c r="P65" s="4" t="s">
        <v>178</v>
      </c>
      <c r="Q65" s="4" t="s">
        <v>178</v>
      </c>
      <c r="T65" s="11" t="n">
        <f aca="false">M65*F65</f>
        <v>0</v>
      </c>
      <c r="U65" s="12" t="n">
        <f aca="false">G65*M65</f>
        <v>0</v>
      </c>
      <c r="AJ65" s="0" t="n">
        <f aca="false">VLOOKUP(D65,Koordinaten!$A:$C,2,FALSE())</f>
        <v>16.3725042</v>
      </c>
      <c r="AK65" s="0" t="n">
        <f aca="false">VLOOKUP(D65,Koordinaten!$A:$C,3,FALSE())</f>
        <v>48.2083537</v>
      </c>
      <c r="AL65" s="0" t="n">
        <f aca="false">IF(ISBLANK($E65),VLOOKUP(D65,Koordinaten!$A:$C,2,FALSE()),VLOOKUP($E65,Koordinaten!$F:$H,2,FALSE()))</f>
        <v>16.4166666</v>
      </c>
      <c r="AM65" s="0" t="n">
        <f aca="false">IF(ISBLANK($E65),VLOOKUP(D65,Koordinaten!$A:$C,3,FALSE()),VLOOKUP($E65,Koordinaten!$F:$H,3,FALSE()))</f>
        <v>47.5000001</v>
      </c>
      <c r="AN65" s="0" t="str">
        <f aca="false">CONCATENATE(AK65,";",AJ65)</f>
        <v>48,2083537;16,3725042</v>
      </c>
      <c r="AO65" s="0" t="str">
        <f aca="false">CONCATENATE(AM65,";",AL65)</f>
        <v>47,5000001;16,4166666</v>
      </c>
      <c r="AP65" s="0" t="n">
        <f aca="false">MIN(IF(ISBLANK(X65),9999,X65),IF(ISBLANK(AA65),9999,AA65),IF(ISBLANK(AD65),9999,AD65),IF(ISBLANK(AG65),9999,AG65),IF(ISBLANK(AI65),9999,AI65))</f>
        <v>9999</v>
      </c>
      <c r="AQ65" s="10" t="n">
        <v>44338</v>
      </c>
      <c r="AR65" s="0" t="s">
        <v>51</v>
      </c>
    </row>
    <row r="66" customFormat="false" ht="13" hidden="false" customHeight="false" outlineLevel="0" collapsed="false">
      <c r="B66" s="2" t="s">
        <v>44</v>
      </c>
      <c r="C66" s="1" t="n">
        <v>2015</v>
      </c>
      <c r="D66" s="2" t="s">
        <v>53</v>
      </c>
      <c r="E66" s="2" t="s">
        <v>54</v>
      </c>
      <c r="F66" s="2" t="n">
        <v>2</v>
      </c>
      <c r="H66" s="2" t="s">
        <v>184</v>
      </c>
      <c r="I66" s="2" t="s">
        <v>185</v>
      </c>
      <c r="J66" s="2" t="s">
        <v>48</v>
      </c>
      <c r="K66" s="4" t="str">
        <f aca="false">CONCATENATE(IF(ISBLANK(W66),"-",W66),"/",IF(ISBLANK(Z66),"-",Z66),"/",IF(ISBLANK(AC66),"-",AC66),"/",IF(ISBLANK(AF66),"-",AF66),"/",IF(ISBLANK(AH66),"-",AH66))</f>
        <v>-/-/-/-/-</v>
      </c>
      <c r="L66" s="4" t="str">
        <f aca="false">CONCATENATE(IF(ISBLANK(X66),"-",X66),"/",IF(ISBLANK(AA66),"-",AA66),"/",IF(ISBLANK(AD66),"-",AD66),"/",IF(ISBLANK(AG66),"-",AG66),"/",IF(ISBLANK(AI66),"-",AI66))</f>
        <v>-/-/-/-/-</v>
      </c>
      <c r="M66" s="6"/>
      <c r="N66" s="4" t="n">
        <v>2021</v>
      </c>
      <c r="O66" s="4" t="str">
        <f aca="false">CONCATENATE(IF(ISBLANK(V66),"-",V66),"/",IF(ISBLANK(Y66),"-",Y66),"/",IF(ISBLANK(AB66),"-",AB66),"/",IF(ISBLANK(AE66),"-",AE66))</f>
        <v>-/-/-/-</v>
      </c>
      <c r="P66" s="4" t="s">
        <v>178</v>
      </c>
      <c r="Q66" s="4" t="s">
        <v>178</v>
      </c>
      <c r="T66" s="11" t="n">
        <f aca="false">M66*F66</f>
        <v>0</v>
      </c>
      <c r="U66" s="12" t="n">
        <f aca="false">G66*M66</f>
        <v>0</v>
      </c>
      <c r="AJ66" s="0" t="n">
        <f aca="false">VLOOKUP(D66,Koordinaten!$A:$C,2,FALSE())</f>
        <v>16.3725042</v>
      </c>
      <c r="AK66" s="0" t="n">
        <f aca="false">VLOOKUP(D66,Koordinaten!$A:$C,3,FALSE())</f>
        <v>48.2083537</v>
      </c>
      <c r="AL66" s="0" t="n">
        <f aca="false">IF(ISBLANK($E66),VLOOKUP(D66,Koordinaten!$A:$C,2,FALSE()),VLOOKUP($E66,Koordinaten!$F:$H,2,FALSE()))</f>
        <v>16.4166666</v>
      </c>
      <c r="AM66" s="0" t="n">
        <f aca="false">IF(ISBLANK($E66),VLOOKUP(D66,Koordinaten!$A:$C,3,FALSE()),VLOOKUP($E66,Koordinaten!$F:$H,3,FALSE()))</f>
        <v>47.5000001</v>
      </c>
      <c r="AN66" s="0" t="str">
        <f aca="false">CONCATENATE(AK66,";",AJ66)</f>
        <v>48,2083537;16,3725042</v>
      </c>
      <c r="AO66" s="0" t="str">
        <f aca="false">CONCATENATE(AM66,";",AL66)</f>
        <v>47,5000001;16,4166666</v>
      </c>
      <c r="AP66" s="0" t="n">
        <f aca="false">MIN(IF(ISBLANK(X66),9999,X66),IF(ISBLANK(AA66),9999,AA66),IF(ISBLANK(AD66),9999,AD66),IF(ISBLANK(AG66),9999,AG66),IF(ISBLANK(AI66),9999,AI66))</f>
        <v>9999</v>
      </c>
      <c r="AQ66" s="10" t="n">
        <v>44338</v>
      </c>
      <c r="AR66" s="0" t="s">
        <v>51</v>
      </c>
    </row>
    <row r="67" customFormat="false" ht="13" hidden="false" customHeight="false" outlineLevel="0" collapsed="false">
      <c r="B67" s="2" t="s">
        <v>44</v>
      </c>
      <c r="C67" s="1" t="n">
        <v>2019</v>
      </c>
      <c r="D67" s="2" t="s">
        <v>53</v>
      </c>
      <c r="E67" s="2" t="s">
        <v>54</v>
      </c>
      <c r="F67" s="2" t="n">
        <v>2</v>
      </c>
      <c r="H67" s="2" t="s">
        <v>186</v>
      </c>
      <c r="I67" s="2" t="s">
        <v>187</v>
      </c>
      <c r="J67" s="2" t="s">
        <v>69</v>
      </c>
      <c r="K67" s="4" t="str">
        <f aca="false">CONCATENATE(IF(ISBLANK(W67),"-",W67),"/",IF(ISBLANK(Z67),"-",Z67),"/",IF(ISBLANK(AC67),"-",AC67),"/",IF(ISBLANK(AF67),"-",AF67),"/",IF(ISBLANK(AH67),"-",AH67))</f>
        <v>-/-/-/-/-</v>
      </c>
      <c r="L67" s="4" t="str">
        <f aca="false">CONCATENATE(IF(ISBLANK(X67),"-",X67),"/",IF(ISBLANK(AA67),"-",AA67),"/",IF(ISBLANK(AD67),"-",AD67),"/",IF(ISBLANK(AG67),"-",AG67),"/",IF(ISBLANK(AI67),"-",AI67))</f>
        <v>-/-/-/-/-</v>
      </c>
      <c r="M67" s="6"/>
      <c r="N67" s="4" t="n">
        <v>2021</v>
      </c>
      <c r="O67" s="4" t="str">
        <f aca="false">CONCATENATE(IF(ISBLANK(V67),"-",V67),"/",IF(ISBLANK(Y67),"-",Y67),"/",IF(ISBLANK(AB67),"-",AB67),"/",IF(ISBLANK(AE67),"-",AE67))</f>
        <v>-/-/-/-</v>
      </c>
      <c r="P67" s="4" t="s">
        <v>178</v>
      </c>
      <c r="Q67" s="4" t="s">
        <v>178</v>
      </c>
      <c r="T67" s="11" t="n">
        <f aca="false">M67*F67</f>
        <v>0</v>
      </c>
      <c r="U67" s="12" t="n">
        <f aca="false">G67*M67</f>
        <v>0</v>
      </c>
      <c r="AJ67" s="0" t="n">
        <f aca="false">VLOOKUP(D67,Koordinaten!$A:$C,2,FALSE())</f>
        <v>16.3725042</v>
      </c>
      <c r="AK67" s="0" t="n">
        <f aca="false">VLOOKUP(D67,Koordinaten!$A:$C,3,FALSE())</f>
        <v>48.2083537</v>
      </c>
      <c r="AL67" s="0" t="n">
        <f aca="false">IF(ISBLANK($E67),VLOOKUP(D67,Koordinaten!$A:$C,2,FALSE()),VLOOKUP($E67,Koordinaten!$F:$H,2,FALSE()))</f>
        <v>16.4166666</v>
      </c>
      <c r="AM67" s="0" t="n">
        <f aca="false">IF(ISBLANK($E67),VLOOKUP(D67,Koordinaten!$A:$C,3,FALSE()),VLOOKUP($E67,Koordinaten!$F:$H,3,FALSE()))</f>
        <v>47.5000001</v>
      </c>
      <c r="AN67" s="0" t="str">
        <f aca="false">CONCATENATE(AK67,";",AJ67)</f>
        <v>48,2083537;16,3725042</v>
      </c>
      <c r="AO67" s="0" t="str">
        <f aca="false">CONCATENATE(AM67,";",AL67)</f>
        <v>47,5000001;16,4166666</v>
      </c>
      <c r="AP67" s="0" t="n">
        <f aca="false">MIN(IF(ISBLANK(X67),9999,X67),IF(ISBLANK(AA67),9999,AA67),IF(ISBLANK(AD67),9999,AD67),IF(ISBLANK(AG67),9999,AG67),IF(ISBLANK(AI67),9999,AI67))</f>
        <v>9999</v>
      </c>
      <c r="AQ67" s="10" t="n">
        <v>44338</v>
      </c>
      <c r="AR67" s="0" t="s">
        <v>51</v>
      </c>
    </row>
    <row r="68" customFormat="false" ht="13" hidden="false" customHeight="false" outlineLevel="0" collapsed="false">
      <c r="B68" s="2" t="s">
        <v>44</v>
      </c>
      <c r="C68" s="1" t="n">
        <v>2019</v>
      </c>
      <c r="D68" s="2" t="s">
        <v>53</v>
      </c>
      <c r="E68" s="2" t="s">
        <v>54</v>
      </c>
      <c r="F68" s="2" t="n">
        <v>2</v>
      </c>
      <c r="H68" s="2" t="s">
        <v>188</v>
      </c>
      <c r="I68" s="2" t="s">
        <v>189</v>
      </c>
      <c r="J68" s="2" t="s">
        <v>190</v>
      </c>
      <c r="K68" s="4" t="str">
        <f aca="false">CONCATENATE(IF(ISBLANK(W68),"-",W68),"/",IF(ISBLANK(Z68),"-",Z68),"/",IF(ISBLANK(AC68),"-",AC68),"/",IF(ISBLANK(AF68),"-",AF68),"/",IF(ISBLANK(AH68),"-",AH68))</f>
        <v>-/-/-/-/-</v>
      </c>
      <c r="L68" s="4" t="str">
        <f aca="false">CONCATENATE(IF(ISBLANK(X68),"-",X68),"/",IF(ISBLANK(AA68),"-",AA68),"/",IF(ISBLANK(AD68),"-",AD68),"/",IF(ISBLANK(AG68),"-",AG68),"/",IF(ISBLANK(AI68),"-",AI68))</f>
        <v>-/-/-/-/-</v>
      </c>
      <c r="M68" s="6"/>
      <c r="N68" s="4" t="n">
        <v>2021</v>
      </c>
      <c r="O68" s="4" t="str">
        <f aca="false">CONCATENATE(IF(ISBLANK(V68),"-",V68),"/",IF(ISBLANK(Y68),"-",Y68),"/",IF(ISBLANK(AB68),"-",AB68),"/",IF(ISBLANK(AE68),"-",AE68))</f>
        <v>-/-/-/-</v>
      </c>
      <c r="P68" s="4" t="s">
        <v>178</v>
      </c>
      <c r="Q68" s="4" t="s">
        <v>178</v>
      </c>
      <c r="T68" s="11" t="n">
        <f aca="false">M68*F68</f>
        <v>0</v>
      </c>
      <c r="U68" s="12" t="n">
        <f aca="false">G68*M68</f>
        <v>0</v>
      </c>
      <c r="AJ68" s="0" t="n">
        <f aca="false">VLOOKUP(D68,Koordinaten!$A:$C,2,FALSE())</f>
        <v>16.3725042</v>
      </c>
      <c r="AK68" s="0" t="n">
        <f aca="false">VLOOKUP(D68,Koordinaten!$A:$C,3,FALSE())</f>
        <v>48.2083537</v>
      </c>
      <c r="AL68" s="0" t="n">
        <f aca="false">IF(ISBLANK($E68),VLOOKUP(D68,Koordinaten!$A:$C,2,FALSE()),VLOOKUP($E68,Koordinaten!$F:$H,2,FALSE()))</f>
        <v>16.4166666</v>
      </c>
      <c r="AM68" s="0" t="n">
        <f aca="false">IF(ISBLANK($E68),VLOOKUP(D68,Koordinaten!$A:$C,3,FALSE()),VLOOKUP($E68,Koordinaten!$F:$H,3,FALSE()))</f>
        <v>47.5000001</v>
      </c>
      <c r="AN68" s="0" t="str">
        <f aca="false">CONCATENATE(AK68,";",AJ68)</f>
        <v>48,2083537;16,3725042</v>
      </c>
      <c r="AO68" s="0" t="str">
        <f aca="false">CONCATENATE(AM68,";",AL68)</f>
        <v>47,5000001;16,4166666</v>
      </c>
      <c r="AP68" s="0" t="n">
        <f aca="false">MIN(IF(ISBLANK(X68),9999,X68),IF(ISBLANK(AA68),9999,AA68),IF(ISBLANK(AD68),9999,AD68),IF(ISBLANK(AG68),9999,AG68),IF(ISBLANK(AI68),9999,AI68))</f>
        <v>9999</v>
      </c>
      <c r="AQ68" s="10" t="n">
        <v>44338</v>
      </c>
      <c r="AR68" s="0" t="s">
        <v>51</v>
      </c>
    </row>
    <row r="69" customFormat="false" ht="13" hidden="false" customHeight="false" outlineLevel="0" collapsed="false">
      <c r="B69" s="2" t="s">
        <v>44</v>
      </c>
      <c r="C69" s="1" t="n">
        <v>2017</v>
      </c>
      <c r="D69" s="2" t="s">
        <v>60</v>
      </c>
      <c r="E69" s="2" t="s">
        <v>191</v>
      </c>
      <c r="F69" s="2" t="n">
        <v>6</v>
      </c>
      <c r="H69" s="2" t="s">
        <v>192</v>
      </c>
      <c r="I69" s="2" t="s">
        <v>193</v>
      </c>
      <c r="J69" s="2" t="s">
        <v>48</v>
      </c>
      <c r="K69" s="4" t="str">
        <f aca="false">CONCATENATE(IF(ISBLANK(W69),"-",W69),"/",IF(ISBLANK(Z69),"-",Z69),"/",IF(ISBLANK(AC69),"-",AC69),"/",IF(ISBLANK(AF69),"-",AF69),"/",IF(ISBLANK(AH69),"-",AH69))</f>
        <v>-/-/-/-/-</v>
      </c>
      <c r="L69" s="4" t="str">
        <f aca="false">CONCATENATE(IF(ISBLANK(X69),"-",X69),"/",IF(ISBLANK(AA69),"-",AA69),"/",IF(ISBLANK(AD69),"-",AD69),"/",IF(ISBLANK(AG69),"-",AG69),"/",IF(ISBLANK(AI69),"-",AI69))</f>
        <v>-/-/-/-/-</v>
      </c>
      <c r="M69" s="6"/>
      <c r="N69" s="4" t="n">
        <v>2021</v>
      </c>
      <c r="O69" s="4" t="str">
        <f aca="false">CONCATENATE(IF(ISBLANK(V69),"-",V69),"/",IF(ISBLANK(Y69),"-",Y69),"/",IF(ISBLANK(AB69),"-",AB69),"/",IF(ISBLANK(AE69),"-",AE69))</f>
        <v>-/-/-/-</v>
      </c>
      <c r="P69" s="4" t="s">
        <v>178</v>
      </c>
      <c r="Q69" s="4" t="s">
        <v>178</v>
      </c>
      <c r="T69" s="11" t="n">
        <f aca="false">M69*F69</f>
        <v>0</v>
      </c>
      <c r="U69" s="12" t="n">
        <f aca="false">G69*M69</f>
        <v>0</v>
      </c>
      <c r="AJ69" s="0" t="n">
        <f aca="false">VLOOKUP(D69,Koordinaten!$A:$C,2,FALSE())</f>
        <v>12.4853384</v>
      </c>
      <c r="AK69" s="0" t="n">
        <f aca="false">VLOOKUP(D69,Koordinaten!$A:$C,3,FALSE())</f>
        <v>41.894802</v>
      </c>
      <c r="AL69" s="0" t="n">
        <f aca="false">IF(ISBLANK($E69),VLOOKUP(D69,Koordinaten!$A:$C,2,FALSE()),VLOOKUP($E69,Koordinaten!$F:$H,2,FALSE()))</f>
        <v>9.768893</v>
      </c>
      <c r="AM69" s="0" t="n">
        <f aca="false">IF(ISBLANK($E69),VLOOKUP(D69,Koordinaten!$A:$C,3,FALSE()),VLOOKUP($E69,Koordinaten!$F:$H,3,FALSE()))</f>
        <v>45.6209</v>
      </c>
      <c r="AN69" s="0" t="str">
        <f aca="false">CONCATENATE(AK69,";",AJ69)</f>
        <v>41,894802;12,4853384</v>
      </c>
      <c r="AO69" s="0" t="str">
        <f aca="false">CONCATENATE(AM69,";",AL69)</f>
        <v>45,6209;9,768893</v>
      </c>
      <c r="AP69" s="0" t="n">
        <f aca="false">MIN(IF(ISBLANK(X69),9999,X69),IF(ISBLANK(AA69),9999,AA69),IF(ISBLANK(AD69),9999,AD69),IF(ISBLANK(AG69),9999,AG69),IF(ISBLANK(AI69),9999,AI69))</f>
        <v>9999</v>
      </c>
      <c r="AQ69" s="10" t="n">
        <v>44338</v>
      </c>
      <c r="AR69" s="0" t="s">
        <v>51</v>
      </c>
    </row>
    <row r="70" customFormat="false" ht="13" hidden="false" customHeight="false" outlineLevel="0" collapsed="false">
      <c r="B70" s="2" t="s">
        <v>44</v>
      </c>
      <c r="C70" s="1" t="n">
        <v>2018</v>
      </c>
      <c r="D70" s="2" t="s">
        <v>53</v>
      </c>
      <c r="E70" s="2" t="s">
        <v>54</v>
      </c>
      <c r="F70" s="2" t="n">
        <v>6</v>
      </c>
      <c r="G70" s="2" t="n">
        <v>4</v>
      </c>
      <c r="H70" s="2" t="s">
        <v>194</v>
      </c>
      <c r="I70" s="2" t="s">
        <v>195</v>
      </c>
      <c r="J70" s="2" t="s">
        <v>196</v>
      </c>
      <c r="K70" s="4" t="str">
        <f aca="false">CONCATENATE(IF(ISBLANK(W70),"-",W70),"/",IF(ISBLANK(Z70),"-",Z70),"/",IF(ISBLANK(AC70),"-",AC70),"/",IF(ISBLANK(AF70),"-",AF70),"/",IF(ISBLANK(AH70),"-",AH70))</f>
        <v>-/-/-/-/-</v>
      </c>
      <c r="L70" s="4" t="str">
        <f aca="false">CONCATENATE(IF(ISBLANK(X70),"-",X70),"/",IF(ISBLANK(AA70),"-",AA70),"/",IF(ISBLANK(AD70),"-",AD70),"/",IF(ISBLANK(AG70),"-",AG70),"/",IF(ISBLANK(AI70),"-",AI70))</f>
        <v>-/-/-/-/-</v>
      </c>
      <c r="M70" s="6"/>
      <c r="N70" s="4" t="n">
        <v>2021</v>
      </c>
      <c r="O70" s="4" t="str">
        <f aca="false">CONCATENATE(IF(ISBLANK(V70),"-",V70),"/",IF(ISBLANK(Y70),"-",Y70),"/",IF(ISBLANK(AB70),"-",AB70),"/",IF(ISBLANK(AE70),"-",AE70))</f>
        <v>-/-/-/-</v>
      </c>
      <c r="P70" s="4" t="s">
        <v>178</v>
      </c>
      <c r="Q70" s="4" t="s">
        <v>178</v>
      </c>
      <c r="T70" s="11" t="n">
        <f aca="false">M70*F70</f>
        <v>0</v>
      </c>
      <c r="U70" s="12" t="n">
        <f aca="false">G70*M70</f>
        <v>0</v>
      </c>
      <c r="AJ70" s="0" t="n">
        <f aca="false">VLOOKUP(D70,Koordinaten!$A:$C,2,FALSE())</f>
        <v>16.3725042</v>
      </c>
      <c r="AK70" s="0" t="n">
        <f aca="false">VLOOKUP(D70,Koordinaten!$A:$C,3,FALSE())</f>
        <v>48.2083537</v>
      </c>
      <c r="AL70" s="0" t="n">
        <f aca="false">IF(ISBLANK($E70),VLOOKUP(D70,Koordinaten!$A:$C,2,FALSE()),VLOOKUP($E70,Koordinaten!$F:$H,2,FALSE()))</f>
        <v>16.4166666</v>
      </c>
      <c r="AM70" s="0" t="n">
        <f aca="false">IF(ISBLANK($E70),VLOOKUP(D70,Koordinaten!$A:$C,3,FALSE()),VLOOKUP($E70,Koordinaten!$F:$H,3,FALSE()))</f>
        <v>47.5000001</v>
      </c>
      <c r="AN70" s="0" t="str">
        <f aca="false">CONCATENATE(AK70,";",AJ70)</f>
        <v>48,2083537;16,3725042</v>
      </c>
      <c r="AO70" s="0" t="str">
        <f aca="false">CONCATENATE(AM70,";",AL70)</f>
        <v>47,5000001;16,4166666</v>
      </c>
      <c r="AP70" s="0" t="n">
        <f aca="false">MIN(IF(ISBLANK(X70),9999,X70),IF(ISBLANK(AA70),9999,AA70),IF(ISBLANK(AD70),9999,AD70),IF(ISBLANK(AG70),9999,AG70),IF(ISBLANK(AI70),9999,AI70))</f>
        <v>9999</v>
      </c>
      <c r="AQ70" s="10" t="n">
        <v>44338</v>
      </c>
      <c r="AR70" s="0" t="s">
        <v>51</v>
      </c>
    </row>
    <row r="71" customFormat="false" ht="24" hidden="false" customHeight="false" outlineLevel="0" collapsed="false">
      <c r="B71" s="4" t="s">
        <v>89</v>
      </c>
      <c r="C71" s="5" t="n">
        <v>2018</v>
      </c>
      <c r="D71" s="4" t="s">
        <v>197</v>
      </c>
      <c r="E71" s="4" t="s">
        <v>198</v>
      </c>
      <c r="F71" s="4" t="n">
        <v>12</v>
      </c>
      <c r="G71" s="4" t="n">
        <v>8</v>
      </c>
      <c r="H71" s="2" t="s">
        <v>199</v>
      </c>
      <c r="I71" s="2" t="s">
        <v>200</v>
      </c>
      <c r="J71" s="2" t="s">
        <v>201</v>
      </c>
      <c r="K71" s="4" t="str">
        <f aca="false">CONCATENATE(IF(ISBLANK(W71),"-",W71),"/",IF(ISBLANK(Z71),"-",Z71),"/",IF(ISBLANK(AC71),"-",AC71),"/",IF(ISBLANK(AF71),"-",AF71),"/",IF(ISBLANK(AH71),"-",AH71))</f>
        <v>-/-/-/-/-</v>
      </c>
      <c r="L71" s="4" t="str">
        <f aca="false">CONCATENATE(IF(ISBLANK(X71),"-",X71),"/",IF(ISBLANK(AA71),"-",AA71),"/",IF(ISBLANK(AD71),"-",AD71),"/",IF(ISBLANK(AG71),"-",AG71),"/",IF(ISBLANK(AI71),"-",AI71))</f>
        <v>-/-/-/-/-</v>
      </c>
      <c r="M71" s="6"/>
      <c r="N71" s="4" t="n">
        <v>2021</v>
      </c>
      <c r="O71" s="4" t="str">
        <f aca="false">CONCATENATE(IF(ISBLANK(V71),"-",V71),"/",IF(ISBLANK(Y71),"-",Y71),"/",IF(ISBLANK(AB71),"-",AB71),"/",IF(ISBLANK(AE71),"-",AE71))</f>
        <v>-/-/-/-</v>
      </c>
      <c r="P71" s="4" t="s">
        <v>202</v>
      </c>
      <c r="Q71" s="4" t="s">
        <v>202</v>
      </c>
      <c r="R71" s="2"/>
      <c r="S71" s="2"/>
      <c r="T71" s="11" t="n">
        <f aca="false">M71*F71</f>
        <v>0</v>
      </c>
      <c r="U71" s="12" t="n">
        <f aca="false">G71*M71</f>
        <v>0</v>
      </c>
      <c r="V71" s="2"/>
      <c r="W71" s="2"/>
      <c r="X71" s="2"/>
      <c r="Y71" s="2"/>
      <c r="Z71" s="2"/>
      <c r="AA71" s="2"/>
      <c r="AB71" s="2"/>
      <c r="AC71" s="2"/>
      <c r="AD71" s="2"/>
      <c r="AF71" s="2"/>
      <c r="AG71" s="2"/>
      <c r="AH71" s="2"/>
      <c r="AI71" s="2"/>
      <c r="AJ71" s="0" t="n">
        <f aca="false">VLOOKUP(D71,Koordinaten!$A:$C,2,FALSE())</f>
        <v>13.376935</v>
      </c>
      <c r="AK71" s="0" t="n">
        <f aca="false">VLOOKUP(D71,Koordinaten!$A:$C,3,FALSE())</f>
        <v>52.516181</v>
      </c>
      <c r="AL71" s="0" t="n">
        <f aca="false">IF(ISBLANK($E71),VLOOKUP(D71,Koordinaten!$A:$C,2,FALSE()),VLOOKUP($E71,Koordinaten!$F:$H,2,FALSE()))</f>
        <v>7.4396553</v>
      </c>
      <c r="AM71" s="0" t="n">
        <f aca="false">IF(ISBLANK($E71),VLOOKUP(D71,Koordinaten!$A:$C,3,FALSE()),VLOOKUP($E71,Koordinaten!$F:$H,3,FALSE()))</f>
        <v>49.7497346</v>
      </c>
      <c r="AN71" s="0" t="str">
        <f aca="false">CONCATENATE(AK71,";",AJ71)</f>
        <v>52,516181;13,376935</v>
      </c>
      <c r="AO71" s="0" t="str">
        <f aca="false">CONCATENATE(AM71,";",AL71)</f>
        <v>49,7497346;7,4396553</v>
      </c>
      <c r="AP71" s="0" t="n">
        <f aca="false">MIN(IF(ISBLANK(X71),9999,X71),IF(ISBLANK(AA71),9999,AA71),IF(ISBLANK(AD71),9999,AD71),IF(ISBLANK(AG71),9999,AG71),IF(ISBLANK(AI71),9999,AI71))</f>
        <v>9999</v>
      </c>
      <c r="AQ71" s="10" t="n">
        <v>44338</v>
      </c>
      <c r="AR71" s="0" t="s">
        <v>51</v>
      </c>
    </row>
    <row r="72" customFormat="false" ht="13" hidden="false" customHeight="false" outlineLevel="0" collapsed="false">
      <c r="B72" s="4" t="s">
        <v>44</v>
      </c>
      <c r="C72" s="5" t="n">
        <v>2016</v>
      </c>
      <c r="D72" s="4" t="s">
        <v>60</v>
      </c>
      <c r="E72" s="4" t="s">
        <v>157</v>
      </c>
      <c r="F72" s="4" t="n">
        <v>0</v>
      </c>
      <c r="G72" s="4" t="n">
        <v>1</v>
      </c>
      <c r="H72" s="2" t="s">
        <v>179</v>
      </c>
      <c r="I72" s="2" t="s">
        <v>162</v>
      </c>
      <c r="J72" s="2" t="s">
        <v>163</v>
      </c>
      <c r="K72" s="4" t="str">
        <f aca="false">CONCATENATE(IF(ISBLANK(W72),"-",W72),"/",IF(ISBLANK(Z72),"-",Z72),"/",IF(ISBLANK(AC72),"-",AC72),"/",IF(ISBLANK(AF72),"-",AF72),"/",IF(ISBLANK(AH72),"-",AH72))</f>
        <v>-/-/-/-/-</v>
      </c>
      <c r="L72" s="4" t="str">
        <f aca="false">CONCATENATE(IF(ISBLANK(X72),"-",X72),"/",IF(ISBLANK(AA72),"-",AA72),"/",IF(ISBLANK(AD72),"-",AD72),"/",IF(ISBLANK(AG72),"-",AG72),"/",IF(ISBLANK(AI72),"-",AI72))</f>
        <v>-/-/-/-/-</v>
      </c>
      <c r="M72" s="6"/>
      <c r="N72" s="4" t="n">
        <v>2021</v>
      </c>
      <c r="O72" s="4" t="str">
        <f aca="false">CONCATENATE(IF(ISBLANK(V72),"-",V72),"/",IF(ISBLANK(Y72),"-",Y72),"/",IF(ISBLANK(AB72),"-",AB72),"/",IF(ISBLANK(AE72),"-",AE72))</f>
        <v>-/-/-/-</v>
      </c>
      <c r="P72" s="4" t="s">
        <v>203</v>
      </c>
      <c r="Q72" s="4" t="s">
        <v>204</v>
      </c>
      <c r="R72" s="2"/>
      <c r="S72" s="2"/>
      <c r="T72" s="11" t="n">
        <f aca="false">M72*F72</f>
        <v>0</v>
      </c>
      <c r="U72" s="12" t="n">
        <f aca="false">G72*M72</f>
        <v>0</v>
      </c>
      <c r="V72" s="2"/>
      <c r="AE72" s="4"/>
      <c r="AJ72" s="0" t="n">
        <f aca="false">VLOOKUP(D72,Koordinaten!$A:$C,2,FALSE())</f>
        <v>12.4853384</v>
      </c>
      <c r="AK72" s="0" t="n">
        <f aca="false">VLOOKUP(D72,Koordinaten!$A:$C,3,FALSE())</f>
        <v>41.894802</v>
      </c>
      <c r="AL72" s="0" t="n">
        <f aca="false">IF(ISBLANK($E72),VLOOKUP(D72,Koordinaten!$A:$C,2,FALSE()),VLOOKUP($E72,Koordinaten!$F:$H,2,FALSE()))</f>
        <v>11.3547801</v>
      </c>
      <c r="AM72" s="0" t="n">
        <f aca="false">IF(ISBLANK($E72),VLOOKUP(D72,Koordinaten!$A:$C,3,FALSE()),VLOOKUP($E72,Koordinaten!$F:$H,3,FALSE()))</f>
        <v>46.4981125</v>
      </c>
      <c r="AN72" s="0" t="str">
        <f aca="false">CONCATENATE(AK72,";",AJ72)</f>
        <v>41,894802;12,4853384</v>
      </c>
      <c r="AO72" s="0" t="str">
        <f aca="false">CONCATENATE(AM72,";",AL72)</f>
        <v>46,4981125;11,3547801</v>
      </c>
      <c r="AP72" s="0" t="n">
        <f aca="false">MIN(IF(ISBLANK(X72),9999,X72),IF(ISBLANK(AA72),9999,AA72),IF(ISBLANK(AD72),9999,AD72),IF(ISBLANK(AG72),9999,AG72),IF(ISBLANK(AI72),9999,AI72))</f>
        <v>9999</v>
      </c>
      <c r="AQ72" s="10" t="n">
        <v>44338</v>
      </c>
      <c r="AR72" s="0" t="n">
        <v>15</v>
      </c>
    </row>
    <row r="73" customFormat="false" ht="13" hidden="false" customHeight="false" outlineLevel="0" collapsed="false">
      <c r="B73" s="4" t="s">
        <v>44</v>
      </c>
      <c r="C73" s="5" t="n">
        <v>2017</v>
      </c>
      <c r="D73" s="4" t="s">
        <v>60</v>
      </c>
      <c r="E73" s="4" t="s">
        <v>157</v>
      </c>
      <c r="F73" s="4" t="n">
        <v>0</v>
      </c>
      <c r="G73" s="4" t="n">
        <v>1</v>
      </c>
      <c r="H73" s="2" t="s">
        <v>205</v>
      </c>
      <c r="I73" s="2" t="s">
        <v>206</v>
      </c>
      <c r="J73" s="2" t="s">
        <v>48</v>
      </c>
      <c r="K73" s="4" t="str">
        <f aca="false">CONCATENATE(IF(ISBLANK(W73),"-",W73),"/",IF(ISBLANK(Z73),"-",Z73),"/",IF(ISBLANK(AC73),"-",AC73),"/",IF(ISBLANK(AF73),"-",AF73),"/",IF(ISBLANK(AH73),"-",AH73))</f>
        <v>-/-/-/-/2020</v>
      </c>
      <c r="L73" s="4" t="str">
        <f aca="false">CONCATENATE(IF(ISBLANK(X73),"-",X73),"/",IF(ISBLANK(AA73),"-",AA73),"/",IF(ISBLANK(AD73),"-",AD73),"/",IF(ISBLANK(AG73),"-",AG73),"/",IF(ISBLANK(AI73),"-",AI73))</f>
        <v>-/-/-/-/2027</v>
      </c>
      <c r="M73" s="6"/>
      <c r="N73" s="4" t="n">
        <v>2021</v>
      </c>
      <c r="O73" s="4" t="str">
        <f aca="false">CONCATENATE(IF(ISBLANK(V73),"-",V73),"/",IF(ISBLANK(Y73),"-",Y73),"/",IF(ISBLANK(AB73),"-",AB73),"/",IF(ISBLANK(AE73),"-",AE73))</f>
        <v>-/-/-/-</v>
      </c>
      <c r="P73" s="4" t="s">
        <v>145</v>
      </c>
      <c r="Q73" s="4" t="s">
        <v>207</v>
      </c>
      <c r="R73" s="2"/>
      <c r="S73" s="2"/>
      <c r="T73" s="11" t="n">
        <f aca="false">M73*F73</f>
        <v>0</v>
      </c>
      <c r="U73" s="12" t="n">
        <f aca="false">G73*M73</f>
        <v>0</v>
      </c>
      <c r="V73" s="2" t="s">
        <v>161</v>
      </c>
      <c r="AB73" s="2"/>
      <c r="AC73" s="2"/>
      <c r="AD73" s="2"/>
      <c r="AF73" s="2"/>
      <c r="AG73" s="2"/>
      <c r="AH73" s="2" t="n">
        <v>2020</v>
      </c>
      <c r="AI73" s="2" t="n">
        <v>2027</v>
      </c>
      <c r="AJ73" s="0" t="n">
        <f aca="false">VLOOKUP(D73,Koordinaten!$A:$C,2,FALSE())</f>
        <v>12.4853384</v>
      </c>
      <c r="AK73" s="0" t="n">
        <f aca="false">VLOOKUP(D73,Koordinaten!$A:$C,3,FALSE())</f>
        <v>41.894802</v>
      </c>
      <c r="AL73" s="0" t="n">
        <f aca="false">IF(ISBLANK($E73),VLOOKUP(D73,Koordinaten!$A:$C,2,FALSE()),VLOOKUP($E73,Koordinaten!$F:$H,2,FALSE()))</f>
        <v>11.3547801</v>
      </c>
      <c r="AM73" s="0" t="n">
        <f aca="false">IF(ISBLANK($E73),VLOOKUP(D73,Koordinaten!$A:$C,3,FALSE()),VLOOKUP($E73,Koordinaten!$F:$H,3,FALSE()))</f>
        <v>46.4981125</v>
      </c>
      <c r="AN73" s="0" t="str">
        <f aca="false">CONCATENATE(AK73,";",AJ73)</f>
        <v>41,894802;12,4853384</v>
      </c>
      <c r="AO73" s="0" t="str">
        <f aca="false">CONCATENATE(AM73,";",AL73)</f>
        <v>46,4981125;11,3547801</v>
      </c>
      <c r="AP73" s="0" t="n">
        <f aca="false">MIN(IF(ISBLANK(X73),9999,X73),IF(ISBLANK(AA73),9999,AA73),IF(ISBLANK(AD73),9999,AD73),IF(ISBLANK(AG73),9999,AG73),IF(ISBLANK(AI73),9999,AI73))</f>
        <v>2027</v>
      </c>
      <c r="AQ73" s="10" t="n">
        <v>44066</v>
      </c>
      <c r="AR73" s="0" t="n">
        <v>8</v>
      </c>
    </row>
    <row r="74" customFormat="false" ht="13" hidden="false" customHeight="false" outlineLevel="0" collapsed="false">
      <c r="B74" s="4" t="s">
        <v>44</v>
      </c>
      <c r="C74" s="5" t="n">
        <v>2006</v>
      </c>
      <c r="D74" s="4" t="s">
        <v>60</v>
      </c>
      <c r="E74" s="4" t="s">
        <v>61</v>
      </c>
      <c r="F74" s="4" t="n">
        <v>1</v>
      </c>
      <c r="G74" s="4" t="n">
        <v>1</v>
      </c>
      <c r="H74" s="2" t="s">
        <v>81</v>
      </c>
      <c r="I74" s="2" t="s">
        <v>208</v>
      </c>
      <c r="J74" s="2" t="s">
        <v>48</v>
      </c>
      <c r="K74" s="4" t="str">
        <f aca="false">CONCATENATE(IF(ISBLANK(W74),"-",W74),"/",IF(ISBLANK(Z74),"-",Z74),"/",IF(ISBLANK(AC74),"-",AC74),"/",IF(ISBLANK(AF74),"-",AF74),"/",IF(ISBLANK(AH74),"-",AH74))</f>
        <v>2016/2014/-/-/-</v>
      </c>
      <c r="L74" s="4" t="str">
        <f aca="false">CONCATENATE(IF(ISBLANK(X74),"-",X74),"/",IF(ISBLANK(AA74),"-",AA74),"/",IF(ISBLANK(AD74),"-",AD74),"/",IF(ISBLANK(AG74),"-",AG74),"/",IF(ISBLANK(AI74),"-",AI74))</f>
        <v>2031/-/-/-/-</v>
      </c>
      <c r="M74" s="6"/>
      <c r="N74" s="4" t="n">
        <v>2021</v>
      </c>
      <c r="O74" s="4" t="str">
        <f aca="false">CONCATENATE(IF(ISBLANK(V74),"-",V74),"/",IF(ISBLANK(Y74),"-",Y74),"/",IF(ISBLANK(AB74),"-",AB74),"/",IF(ISBLANK(AE74),"-",AE74))</f>
        <v>96/98/97/93,1</v>
      </c>
      <c r="P74" s="4" t="s">
        <v>81</v>
      </c>
      <c r="Q74" s="4" t="s">
        <v>209</v>
      </c>
      <c r="R74" s="7"/>
      <c r="S74" s="7"/>
      <c r="T74" s="8" t="n">
        <f aca="false">M74*F74</f>
        <v>0</v>
      </c>
      <c r="U74" s="9" t="n">
        <f aca="false">G74*M74</f>
        <v>0</v>
      </c>
      <c r="V74" s="2" t="n">
        <v>96</v>
      </c>
      <c r="W74" s="0" t="n">
        <v>2016</v>
      </c>
      <c r="X74" s="0" t="n">
        <v>2031</v>
      </c>
      <c r="Y74" s="0" t="n">
        <v>98</v>
      </c>
      <c r="Z74" s="0" t="n">
        <v>2014</v>
      </c>
      <c r="AB74" s="0" t="n">
        <v>97</v>
      </c>
      <c r="AE74" s="2" t="n">
        <v>93.1</v>
      </c>
      <c r="AJ74" s="0" t="n">
        <f aca="false">VLOOKUP(D74,Koordinaten!$A:$C,2,FALSE())</f>
        <v>12.4853384</v>
      </c>
      <c r="AK74" s="0" t="n">
        <f aca="false">VLOOKUP(D74,Koordinaten!$A:$C,3,FALSE())</f>
        <v>41.894802</v>
      </c>
      <c r="AL74" s="0" t="n">
        <f aca="false">IF(ISBLANK($E74),VLOOKUP(D74,Koordinaten!$A:$C,2,FALSE()),VLOOKUP($E74,Koordinaten!$F:$H,2,FALSE()))</f>
        <v>11.2555757</v>
      </c>
      <c r="AM74" s="0" t="n">
        <f aca="false">IF(ISBLANK($E74),VLOOKUP(D74,Koordinaten!$A:$C,3,FALSE()),VLOOKUP($E74,Koordinaten!$F:$H,3,FALSE()))</f>
        <v>43.7698712</v>
      </c>
      <c r="AN74" s="0" t="str">
        <f aca="false">CONCATENATE(AK74,";",AJ74)</f>
        <v>41,894802;12,4853384</v>
      </c>
      <c r="AO74" s="0" t="str">
        <f aca="false">CONCATENATE(AM74,";",AL74)</f>
        <v>43,7698712;11,2555757</v>
      </c>
      <c r="AP74" s="0" t="n">
        <f aca="false">MIN(IF(ISBLANK(X74),9999,X74),IF(ISBLANK(AA74),9999,AA74),IF(ISBLANK(AD74),9999,AD74),IF(ISBLANK(AG74),9999,AG74),IF(ISBLANK(AI74),9999,AI74))</f>
        <v>2031</v>
      </c>
      <c r="AQ74" s="10" t="n">
        <v>44099</v>
      </c>
      <c r="AR74" s="0" t="s">
        <v>210</v>
      </c>
    </row>
    <row r="75" customFormat="false" ht="13" hidden="false" customHeight="false" outlineLevel="0" collapsed="false">
      <c r="B75" s="4" t="s">
        <v>44</v>
      </c>
      <c r="C75" s="5" t="n">
        <v>2016</v>
      </c>
      <c r="D75" s="4" t="s">
        <v>60</v>
      </c>
      <c r="E75" s="4" t="s">
        <v>61</v>
      </c>
      <c r="F75" s="4" t="n">
        <v>1</v>
      </c>
      <c r="G75" s="4" t="n">
        <v>1</v>
      </c>
      <c r="H75" s="2" t="s">
        <v>81</v>
      </c>
      <c r="I75" s="2" t="s">
        <v>208</v>
      </c>
      <c r="J75" s="2" t="s">
        <v>48</v>
      </c>
      <c r="K75" s="4" t="str">
        <f aca="false">CONCATENATE(IF(ISBLANK(W75),"-",W75),"/",IF(ISBLANK(Z75),"-",Z75),"/",IF(ISBLANK(AC75),"-",AC75),"/",IF(ISBLANK(AF75),"-",AF75),"/",IF(ISBLANK(AH75),"-",AH75))</f>
        <v>2022/-/-/-/-</v>
      </c>
      <c r="L75" s="4" t="str">
        <f aca="false">CONCATENATE(IF(ISBLANK(X75),"-",X75),"/",IF(ISBLANK(AA75),"-",AA75),"/",IF(ISBLANK(AD75),"-",AD75),"/",IF(ISBLANK(AG75),"-",AG75),"/",IF(ISBLANK(AI75),"-",AI75))</f>
        <v>2040/-/-/-/-</v>
      </c>
      <c r="M75" s="6"/>
      <c r="N75" s="4" t="n">
        <v>2021</v>
      </c>
      <c r="O75" s="4" t="str">
        <f aca="false">CONCATENATE(IF(ISBLANK(V75),"-",V75),"/",IF(ISBLANK(Y75),"-",Y75),"/",IF(ISBLANK(AB75),"-",AB75),"/",IF(ISBLANK(AE75),"-",AE75))</f>
        <v>96/-/-/-</v>
      </c>
      <c r="P75" s="4" t="s">
        <v>81</v>
      </c>
      <c r="Q75" s="4" t="s">
        <v>209</v>
      </c>
      <c r="R75" s="7"/>
      <c r="S75" s="7"/>
      <c r="T75" s="8" t="n">
        <f aca="false">M75*F75</f>
        <v>0</v>
      </c>
      <c r="U75" s="9" t="n">
        <f aca="false">G75*M75</f>
        <v>0</v>
      </c>
      <c r="V75" s="2" t="n">
        <v>96</v>
      </c>
      <c r="W75" s="0" t="n">
        <v>2022</v>
      </c>
      <c r="X75" s="0" t="n">
        <v>2040</v>
      </c>
      <c r="AJ75" s="0" t="n">
        <f aca="false">VLOOKUP(D75,Koordinaten!$A:$C,2,FALSE())</f>
        <v>12.4853384</v>
      </c>
      <c r="AK75" s="0" t="n">
        <f aca="false">VLOOKUP(D75,Koordinaten!$A:$C,3,FALSE())</f>
        <v>41.894802</v>
      </c>
      <c r="AL75" s="0" t="n">
        <f aca="false">IF(ISBLANK($E75),VLOOKUP(D75,Koordinaten!$A:$C,2,FALSE()),VLOOKUP($E75,Koordinaten!$F:$H,2,FALSE()))</f>
        <v>11.2555757</v>
      </c>
      <c r="AM75" s="0" t="n">
        <f aca="false">IF(ISBLANK($E75),VLOOKUP(D75,Koordinaten!$A:$C,3,FALSE()),VLOOKUP($E75,Koordinaten!$F:$H,3,FALSE()))</f>
        <v>43.7698712</v>
      </c>
      <c r="AN75" s="0" t="str">
        <f aca="false">CONCATENATE(AK75,";",AJ75)</f>
        <v>41,894802;12,4853384</v>
      </c>
      <c r="AO75" s="0" t="str">
        <f aca="false">CONCATENATE(AM75,";",AL75)</f>
        <v>43,7698712;11,2555757</v>
      </c>
      <c r="AP75" s="0" t="n">
        <f aca="false">MIN(IF(ISBLANK(X75),9999,X75),IF(ISBLANK(AA75),9999,AA75),IF(ISBLANK(AD75),9999,AD75),IF(ISBLANK(AG75),9999,AG75),IF(ISBLANK(AI75),9999,AI75))</f>
        <v>2040</v>
      </c>
      <c r="AQ75" s="10" t="n">
        <v>44099</v>
      </c>
      <c r="AR75" s="0" t="s">
        <v>210</v>
      </c>
    </row>
    <row r="76" customFormat="false" ht="13" hidden="false" customHeight="false" outlineLevel="0" collapsed="false">
      <c r="B76" s="4" t="s">
        <v>44</v>
      </c>
      <c r="C76" s="5" t="n">
        <v>2007</v>
      </c>
      <c r="D76" s="4" t="s">
        <v>60</v>
      </c>
      <c r="E76" s="4" t="s">
        <v>61</v>
      </c>
      <c r="F76" s="4" t="n">
        <v>2</v>
      </c>
      <c r="G76" s="4" t="n">
        <v>2</v>
      </c>
      <c r="H76" s="2" t="s">
        <v>81</v>
      </c>
      <c r="I76" s="2" t="s">
        <v>83</v>
      </c>
      <c r="J76" s="2" t="s">
        <v>48</v>
      </c>
      <c r="K76" s="4" t="str">
        <f aca="false">CONCATENATE(IF(ISBLANK(W76),"-",W76),"/",IF(ISBLANK(Z76),"-",Z76),"/",IF(ISBLANK(AC76),"-",AC76),"/",IF(ISBLANK(AF76),"-",AF76),"/",IF(ISBLANK(AH76),"-",AH76))</f>
        <v>2017/2014/-/-/-</v>
      </c>
      <c r="L76" s="4" t="str">
        <f aca="false">CONCATENATE(IF(ISBLANK(X76),"-",X76),"/",IF(ISBLANK(AA76),"-",AA76),"/",IF(ISBLANK(AD76),"-",AD76),"/",IF(ISBLANK(AG76),"-",AG76),"/",IF(ISBLANK(AI76),"-",AI76))</f>
        <v>2027/2032/-/-/-</v>
      </c>
      <c r="M76" s="6"/>
      <c r="N76" s="4" t="n">
        <v>2021</v>
      </c>
      <c r="O76" s="4" t="str">
        <f aca="false">CONCATENATE(IF(ISBLANK(V76),"-",V76),"/",IF(ISBLANK(Y76),"-",Y76),"/",IF(ISBLANK(AB76),"-",AB76),"/",IF(ISBLANK(AE76),"-",AE76))</f>
        <v>97/97/96/93,1</v>
      </c>
      <c r="P76" s="4" t="s">
        <v>81</v>
      </c>
      <c r="Q76" s="4" t="s">
        <v>209</v>
      </c>
      <c r="R76" s="7"/>
      <c r="S76" s="7"/>
      <c r="T76" s="8" t="n">
        <f aca="false">M76*F76</f>
        <v>0</v>
      </c>
      <c r="U76" s="9" t="n">
        <f aca="false">G76*M76</f>
        <v>0</v>
      </c>
      <c r="V76" s="2" t="n">
        <v>97</v>
      </c>
      <c r="W76" s="0" t="n">
        <v>2017</v>
      </c>
      <c r="X76" s="0" t="n">
        <v>2027</v>
      </c>
      <c r="Y76" s="0" t="n">
        <v>97</v>
      </c>
      <c r="Z76" s="0" t="n">
        <v>2014</v>
      </c>
      <c r="AA76" s="0" t="n">
        <v>2032</v>
      </c>
      <c r="AB76" s="0" t="n">
        <v>96</v>
      </c>
      <c r="AE76" s="2" t="n">
        <v>93.1</v>
      </c>
      <c r="AJ76" s="0" t="n">
        <f aca="false">VLOOKUP(D76,Koordinaten!$A:$C,2,FALSE())</f>
        <v>12.4853384</v>
      </c>
      <c r="AK76" s="0" t="n">
        <f aca="false">VLOOKUP(D76,Koordinaten!$A:$C,3,FALSE())</f>
        <v>41.894802</v>
      </c>
      <c r="AL76" s="0" t="n">
        <f aca="false">IF(ISBLANK($E76),VLOOKUP(D76,Koordinaten!$A:$C,2,FALSE()),VLOOKUP($E76,Koordinaten!$F:$H,2,FALSE()))</f>
        <v>11.2555757</v>
      </c>
      <c r="AM76" s="0" t="n">
        <f aca="false">IF(ISBLANK($E76),VLOOKUP(D76,Koordinaten!$A:$C,3,FALSE()),VLOOKUP($E76,Koordinaten!$F:$H,3,FALSE()))</f>
        <v>43.7698712</v>
      </c>
      <c r="AN76" s="0" t="str">
        <f aca="false">CONCATENATE(AK76,";",AJ76)</f>
        <v>41,894802;12,4853384</v>
      </c>
      <c r="AO76" s="0" t="str">
        <f aca="false">CONCATENATE(AM76,";",AL76)</f>
        <v>43,7698712;11,2555757</v>
      </c>
      <c r="AP76" s="0" t="n">
        <f aca="false">MIN(IF(ISBLANK(X76),9999,X76),IF(ISBLANK(AA76),9999,AA76),IF(ISBLANK(AD76),9999,AD76),IF(ISBLANK(AG76),9999,AG76),IF(ISBLANK(AI76),9999,AI76))</f>
        <v>2027</v>
      </c>
      <c r="AQ76" s="10" t="n">
        <v>44099</v>
      </c>
      <c r="AR76" s="0" t="s">
        <v>210</v>
      </c>
    </row>
    <row r="77" customFormat="false" ht="13" hidden="false" customHeight="false" outlineLevel="0" collapsed="false">
      <c r="B77" s="4" t="s">
        <v>44</v>
      </c>
      <c r="C77" s="5" t="n">
        <v>2008</v>
      </c>
      <c r="D77" s="4" t="s">
        <v>60</v>
      </c>
      <c r="E77" s="4" t="s">
        <v>61</v>
      </c>
      <c r="F77" s="4" t="n">
        <v>1</v>
      </c>
      <c r="G77" s="4" t="n">
        <v>1</v>
      </c>
      <c r="H77" s="2" t="s">
        <v>81</v>
      </c>
      <c r="I77" s="2" t="s">
        <v>83</v>
      </c>
      <c r="J77" s="2" t="s">
        <v>48</v>
      </c>
      <c r="K77" s="4" t="str">
        <f aca="false">CONCATENATE(IF(ISBLANK(W77),"-",W77),"/",IF(ISBLANK(Z77),"-",Z77),"/",IF(ISBLANK(AC77),"-",AC77),"/",IF(ISBLANK(AF77),"-",AF77),"/",IF(ISBLANK(AH77),"-",AH77))</f>
        <v>2018/2016/-/-/-</v>
      </c>
      <c r="L77" s="4" t="str">
        <f aca="false">CONCATENATE(IF(ISBLANK(X77),"-",X77),"/",IF(ISBLANK(AA77),"-",AA77),"/",IF(ISBLANK(AD77),"-",AD77),"/",IF(ISBLANK(AG77),"-",AG77),"/",IF(ISBLANK(AI77),"-",AI77))</f>
        <v>2038/2035/-/-/-</v>
      </c>
      <c r="M77" s="6"/>
      <c r="N77" s="4" t="n">
        <v>2021</v>
      </c>
      <c r="O77" s="4" t="str">
        <f aca="false">CONCATENATE(IF(ISBLANK(V77),"-",V77),"/",IF(ISBLANK(Y77),"-",Y77),"/",IF(ISBLANK(AB77),"-",AB77),"/",IF(ISBLANK(AE77),"-",AE77))</f>
        <v>98+/94/95/93,7</v>
      </c>
      <c r="P77" s="4" t="s">
        <v>81</v>
      </c>
      <c r="Q77" s="4" t="s">
        <v>209</v>
      </c>
      <c r="R77" s="7"/>
      <c r="S77" s="7"/>
      <c r="T77" s="8" t="n">
        <f aca="false">M77*F77</f>
        <v>0</v>
      </c>
      <c r="U77" s="9" t="n">
        <f aca="false">G77*M77</f>
        <v>0</v>
      </c>
      <c r="V77" s="2" t="s">
        <v>211</v>
      </c>
      <c r="W77" s="0" t="n">
        <v>2018</v>
      </c>
      <c r="X77" s="0" t="n">
        <v>2038</v>
      </c>
      <c r="Y77" s="0" t="n">
        <v>94</v>
      </c>
      <c r="Z77" s="0" t="n">
        <v>2016</v>
      </c>
      <c r="AA77" s="0" t="n">
        <v>2035</v>
      </c>
      <c r="AB77" s="0" t="n">
        <v>95</v>
      </c>
      <c r="AE77" s="2" t="n">
        <v>93.7</v>
      </c>
      <c r="AJ77" s="0" t="n">
        <f aca="false">VLOOKUP(D77,Koordinaten!$A:$C,2,FALSE())</f>
        <v>12.4853384</v>
      </c>
      <c r="AK77" s="0" t="n">
        <f aca="false">VLOOKUP(D77,Koordinaten!$A:$C,3,FALSE())</f>
        <v>41.894802</v>
      </c>
      <c r="AL77" s="0" t="n">
        <f aca="false">IF(ISBLANK($E77),VLOOKUP(D77,Koordinaten!$A:$C,2,FALSE()),VLOOKUP($E77,Koordinaten!$F:$H,2,FALSE()))</f>
        <v>11.2555757</v>
      </c>
      <c r="AM77" s="0" t="n">
        <f aca="false">IF(ISBLANK($E77),VLOOKUP(D77,Koordinaten!$A:$C,3,FALSE()),VLOOKUP($E77,Koordinaten!$F:$H,3,FALSE()))</f>
        <v>43.7698712</v>
      </c>
      <c r="AN77" s="0" t="str">
        <f aca="false">CONCATENATE(AK77,";",AJ77)</f>
        <v>41,894802;12,4853384</v>
      </c>
      <c r="AO77" s="0" t="str">
        <f aca="false">CONCATENATE(AM77,";",AL77)</f>
        <v>43,7698712;11,2555757</v>
      </c>
      <c r="AP77" s="0" t="n">
        <f aca="false">MIN(IF(ISBLANK(X77),9999,X77),IF(ISBLANK(AA77),9999,AA77),IF(ISBLANK(AD77),9999,AD77),IF(ISBLANK(AG77),9999,AG77),IF(ISBLANK(AI77),9999,AI77))</f>
        <v>2035</v>
      </c>
      <c r="AQ77" s="10" t="n">
        <v>44099</v>
      </c>
      <c r="AR77" s="0" t="s">
        <v>210</v>
      </c>
    </row>
    <row r="78" customFormat="false" ht="13" hidden="false" customHeight="false" outlineLevel="0" collapsed="false">
      <c r="B78" s="4" t="s">
        <v>44</v>
      </c>
      <c r="C78" s="5" t="n">
        <v>2013</v>
      </c>
      <c r="D78" s="4" t="s">
        <v>60</v>
      </c>
      <c r="E78" s="4" t="s">
        <v>61</v>
      </c>
      <c r="F78" s="4" t="n">
        <v>1</v>
      </c>
      <c r="G78" s="4" t="n">
        <v>1</v>
      </c>
      <c r="H78" s="2" t="s">
        <v>81</v>
      </c>
      <c r="I78" s="2" t="s">
        <v>83</v>
      </c>
      <c r="J78" s="2" t="s">
        <v>48</v>
      </c>
      <c r="K78" s="4" t="str">
        <f aca="false">CONCATENATE(IF(ISBLANK(W78),"-",W78),"/",IF(ISBLANK(Z78),"-",Z78),"/",IF(ISBLANK(AC78),"-",AC78),"/",IF(ISBLANK(AF78),"-",AF78),"/",IF(ISBLANK(AH78),"-",AH78))</f>
        <v>2018/2020/-/-/-</v>
      </c>
      <c r="L78" s="4" t="str">
        <f aca="false">CONCATENATE(IF(ISBLANK(X78),"-",X78),"/",IF(ISBLANK(AA78),"-",AA78),"/",IF(ISBLANK(AD78),"-",AD78),"/",IF(ISBLANK(AG78),"-",AG78),"/",IF(ISBLANK(AI78),"-",AI78))</f>
        <v>2035/2033/-/-/-</v>
      </c>
      <c r="M78" s="6"/>
      <c r="N78" s="4" t="n">
        <v>2021</v>
      </c>
      <c r="O78" s="4" t="str">
        <f aca="false">CONCATENATE(IF(ISBLANK(V78),"-",V78),"/",IF(ISBLANK(Y78),"-",Y78),"/",IF(ISBLANK(AB78),"-",AB78),"/",IF(ISBLANK(AE78),"-",AE78))</f>
        <v>95/97/98/92,8</v>
      </c>
      <c r="P78" s="4" t="s">
        <v>81</v>
      </c>
      <c r="Q78" s="4" t="s">
        <v>209</v>
      </c>
      <c r="R78" s="7"/>
      <c r="S78" s="7"/>
      <c r="T78" s="8" t="n">
        <f aca="false">M78*F78</f>
        <v>0</v>
      </c>
      <c r="U78" s="9" t="n">
        <f aca="false">G78*M78</f>
        <v>0</v>
      </c>
      <c r="V78" s="2" t="n">
        <v>95</v>
      </c>
      <c r="W78" s="0" t="n">
        <v>2018</v>
      </c>
      <c r="X78" s="0" t="n">
        <v>2035</v>
      </c>
      <c r="Y78" s="0" t="n">
        <v>97</v>
      </c>
      <c r="Z78" s="0" t="n">
        <v>2020</v>
      </c>
      <c r="AA78" s="0" t="n">
        <v>2033</v>
      </c>
      <c r="AB78" s="0" t="n">
        <v>98</v>
      </c>
      <c r="AE78" s="2" t="n">
        <v>92.8</v>
      </c>
      <c r="AJ78" s="0" t="n">
        <f aca="false">VLOOKUP(D78,Koordinaten!$A:$C,2,FALSE())</f>
        <v>12.4853384</v>
      </c>
      <c r="AK78" s="0" t="n">
        <f aca="false">VLOOKUP(D78,Koordinaten!$A:$C,3,FALSE())</f>
        <v>41.894802</v>
      </c>
      <c r="AL78" s="0" t="n">
        <f aca="false">IF(ISBLANK($E78),VLOOKUP(D78,Koordinaten!$A:$C,2,FALSE()),VLOOKUP($E78,Koordinaten!$F:$H,2,FALSE()))</f>
        <v>11.2555757</v>
      </c>
      <c r="AM78" s="0" t="n">
        <f aca="false">IF(ISBLANK($E78),VLOOKUP(D78,Koordinaten!$A:$C,3,FALSE()),VLOOKUP($E78,Koordinaten!$F:$H,3,FALSE()))</f>
        <v>43.7698712</v>
      </c>
      <c r="AN78" s="0" t="str">
        <f aca="false">CONCATENATE(AK78,";",AJ78)</f>
        <v>41,894802;12,4853384</v>
      </c>
      <c r="AO78" s="0" t="str">
        <f aca="false">CONCATENATE(AM78,";",AL78)</f>
        <v>43,7698712;11,2555757</v>
      </c>
      <c r="AP78" s="0" t="n">
        <f aca="false">MIN(IF(ISBLANK(X78),9999,X78),IF(ISBLANK(AA78),9999,AA78),IF(ISBLANK(AD78),9999,AD78),IF(ISBLANK(AG78),9999,AG78),IF(ISBLANK(AI78),9999,AI78))</f>
        <v>2033</v>
      </c>
      <c r="AQ78" s="10" t="n">
        <v>44099</v>
      </c>
      <c r="AR78" s="0" t="s">
        <v>210</v>
      </c>
    </row>
    <row r="79" customFormat="false" ht="13" hidden="false" customHeight="false" outlineLevel="0" collapsed="false">
      <c r="B79" s="4" t="s">
        <v>89</v>
      </c>
      <c r="C79" s="5" t="n">
        <v>2017</v>
      </c>
      <c r="D79" s="4" t="s">
        <v>60</v>
      </c>
      <c r="E79" s="4" t="s">
        <v>212</v>
      </c>
      <c r="F79" s="4" t="n">
        <v>0</v>
      </c>
      <c r="G79" s="4" t="n">
        <v>1</v>
      </c>
      <c r="H79" s="2" t="s">
        <v>213</v>
      </c>
      <c r="I79" s="2" t="s">
        <v>214</v>
      </c>
      <c r="J79" s="2" t="s">
        <v>97</v>
      </c>
      <c r="K79" s="4" t="str">
        <f aca="false">CONCATENATE(IF(ISBLANK(W79),"-",W79),"/",IF(ISBLANK(Z79),"-",Z79),"/",IF(ISBLANK(AC79),"-",AC79),"/",IF(ISBLANK(AF79),"-",AF79),"/",IF(ISBLANK(AH79),"-",AH79))</f>
        <v>-/-/-/-/-</v>
      </c>
      <c r="L79" s="4" t="str">
        <f aca="false">CONCATENATE(IF(ISBLANK(X79),"-",X79),"/",IF(ISBLANK(AA79),"-",AA79),"/",IF(ISBLANK(AD79),"-",AD79),"/",IF(ISBLANK(AG79),"-",AG79),"/",IF(ISBLANK(AI79),"-",AI79))</f>
        <v>-/-/-/-/-</v>
      </c>
      <c r="M79" s="6"/>
      <c r="N79" s="4" t="n">
        <v>2021</v>
      </c>
      <c r="O79" s="4" t="str">
        <f aca="false">CONCATENATE(IF(ISBLANK(V79),"-",V79),"/",IF(ISBLANK(Y79),"-",Y79),"/",IF(ISBLANK(AB79),"-",AB79),"/",IF(ISBLANK(AE79),"-",AE79))</f>
        <v>-/-/-/-</v>
      </c>
      <c r="P79" s="4" t="s">
        <v>215</v>
      </c>
      <c r="Q79" s="4" t="s">
        <v>215</v>
      </c>
      <c r="R79" s="2"/>
      <c r="S79" s="2"/>
      <c r="T79" s="11" t="n">
        <f aca="false">M79*F79</f>
        <v>0</v>
      </c>
      <c r="U79" s="12" t="n">
        <f aca="false">G79*M79</f>
        <v>0</v>
      </c>
      <c r="V79" s="2"/>
      <c r="W79" s="2"/>
      <c r="X79" s="2"/>
      <c r="Y79" s="2"/>
      <c r="Z79" s="2"/>
      <c r="AA79" s="2"/>
      <c r="AB79" s="2"/>
      <c r="AC79" s="2"/>
      <c r="AD79" s="2"/>
      <c r="AF79" s="2"/>
      <c r="AG79" s="2"/>
      <c r="AH79" s="2"/>
      <c r="AI79" s="2"/>
      <c r="AJ79" s="0" t="n">
        <f aca="false">VLOOKUP(D79,Koordinaten!$A:$C,2,FALSE())</f>
        <v>12.4853384</v>
      </c>
      <c r="AK79" s="0" t="n">
        <f aca="false">VLOOKUP(D79,Koordinaten!$A:$C,3,FALSE())</f>
        <v>41.894802</v>
      </c>
      <c r="AL79" s="0" t="n">
        <f aca="false">IF(ISBLANK($E79),VLOOKUP(D79,Koordinaten!$A:$C,2,FALSE()),VLOOKUP($E79,Koordinaten!$F:$H,2,FALSE()))</f>
        <v>14.155048</v>
      </c>
      <c r="AM79" s="0" t="n">
        <f aca="false">IF(ISBLANK($E79),VLOOKUP(D79,Koordinaten!$A:$C,3,FALSE()),VLOOKUP($E79,Koordinaten!$F:$H,3,FALSE()))</f>
        <v>37.587794</v>
      </c>
      <c r="AN79" s="0" t="str">
        <f aca="false">CONCATENATE(AK79,";",AJ79)</f>
        <v>41,894802;12,4853384</v>
      </c>
      <c r="AO79" s="0" t="str">
        <f aca="false">CONCATENATE(AM79,";",AL79)</f>
        <v>37,587794;14,155048</v>
      </c>
      <c r="AP79" s="0" t="n">
        <f aca="false">MIN(IF(ISBLANK(X79),9999,X79),IF(ISBLANK(AA79),9999,AA79),IF(ISBLANK(AD79),9999,AD79),IF(ISBLANK(AG79),9999,AG79),IF(ISBLANK(AI79),9999,AI79))</f>
        <v>9999</v>
      </c>
      <c r="AQ79" s="10" t="n">
        <v>44065</v>
      </c>
      <c r="AR79" s="0" t="n">
        <v>5</v>
      </c>
    </row>
    <row r="80" customFormat="false" ht="13" hidden="false" customHeight="false" outlineLevel="0" collapsed="false">
      <c r="B80" s="2" t="s">
        <v>89</v>
      </c>
      <c r="C80" s="1" t="n">
        <v>2018</v>
      </c>
      <c r="D80" s="2" t="s">
        <v>53</v>
      </c>
      <c r="E80" s="2" t="s">
        <v>54</v>
      </c>
      <c r="F80" s="2" t="n">
        <v>0</v>
      </c>
      <c r="G80" s="2" t="n">
        <v>0</v>
      </c>
      <c r="H80" s="2" t="s">
        <v>216</v>
      </c>
      <c r="I80" s="2" t="s">
        <v>217</v>
      </c>
      <c r="J80" s="2" t="s">
        <v>150</v>
      </c>
      <c r="K80" s="4" t="str">
        <f aca="false">CONCATENATE(IF(ISBLANK(W80),"-",W80),"/",IF(ISBLANK(Z80),"-",Z80),"/",IF(ISBLANK(AC80),"-",AC80),"/",IF(ISBLANK(AF80),"-",AF80),"/",IF(ISBLANK(AH80),"-",AH80))</f>
        <v>-/-/-/-/-</v>
      </c>
      <c r="L80" s="4" t="str">
        <f aca="false">CONCATENATE(IF(ISBLANK(X80),"-",X80),"/",IF(ISBLANK(AA80),"-",AA80),"/",IF(ISBLANK(AD80),"-",AD80),"/",IF(ISBLANK(AG80),"-",AG80),"/",IF(ISBLANK(AI80),"-",AI80))</f>
        <v>-/-/-/-/-</v>
      </c>
      <c r="M80" s="6"/>
      <c r="N80" s="4" t="n">
        <v>2021</v>
      </c>
      <c r="O80" s="4" t="str">
        <f aca="false">CONCATENATE(IF(ISBLANK(V80),"-",V80),"/",IF(ISBLANK(Y80),"-",Y80),"/",IF(ISBLANK(AB80),"-",AB80),"/",IF(ISBLANK(AE80),"-",AE80))</f>
        <v>-/-/-/-</v>
      </c>
      <c r="P80" s="4" t="s">
        <v>218</v>
      </c>
      <c r="Q80" s="4" t="s">
        <v>218</v>
      </c>
      <c r="T80" s="11" t="n">
        <f aca="false">M80*F80</f>
        <v>0</v>
      </c>
      <c r="U80" s="12" t="n">
        <f aca="false">G80*M80</f>
        <v>0</v>
      </c>
      <c r="AJ80" s="0" t="n">
        <f aca="false">VLOOKUP(D80,Koordinaten!$A:$C,2,FALSE())</f>
        <v>16.3725042</v>
      </c>
      <c r="AK80" s="0" t="n">
        <f aca="false">VLOOKUP(D80,Koordinaten!$A:$C,3,FALSE())</f>
        <v>48.2083537</v>
      </c>
      <c r="AL80" s="0" t="n">
        <f aca="false">IF(ISBLANK($E80),VLOOKUP(D80,Koordinaten!$A:$C,2,FALSE()),VLOOKUP($E80,Koordinaten!$F:$H,2,FALSE()))</f>
        <v>16.4166666</v>
      </c>
      <c r="AM80" s="0" t="n">
        <f aca="false">IF(ISBLANK($E80),VLOOKUP(D80,Koordinaten!$A:$C,3,FALSE()),VLOOKUP($E80,Koordinaten!$F:$H,3,FALSE()))</f>
        <v>47.5000001</v>
      </c>
      <c r="AN80" s="0" t="str">
        <f aca="false">CONCATENATE(AK80,";",AJ80)</f>
        <v>48,2083537;16,3725042</v>
      </c>
      <c r="AO80" s="0" t="str">
        <f aca="false">CONCATENATE(AM80,";",AL80)</f>
        <v>47,5000001;16,4166666</v>
      </c>
      <c r="AP80" s="0" t="n">
        <f aca="false">MIN(IF(ISBLANK(X80),9999,X80),IF(ISBLANK(AA80),9999,AA80),IF(ISBLANK(AD80),9999,AD80),IF(ISBLANK(AG80),9999,AG80),IF(ISBLANK(AI80),9999,AI80))</f>
        <v>9999</v>
      </c>
      <c r="AR80" s="0" t="s">
        <v>51</v>
      </c>
    </row>
    <row r="81" customFormat="false" ht="13" hidden="false" customHeight="false" outlineLevel="0" collapsed="false">
      <c r="B81" s="2" t="s">
        <v>44</v>
      </c>
      <c r="C81" s="1" t="n">
        <v>2018</v>
      </c>
      <c r="D81" s="2" t="s">
        <v>53</v>
      </c>
      <c r="E81" s="2" t="s">
        <v>54</v>
      </c>
      <c r="F81" s="2" t="n">
        <v>0</v>
      </c>
      <c r="H81" s="2" t="s">
        <v>219</v>
      </c>
      <c r="I81" s="2" t="s">
        <v>185</v>
      </c>
      <c r="J81" s="2" t="s">
        <v>48</v>
      </c>
      <c r="K81" s="4" t="str">
        <f aca="false">CONCATENATE(IF(ISBLANK(W81),"-",W81),"/",IF(ISBLANK(Z81),"-",Z81),"/",IF(ISBLANK(AC81),"-",AC81),"/",IF(ISBLANK(AF81),"-",AF81),"/",IF(ISBLANK(AH81),"-",AH81))</f>
        <v>-/-/-/-/-</v>
      </c>
      <c r="L81" s="4" t="str">
        <f aca="false">CONCATENATE(IF(ISBLANK(X81),"-",X81),"/",IF(ISBLANK(AA81),"-",AA81),"/",IF(ISBLANK(AD81),"-",AD81),"/",IF(ISBLANK(AG81),"-",AG81),"/",IF(ISBLANK(AI81),"-",AI81))</f>
        <v>-/-/-/-/-</v>
      </c>
      <c r="M81" s="6"/>
      <c r="N81" s="4" t="n">
        <v>2021</v>
      </c>
      <c r="O81" s="4" t="str">
        <f aca="false">CONCATENATE(IF(ISBLANK(V81),"-",V81),"/",IF(ISBLANK(Y81),"-",Y81),"/",IF(ISBLANK(AB81),"-",AB81),"/",IF(ISBLANK(AE81),"-",AE81))</f>
        <v>-/-/-/-</v>
      </c>
      <c r="P81" s="4" t="s">
        <v>218</v>
      </c>
      <c r="Q81" s="4" t="s">
        <v>218</v>
      </c>
      <c r="S81" s="0" t="s">
        <v>220</v>
      </c>
      <c r="T81" s="11" t="n">
        <f aca="false">M81*F81</f>
        <v>0</v>
      </c>
      <c r="U81" s="12" t="n">
        <f aca="false">G81*M81</f>
        <v>0</v>
      </c>
      <c r="AJ81" s="0" t="n">
        <f aca="false">VLOOKUP(D81,Koordinaten!$A:$C,2,FALSE())</f>
        <v>16.3725042</v>
      </c>
      <c r="AK81" s="0" t="n">
        <f aca="false">VLOOKUP(D81,Koordinaten!$A:$C,3,FALSE())</f>
        <v>48.2083537</v>
      </c>
      <c r="AL81" s="0" t="n">
        <f aca="false">IF(ISBLANK($E81),VLOOKUP(D81,Koordinaten!$A:$C,2,FALSE()),VLOOKUP($E81,Koordinaten!$F:$H,2,FALSE()))</f>
        <v>16.4166666</v>
      </c>
      <c r="AM81" s="0" t="n">
        <f aca="false">IF(ISBLANK($E81),VLOOKUP(D81,Koordinaten!$A:$C,3,FALSE()),VLOOKUP($E81,Koordinaten!$F:$H,3,FALSE()))</f>
        <v>47.5000001</v>
      </c>
      <c r="AN81" s="0" t="str">
        <f aca="false">CONCATENATE(AK81,";",AJ81)</f>
        <v>48,2083537;16,3725042</v>
      </c>
      <c r="AO81" s="0" t="str">
        <f aca="false">CONCATENATE(AM81,";",AL81)</f>
        <v>47,5000001;16,4166666</v>
      </c>
      <c r="AP81" s="0" t="n">
        <f aca="false">MIN(IF(ISBLANK(X81),9999,X81),IF(ISBLANK(AA81),9999,AA81),IF(ISBLANK(AD81),9999,AD81),IF(ISBLANK(AG81),9999,AG81),IF(ISBLANK(AI81),9999,AI81))</f>
        <v>9999</v>
      </c>
      <c r="AR81" s="0" t="s">
        <v>51</v>
      </c>
    </row>
    <row r="82" customFormat="false" ht="13" hidden="false" customHeight="false" outlineLevel="0" collapsed="false">
      <c r="B82" s="2" t="s">
        <v>44</v>
      </c>
      <c r="C82" s="1" t="n">
        <v>2018</v>
      </c>
      <c r="D82" s="2" t="s">
        <v>53</v>
      </c>
      <c r="E82" s="2" t="s">
        <v>54</v>
      </c>
      <c r="F82" s="2" t="n">
        <v>6</v>
      </c>
      <c r="H82" s="2" t="s">
        <v>194</v>
      </c>
      <c r="I82" s="2" t="s">
        <v>195</v>
      </c>
      <c r="J82" s="2" t="s">
        <v>196</v>
      </c>
      <c r="K82" s="4" t="str">
        <f aca="false">CONCATENATE(IF(ISBLANK(W82),"-",W82),"/",IF(ISBLANK(Z82),"-",Z82),"/",IF(ISBLANK(AC82),"-",AC82),"/",IF(ISBLANK(AF82),"-",AF82),"/",IF(ISBLANK(AH82),"-",AH82))</f>
        <v>-/-/-/-/-</v>
      </c>
      <c r="L82" s="4" t="str">
        <f aca="false">CONCATENATE(IF(ISBLANK(X82),"-",X82),"/",IF(ISBLANK(AA82),"-",AA82),"/",IF(ISBLANK(AD82),"-",AD82),"/",IF(ISBLANK(AG82),"-",AG82),"/",IF(ISBLANK(AI82),"-",AI82))</f>
        <v>-/-/-/-/-</v>
      </c>
      <c r="M82" s="6"/>
      <c r="N82" s="4" t="n">
        <v>2021</v>
      </c>
      <c r="O82" s="4" t="str">
        <f aca="false">CONCATENATE(IF(ISBLANK(V82),"-",V82),"/",IF(ISBLANK(Y82),"-",Y82),"/",IF(ISBLANK(AB82),"-",AB82),"/",IF(ISBLANK(AE82),"-",AE82))</f>
        <v>-/-/-/-</v>
      </c>
      <c r="P82" s="4" t="s">
        <v>221</v>
      </c>
      <c r="Q82" s="4" t="s">
        <v>221</v>
      </c>
      <c r="T82" s="11" t="n">
        <f aca="false">M82*F82</f>
        <v>0</v>
      </c>
      <c r="U82" s="12" t="n">
        <f aca="false">G82*M82</f>
        <v>0</v>
      </c>
      <c r="AJ82" s="0" t="n">
        <f aca="false">VLOOKUP(D82,Koordinaten!$A:$C,2,FALSE())</f>
        <v>16.3725042</v>
      </c>
      <c r="AK82" s="0" t="n">
        <f aca="false">VLOOKUP(D82,Koordinaten!$A:$C,3,FALSE())</f>
        <v>48.2083537</v>
      </c>
      <c r="AL82" s="0" t="n">
        <f aca="false">IF(ISBLANK($E82),VLOOKUP(D82,Koordinaten!$A:$C,2,FALSE()),VLOOKUP($E82,Koordinaten!$F:$H,2,FALSE()))</f>
        <v>16.4166666</v>
      </c>
      <c r="AM82" s="0" t="n">
        <f aca="false">IF(ISBLANK($E82),VLOOKUP(D82,Koordinaten!$A:$C,3,FALSE()),VLOOKUP($E82,Koordinaten!$F:$H,3,FALSE()))</f>
        <v>47.5000001</v>
      </c>
      <c r="AN82" s="0" t="str">
        <f aca="false">CONCATENATE(AK82,";",AJ82)</f>
        <v>48,2083537;16,3725042</v>
      </c>
      <c r="AO82" s="0" t="str">
        <f aca="false">CONCATENATE(AM82,";",AL82)</f>
        <v>47,5000001;16,4166666</v>
      </c>
      <c r="AP82" s="0" t="n">
        <f aca="false">MIN(IF(ISBLANK(X82),9999,X82),IF(ISBLANK(AA82),9999,AA82),IF(ISBLANK(AD82),9999,AD82),IF(ISBLANK(AG82),9999,AG82),IF(ISBLANK(AI82),9999,AI82))</f>
        <v>9999</v>
      </c>
      <c r="AR82" s="0" t="s">
        <v>51</v>
      </c>
    </row>
    <row r="83" customFormat="false" ht="13" hidden="false" customHeight="false" outlineLevel="0" collapsed="false">
      <c r="B83" s="2" t="s">
        <v>44</v>
      </c>
      <c r="C83" s="1" t="n">
        <v>2018</v>
      </c>
      <c r="D83" s="2" t="s">
        <v>53</v>
      </c>
      <c r="E83" s="2" t="s">
        <v>54</v>
      </c>
      <c r="F83" s="2" t="n">
        <v>6</v>
      </c>
      <c r="H83" s="2" t="s">
        <v>222</v>
      </c>
      <c r="I83" s="2" t="s">
        <v>223</v>
      </c>
      <c r="J83" s="2" t="s">
        <v>69</v>
      </c>
      <c r="K83" s="4" t="str">
        <f aca="false">CONCATENATE(IF(ISBLANK(W83),"-",W83),"/",IF(ISBLANK(Z83),"-",Z83),"/",IF(ISBLANK(AC83),"-",AC83),"/",IF(ISBLANK(AF83),"-",AF83),"/",IF(ISBLANK(AH83),"-",AH83))</f>
        <v>-/-/-/-/-</v>
      </c>
      <c r="L83" s="4" t="str">
        <f aca="false">CONCATENATE(IF(ISBLANK(X83),"-",X83),"/",IF(ISBLANK(AA83),"-",AA83),"/",IF(ISBLANK(AD83),"-",AD83),"/",IF(ISBLANK(AG83),"-",AG83),"/",IF(ISBLANK(AI83),"-",AI83))</f>
        <v>-/-/-/-/-</v>
      </c>
      <c r="M83" s="6"/>
      <c r="N83" s="4" t="n">
        <v>2021</v>
      </c>
      <c r="O83" s="4" t="str">
        <f aca="false">CONCATENATE(IF(ISBLANK(V83),"-",V83),"/",IF(ISBLANK(Y83),"-",Y83),"/",IF(ISBLANK(AB83),"-",AB83),"/",IF(ISBLANK(AE83),"-",AE83))</f>
        <v>-/-/-/-</v>
      </c>
      <c r="P83" s="4" t="s">
        <v>221</v>
      </c>
      <c r="Q83" s="4" t="s">
        <v>221</v>
      </c>
      <c r="T83" s="11" t="n">
        <f aca="false">M83*F83</f>
        <v>0</v>
      </c>
      <c r="U83" s="12" t="n">
        <f aca="false">G83*M83</f>
        <v>0</v>
      </c>
      <c r="AJ83" s="0" t="n">
        <f aca="false">VLOOKUP(D83,Koordinaten!$A:$C,2,FALSE())</f>
        <v>16.3725042</v>
      </c>
      <c r="AK83" s="0" t="n">
        <f aca="false">VLOOKUP(D83,Koordinaten!$A:$C,3,FALSE())</f>
        <v>48.2083537</v>
      </c>
      <c r="AL83" s="0" t="n">
        <f aca="false">IF(ISBLANK($E83),VLOOKUP(D83,Koordinaten!$A:$C,2,FALSE()),VLOOKUP($E83,Koordinaten!$F:$H,2,FALSE()))</f>
        <v>16.4166666</v>
      </c>
      <c r="AM83" s="0" t="n">
        <f aca="false">IF(ISBLANK($E83),VLOOKUP(D83,Koordinaten!$A:$C,3,FALSE()),VLOOKUP($E83,Koordinaten!$F:$H,3,FALSE()))</f>
        <v>47.5000001</v>
      </c>
      <c r="AN83" s="0" t="str">
        <f aca="false">CONCATENATE(AK83,";",AJ83)</f>
        <v>48,2083537;16,3725042</v>
      </c>
      <c r="AO83" s="0" t="str">
        <f aca="false">CONCATENATE(AM83,";",AL83)</f>
        <v>47,5000001;16,4166666</v>
      </c>
      <c r="AP83" s="0" t="n">
        <f aca="false">MIN(IF(ISBLANK(X83),9999,X83),IF(ISBLANK(AA83),9999,AA83),IF(ISBLANK(AD83),9999,AD83),IF(ISBLANK(AG83),9999,AG83),IF(ISBLANK(AI83),9999,AI83))</f>
        <v>9999</v>
      </c>
      <c r="AR83" s="0" t="s">
        <v>51</v>
      </c>
    </row>
    <row r="84" customFormat="false" ht="13" hidden="false" customHeight="false" outlineLevel="0" collapsed="false">
      <c r="B84" s="2" t="s">
        <v>44</v>
      </c>
      <c r="C84" s="1" t="n">
        <v>2019</v>
      </c>
      <c r="D84" s="2" t="s">
        <v>60</v>
      </c>
      <c r="E84" s="2" t="s">
        <v>224</v>
      </c>
      <c r="F84" s="2" t="n">
        <v>5</v>
      </c>
      <c r="G84" s="2" t="n">
        <v>4</v>
      </c>
      <c r="H84" s="2" t="s">
        <v>225</v>
      </c>
      <c r="I84" s="2" t="s">
        <v>226</v>
      </c>
      <c r="J84" s="2" t="s">
        <v>79</v>
      </c>
      <c r="K84" s="4" t="str">
        <f aca="false">CONCATENATE(IF(ISBLANK(W84),"-",W84),"/",IF(ISBLANK(Z84),"-",Z84),"/",IF(ISBLANK(AC84),"-",AC84),"/",IF(ISBLANK(AF84),"-",AF84),"/",IF(ISBLANK(AH84),"-",AH84))</f>
        <v>-/-/-/-/-</v>
      </c>
      <c r="L84" s="4" t="str">
        <f aca="false">CONCATENATE(IF(ISBLANK(X84),"-",X84),"/",IF(ISBLANK(AA84),"-",AA84),"/",IF(ISBLANK(AD84),"-",AD84),"/",IF(ISBLANK(AG84),"-",AG84),"/",IF(ISBLANK(AI84),"-",AI84))</f>
        <v>-/-/-/-/-</v>
      </c>
      <c r="M84" s="6"/>
      <c r="N84" s="4" t="n">
        <v>2021</v>
      </c>
      <c r="O84" s="4" t="str">
        <f aca="false">CONCATENATE(IF(ISBLANK(V84),"-",V84),"/",IF(ISBLANK(Y84),"-",Y84),"/",IF(ISBLANK(AB84),"-",AB84),"/",IF(ISBLANK(AE84),"-",AE84))</f>
        <v>-/-/-/-</v>
      </c>
      <c r="P84" s="4" t="s">
        <v>221</v>
      </c>
      <c r="Q84" s="4" t="s">
        <v>221</v>
      </c>
      <c r="T84" s="11" t="n">
        <f aca="false">M84*F84</f>
        <v>0</v>
      </c>
      <c r="U84" s="12" t="n">
        <f aca="false">G84*M84</f>
        <v>0</v>
      </c>
      <c r="AJ84" s="0" t="n">
        <f aca="false">VLOOKUP(D84,Koordinaten!$A:$C,2,FALSE())</f>
        <v>12.4853384</v>
      </c>
      <c r="AK84" s="0" t="n">
        <f aca="false">VLOOKUP(D84,Koordinaten!$A:$C,3,FALSE())</f>
        <v>41.894802</v>
      </c>
      <c r="AL84" s="0" t="n">
        <f aca="false">IF(ISBLANK($E84),VLOOKUP(D84,Koordinaten!$A:$C,2,FALSE()),VLOOKUP($E84,Koordinaten!$F:$H,2,FALSE()))</f>
        <v>10.9924122</v>
      </c>
      <c r="AM84" s="0" t="n">
        <f aca="false">IF(ISBLANK($E84),VLOOKUP(D84,Koordinaten!$A:$C,3,FALSE()),VLOOKUP($E84,Koordinaten!$F:$H,3,FALSE()))</f>
        <v>45.4384958</v>
      </c>
      <c r="AN84" s="0" t="str">
        <f aca="false">CONCATENATE(AK84,";",AJ84)</f>
        <v>41,894802;12,4853384</v>
      </c>
      <c r="AO84" s="0" t="str">
        <f aca="false">CONCATENATE(AM84,";",AL84)</f>
        <v>45,4384958;10,9924122</v>
      </c>
      <c r="AP84" s="0" t="n">
        <f aca="false">MIN(IF(ISBLANK(X84),9999,X84),IF(ISBLANK(AA84),9999,AA84),IF(ISBLANK(AD84),9999,AD84),IF(ISBLANK(AG84),9999,AG84),IF(ISBLANK(AI84),9999,AI84))</f>
        <v>9999</v>
      </c>
      <c r="AR84" s="0" t="s">
        <v>51</v>
      </c>
    </row>
    <row r="85" customFormat="false" ht="13" hidden="false" customHeight="false" outlineLevel="0" collapsed="false">
      <c r="B85" s="2" t="s">
        <v>44</v>
      </c>
      <c r="C85" s="1" t="n">
        <v>2017</v>
      </c>
      <c r="D85" s="2" t="s">
        <v>60</v>
      </c>
      <c r="E85" s="2" t="s">
        <v>212</v>
      </c>
      <c r="F85" s="2" t="n">
        <v>12</v>
      </c>
      <c r="G85" s="2" t="n">
        <v>5</v>
      </c>
      <c r="H85" s="2" t="s">
        <v>227</v>
      </c>
      <c r="I85" s="2" t="s">
        <v>228</v>
      </c>
      <c r="J85" s="2" t="s">
        <v>229</v>
      </c>
      <c r="K85" s="4" t="str">
        <f aca="false">CONCATENATE(IF(ISBLANK(W85),"-",W85),"/",IF(ISBLANK(Z85),"-",Z85),"/",IF(ISBLANK(AC85),"-",AC85),"/",IF(ISBLANK(AF85),"-",AF85),"/",IF(ISBLANK(AH85),"-",AH85))</f>
        <v>-/-/-/-/-</v>
      </c>
      <c r="L85" s="4" t="str">
        <f aca="false">CONCATENATE(IF(ISBLANK(X85),"-",X85),"/",IF(ISBLANK(AA85),"-",AA85),"/",IF(ISBLANK(AD85),"-",AD85),"/",IF(ISBLANK(AG85),"-",AG85),"/",IF(ISBLANK(AI85),"-",AI85))</f>
        <v>-/-/-/-/-</v>
      </c>
      <c r="M85" s="6"/>
      <c r="N85" s="4" t="n">
        <v>2021</v>
      </c>
      <c r="O85" s="4" t="str">
        <f aca="false">CONCATENATE(IF(ISBLANK(V85),"-",V85),"/",IF(ISBLANK(Y85),"-",Y85),"/",IF(ISBLANK(AB85),"-",AB85),"/",IF(ISBLANK(AE85),"-",AE85))</f>
        <v>-/-/-/-</v>
      </c>
      <c r="P85" s="4" t="s">
        <v>221</v>
      </c>
      <c r="Q85" s="4" t="s">
        <v>221</v>
      </c>
      <c r="T85" s="11" t="n">
        <f aca="false">M85*F85</f>
        <v>0</v>
      </c>
      <c r="U85" s="12" t="n">
        <f aca="false">G85*M85</f>
        <v>0</v>
      </c>
      <c r="AJ85" s="0" t="n">
        <f aca="false">VLOOKUP(D85,Koordinaten!$A:$C,2,FALSE())</f>
        <v>12.4853384</v>
      </c>
      <c r="AK85" s="0" t="n">
        <f aca="false">VLOOKUP(D85,Koordinaten!$A:$C,3,FALSE())</f>
        <v>41.894802</v>
      </c>
      <c r="AL85" s="0" t="n">
        <f aca="false">IF(ISBLANK($E85),VLOOKUP(D85,Koordinaten!$A:$C,2,FALSE()),VLOOKUP($E85,Koordinaten!$F:$H,2,FALSE()))</f>
        <v>14.155048</v>
      </c>
      <c r="AM85" s="0" t="n">
        <f aca="false">IF(ISBLANK($E85),VLOOKUP(D85,Koordinaten!$A:$C,3,FALSE()),VLOOKUP($E85,Koordinaten!$F:$H,3,FALSE()))</f>
        <v>37.587794</v>
      </c>
      <c r="AN85" s="0" t="str">
        <f aca="false">CONCATENATE(AK85,";",AJ85)</f>
        <v>41,894802;12,4853384</v>
      </c>
      <c r="AO85" s="0" t="str">
        <f aca="false">CONCATENATE(AM85,";",AL85)</f>
        <v>37,587794;14,155048</v>
      </c>
      <c r="AP85" s="0" t="n">
        <f aca="false">MIN(IF(ISBLANK(X85),9999,X85),IF(ISBLANK(AA85),9999,AA85),IF(ISBLANK(AD85),9999,AD85),IF(ISBLANK(AG85),9999,AG85),IF(ISBLANK(AI85),9999,AI85))</f>
        <v>9999</v>
      </c>
      <c r="AR85" s="0" t="s">
        <v>51</v>
      </c>
    </row>
    <row r="86" customFormat="false" ht="13" hidden="false" customHeight="false" outlineLevel="0" collapsed="false">
      <c r="B86" s="2" t="s">
        <v>128</v>
      </c>
      <c r="C86" s="5" t="n">
        <v>9999</v>
      </c>
      <c r="D86" s="2" t="s">
        <v>60</v>
      </c>
      <c r="E86" s="2" t="s">
        <v>224</v>
      </c>
      <c r="F86" s="2" t="n">
        <v>1</v>
      </c>
      <c r="G86" s="2" t="n">
        <v>1</v>
      </c>
      <c r="H86" s="2" t="s">
        <v>230</v>
      </c>
      <c r="I86" s="2" t="s">
        <v>231</v>
      </c>
      <c r="J86" s="2" t="s">
        <v>48</v>
      </c>
      <c r="K86" s="4" t="str">
        <f aca="false">CONCATENATE(IF(ISBLANK(W86),"-",W86),"/",IF(ISBLANK(Z86),"-",Z86),"/",IF(ISBLANK(AC86),"-",AC86),"/",IF(ISBLANK(AF86),"-",AF86),"/",IF(ISBLANK(AH86),"-",AH86))</f>
        <v>-/-/-/-/-</v>
      </c>
      <c r="L86" s="4" t="str">
        <f aca="false">CONCATENATE(IF(ISBLANK(X86),"-",X86),"/",IF(ISBLANK(AA86),"-",AA86),"/",IF(ISBLANK(AD86),"-",AD86),"/",IF(ISBLANK(AG86),"-",AG86),"/",IF(ISBLANK(AI86),"-",AI86))</f>
        <v>-/-/-/-/-</v>
      </c>
      <c r="M86" s="6"/>
      <c r="N86" s="4" t="n">
        <v>2021</v>
      </c>
      <c r="O86" s="4" t="str">
        <f aca="false">CONCATENATE(IF(ISBLANK(V86),"-",V86),"/",IF(ISBLANK(Y86),"-",Y86),"/",IF(ISBLANK(AB86),"-",AB86),"/",IF(ISBLANK(AE86),"-",AE86))</f>
        <v>-/-/-/-</v>
      </c>
      <c r="P86" s="4" t="s">
        <v>221</v>
      </c>
      <c r="Q86" s="4" t="s">
        <v>221</v>
      </c>
      <c r="T86" s="11" t="n">
        <f aca="false">M86*F86</f>
        <v>0</v>
      </c>
      <c r="U86" s="12" t="n">
        <f aca="false">G86*M86</f>
        <v>0</v>
      </c>
      <c r="AJ86" s="0" t="n">
        <f aca="false">VLOOKUP(D86,Koordinaten!$A:$C,2,FALSE())</f>
        <v>12.4853384</v>
      </c>
      <c r="AK86" s="0" t="n">
        <f aca="false">VLOOKUP(D86,Koordinaten!$A:$C,3,FALSE())</f>
        <v>41.894802</v>
      </c>
      <c r="AL86" s="0" t="n">
        <f aca="false">IF(ISBLANK($E86),VLOOKUP(D86,Koordinaten!$A:$C,2,FALSE()),VLOOKUP($E86,Koordinaten!$F:$H,2,FALSE()))</f>
        <v>10.9924122</v>
      </c>
      <c r="AM86" s="0" t="n">
        <f aca="false">IF(ISBLANK($E86),VLOOKUP(D86,Koordinaten!$A:$C,3,FALSE()),VLOOKUP($E86,Koordinaten!$F:$H,3,FALSE()))</f>
        <v>45.4384958</v>
      </c>
      <c r="AN86" s="0" t="str">
        <f aca="false">CONCATENATE(AK86,";",AJ86)</f>
        <v>41,894802;12,4853384</v>
      </c>
      <c r="AO86" s="0" t="str">
        <f aca="false">CONCATENATE(AM86,";",AL86)</f>
        <v>45,4384958;10,9924122</v>
      </c>
      <c r="AP86" s="0" t="n">
        <f aca="false">MIN(IF(ISBLANK(X86),9999,X86),IF(ISBLANK(AA86),9999,AA86),IF(ISBLANK(AD86),9999,AD86),IF(ISBLANK(AG86),9999,AG86),IF(ISBLANK(AI86),9999,AI86))</f>
        <v>9999</v>
      </c>
      <c r="AR86" s="0" t="s">
        <v>51</v>
      </c>
    </row>
    <row r="87" customFormat="false" ht="13" hidden="false" customHeight="false" outlineLevel="0" collapsed="false">
      <c r="B87" s="2" t="s">
        <v>44</v>
      </c>
      <c r="C87" s="1" t="n">
        <v>2017</v>
      </c>
      <c r="D87" s="2" t="s">
        <v>60</v>
      </c>
      <c r="E87" s="2" t="s">
        <v>191</v>
      </c>
      <c r="F87" s="2" t="n">
        <v>6</v>
      </c>
      <c r="H87" s="2" t="s">
        <v>192</v>
      </c>
      <c r="I87" s="2" t="s">
        <v>193</v>
      </c>
      <c r="J87" s="2" t="s">
        <v>48</v>
      </c>
      <c r="K87" s="4" t="str">
        <f aca="false">CONCATENATE(IF(ISBLANK(W87),"-",W87),"/",IF(ISBLANK(Z87),"-",Z87),"/",IF(ISBLANK(AC87),"-",AC87),"/",IF(ISBLANK(AF87),"-",AF87),"/",IF(ISBLANK(AH87),"-",AH87))</f>
        <v>-/-/-/-/-</v>
      </c>
      <c r="L87" s="4" t="str">
        <f aca="false">CONCATENATE(IF(ISBLANK(X87),"-",X87),"/",IF(ISBLANK(AA87),"-",AA87),"/",IF(ISBLANK(AD87),"-",AD87),"/",IF(ISBLANK(AG87),"-",AG87),"/",IF(ISBLANK(AI87),"-",AI87))</f>
        <v>-/-/-/-/-</v>
      </c>
      <c r="M87" s="6"/>
      <c r="N87" s="4" t="n">
        <v>2021</v>
      </c>
      <c r="O87" s="4" t="str">
        <f aca="false">CONCATENATE(IF(ISBLANK(V87),"-",V87),"/",IF(ISBLANK(Y87),"-",Y87),"/",IF(ISBLANK(AB87),"-",AB87),"/",IF(ISBLANK(AE87),"-",AE87))</f>
        <v>-/-/-/-</v>
      </c>
      <c r="P87" s="4" t="s">
        <v>221</v>
      </c>
      <c r="Q87" s="4" t="s">
        <v>221</v>
      </c>
      <c r="T87" s="11" t="n">
        <f aca="false">M87*F87</f>
        <v>0</v>
      </c>
      <c r="U87" s="12" t="n">
        <f aca="false">G87*M87</f>
        <v>0</v>
      </c>
      <c r="AJ87" s="0" t="n">
        <f aca="false">VLOOKUP(D87,Koordinaten!$A:$C,2,FALSE())</f>
        <v>12.4853384</v>
      </c>
      <c r="AK87" s="0" t="n">
        <f aca="false">VLOOKUP(D87,Koordinaten!$A:$C,3,FALSE())</f>
        <v>41.894802</v>
      </c>
      <c r="AL87" s="0" t="n">
        <f aca="false">IF(ISBLANK($E87),VLOOKUP(D87,Koordinaten!$A:$C,2,FALSE()),VLOOKUP($E87,Koordinaten!$F:$H,2,FALSE()))</f>
        <v>9.768893</v>
      </c>
      <c r="AM87" s="0" t="n">
        <f aca="false">IF(ISBLANK($E87),VLOOKUP(D87,Koordinaten!$A:$C,3,FALSE()),VLOOKUP($E87,Koordinaten!$F:$H,3,FALSE()))</f>
        <v>45.6209</v>
      </c>
      <c r="AN87" s="0" t="str">
        <f aca="false">CONCATENATE(AK87,";",AJ87)</f>
        <v>41,894802;12,4853384</v>
      </c>
      <c r="AO87" s="0" t="str">
        <f aca="false">CONCATENATE(AM87,";",AL87)</f>
        <v>45,6209;9,768893</v>
      </c>
      <c r="AP87" s="0" t="n">
        <f aca="false">MIN(IF(ISBLANK(X87),9999,X87),IF(ISBLANK(AA87),9999,AA87),IF(ISBLANK(AD87),9999,AD87),IF(ISBLANK(AG87),9999,AG87),IF(ISBLANK(AI87),9999,AI87))</f>
        <v>9999</v>
      </c>
      <c r="AR87" s="0" t="s">
        <v>51</v>
      </c>
    </row>
    <row r="88" customFormat="false" ht="13" hidden="false" customHeight="false" outlineLevel="0" collapsed="false">
      <c r="B88" s="4" t="s">
        <v>89</v>
      </c>
      <c r="C88" s="5" t="n">
        <v>2019</v>
      </c>
      <c r="D88" s="4" t="s">
        <v>60</v>
      </c>
      <c r="E88" s="4" t="s">
        <v>191</v>
      </c>
      <c r="F88" s="4" t="n">
        <v>6</v>
      </c>
      <c r="G88" s="4" t="n">
        <v>0</v>
      </c>
      <c r="H88" s="2" t="s">
        <v>232</v>
      </c>
      <c r="I88" s="2" t="s">
        <v>233</v>
      </c>
      <c r="J88" s="2" t="s">
        <v>234</v>
      </c>
      <c r="K88" s="4" t="str">
        <f aca="false">CONCATENATE(IF(ISBLANK(W88),"-",W88),"/",IF(ISBLANK(Z88),"-",Z88),"/",IF(ISBLANK(AC88),"-",AC88),"/",IF(ISBLANK(AF88),"-",AF88),"/",IF(ISBLANK(AH88),"-",AH88))</f>
        <v>-/-/-/-/-</v>
      </c>
      <c r="L88" s="4" t="str">
        <f aca="false">CONCATENATE(IF(ISBLANK(X88),"-",X88),"/",IF(ISBLANK(AA88),"-",AA88),"/",IF(ISBLANK(AD88),"-",AD88),"/",IF(ISBLANK(AG88),"-",AG88),"/",IF(ISBLANK(AI88),"-",AI88))</f>
        <v>-/-/-/-/-</v>
      </c>
      <c r="M88" s="6"/>
      <c r="N88" s="4" t="n">
        <v>2021</v>
      </c>
      <c r="O88" s="4" t="str">
        <f aca="false">CONCATENATE(IF(ISBLANK(V88),"-",V88),"/",IF(ISBLANK(Y88),"-",Y88),"/",IF(ISBLANK(AB88),"-",AB88),"/",IF(ISBLANK(AE88),"-",AE88))</f>
        <v>-/-/-/-</v>
      </c>
      <c r="P88" s="4" t="s">
        <v>235</v>
      </c>
      <c r="Q88" s="4" t="s">
        <v>235</v>
      </c>
      <c r="R88" s="2"/>
      <c r="S88" s="2"/>
      <c r="T88" s="11" t="n">
        <f aca="false">M88*F88</f>
        <v>0</v>
      </c>
      <c r="U88" s="12" t="n">
        <f aca="false">G88*M88</f>
        <v>0</v>
      </c>
      <c r="V88" s="2"/>
      <c r="W88" s="2"/>
      <c r="X88" s="2"/>
      <c r="Y88" s="2"/>
      <c r="Z88" s="2"/>
      <c r="AA88" s="2"/>
      <c r="AB88" s="2"/>
      <c r="AC88" s="2"/>
      <c r="AD88" s="2"/>
      <c r="AF88" s="2"/>
      <c r="AG88" s="2"/>
      <c r="AH88" s="2"/>
      <c r="AI88" s="2"/>
      <c r="AJ88" s="0" t="n">
        <f aca="false">VLOOKUP(D88,Koordinaten!$A:$C,2,FALSE())</f>
        <v>12.4853384</v>
      </c>
      <c r="AK88" s="0" t="n">
        <f aca="false">VLOOKUP(D88,Koordinaten!$A:$C,3,FALSE())</f>
        <v>41.894802</v>
      </c>
      <c r="AL88" s="0" t="n">
        <f aca="false">IF(ISBLANK($E88),VLOOKUP(D88,Koordinaten!$A:$C,2,FALSE()),VLOOKUP($E88,Koordinaten!$F:$H,2,FALSE()))</f>
        <v>9.768893</v>
      </c>
      <c r="AM88" s="0" t="n">
        <f aca="false">IF(ISBLANK($E88),VLOOKUP(D88,Koordinaten!$A:$C,3,FALSE()),VLOOKUP($E88,Koordinaten!$F:$H,3,FALSE()))</f>
        <v>45.6209</v>
      </c>
      <c r="AN88" s="0" t="str">
        <f aca="false">CONCATENATE(AK88,";",AJ88)</f>
        <v>41,894802;12,4853384</v>
      </c>
      <c r="AO88" s="0" t="str">
        <f aca="false">CONCATENATE(AM88,";",AL88)</f>
        <v>45,6209;9,768893</v>
      </c>
      <c r="AP88" s="0" t="n">
        <f aca="false">MIN(IF(ISBLANK(X88),9999,X88),IF(ISBLANK(AA88),9999,AA88),IF(ISBLANK(AD88),9999,AD88),IF(ISBLANK(AG88),9999,AG88),IF(ISBLANK(AI88),9999,AI88))</f>
        <v>9999</v>
      </c>
      <c r="AQ88" s="10" t="n">
        <v>44066</v>
      </c>
      <c r="AR88" s="0" t="s">
        <v>51</v>
      </c>
    </row>
    <row r="89" customFormat="false" ht="24" hidden="false" customHeight="false" outlineLevel="0" collapsed="false">
      <c r="B89" s="4" t="s">
        <v>89</v>
      </c>
      <c r="C89" s="5" t="n">
        <v>2018</v>
      </c>
      <c r="D89" s="4" t="s">
        <v>197</v>
      </c>
      <c r="E89" s="4" t="s">
        <v>198</v>
      </c>
      <c r="F89" s="4" t="n">
        <v>6</v>
      </c>
      <c r="G89" s="4"/>
      <c r="H89" s="2" t="s">
        <v>199</v>
      </c>
      <c r="I89" s="2" t="s">
        <v>200</v>
      </c>
      <c r="J89" s="2" t="s">
        <v>201</v>
      </c>
      <c r="K89" s="4" t="str">
        <f aca="false">CONCATENATE(IF(ISBLANK(W89),"-",W89),"/",IF(ISBLANK(Z89),"-",Z89),"/",IF(ISBLANK(AC89),"-",AC89),"/",IF(ISBLANK(AF89),"-",AF89),"/",IF(ISBLANK(AH89),"-",AH89))</f>
        <v>-/-/-/-/-</v>
      </c>
      <c r="L89" s="4" t="str">
        <f aca="false">CONCATENATE(IF(ISBLANK(X89),"-",X89),"/",IF(ISBLANK(AA89),"-",AA89),"/",IF(ISBLANK(AD89),"-",AD89),"/",IF(ISBLANK(AG89),"-",AG89),"/",IF(ISBLANK(AI89),"-",AI89))</f>
        <v>-/-/-/-/-</v>
      </c>
      <c r="M89" s="6"/>
      <c r="N89" s="4" t="n">
        <v>2021</v>
      </c>
      <c r="O89" s="4" t="str">
        <f aca="false">CONCATENATE(IF(ISBLANK(V89),"-",V89),"/",IF(ISBLANK(Y89),"-",Y89),"/",IF(ISBLANK(AB89),"-",AB89),"/",IF(ISBLANK(AE89),"-",AE89))</f>
        <v>-/-/-/-</v>
      </c>
      <c r="P89" s="4" t="s">
        <v>235</v>
      </c>
      <c r="Q89" s="4" t="s">
        <v>235</v>
      </c>
      <c r="R89" s="2"/>
      <c r="S89" s="2"/>
      <c r="T89" s="11" t="n">
        <f aca="false">M89*F89</f>
        <v>0</v>
      </c>
      <c r="U89" s="12" t="n">
        <f aca="false">G89*M89</f>
        <v>0</v>
      </c>
      <c r="V89" s="2"/>
      <c r="W89" s="2"/>
      <c r="X89" s="2"/>
      <c r="Y89" s="2"/>
      <c r="Z89" s="2"/>
      <c r="AA89" s="2"/>
      <c r="AB89" s="2"/>
      <c r="AC89" s="2"/>
      <c r="AD89" s="2"/>
      <c r="AF89" s="2"/>
      <c r="AG89" s="2"/>
      <c r="AH89" s="2"/>
      <c r="AI89" s="2"/>
      <c r="AJ89" s="0" t="n">
        <f aca="false">VLOOKUP(D89,Koordinaten!$A:$C,2,FALSE())</f>
        <v>13.376935</v>
      </c>
      <c r="AK89" s="0" t="n">
        <f aca="false">VLOOKUP(D89,Koordinaten!$A:$C,3,FALSE())</f>
        <v>52.516181</v>
      </c>
      <c r="AL89" s="0" t="n">
        <f aca="false">IF(ISBLANK($E89),VLOOKUP(D89,Koordinaten!$A:$C,2,FALSE()),VLOOKUP($E89,Koordinaten!$F:$H,2,FALSE()))</f>
        <v>7.4396553</v>
      </c>
      <c r="AM89" s="0" t="n">
        <f aca="false">IF(ISBLANK($E89),VLOOKUP(D89,Koordinaten!$A:$C,3,FALSE()),VLOOKUP($E89,Koordinaten!$F:$H,3,FALSE()))</f>
        <v>49.7497346</v>
      </c>
      <c r="AN89" s="0" t="str">
        <f aca="false">CONCATENATE(AK89,";",AJ89)</f>
        <v>52,516181;13,376935</v>
      </c>
      <c r="AO89" s="0" t="str">
        <f aca="false">CONCATENATE(AM89,";",AL89)</f>
        <v>49,7497346;7,4396553</v>
      </c>
      <c r="AP89" s="0" t="n">
        <f aca="false">MIN(IF(ISBLANK(X89),9999,X89),IF(ISBLANK(AA89),9999,AA89),IF(ISBLANK(AD89),9999,AD89),IF(ISBLANK(AG89),9999,AG89),IF(ISBLANK(AI89),9999,AI89))</f>
        <v>9999</v>
      </c>
      <c r="AQ89" s="10" t="n">
        <v>44066</v>
      </c>
      <c r="AR89" s="0" t="s">
        <v>51</v>
      </c>
    </row>
    <row r="90" customFormat="false" ht="13" hidden="false" customHeight="false" outlineLevel="0" collapsed="false">
      <c r="B90" s="0" t="s">
        <v>89</v>
      </c>
      <c r="C90" s="1" t="n">
        <v>2009</v>
      </c>
      <c r="D90" s="2" t="s">
        <v>45</v>
      </c>
      <c r="E90" s="2" t="s">
        <v>236</v>
      </c>
      <c r="F90" s="2" t="n">
        <v>0</v>
      </c>
      <c r="G90" s="2" t="n">
        <v>1</v>
      </c>
      <c r="H90" s="2" t="s">
        <v>237</v>
      </c>
      <c r="I90" s="2" t="s">
        <v>97</v>
      </c>
      <c r="J90" s="2" t="s">
        <v>97</v>
      </c>
      <c r="K90" s="4" t="str">
        <f aca="false">CONCATENATE(IF(ISBLANK(W90),"-",W90),"/",IF(ISBLANK(Z90),"-",Z90),"/",IF(ISBLANK(AC90),"-",AC90),"/",IF(ISBLANK(AF90),"-",AF90),"/",IF(ISBLANK(AH90),"-",AH90))</f>
        <v>-/-/-/-/-</v>
      </c>
      <c r="L90" s="4" t="str">
        <f aca="false">CONCATENATE(IF(ISBLANK(X90),"-",X90),"/",IF(ISBLANK(AA90),"-",AA90),"/",IF(ISBLANK(AD90),"-",AD90),"/",IF(ISBLANK(AG90),"-",AG90),"/",IF(ISBLANK(AI90),"-",AI90))</f>
        <v>-/-/-/-/-</v>
      </c>
      <c r="N90" s="4" t="n">
        <v>2021</v>
      </c>
      <c r="O90" s="4" t="str">
        <f aca="false">CONCATENATE(IF(ISBLANK(V90),"-",V90),"/",IF(ISBLANK(Y90),"-",Y90),"/",IF(ISBLANK(AB90),"-",AB90),"/",IF(ISBLANK(AE90),"-",AE90))</f>
        <v>-/-/-/-</v>
      </c>
      <c r="P90" s="4" t="s">
        <v>58</v>
      </c>
      <c r="Q90" s="4" t="s">
        <v>238</v>
      </c>
      <c r="T90" s="11" t="n">
        <f aca="false">M90*F90</f>
        <v>0</v>
      </c>
      <c r="U90" s="12" t="n">
        <f aca="false">G90*M90</f>
        <v>0</v>
      </c>
      <c r="AJ90" s="0" t="n">
        <f aca="false">VLOOKUP(D90,Koordinaten!$A:$C,2,FALSE())</f>
        <v>2.3514616</v>
      </c>
      <c r="AK90" s="0" t="n">
        <f aca="false">VLOOKUP(D90,Koordinaten!$A:$C,3,FALSE())</f>
        <v>48.8566969</v>
      </c>
      <c r="AL90" s="0" t="n">
        <f aca="false">IF(ISBLANK($E90),VLOOKUP(D90,Koordinaten!$A:$C,2,FALSE()),VLOOKUP($E90,Koordinaten!$F:$H,2,FALSE()))</f>
        <v>3.89687</v>
      </c>
      <c r="AM90" s="0" t="n">
        <f aca="false">IF(ISBLANK($E90),VLOOKUP(D90,Koordinaten!$A:$C,3,FALSE()),VLOOKUP($E90,Koordinaten!$F:$H,3,FALSE()))</f>
        <v>43.5985</v>
      </c>
      <c r="AN90" s="0" t="str">
        <f aca="false">CONCATENATE(AK90,";",AJ90)</f>
        <v>48,8566969;2,3514616</v>
      </c>
      <c r="AO90" s="0" t="str">
        <f aca="false">CONCATENATE(AM90,";",AL90)</f>
        <v>43,5985;3,89687</v>
      </c>
      <c r="AP90" s="0" t="n">
        <f aca="false">MIN(IF(ISBLANK(X90),9999,X90),IF(ISBLANK(AA90),9999,AA90),IF(ISBLANK(AD90),9999,AD90),IF(ISBLANK(AG90),9999,AG90),IF(ISBLANK(AI90),9999,AI90))</f>
        <v>9999</v>
      </c>
      <c r="AR90" s="0" t="n">
        <v>3</v>
      </c>
    </row>
    <row r="91" customFormat="false" ht="13" hidden="false" customHeight="false" outlineLevel="0" collapsed="false">
      <c r="B91" s="4" t="s">
        <v>89</v>
      </c>
      <c r="C91" s="5" t="n">
        <v>2019</v>
      </c>
      <c r="D91" s="4" t="s">
        <v>60</v>
      </c>
      <c r="E91" s="4" t="s">
        <v>224</v>
      </c>
      <c r="F91" s="4" t="n">
        <v>0</v>
      </c>
      <c r="G91" s="4" t="n">
        <v>1</v>
      </c>
      <c r="H91" s="13" t="s">
        <v>239</v>
      </c>
      <c r="I91" s="2" t="s">
        <v>240</v>
      </c>
      <c r="J91" s="2" t="s">
        <v>241</v>
      </c>
      <c r="K91" s="4" t="str">
        <f aca="false">CONCATENATE(IF(ISBLANK(W91),"-",W91),"/",IF(ISBLANK(Z91),"-",Z91),"/",IF(ISBLANK(AC91),"-",AC91),"/",IF(ISBLANK(AF91),"-",AF91),"/",IF(ISBLANK(AH91),"-",AH91))</f>
        <v>-/-/-/-/-</v>
      </c>
      <c r="L91" s="4" t="str">
        <f aca="false">CONCATENATE(IF(ISBLANK(X91),"-",X91),"/",IF(ISBLANK(AA91),"-",AA91),"/",IF(ISBLANK(AD91),"-",AD91),"/",IF(ISBLANK(AG91),"-",AG91),"/",IF(ISBLANK(AI91),"-",AI91))</f>
        <v>-/-/-/-/-</v>
      </c>
      <c r="M91" s="14"/>
      <c r="N91" s="4" t="n">
        <v>2021</v>
      </c>
      <c r="O91" s="4" t="str">
        <f aca="false">CONCATENATE(IF(ISBLANK(V91),"-",V91),"/",IF(ISBLANK(Y91),"-",Y91),"/",IF(ISBLANK(AB91),"-",AB91),"/",IF(ISBLANK(AE91),"-",AE91))</f>
        <v>-/-/-/-</v>
      </c>
      <c r="P91" s="4" t="s">
        <v>215</v>
      </c>
      <c r="Q91" s="4" t="s">
        <v>242</v>
      </c>
      <c r="T91" s="11" t="n">
        <f aca="false">M91*F91</f>
        <v>0</v>
      </c>
      <c r="U91" s="12" t="n">
        <f aca="false">G91*M91</f>
        <v>0</v>
      </c>
      <c r="V91" s="2" t="s">
        <v>161</v>
      </c>
      <c r="AE91" s="15"/>
      <c r="AJ91" s="0" t="n">
        <f aca="false">VLOOKUP(D91,Koordinaten!$A:$C,2,FALSE())</f>
        <v>12.4853384</v>
      </c>
      <c r="AK91" s="0" t="n">
        <f aca="false">VLOOKUP(D91,Koordinaten!$A:$C,3,FALSE())</f>
        <v>41.894802</v>
      </c>
      <c r="AL91" s="0" t="n">
        <f aca="false">IF(ISBLANK($E91),VLOOKUP(D91,Koordinaten!$A:$C,2,FALSE()),VLOOKUP($E91,Koordinaten!$F:$H,2,FALSE()))</f>
        <v>10.9924122</v>
      </c>
      <c r="AM91" s="0" t="n">
        <f aca="false">IF(ISBLANK($E91),VLOOKUP(D91,Koordinaten!$A:$C,3,FALSE()),VLOOKUP($E91,Koordinaten!$F:$H,3,FALSE()))</f>
        <v>45.4384958</v>
      </c>
      <c r="AN91" s="0" t="str">
        <f aca="false">CONCATENATE(AK91,";",AJ91)</f>
        <v>41,894802;12,4853384</v>
      </c>
      <c r="AO91" s="0" t="str">
        <f aca="false">CONCATENATE(AM91,";",AL91)</f>
        <v>45,4384958;10,9924122</v>
      </c>
      <c r="AP91" s="0" t="n">
        <f aca="false">MIN(IF(ISBLANK(X91),9999,X91),IF(ISBLANK(AA91),9999,AA91),IF(ISBLANK(AD91),9999,AD91),IF(ISBLANK(AG91),9999,AG91),IF(ISBLANK(AI91),9999,AI91))</f>
        <v>9999</v>
      </c>
      <c r="AQ91" s="10"/>
    </row>
    <row r="92" customFormat="false" ht="13" hidden="false" customHeight="false" outlineLevel="0" collapsed="false">
      <c r="B92" s="4" t="s">
        <v>89</v>
      </c>
      <c r="C92" s="5" t="n">
        <v>2016</v>
      </c>
      <c r="D92" s="4" t="s">
        <v>53</v>
      </c>
      <c r="E92" s="4" t="s">
        <v>147</v>
      </c>
      <c r="F92" s="4" t="n">
        <v>0</v>
      </c>
      <c r="G92" s="4" t="n">
        <v>1</v>
      </c>
      <c r="H92" s="2" t="s">
        <v>243</v>
      </c>
      <c r="I92" s="2" t="s">
        <v>244</v>
      </c>
      <c r="J92" s="2" t="s">
        <v>97</v>
      </c>
      <c r="K92" s="4" t="str">
        <f aca="false">CONCATENATE(IF(ISBLANK(W92),"-",W92),"/",IF(ISBLANK(Z92),"-",Z92),"/",IF(ISBLANK(AC92),"-",AC92),"/",IF(ISBLANK(AF92),"-",AF92),"/",IF(ISBLANK(AH92),"-",AH92))</f>
        <v>-/-/-/-/-</v>
      </c>
      <c r="L92" s="4" t="str">
        <f aca="false">CONCATENATE(IF(ISBLANK(X92),"-",X92),"/",IF(ISBLANK(AA92),"-",AA92),"/",IF(ISBLANK(AD92),"-",AD92),"/",IF(ISBLANK(AG92),"-",AG92),"/",IF(ISBLANK(AI92),"-",AI92))</f>
        <v>-/-/-/-/-</v>
      </c>
      <c r="M92" s="6"/>
      <c r="N92" s="4" t="n">
        <v>2021</v>
      </c>
      <c r="O92" s="4" t="str">
        <f aca="false">CONCATENATE(IF(ISBLANK(V92),"-",V92),"/",IF(ISBLANK(Y92),"-",Y92),"/",IF(ISBLANK(AB92),"-",AB92),"/",IF(ISBLANK(AE92),"-",AE92))</f>
        <v>-/-/-/-</v>
      </c>
      <c r="P92" s="4" t="s">
        <v>215</v>
      </c>
      <c r="Q92" s="4" t="s">
        <v>245</v>
      </c>
      <c r="R92" s="2"/>
      <c r="S92" s="2"/>
      <c r="T92" s="11" t="n">
        <f aca="false">M92*F92</f>
        <v>0</v>
      </c>
      <c r="U92" s="12" t="n">
        <f aca="false">G92*M92</f>
        <v>0</v>
      </c>
      <c r="V92" s="2"/>
      <c r="W92" s="2"/>
      <c r="X92" s="2"/>
      <c r="Y92" s="2"/>
      <c r="Z92" s="2"/>
      <c r="AA92" s="2"/>
      <c r="AB92" s="2"/>
      <c r="AC92" s="2"/>
      <c r="AD92" s="2"/>
      <c r="AF92" s="2"/>
      <c r="AG92" s="2"/>
      <c r="AH92" s="2"/>
      <c r="AI92" s="2"/>
      <c r="AJ92" s="0" t="n">
        <f aca="false">VLOOKUP(D92,Koordinaten!$A:$C,2,FALSE())</f>
        <v>16.3725042</v>
      </c>
      <c r="AK92" s="0" t="n">
        <f aca="false">VLOOKUP(D92,Koordinaten!$A:$C,3,FALSE())</f>
        <v>48.2083537</v>
      </c>
      <c r="AL92" s="0" t="n">
        <f aca="false">IF(ISBLANK($E92),VLOOKUP(D92,Koordinaten!$A:$C,2,FALSE()),VLOOKUP($E92,Koordinaten!$F:$H,2,FALSE()))</f>
        <v>16.0816</v>
      </c>
      <c r="AM92" s="0" t="n">
        <f aca="false">IF(ISBLANK($E92),VLOOKUP(D92,Koordinaten!$A:$C,3,FALSE()),VLOOKUP($E92,Koordinaten!$F:$H,3,FALSE()))</f>
        <v>47.7221</v>
      </c>
      <c r="AN92" s="0" t="str">
        <f aca="false">CONCATENATE(AK92,";",AJ92)</f>
        <v>48,2083537;16,3725042</v>
      </c>
      <c r="AO92" s="0" t="str">
        <f aca="false">CONCATENATE(AM92,";",AL92)</f>
        <v>47,7221;16,0816</v>
      </c>
      <c r="AP92" s="0" t="n">
        <f aca="false">MIN(IF(ISBLANK(X92),9999,X92),IF(ISBLANK(AA92),9999,AA92),IF(ISBLANK(AD92),9999,AD92),IF(ISBLANK(AG92),9999,AG92),IF(ISBLANK(AI92),9999,AI92))</f>
        <v>9999</v>
      </c>
      <c r="AQ92" s="10" t="n">
        <v>44205</v>
      </c>
      <c r="AR92" s="0" t="n">
        <v>2</v>
      </c>
    </row>
    <row r="93" customFormat="false" ht="13" hidden="false" customHeight="false" outlineLevel="0" collapsed="false">
      <c r="B93" s="4" t="s">
        <v>44</v>
      </c>
      <c r="C93" s="5" t="n">
        <v>2017</v>
      </c>
      <c r="D93" s="4" t="s">
        <v>60</v>
      </c>
      <c r="E93" s="4" t="s">
        <v>212</v>
      </c>
      <c r="F93" s="4" t="n">
        <v>0</v>
      </c>
      <c r="G93" s="4" t="n">
        <v>1</v>
      </c>
      <c r="H93" s="2" t="s">
        <v>246</v>
      </c>
      <c r="I93" s="2" t="s">
        <v>247</v>
      </c>
      <c r="J93" s="2" t="s">
        <v>48</v>
      </c>
      <c r="K93" s="4" t="str">
        <f aca="false">CONCATENATE(IF(ISBLANK(W93),"-",W93),"/",IF(ISBLANK(Z93),"-",Z93),"/",IF(ISBLANK(AC93),"-",AC93),"/",IF(ISBLANK(AF93),"-",AF93),"/",IF(ISBLANK(AH93),"-",AH93))</f>
        <v>2019/-/-/2020/-</v>
      </c>
      <c r="L93" s="4" t="str">
        <f aca="false">CONCATENATE(IF(ISBLANK(X93),"-",X93),"/",IF(ISBLANK(AA93),"-",AA93),"/",IF(ISBLANK(AD93),"-",AD93),"/",IF(ISBLANK(AG93),"-",AG93),"/",IF(ISBLANK(AI93),"-",AI93))</f>
        <v>2024/-/-/2023/-</v>
      </c>
      <c r="M93" s="6"/>
      <c r="N93" s="4" t="n">
        <v>2020</v>
      </c>
      <c r="O93" s="4" t="str">
        <f aca="false">CONCATENATE(IF(ISBLANK(V93),"-",V93),"/",IF(ISBLANK(Y93),"-",Y93),"/",IF(ISBLANK(AB93),"-",AB93),"/",IF(ISBLANK(AE93),"-",AE93))</f>
        <v>90/-/-/89,2</v>
      </c>
      <c r="P93" s="4" t="s">
        <v>248</v>
      </c>
      <c r="Q93" s="4" t="s">
        <v>249</v>
      </c>
      <c r="R93" s="2"/>
      <c r="S93" s="2"/>
      <c r="T93" s="11" t="n">
        <f aca="false">M93*F93</f>
        <v>0</v>
      </c>
      <c r="U93" s="12" t="n">
        <f aca="false">G93*M93</f>
        <v>0</v>
      </c>
      <c r="V93" s="2" t="n">
        <v>90</v>
      </c>
      <c r="W93" s="2" t="n">
        <v>2019</v>
      </c>
      <c r="X93" s="2" t="n">
        <v>2024</v>
      </c>
      <c r="Y93" s="2"/>
      <c r="Z93" s="2"/>
      <c r="AA93" s="2"/>
      <c r="AB93" s="2"/>
      <c r="AC93" s="2"/>
      <c r="AD93" s="2"/>
      <c r="AE93" s="2" t="n">
        <v>89.2</v>
      </c>
      <c r="AF93" s="2" t="n">
        <v>2020</v>
      </c>
      <c r="AG93" s="2" t="n">
        <v>2023</v>
      </c>
      <c r="AH93" s="2"/>
      <c r="AI93" s="2"/>
      <c r="AJ93" s="0" t="n">
        <f aca="false">VLOOKUP(D93,Koordinaten!$A:$C,2,FALSE())</f>
        <v>12.4853384</v>
      </c>
      <c r="AK93" s="0" t="n">
        <f aca="false">VLOOKUP(D93,Koordinaten!$A:$C,3,FALSE())</f>
        <v>41.894802</v>
      </c>
      <c r="AL93" s="0" t="n">
        <f aca="false">IF(ISBLANK($E93),VLOOKUP(D93,Koordinaten!$A:$C,2,FALSE()),VLOOKUP($E93,Koordinaten!$F:$H,2,FALSE()))</f>
        <v>14.155048</v>
      </c>
      <c r="AM93" s="0" t="n">
        <f aca="false">IF(ISBLANK($E93),VLOOKUP(D93,Koordinaten!$A:$C,3,FALSE()),VLOOKUP($E93,Koordinaten!$F:$H,3,FALSE()))</f>
        <v>37.587794</v>
      </c>
      <c r="AN93" s="0" t="str">
        <f aca="false">CONCATENATE(AK93,";",AJ93)</f>
        <v>41,894802;12,4853384</v>
      </c>
      <c r="AO93" s="0" t="str">
        <f aca="false">CONCATENATE(AM93,";",AL93)</f>
        <v>37,587794;14,155048</v>
      </c>
      <c r="AP93" s="0" t="n">
        <f aca="false">MIN(IF(ISBLANK(X93),9999,X93),IF(ISBLANK(AA93),9999,AA93),IF(ISBLANK(AD93),9999,AD93),IF(ISBLANK(AG93),9999,AG93),IF(ISBLANK(AI93),9999,AI93))</f>
        <v>2023</v>
      </c>
      <c r="AQ93" s="10" t="n">
        <v>44196</v>
      </c>
      <c r="AR93" s="0" t="s">
        <v>51</v>
      </c>
    </row>
    <row r="94" customFormat="false" ht="13" hidden="false" customHeight="false" outlineLevel="0" collapsed="false">
      <c r="B94" s="4" t="s">
        <v>89</v>
      </c>
      <c r="C94" s="5" t="n">
        <v>2019</v>
      </c>
      <c r="D94" s="4" t="s">
        <v>53</v>
      </c>
      <c r="E94" s="4" t="s">
        <v>147</v>
      </c>
      <c r="F94" s="4" t="n">
        <v>3</v>
      </c>
      <c r="G94" s="4"/>
      <c r="H94" s="2" t="s">
        <v>250</v>
      </c>
      <c r="I94" s="2" t="s">
        <v>251</v>
      </c>
      <c r="J94" s="2" t="s">
        <v>150</v>
      </c>
      <c r="K94" s="4" t="str">
        <f aca="false">CONCATENATE(IF(ISBLANK(W94),"-",W94),"/",IF(ISBLANK(Z94),"-",Z94),"/",IF(ISBLANK(AC94),"-",AC94),"/",IF(ISBLANK(AF94),"-",AF94),"/",IF(ISBLANK(AH94),"-",AH94))</f>
        <v>-/-/-/-/-</v>
      </c>
      <c r="L94" s="4" t="str">
        <f aca="false">CONCATENATE(IF(ISBLANK(X94),"-",X94),"/",IF(ISBLANK(AA94),"-",AA94),"/",IF(ISBLANK(AD94),"-",AD94),"/",IF(ISBLANK(AG94),"-",AG94),"/",IF(ISBLANK(AI94),"-",AI94))</f>
        <v>-/-/-/-/-</v>
      </c>
      <c r="M94" s="6"/>
      <c r="N94" s="4" t="n">
        <v>2020</v>
      </c>
      <c r="O94" s="4" t="str">
        <f aca="false">CONCATENATE(IF(ISBLANK(V94),"-",V94),"/",IF(ISBLANK(Y94),"-",Y94),"/",IF(ISBLANK(AB94),"-",AB94),"/",IF(ISBLANK(AE94),"-",AE94))</f>
        <v>-/-/-/-</v>
      </c>
      <c r="P94" s="4" t="s">
        <v>252</v>
      </c>
      <c r="Q94" s="4" t="s">
        <v>253</v>
      </c>
      <c r="R94" s="2"/>
      <c r="S94" s="2"/>
      <c r="T94" s="11" t="n">
        <f aca="false">M94*F94</f>
        <v>0</v>
      </c>
      <c r="U94" s="12" t="n">
        <f aca="false">G94*M94</f>
        <v>0</v>
      </c>
      <c r="AE94" s="15"/>
      <c r="AH94" s="2"/>
      <c r="AI94" s="2"/>
      <c r="AJ94" s="0" t="n">
        <f aca="false">VLOOKUP(D94,Koordinaten!$A:$C,2,FALSE())</f>
        <v>16.3725042</v>
      </c>
      <c r="AK94" s="0" t="n">
        <f aca="false">VLOOKUP(D94,Koordinaten!$A:$C,3,FALSE())</f>
        <v>48.2083537</v>
      </c>
      <c r="AL94" s="0" t="n">
        <f aca="false">IF(ISBLANK($E94),VLOOKUP(D94,Koordinaten!$A:$C,2,FALSE()),VLOOKUP($E94,Koordinaten!$F:$H,2,FALSE()))</f>
        <v>16.0816</v>
      </c>
      <c r="AM94" s="0" t="n">
        <f aca="false">IF(ISBLANK($E94),VLOOKUP(D94,Koordinaten!$A:$C,3,FALSE()),VLOOKUP($E94,Koordinaten!$F:$H,3,FALSE()))</f>
        <v>47.7221</v>
      </c>
      <c r="AN94" s="0" t="str">
        <f aca="false">CONCATENATE(AK94,";",AJ94)</f>
        <v>48,2083537;16,3725042</v>
      </c>
      <c r="AO94" s="0" t="str">
        <f aca="false">CONCATENATE(AM94,";",AL94)</f>
        <v>47,7221;16,0816</v>
      </c>
      <c r="AP94" s="0" t="n">
        <f aca="false">MIN(IF(ISBLANK(X94),9999,X94),IF(ISBLANK(AA94),9999,AA94),IF(ISBLANK(AD94),9999,AD94),IF(ISBLANK(AG94),9999,AG94),IF(ISBLANK(AI94),9999,AI94))</f>
        <v>9999</v>
      </c>
      <c r="AQ94" s="10"/>
      <c r="AR94" s="0" t="s">
        <v>51</v>
      </c>
    </row>
    <row r="95" customFormat="false" ht="13" hidden="false" customHeight="false" outlineLevel="0" collapsed="false">
      <c r="B95" s="4" t="s">
        <v>44</v>
      </c>
      <c r="C95" s="5" t="n">
        <v>2013</v>
      </c>
      <c r="D95" s="4" t="s">
        <v>60</v>
      </c>
      <c r="E95" s="4" t="s">
        <v>61</v>
      </c>
      <c r="F95" s="4" t="n">
        <v>0</v>
      </c>
      <c r="G95" s="4" t="n">
        <v>1</v>
      </c>
      <c r="H95" s="2" t="s">
        <v>254</v>
      </c>
      <c r="I95" s="2" t="s">
        <v>255</v>
      </c>
      <c r="J95" s="2" t="s">
        <v>48</v>
      </c>
      <c r="K95" s="4" t="str">
        <f aca="false">CONCATENATE(IF(ISBLANK(W95),"-",W95),"/",IF(ISBLANK(Z95),"-",Z95),"/",IF(ISBLANK(AC95),"-",AC95),"/",IF(ISBLANK(AF95),"-",AF95),"/",IF(ISBLANK(AH95),"-",AH95))</f>
        <v>-/-/-/-/-</v>
      </c>
      <c r="L95" s="4" t="str">
        <f aca="false">CONCATENATE(IF(ISBLANK(X95),"-",X95),"/",IF(ISBLANK(AA95),"-",AA95),"/",IF(ISBLANK(AD95),"-",AD95),"/",IF(ISBLANK(AG95),"-",AG95),"/",IF(ISBLANK(AI95),"-",AI95))</f>
        <v>-/-/-/-/-</v>
      </c>
      <c r="M95" s="14"/>
      <c r="N95" s="4" t="n">
        <v>2020</v>
      </c>
      <c r="O95" s="4" t="str">
        <f aca="false">CONCATENATE(IF(ISBLANK(V95),"-",V95),"/",IF(ISBLANK(Y95),"-",Y95),"/",IF(ISBLANK(AB95),"-",AB95),"/",IF(ISBLANK(AE95),"-",AE95))</f>
        <v>-/-/-/-</v>
      </c>
      <c r="P95" s="4" t="s">
        <v>256</v>
      </c>
      <c r="Q95" s="4" t="s">
        <v>257</v>
      </c>
      <c r="R95" s="2"/>
      <c r="S95" s="2"/>
      <c r="T95" s="11" t="n">
        <f aca="false">M95*F95</f>
        <v>0</v>
      </c>
      <c r="U95" s="12" t="n">
        <f aca="false">G95*M95</f>
        <v>0</v>
      </c>
      <c r="AE95" s="15"/>
      <c r="AH95" s="2"/>
      <c r="AI95" s="2"/>
      <c r="AJ95" s="0" t="n">
        <f aca="false">VLOOKUP(D95,Koordinaten!$A:$C,2,FALSE())</f>
        <v>12.4853384</v>
      </c>
      <c r="AK95" s="0" t="n">
        <f aca="false">VLOOKUP(D95,Koordinaten!$A:$C,3,FALSE())</f>
        <v>41.894802</v>
      </c>
      <c r="AL95" s="0" t="n">
        <f aca="false">IF(ISBLANK($E95),VLOOKUP(D95,Koordinaten!$A:$C,2,FALSE()),VLOOKUP($E95,Koordinaten!$F:$H,2,FALSE()))</f>
        <v>11.2555757</v>
      </c>
      <c r="AM95" s="0" t="n">
        <f aca="false">IF(ISBLANK($E95),VLOOKUP(D95,Koordinaten!$A:$C,3,FALSE()),VLOOKUP($E95,Koordinaten!$F:$H,3,FALSE()))</f>
        <v>43.7698712</v>
      </c>
      <c r="AN95" s="0" t="str">
        <f aca="false">CONCATENATE(AK95,";",AJ95)</f>
        <v>41,894802;12,4853384</v>
      </c>
      <c r="AO95" s="0" t="str">
        <f aca="false">CONCATENATE(AM95,";",AL95)</f>
        <v>43,7698712;11,2555757</v>
      </c>
      <c r="AP95" s="0" t="n">
        <f aca="false">MIN(IF(ISBLANK(X95),9999,X95),IF(ISBLANK(AA95),9999,AA95),IF(ISBLANK(AD95),9999,AD95),IF(ISBLANK(AG95),9999,AG95),IF(ISBLANK(AI95),9999,AI95))</f>
        <v>9999</v>
      </c>
      <c r="AQ95" s="10"/>
      <c r="AR95" s="0" t="n">
        <v>10</v>
      </c>
    </row>
    <row r="96" customFormat="false" ht="13" hidden="false" customHeight="false" outlineLevel="0" collapsed="false">
      <c r="B96" s="4" t="s">
        <v>52</v>
      </c>
      <c r="C96" s="5" t="n">
        <v>2017</v>
      </c>
      <c r="D96" s="4" t="s">
        <v>258</v>
      </c>
      <c r="E96" s="4" t="s">
        <v>259</v>
      </c>
      <c r="F96" s="4" t="n">
        <v>1</v>
      </c>
      <c r="G96" s="4" t="n">
        <v>1</v>
      </c>
      <c r="H96" s="2" t="s">
        <v>260</v>
      </c>
      <c r="I96" s="2" t="s">
        <v>261</v>
      </c>
      <c r="J96" s="2" t="s">
        <v>48</v>
      </c>
      <c r="K96" s="4" t="str">
        <f aca="false">CONCATENATE(IF(ISBLANK(W96),"-",W96),"/",IF(ISBLANK(Z96),"-",Z96),"/",IF(ISBLANK(AC96),"-",AC96),"/",IF(ISBLANK(AF96),"-",AF96),"/",IF(ISBLANK(AH96),"-",AH96))</f>
        <v>2025/2035/-/-/-</v>
      </c>
      <c r="L96" s="4" t="str">
        <f aca="false">CONCATENATE(IF(ISBLANK(X96),"-",X96),"/",IF(ISBLANK(AA96),"-",AA96),"/",IF(ISBLANK(AD96),"-",AD96),"/",IF(ISBLANK(AG96),"-",AG96),"/",IF(ISBLANK(AI96),"-",AI96))</f>
        <v>2067/2055/-/-/-</v>
      </c>
      <c r="M96" s="6"/>
      <c r="N96" s="4" t="n">
        <v>2020</v>
      </c>
      <c r="O96" s="4" t="str">
        <f aca="false">CONCATENATE(IF(ISBLANK(V96),"-",V96),"/",IF(ISBLANK(Y96),"-",Y96),"/",IF(ISBLANK(AB96),"-",AB96),"/",IF(ISBLANK(AE96),"-",AE96))</f>
        <v>(94-96)/97/-/-</v>
      </c>
      <c r="P96" s="4" t="s">
        <v>252</v>
      </c>
      <c r="Q96" s="4" t="s">
        <v>262</v>
      </c>
      <c r="R96" s="2"/>
      <c r="S96" s="2"/>
      <c r="T96" s="8" t="n">
        <f aca="false">M96*F96</f>
        <v>0</v>
      </c>
      <c r="U96" s="9" t="n">
        <f aca="false">G96*M96</f>
        <v>0</v>
      </c>
      <c r="V96" s="2" t="s">
        <v>263</v>
      </c>
      <c r="W96" s="0" t="n">
        <v>2025</v>
      </c>
      <c r="X96" s="0" t="n">
        <v>2067</v>
      </c>
      <c r="Y96" s="0" t="n">
        <v>97</v>
      </c>
      <c r="Z96" s="0" t="n">
        <v>2035</v>
      </c>
      <c r="AA96" s="0" t="n">
        <v>2055</v>
      </c>
      <c r="AE96" s="4"/>
      <c r="AJ96" s="0" t="n">
        <f aca="false">VLOOKUP(D96,Koordinaten!$A:$C,2,FALSE())</f>
        <v>-7.8896263</v>
      </c>
      <c r="AK96" s="0" t="n">
        <f aca="false">VLOOKUP(D96,Koordinaten!$A:$C,3,FALSE())</f>
        <v>40.0332629</v>
      </c>
      <c r="AL96" s="0" t="n">
        <f aca="false">IF(ISBLANK($E96),VLOOKUP(D96,Koordinaten!$A:$C,2,FALSE()),VLOOKUP($E96,Koordinaten!$F:$H,2,FALSE()))</f>
        <v>-8.6107884</v>
      </c>
      <c r="AM96" s="0" t="n">
        <f aca="false">IF(ISBLANK($E96),VLOOKUP(D96,Koordinaten!$A:$C,3,FALSE()),VLOOKUP($E96,Koordinaten!$F:$H,3,FALSE()))</f>
        <v>41.1494512</v>
      </c>
      <c r="AN96" s="0" t="str">
        <f aca="false">CONCATENATE(AK96,";",AJ96)</f>
        <v>40,0332629;-7,8896263</v>
      </c>
      <c r="AO96" s="0" t="str">
        <f aca="false">CONCATENATE(AM96,";",AL96)</f>
        <v>41,1494512;-8,6107884</v>
      </c>
      <c r="AP96" s="0" t="n">
        <f aca="false">MIN(IF(ISBLANK(X96),9999,X96),IF(ISBLANK(AA96),9999,AA96),IF(ISBLANK(AD96),9999,AD96),IF(ISBLANK(AG96),9999,AG96),IF(ISBLANK(AI96),9999,AI96))</f>
        <v>2055</v>
      </c>
    </row>
    <row r="97" customFormat="false" ht="13" hidden="false" customHeight="false" outlineLevel="0" collapsed="false">
      <c r="B97" s="4" t="s">
        <v>52</v>
      </c>
      <c r="C97" s="5" t="n">
        <v>2017</v>
      </c>
      <c r="D97" s="4" t="s">
        <v>258</v>
      </c>
      <c r="E97" s="4" t="s">
        <v>259</v>
      </c>
      <c r="F97" s="4" t="n">
        <v>1</v>
      </c>
      <c r="G97" s="4" t="n">
        <v>1</v>
      </c>
      <c r="H97" s="2" t="s">
        <v>260</v>
      </c>
      <c r="I97" s="2" t="s">
        <v>261</v>
      </c>
      <c r="J97" s="2" t="s">
        <v>48</v>
      </c>
      <c r="K97" s="4" t="str">
        <f aca="false">CONCATENATE(IF(ISBLANK(W97),"-",W97),"/",IF(ISBLANK(Z97),"-",Z97),"/",IF(ISBLANK(AC97),"-",AC97),"/",IF(ISBLANK(AF97),"-",AF97),"/",IF(ISBLANK(AH97),"-",AH97))</f>
        <v>2025/2035/-/-/-</v>
      </c>
      <c r="L97" s="4" t="str">
        <f aca="false">CONCATENATE(IF(ISBLANK(X97),"-",X97),"/",IF(ISBLANK(AA97),"-",AA97),"/",IF(ISBLANK(AD97),"-",AD97),"/",IF(ISBLANK(AG97),"-",AG97),"/",IF(ISBLANK(AI97),"-",AI97))</f>
        <v>2067/2055/-/-/-</v>
      </c>
      <c r="M97" s="6"/>
      <c r="N97" s="4" t="n">
        <v>2019</v>
      </c>
      <c r="O97" s="4" t="str">
        <f aca="false">CONCATENATE(IF(ISBLANK(V97),"-",V97),"/",IF(ISBLANK(Y97),"-",Y97),"/",IF(ISBLANK(AB97),"-",AB97),"/",IF(ISBLANK(AE97),"-",AE97))</f>
        <v>(94-96)/97/-/-</v>
      </c>
      <c r="P97" s="4" t="s">
        <v>252</v>
      </c>
      <c r="Q97" s="4" t="s">
        <v>264</v>
      </c>
      <c r="R97" s="2"/>
      <c r="S97" s="2"/>
      <c r="T97" s="8" t="n">
        <f aca="false">M97*F97</f>
        <v>0</v>
      </c>
      <c r="U97" s="9" t="n">
        <f aca="false">G97*M97</f>
        <v>0</v>
      </c>
      <c r="V97" s="2" t="s">
        <v>263</v>
      </c>
      <c r="W97" s="0" t="n">
        <v>2025</v>
      </c>
      <c r="X97" s="0" t="n">
        <v>2067</v>
      </c>
      <c r="Y97" s="0" t="n">
        <v>97</v>
      </c>
      <c r="Z97" s="0" t="n">
        <v>2035</v>
      </c>
      <c r="AA97" s="0" t="n">
        <v>2055</v>
      </c>
      <c r="AE97" s="4"/>
      <c r="AJ97" s="0" t="n">
        <f aca="false">VLOOKUP(D97,Koordinaten!$A:$C,2,FALSE())</f>
        <v>-7.8896263</v>
      </c>
      <c r="AK97" s="0" t="n">
        <f aca="false">VLOOKUP(D97,Koordinaten!$A:$C,3,FALSE())</f>
        <v>40.0332629</v>
      </c>
      <c r="AL97" s="0" t="n">
        <f aca="false">IF(ISBLANK($E97),VLOOKUP(D97,Koordinaten!$A:$C,2,FALSE()),VLOOKUP($E97,Koordinaten!$F:$H,2,FALSE()))</f>
        <v>-8.6107884</v>
      </c>
      <c r="AM97" s="0" t="n">
        <f aca="false">IF(ISBLANK($E97),VLOOKUP(D97,Koordinaten!$A:$C,3,FALSE()),VLOOKUP($E97,Koordinaten!$F:$H,3,FALSE()))</f>
        <v>41.1494512</v>
      </c>
      <c r="AN97" s="0" t="str">
        <f aca="false">CONCATENATE(AK97,";",AJ97)</f>
        <v>40,0332629;-7,8896263</v>
      </c>
      <c r="AO97" s="0" t="str">
        <f aca="false">CONCATENATE(AM97,";",AL97)</f>
        <v>41,1494512;-8,6107884</v>
      </c>
      <c r="AP97" s="0" t="n">
        <f aca="false">MIN(IF(ISBLANK(X97),9999,X97),IF(ISBLANK(AA97),9999,AA97),IF(ISBLANK(AD97),9999,AD97),IF(ISBLANK(AG97),9999,AG97),IF(ISBLANK(AI97),9999,AI97))</f>
        <v>2055</v>
      </c>
    </row>
    <row r="98" customFormat="false" ht="13" hidden="false" customHeight="false" outlineLevel="0" collapsed="false">
      <c r="B98" s="4" t="s">
        <v>52</v>
      </c>
      <c r="C98" s="5" t="n">
        <v>2016</v>
      </c>
      <c r="D98" s="4" t="s">
        <v>258</v>
      </c>
      <c r="E98" s="4" t="s">
        <v>259</v>
      </c>
      <c r="F98" s="4" t="n">
        <v>1</v>
      </c>
      <c r="G98" s="4" t="n">
        <v>1</v>
      </c>
      <c r="H98" s="2" t="s">
        <v>260</v>
      </c>
      <c r="I98" s="2" t="s">
        <v>261</v>
      </c>
      <c r="J98" s="2" t="s">
        <v>48</v>
      </c>
      <c r="K98" s="4" t="str">
        <f aca="false">CONCATENATE(IF(ISBLANK(W98),"-",W98),"/",IF(ISBLANK(Z98),"-",Z98),"/",IF(ISBLANK(AC98),"-",AC98),"/",IF(ISBLANK(AF98),"-",AF98),"/",IF(ISBLANK(AH98),"-",AH98))</f>
        <v>2020/2035/-/-/-</v>
      </c>
      <c r="L98" s="4" t="str">
        <f aca="false">CONCATENATE(IF(ISBLANK(X98),"-",X98),"/",IF(ISBLANK(AA98),"-",AA98),"/",IF(ISBLANK(AD98),"-",AD98),"/",IF(ISBLANK(AG98),"-",AG98),"/",IF(ISBLANK(AI98),"-",AI98))</f>
        <v>2056/2055/-/-/-</v>
      </c>
      <c r="M98" s="6"/>
      <c r="N98" s="4" t="n">
        <v>2018</v>
      </c>
      <c r="O98" s="4" t="str">
        <f aca="false">CONCATENATE(IF(ISBLANK(V98),"-",V98),"/",IF(ISBLANK(Y98),"-",Y98),"/",IF(ISBLANK(AB98),"-",AB98),"/",IF(ISBLANK(AE98),"-",AE98))</f>
        <v>91/98/-/-</v>
      </c>
      <c r="P98" s="4" t="s">
        <v>252</v>
      </c>
      <c r="Q98" s="4" t="s">
        <v>264</v>
      </c>
      <c r="R98" s="2"/>
      <c r="S98" s="2"/>
      <c r="T98" s="8" t="n">
        <f aca="false">M98*F98</f>
        <v>0</v>
      </c>
      <c r="U98" s="9" t="n">
        <f aca="false">G98*M98</f>
        <v>0</v>
      </c>
      <c r="V98" s="2" t="n">
        <v>91</v>
      </c>
      <c r="W98" s="0" t="n">
        <v>2020</v>
      </c>
      <c r="X98" s="0" t="n">
        <v>2056</v>
      </c>
      <c r="Y98" s="0" t="n">
        <v>98</v>
      </c>
      <c r="Z98" s="0" t="n">
        <v>2035</v>
      </c>
      <c r="AA98" s="0" t="n">
        <v>2055</v>
      </c>
      <c r="AE98" s="4"/>
      <c r="AJ98" s="0" t="n">
        <f aca="false">VLOOKUP(D98,Koordinaten!$A:$C,2,FALSE())</f>
        <v>-7.8896263</v>
      </c>
      <c r="AK98" s="0" t="n">
        <f aca="false">VLOOKUP(D98,Koordinaten!$A:$C,3,FALSE())</f>
        <v>40.0332629</v>
      </c>
      <c r="AL98" s="0" t="n">
        <f aca="false">IF(ISBLANK($E98),VLOOKUP(D98,Koordinaten!$A:$C,2,FALSE()),VLOOKUP($E98,Koordinaten!$F:$H,2,FALSE()))</f>
        <v>-8.6107884</v>
      </c>
      <c r="AM98" s="0" t="n">
        <f aca="false">IF(ISBLANK($E98),VLOOKUP(D98,Koordinaten!$A:$C,3,FALSE()),VLOOKUP($E98,Koordinaten!$F:$H,3,FALSE()))</f>
        <v>41.1494512</v>
      </c>
      <c r="AN98" s="0" t="str">
        <f aca="false">CONCATENATE(AK98,";",AJ98)</f>
        <v>40,0332629;-7,8896263</v>
      </c>
      <c r="AO98" s="0" t="str">
        <f aca="false">CONCATENATE(AM98,";",AL98)</f>
        <v>41,1494512;-8,6107884</v>
      </c>
      <c r="AP98" s="0" t="n">
        <f aca="false">MIN(IF(ISBLANK(X98),9999,X98),IF(ISBLANK(AA98),9999,AA98),IF(ISBLANK(AD98),9999,AD98),IF(ISBLANK(AG98),9999,AG98),IF(ISBLANK(AI98),9999,AI98))</f>
        <v>2055</v>
      </c>
    </row>
    <row r="99" customFormat="false" ht="13" hidden="false" customHeight="false" outlineLevel="0" collapsed="false">
      <c r="B99" s="4" t="s">
        <v>52</v>
      </c>
      <c r="C99" s="5" t="n">
        <v>2016</v>
      </c>
      <c r="D99" s="4" t="s">
        <v>258</v>
      </c>
      <c r="E99" s="4" t="s">
        <v>259</v>
      </c>
      <c r="F99" s="4" t="n">
        <v>1</v>
      </c>
      <c r="G99" s="4" t="n">
        <v>1</v>
      </c>
      <c r="H99" s="2" t="s">
        <v>265</v>
      </c>
      <c r="I99" s="2" t="s">
        <v>261</v>
      </c>
      <c r="J99" s="2" t="s">
        <v>48</v>
      </c>
      <c r="K99" s="4" t="str">
        <f aca="false">CONCATENATE(IF(ISBLANK(W99),"-",W99),"/",IF(ISBLANK(Z99),"-",Z99),"/",IF(ISBLANK(AC99),"-",AC99),"/",IF(ISBLANK(AF99),"-",AF99),"/",IF(ISBLANK(AH99),"-",AH99))</f>
        <v>2026/2035/-/-/-</v>
      </c>
      <c r="L99" s="4" t="str">
        <f aca="false">CONCATENATE(IF(ISBLANK(X99),"-",X99),"/",IF(ISBLANK(AA99),"-",AA99),"/",IF(ISBLANK(AD99),"-",AD99),"/",IF(ISBLANK(AG99),"-",AG99),"/",IF(ISBLANK(AI99),"-",AI99))</f>
        <v>2075/2055/-/-/-</v>
      </c>
      <c r="M99" s="6"/>
      <c r="N99" s="4" t="n">
        <v>2017</v>
      </c>
      <c r="O99" s="4" t="str">
        <f aca="false">CONCATENATE(IF(ISBLANK(V99),"-",V99),"/",IF(ISBLANK(Y99),"-",Y99),"/",IF(ISBLANK(AB99),"-",AB99),"/",IF(ISBLANK(AE99),"-",AE99))</f>
        <v>97/98/-/-</v>
      </c>
      <c r="P99" s="4" t="s">
        <v>266</v>
      </c>
      <c r="Q99" s="4" t="s">
        <v>264</v>
      </c>
      <c r="R99" s="2"/>
      <c r="S99" s="2"/>
      <c r="T99" s="8" t="n">
        <f aca="false">M99*F99</f>
        <v>0</v>
      </c>
      <c r="U99" s="9" t="n">
        <f aca="false">G99*M99</f>
        <v>0</v>
      </c>
      <c r="V99" s="2" t="n">
        <v>97</v>
      </c>
      <c r="W99" s="0" t="n">
        <v>2026</v>
      </c>
      <c r="X99" s="0" t="n">
        <v>2075</v>
      </c>
      <c r="Y99" s="0" t="n">
        <v>98</v>
      </c>
      <c r="Z99" s="0" t="n">
        <v>2035</v>
      </c>
      <c r="AA99" s="0" t="n">
        <v>2055</v>
      </c>
      <c r="AE99" s="4"/>
      <c r="AJ99" s="0" t="n">
        <f aca="false">VLOOKUP(D99,Koordinaten!$A:$C,2,FALSE())</f>
        <v>-7.8896263</v>
      </c>
      <c r="AK99" s="0" t="n">
        <f aca="false">VLOOKUP(D99,Koordinaten!$A:$C,3,FALSE())</f>
        <v>40.0332629</v>
      </c>
      <c r="AL99" s="0" t="n">
        <f aca="false">IF(ISBLANK($E99),VLOOKUP(D99,Koordinaten!$A:$C,2,FALSE()),VLOOKUP($E99,Koordinaten!$F:$H,2,FALSE()))</f>
        <v>-8.6107884</v>
      </c>
      <c r="AM99" s="0" t="n">
        <f aca="false">IF(ISBLANK($E99),VLOOKUP(D99,Koordinaten!$A:$C,3,FALSE()),VLOOKUP($E99,Koordinaten!$F:$H,3,FALSE()))</f>
        <v>41.1494512</v>
      </c>
      <c r="AN99" s="0" t="str">
        <f aca="false">CONCATENATE(AK99,";",AJ99)</f>
        <v>40,0332629;-7,8896263</v>
      </c>
      <c r="AO99" s="0" t="str">
        <f aca="false">CONCATENATE(AM99,";",AL99)</f>
        <v>41,1494512;-8,6107884</v>
      </c>
      <c r="AP99" s="0" t="n">
        <f aca="false">MIN(IF(ISBLANK(X99),9999,X99),IF(ISBLANK(AA99),9999,AA99),IF(ISBLANK(AD99),9999,AD99),IF(ISBLANK(AG99),9999,AG99),IF(ISBLANK(AI99),9999,AI99))</f>
        <v>2055</v>
      </c>
    </row>
    <row r="100" customFormat="false" ht="13" hidden="false" customHeight="false" outlineLevel="0" collapsed="false">
      <c r="B100" s="4" t="s">
        <v>52</v>
      </c>
      <c r="C100" s="5" t="n">
        <v>2013</v>
      </c>
      <c r="D100" s="4" t="s">
        <v>60</v>
      </c>
      <c r="E100" s="4" t="s">
        <v>212</v>
      </c>
      <c r="F100" s="4" t="n">
        <v>2</v>
      </c>
      <c r="G100" s="4" t="n">
        <v>2</v>
      </c>
      <c r="H100" s="2" t="s">
        <v>267</v>
      </c>
      <c r="I100" s="2" t="s">
        <v>268</v>
      </c>
      <c r="J100" s="2" t="s">
        <v>269</v>
      </c>
      <c r="K100" s="4" t="str">
        <f aca="false">CONCATENATE(IF(ISBLANK(W100),"-",W100),"/",IF(ISBLANK(Z100),"-",Z100),"/",IF(ISBLANK(AC100),"-",AC100),"/",IF(ISBLANK(AF100),"-",AF100),"/",IF(ISBLANK(AH100),"-",AH100))</f>
        <v>2016/2016/-/-/-</v>
      </c>
      <c r="L100" s="4" t="str">
        <f aca="false">CONCATENATE(IF(ISBLANK(X100),"-",X100),"/",IF(ISBLANK(AA100),"-",AA100),"/",IF(ISBLANK(AD100),"-",AD100),"/",IF(ISBLANK(AG100),"-",AG100),"/",IF(ISBLANK(AI100),"-",AI100))</f>
        <v>2030/2028/-/-/-</v>
      </c>
      <c r="M100" s="6"/>
      <c r="N100" s="4" t="n">
        <v>2020</v>
      </c>
      <c r="O100" s="4" t="str">
        <f aca="false">CONCATENATE(IF(ISBLANK(V100),"-",V100),"/",IF(ISBLANK(Y100),"-",Y100),"/",IF(ISBLANK(AB100),"-",AB100),"/",IF(ISBLANK(AE100),"-",AE100))</f>
        <v>93/91/-/-</v>
      </c>
      <c r="P100" s="4" t="s">
        <v>252</v>
      </c>
      <c r="Q100" s="4" t="s">
        <v>262</v>
      </c>
      <c r="R100" s="2"/>
      <c r="S100" s="2"/>
      <c r="T100" s="8" t="n">
        <f aca="false">M100*F100</f>
        <v>0</v>
      </c>
      <c r="U100" s="9" t="n">
        <f aca="false">G100*M100</f>
        <v>0</v>
      </c>
      <c r="V100" s="2" t="n">
        <v>93</v>
      </c>
      <c r="W100" s="0" t="n">
        <v>2016</v>
      </c>
      <c r="X100" s="0" t="n">
        <v>2030</v>
      </c>
      <c r="Y100" s="0" t="n">
        <v>91</v>
      </c>
      <c r="Z100" s="0" t="n">
        <v>2016</v>
      </c>
      <c r="AA100" s="0" t="n">
        <v>2028</v>
      </c>
      <c r="AE100" s="4"/>
      <c r="AJ100" s="0" t="n">
        <f aca="false">VLOOKUP(D100,Koordinaten!$A:$C,2,FALSE())</f>
        <v>12.4853384</v>
      </c>
      <c r="AK100" s="0" t="n">
        <f aca="false">VLOOKUP(D100,Koordinaten!$A:$C,3,FALSE())</f>
        <v>41.894802</v>
      </c>
      <c r="AL100" s="0" t="n">
        <f aca="false">IF(ISBLANK($E100),VLOOKUP(D100,Koordinaten!$A:$C,2,FALSE()),VLOOKUP($E100,Koordinaten!$F:$H,2,FALSE()))</f>
        <v>14.155048</v>
      </c>
      <c r="AM100" s="0" t="n">
        <f aca="false">IF(ISBLANK($E100),VLOOKUP(D100,Koordinaten!$A:$C,3,FALSE()),VLOOKUP($E100,Koordinaten!$F:$H,3,FALSE()))</f>
        <v>37.587794</v>
      </c>
      <c r="AN100" s="0" t="str">
        <f aca="false">CONCATENATE(AK100,";",AJ100)</f>
        <v>41,894802;12,4853384</v>
      </c>
      <c r="AO100" s="0" t="str">
        <f aca="false">CONCATENATE(AM100,";",AL100)</f>
        <v>37,587794;14,155048</v>
      </c>
      <c r="AP100" s="0" t="n">
        <f aca="false">MIN(IF(ISBLANK(X100),9999,X100),IF(ISBLANK(AA100),9999,AA100),IF(ISBLANK(AD100),9999,AD100),IF(ISBLANK(AG100),9999,AG100),IF(ISBLANK(AI100),9999,AI100))</f>
        <v>2028</v>
      </c>
      <c r="AQ100" s="10" t="n">
        <v>44205</v>
      </c>
      <c r="AR100" s="0" t="s">
        <v>51</v>
      </c>
    </row>
    <row r="101" customFormat="false" ht="13" hidden="false" customHeight="false" outlineLevel="0" collapsed="false">
      <c r="B101" s="4" t="s">
        <v>44</v>
      </c>
      <c r="C101" s="5" t="n">
        <v>2016</v>
      </c>
      <c r="D101" s="4" t="s">
        <v>60</v>
      </c>
      <c r="E101" s="4" t="s">
        <v>224</v>
      </c>
      <c r="F101" s="4" t="n">
        <v>1</v>
      </c>
      <c r="G101" s="4" t="n">
        <v>1</v>
      </c>
      <c r="H101" s="2" t="s">
        <v>270</v>
      </c>
      <c r="I101" s="2" t="s">
        <v>271</v>
      </c>
      <c r="J101" s="2" t="s">
        <v>48</v>
      </c>
      <c r="K101" s="4" t="str">
        <f aca="false">CONCATENATE(IF(ISBLANK(W101),"-",W101),"/",IF(ISBLANK(Z101),"-",Z101),"/",IF(ISBLANK(AC101),"-",AC101),"/",IF(ISBLANK(AF101),"-",AF101),"/",IF(ISBLANK(AH101),"-",AH101))</f>
        <v>-/-/-/-/-</v>
      </c>
      <c r="L101" s="4" t="str">
        <f aca="false">CONCATENATE(IF(ISBLANK(X101),"-",X101),"/",IF(ISBLANK(AA101),"-",AA101),"/",IF(ISBLANK(AD101),"-",AD101),"/",IF(ISBLANK(AG101),"-",AG101),"/",IF(ISBLANK(AI101),"-",AI101))</f>
        <v>-/-/-/-/-</v>
      </c>
      <c r="M101" s="6"/>
      <c r="N101" s="4" t="n">
        <v>2020</v>
      </c>
      <c r="O101" s="4" t="str">
        <f aca="false">CONCATENATE(IF(ISBLANK(V101),"-",V101),"/",IF(ISBLANK(Y101),"-",Y101),"/",IF(ISBLANK(AB101),"-",AB101),"/",IF(ISBLANK(AE101),"-",AE101))</f>
        <v>-/-/-/-</v>
      </c>
      <c r="P101" s="4" t="s">
        <v>252</v>
      </c>
      <c r="Q101" s="4" t="s">
        <v>272</v>
      </c>
      <c r="R101" s="7"/>
      <c r="S101" s="7"/>
      <c r="T101" s="8" t="n">
        <f aca="false">M101*F101</f>
        <v>0</v>
      </c>
      <c r="U101" s="9" t="n">
        <f aca="false">G101*M101</f>
        <v>0</v>
      </c>
      <c r="V101" s="2" t="s">
        <v>161</v>
      </c>
      <c r="AE101" s="4"/>
      <c r="AJ101" s="0" t="n">
        <f aca="false">VLOOKUP(D101,Koordinaten!$A:$C,2,FALSE())</f>
        <v>12.4853384</v>
      </c>
      <c r="AK101" s="0" t="n">
        <f aca="false">VLOOKUP(D101,Koordinaten!$A:$C,3,FALSE())</f>
        <v>41.894802</v>
      </c>
      <c r="AL101" s="0" t="n">
        <f aca="false">IF(ISBLANK($E101),VLOOKUP(D101,Koordinaten!$A:$C,2,FALSE()),VLOOKUP($E101,Koordinaten!$F:$H,2,FALSE()))</f>
        <v>10.9924122</v>
      </c>
      <c r="AM101" s="0" t="n">
        <f aca="false">IF(ISBLANK($E101),VLOOKUP(D101,Koordinaten!$A:$C,3,FALSE()),VLOOKUP($E101,Koordinaten!$F:$H,3,FALSE()))</f>
        <v>45.4384958</v>
      </c>
      <c r="AN101" s="0" t="str">
        <f aca="false">CONCATENATE(AK101,";",AJ101)</f>
        <v>41,894802;12,4853384</v>
      </c>
      <c r="AO101" s="0" t="str">
        <f aca="false">CONCATENATE(AM101,";",AL101)</f>
        <v>45,4384958;10,9924122</v>
      </c>
      <c r="AP101" s="0" t="n">
        <f aca="false">MIN(IF(ISBLANK(X101),9999,X101),IF(ISBLANK(AA101),9999,AA101),IF(ISBLANK(AD101),9999,AD101),IF(ISBLANK(AG101),9999,AG101),IF(ISBLANK(AI101),9999,AI101))</f>
        <v>9999</v>
      </c>
      <c r="AQ101" s="10"/>
      <c r="AR101" s="0" t="n">
        <v>14</v>
      </c>
    </row>
    <row r="102" customFormat="false" ht="13" hidden="false" customHeight="false" outlineLevel="0" collapsed="false">
      <c r="B102" s="4" t="s">
        <v>52</v>
      </c>
      <c r="C102" s="5" t="n">
        <v>2015</v>
      </c>
      <c r="D102" s="4" t="s">
        <v>60</v>
      </c>
      <c r="E102" s="4" t="s">
        <v>157</v>
      </c>
      <c r="F102" s="4" t="n">
        <v>3</v>
      </c>
      <c r="G102" s="4" t="n">
        <v>2</v>
      </c>
      <c r="H102" s="4" t="s">
        <v>273</v>
      </c>
      <c r="I102" s="2" t="s">
        <v>274</v>
      </c>
      <c r="J102" s="2" t="s">
        <v>275</v>
      </c>
      <c r="K102" s="4" t="str">
        <f aca="false">CONCATENATE(IF(ISBLANK(W102),"-",W102),"/",IF(ISBLANK(Z102),"-",Z102),"/",IF(ISBLANK(AC102),"-",AC102),"/",IF(ISBLANK(AF102),"-",AF102),"/",IF(ISBLANK(AH102),"-",AH102))</f>
        <v>-/-/-/-/-</v>
      </c>
      <c r="L102" s="4" t="str">
        <f aca="false">CONCATENATE(IF(ISBLANK(X102),"-",X102),"/",IF(ISBLANK(AA102),"-",AA102),"/",IF(ISBLANK(AD102),"-",AD102),"/",IF(ISBLANK(AG102),"-",AG102),"/",IF(ISBLANK(AI102),"-",AI102))</f>
        <v>-/-/-/-/-</v>
      </c>
      <c r="M102" s="6"/>
      <c r="N102" s="4" t="n">
        <v>2020</v>
      </c>
      <c r="O102" s="4" t="str">
        <f aca="false">CONCATENATE(IF(ISBLANK(V102),"-",V102),"/",IF(ISBLANK(Y102),"-",Y102),"/",IF(ISBLANK(AB102),"-",AB102),"/",IF(ISBLANK(AE102),"-",AE102))</f>
        <v>-/-/-/-</v>
      </c>
      <c r="P102" s="4" t="s">
        <v>273</v>
      </c>
      <c r="Q102" s="4" t="s">
        <v>276</v>
      </c>
      <c r="T102" s="11" t="n">
        <f aca="false">M102*F102</f>
        <v>0</v>
      </c>
      <c r="U102" s="12" t="n">
        <f aca="false">G102*M102</f>
        <v>0</v>
      </c>
      <c r="V102" s="2" t="s">
        <v>161</v>
      </c>
      <c r="Y102" s="0" t="s">
        <v>161</v>
      </c>
      <c r="AB102" s="0" t="s">
        <v>161</v>
      </c>
      <c r="AE102" s="4"/>
      <c r="AJ102" s="0" t="n">
        <f aca="false">VLOOKUP(D102,Koordinaten!$A:$C,2,FALSE())</f>
        <v>12.4853384</v>
      </c>
      <c r="AK102" s="0" t="n">
        <f aca="false">VLOOKUP(D102,Koordinaten!$A:$C,3,FALSE())</f>
        <v>41.894802</v>
      </c>
      <c r="AL102" s="0" t="n">
        <f aca="false">IF(ISBLANK($E102),VLOOKUP(D102,Koordinaten!$A:$C,2,FALSE()),VLOOKUP($E102,Koordinaten!$F:$H,2,FALSE()))</f>
        <v>11.3547801</v>
      </c>
      <c r="AM102" s="0" t="n">
        <f aca="false">IF(ISBLANK($E102),VLOOKUP(D102,Koordinaten!$A:$C,3,FALSE()),VLOOKUP($E102,Koordinaten!$F:$H,3,FALSE()))</f>
        <v>46.4981125</v>
      </c>
      <c r="AN102" s="0" t="str">
        <f aca="false">CONCATENATE(AK102,";",AJ102)</f>
        <v>41,894802;12,4853384</v>
      </c>
      <c r="AO102" s="0" t="str">
        <f aca="false">CONCATENATE(AM102,";",AL102)</f>
        <v>46,4981125;11,3547801</v>
      </c>
      <c r="AP102" s="0" t="n">
        <f aca="false">MIN(IF(ISBLANK(X102),9999,X102),IF(ISBLANK(AA102),9999,AA102),IF(ISBLANK(AD102),9999,AD102),IF(ISBLANK(AG102),9999,AG102),IF(ISBLANK(AI102),9999,AI102))</f>
        <v>9999</v>
      </c>
      <c r="AQ102" s="10"/>
      <c r="AR102" s="0" t="s">
        <v>51</v>
      </c>
    </row>
    <row r="103" customFormat="false" ht="13" hidden="false" customHeight="false" outlineLevel="0" collapsed="false">
      <c r="B103" s="4" t="s">
        <v>52</v>
      </c>
      <c r="C103" s="5" t="n">
        <v>2016</v>
      </c>
      <c r="D103" s="4" t="s">
        <v>60</v>
      </c>
      <c r="E103" s="4" t="s">
        <v>157</v>
      </c>
      <c r="F103" s="4" t="n">
        <v>3</v>
      </c>
      <c r="G103" s="4" t="n">
        <v>1</v>
      </c>
      <c r="H103" s="4" t="s">
        <v>273</v>
      </c>
      <c r="I103" s="2" t="s">
        <v>277</v>
      </c>
      <c r="J103" s="2" t="s">
        <v>278</v>
      </c>
      <c r="K103" s="4" t="str">
        <f aca="false">CONCATENATE(IF(ISBLANK(W103),"-",W103),"/",IF(ISBLANK(Z103),"-",Z103),"/",IF(ISBLANK(AC103),"-",AC103),"/",IF(ISBLANK(AF103),"-",AF103),"/",IF(ISBLANK(AH103),"-",AH103))</f>
        <v>-/-/-/-/-</v>
      </c>
      <c r="L103" s="4" t="str">
        <f aca="false">CONCATENATE(IF(ISBLANK(X103),"-",X103),"/",IF(ISBLANK(AA103),"-",AA103),"/",IF(ISBLANK(AD103),"-",AD103),"/",IF(ISBLANK(AG103),"-",AG103),"/",IF(ISBLANK(AI103),"-",AI103))</f>
        <v>-/-/-/-/-</v>
      </c>
      <c r="M103" s="6"/>
      <c r="N103" s="4" t="n">
        <v>2020</v>
      </c>
      <c r="O103" s="4" t="str">
        <f aca="false">CONCATENATE(IF(ISBLANK(V103),"-",V103),"/",IF(ISBLANK(Y103),"-",Y103),"/",IF(ISBLANK(AB103),"-",AB103),"/",IF(ISBLANK(AE103),"-",AE103))</f>
        <v>-/-/-/-</v>
      </c>
      <c r="P103" s="4" t="s">
        <v>273</v>
      </c>
      <c r="Q103" s="4" t="s">
        <v>276</v>
      </c>
      <c r="T103" s="11" t="n">
        <f aca="false">M103*F103</f>
        <v>0</v>
      </c>
      <c r="U103" s="12" t="n">
        <f aca="false">G103*M103</f>
        <v>0</v>
      </c>
      <c r="V103" s="2" t="s">
        <v>161</v>
      </c>
      <c r="Y103" s="0" t="s">
        <v>161</v>
      </c>
      <c r="AB103" s="0" t="s">
        <v>161</v>
      </c>
      <c r="AE103" s="4"/>
      <c r="AJ103" s="0" t="n">
        <f aca="false">VLOOKUP(D103,Koordinaten!$A:$C,2,FALSE())</f>
        <v>12.4853384</v>
      </c>
      <c r="AK103" s="0" t="n">
        <f aca="false">VLOOKUP(D103,Koordinaten!$A:$C,3,FALSE())</f>
        <v>41.894802</v>
      </c>
      <c r="AL103" s="0" t="n">
        <f aca="false">IF(ISBLANK($E103),VLOOKUP(D103,Koordinaten!$A:$C,2,FALSE()),VLOOKUP($E103,Koordinaten!$F:$H,2,FALSE()))</f>
        <v>11.3547801</v>
      </c>
      <c r="AM103" s="0" t="n">
        <f aca="false">IF(ISBLANK($E103),VLOOKUP(D103,Koordinaten!$A:$C,3,FALSE()),VLOOKUP($E103,Koordinaten!$F:$H,3,FALSE()))</f>
        <v>46.4981125</v>
      </c>
      <c r="AN103" s="0" t="str">
        <f aca="false">CONCATENATE(AK103,";",AJ103)</f>
        <v>41,894802;12,4853384</v>
      </c>
      <c r="AO103" s="0" t="str">
        <f aca="false">CONCATENATE(AM103,";",AL103)</f>
        <v>46,4981125;11,3547801</v>
      </c>
      <c r="AP103" s="0" t="n">
        <f aca="false">MIN(IF(ISBLANK(X103),9999,X103),IF(ISBLANK(AA103),9999,AA103),IF(ISBLANK(AD103),9999,AD103),IF(ISBLANK(AG103),9999,AG103),IF(ISBLANK(AI103),9999,AI103))</f>
        <v>9999</v>
      </c>
      <c r="AQ103" s="10"/>
      <c r="AR103" s="0" t="s">
        <v>51</v>
      </c>
    </row>
    <row r="104" customFormat="false" ht="13" hidden="false" customHeight="false" outlineLevel="0" collapsed="false">
      <c r="B104" s="4" t="s">
        <v>44</v>
      </c>
      <c r="C104" s="5" t="n">
        <v>2016</v>
      </c>
      <c r="D104" s="4" t="s">
        <v>60</v>
      </c>
      <c r="E104" s="4" t="s">
        <v>157</v>
      </c>
      <c r="F104" s="4" t="n">
        <v>2</v>
      </c>
      <c r="G104" s="4" t="n">
        <v>3</v>
      </c>
      <c r="H104" s="4" t="s">
        <v>273</v>
      </c>
      <c r="I104" s="2" t="s">
        <v>279</v>
      </c>
      <c r="J104" s="2" t="s">
        <v>280</v>
      </c>
      <c r="K104" s="4" t="str">
        <f aca="false">CONCATENATE(IF(ISBLANK(W104),"-",W104),"/",IF(ISBLANK(Z104),"-",Z104),"/",IF(ISBLANK(AC104),"-",AC104),"/",IF(ISBLANK(AF104),"-",AF104),"/",IF(ISBLANK(AH104),"-",AH104))</f>
        <v>-/-/-/2021/-</v>
      </c>
      <c r="L104" s="4" t="str">
        <f aca="false">CONCATENATE(IF(ISBLANK(X104),"-",X104),"/",IF(ISBLANK(AA104),"-",AA104),"/",IF(ISBLANK(AD104),"-",AD104),"/",IF(ISBLANK(AG104),"-",AG104),"/",IF(ISBLANK(AI104),"-",AI104))</f>
        <v>-/-/-/2028/-</v>
      </c>
      <c r="M104" s="6"/>
      <c r="N104" s="4" t="n">
        <v>2020</v>
      </c>
      <c r="O104" s="4" t="str">
        <f aca="false">CONCATENATE(IF(ISBLANK(V104),"-",V104),"/",IF(ISBLANK(Y104),"-",Y104),"/",IF(ISBLANK(AB104),"-",AB104),"/",IF(ISBLANK(AE104),"-",AE104))</f>
        <v>-/-/-/-</v>
      </c>
      <c r="P104" s="4" t="s">
        <v>273</v>
      </c>
      <c r="Q104" s="4" t="s">
        <v>276</v>
      </c>
      <c r="T104" s="11" t="n">
        <f aca="false">M104*F104</f>
        <v>0</v>
      </c>
      <c r="U104" s="12" t="n">
        <f aca="false">G104*M104</f>
        <v>0</v>
      </c>
      <c r="V104" s="2" t="s">
        <v>161</v>
      </c>
      <c r="Y104" s="0" t="s">
        <v>161</v>
      </c>
      <c r="AB104" s="0" t="s">
        <v>161</v>
      </c>
      <c r="AE104" s="4"/>
      <c r="AF104" s="0" t="n">
        <v>2021</v>
      </c>
      <c r="AG104" s="0" t="n">
        <v>2028</v>
      </c>
      <c r="AJ104" s="0" t="n">
        <f aca="false">VLOOKUP(D104,Koordinaten!$A:$C,2,FALSE())</f>
        <v>12.4853384</v>
      </c>
      <c r="AK104" s="0" t="n">
        <f aca="false">VLOOKUP(D104,Koordinaten!$A:$C,3,FALSE())</f>
        <v>41.894802</v>
      </c>
      <c r="AL104" s="0" t="n">
        <f aca="false">IF(ISBLANK($E104),VLOOKUP(D104,Koordinaten!$A:$C,2,FALSE()),VLOOKUP($E104,Koordinaten!$F:$H,2,FALSE()))</f>
        <v>11.3547801</v>
      </c>
      <c r="AM104" s="0" t="n">
        <f aca="false">IF(ISBLANK($E104),VLOOKUP(D104,Koordinaten!$A:$C,3,FALSE()),VLOOKUP($E104,Koordinaten!$F:$H,3,FALSE()))</f>
        <v>46.4981125</v>
      </c>
      <c r="AN104" s="0" t="str">
        <f aca="false">CONCATENATE(AK104,";",AJ104)</f>
        <v>41,894802;12,4853384</v>
      </c>
      <c r="AO104" s="0" t="str">
        <f aca="false">CONCATENATE(AM104,";",AL104)</f>
        <v>46,4981125;11,3547801</v>
      </c>
      <c r="AP104" s="0" t="n">
        <f aca="false">MIN(IF(ISBLANK(X104),9999,X104),IF(ISBLANK(AA104),9999,AA104),IF(ISBLANK(AD104),9999,AD104),IF(ISBLANK(AG104),9999,AG104),IF(ISBLANK(AI104),9999,AI104))</f>
        <v>2028</v>
      </c>
      <c r="AQ104" s="10"/>
      <c r="AR104" s="0" t="s">
        <v>51</v>
      </c>
    </row>
    <row r="105" customFormat="false" ht="13" hidden="false" customHeight="false" outlineLevel="0" collapsed="false">
      <c r="B105" s="4" t="s">
        <v>44</v>
      </c>
      <c r="C105" s="5" t="n">
        <v>2017</v>
      </c>
      <c r="D105" s="4" t="s">
        <v>60</v>
      </c>
      <c r="E105" s="4" t="s">
        <v>157</v>
      </c>
      <c r="F105" s="4" t="n">
        <v>2</v>
      </c>
      <c r="G105" s="4" t="n">
        <v>2</v>
      </c>
      <c r="H105" s="4" t="s">
        <v>273</v>
      </c>
      <c r="I105" s="2" t="s">
        <v>281</v>
      </c>
      <c r="J105" s="2" t="s">
        <v>73</v>
      </c>
      <c r="K105" s="4" t="str">
        <f aca="false">CONCATENATE(IF(ISBLANK(W105),"-",W105),"/",IF(ISBLANK(Z105),"-",Z105),"/",IF(ISBLANK(AC105),"-",AC105),"/",IF(ISBLANK(AF105),"-",AF105),"/",IF(ISBLANK(AH105),"-",AH105))</f>
        <v>-/-/-/-/-</v>
      </c>
      <c r="L105" s="4" t="str">
        <f aca="false">CONCATENATE(IF(ISBLANK(X105),"-",X105),"/",IF(ISBLANK(AA105),"-",AA105),"/",IF(ISBLANK(AD105),"-",AD105),"/",IF(ISBLANK(AG105),"-",AG105),"/",IF(ISBLANK(AI105),"-",AI105))</f>
        <v>-/-/-/-/-</v>
      </c>
      <c r="M105" s="6"/>
      <c r="N105" s="4" t="n">
        <v>2020</v>
      </c>
      <c r="O105" s="4" t="str">
        <f aca="false">CONCATENATE(IF(ISBLANK(V105),"-",V105),"/",IF(ISBLANK(Y105),"-",Y105),"/",IF(ISBLANK(AB105),"-",AB105),"/",IF(ISBLANK(AE105),"-",AE105))</f>
        <v>-/-/-/-</v>
      </c>
      <c r="P105" s="4" t="s">
        <v>273</v>
      </c>
      <c r="Q105" s="4" t="s">
        <v>276</v>
      </c>
      <c r="T105" s="11" t="n">
        <f aca="false">M105*F105</f>
        <v>0</v>
      </c>
      <c r="U105" s="12" t="n">
        <f aca="false">G105*M105</f>
        <v>0</v>
      </c>
      <c r="V105" s="2" t="s">
        <v>161</v>
      </c>
      <c r="Y105" s="0" t="s">
        <v>161</v>
      </c>
      <c r="AB105" s="0" t="s">
        <v>161</v>
      </c>
      <c r="AE105" s="4"/>
      <c r="AJ105" s="0" t="n">
        <f aca="false">VLOOKUP(D105,Koordinaten!$A:$C,2,FALSE())</f>
        <v>12.4853384</v>
      </c>
      <c r="AK105" s="0" t="n">
        <f aca="false">VLOOKUP(D105,Koordinaten!$A:$C,3,FALSE())</f>
        <v>41.894802</v>
      </c>
      <c r="AL105" s="0" t="n">
        <f aca="false">IF(ISBLANK($E105),VLOOKUP(D105,Koordinaten!$A:$C,2,FALSE()),VLOOKUP($E105,Koordinaten!$F:$H,2,FALSE()))</f>
        <v>11.3547801</v>
      </c>
      <c r="AM105" s="0" t="n">
        <f aca="false">IF(ISBLANK($E105),VLOOKUP(D105,Koordinaten!$A:$C,3,FALSE()),VLOOKUP($E105,Koordinaten!$F:$H,3,FALSE()))</f>
        <v>46.4981125</v>
      </c>
      <c r="AN105" s="0" t="str">
        <f aca="false">CONCATENATE(AK105,";",AJ105)</f>
        <v>41,894802;12,4853384</v>
      </c>
      <c r="AO105" s="0" t="str">
        <f aca="false">CONCATENATE(AM105,";",AL105)</f>
        <v>46,4981125;11,3547801</v>
      </c>
      <c r="AP105" s="0" t="n">
        <f aca="false">MIN(IF(ISBLANK(X105),9999,X105),IF(ISBLANK(AA105),9999,AA105),IF(ISBLANK(AD105),9999,AD105),IF(ISBLANK(AG105),9999,AG105),IF(ISBLANK(AI105),9999,AI105))</f>
        <v>9999</v>
      </c>
      <c r="AQ105" s="10"/>
      <c r="AR105" s="0" t="s">
        <v>51</v>
      </c>
    </row>
    <row r="106" customFormat="false" ht="13" hidden="false" customHeight="false" outlineLevel="0" collapsed="false">
      <c r="B106" s="4" t="s">
        <v>44</v>
      </c>
      <c r="C106" s="5" t="n">
        <v>2017</v>
      </c>
      <c r="D106" s="4" t="s">
        <v>60</v>
      </c>
      <c r="E106" s="4" t="s">
        <v>157</v>
      </c>
      <c r="F106" s="4" t="n">
        <v>4</v>
      </c>
      <c r="G106" s="4" t="n">
        <v>3</v>
      </c>
      <c r="H106" s="4" t="s">
        <v>273</v>
      </c>
      <c r="I106" s="2" t="s">
        <v>282</v>
      </c>
      <c r="J106" s="2" t="s">
        <v>163</v>
      </c>
      <c r="K106" s="4" t="str">
        <f aca="false">CONCATENATE(IF(ISBLANK(W106),"-",W106),"/",IF(ISBLANK(Z106),"-",Z106),"/",IF(ISBLANK(AC106),"-",AC106),"/",IF(ISBLANK(AF106),"-",AF106),"/",IF(ISBLANK(AH106),"-",AH106))</f>
        <v>-/-/-/-/-</v>
      </c>
      <c r="L106" s="4" t="str">
        <f aca="false">CONCATENATE(IF(ISBLANK(X106),"-",X106),"/",IF(ISBLANK(AA106),"-",AA106),"/",IF(ISBLANK(AD106),"-",AD106),"/",IF(ISBLANK(AG106),"-",AG106),"/",IF(ISBLANK(AI106),"-",AI106))</f>
        <v>-/-/-/-/-</v>
      </c>
      <c r="M106" s="6"/>
      <c r="N106" s="4" t="n">
        <v>2020</v>
      </c>
      <c r="O106" s="4" t="str">
        <f aca="false">CONCATENATE(IF(ISBLANK(V106),"-",V106),"/",IF(ISBLANK(Y106),"-",Y106),"/",IF(ISBLANK(AB106),"-",AB106),"/",IF(ISBLANK(AE106),"-",AE106))</f>
        <v>-/-/-/-</v>
      </c>
      <c r="P106" s="4" t="s">
        <v>273</v>
      </c>
      <c r="Q106" s="4" t="s">
        <v>276</v>
      </c>
      <c r="T106" s="11" t="n">
        <f aca="false">M106*F106</f>
        <v>0</v>
      </c>
      <c r="U106" s="12" t="n">
        <f aca="false">G106*M106</f>
        <v>0</v>
      </c>
      <c r="V106" s="2" t="s">
        <v>161</v>
      </c>
      <c r="Y106" s="0" t="s">
        <v>161</v>
      </c>
      <c r="AB106" s="0" t="s">
        <v>161</v>
      </c>
      <c r="AE106" s="4"/>
      <c r="AJ106" s="0" t="n">
        <f aca="false">VLOOKUP(D106,Koordinaten!$A:$C,2,FALSE())</f>
        <v>12.4853384</v>
      </c>
      <c r="AK106" s="0" t="n">
        <f aca="false">VLOOKUP(D106,Koordinaten!$A:$C,3,FALSE())</f>
        <v>41.894802</v>
      </c>
      <c r="AL106" s="0" t="n">
        <f aca="false">IF(ISBLANK($E106),VLOOKUP(D106,Koordinaten!$A:$C,2,FALSE()),VLOOKUP($E106,Koordinaten!$F:$H,2,FALSE()))</f>
        <v>11.3547801</v>
      </c>
      <c r="AM106" s="0" t="n">
        <f aca="false">IF(ISBLANK($E106),VLOOKUP(D106,Koordinaten!$A:$C,3,FALSE()),VLOOKUP($E106,Koordinaten!$F:$H,3,FALSE()))</f>
        <v>46.4981125</v>
      </c>
      <c r="AN106" s="0" t="str">
        <f aca="false">CONCATENATE(AK106,";",AJ106)</f>
        <v>41,894802;12,4853384</v>
      </c>
      <c r="AO106" s="0" t="str">
        <f aca="false">CONCATENATE(AM106,";",AL106)</f>
        <v>46,4981125;11,3547801</v>
      </c>
      <c r="AP106" s="0" t="n">
        <f aca="false">MIN(IF(ISBLANK(X106),9999,X106),IF(ISBLANK(AA106),9999,AA106),IF(ISBLANK(AD106),9999,AD106),IF(ISBLANK(AG106),9999,AG106),IF(ISBLANK(AI106),9999,AI106))</f>
        <v>9999</v>
      </c>
      <c r="AQ106" s="10"/>
      <c r="AR106" s="0" t="s">
        <v>51</v>
      </c>
    </row>
    <row r="107" customFormat="false" ht="13" hidden="false" customHeight="false" outlineLevel="0" collapsed="false">
      <c r="B107" s="4" t="s">
        <v>44</v>
      </c>
      <c r="C107" s="5" t="n">
        <v>2017</v>
      </c>
      <c r="D107" s="4" t="s">
        <v>60</v>
      </c>
      <c r="E107" s="4" t="s">
        <v>157</v>
      </c>
      <c r="F107" s="4" t="n">
        <v>3</v>
      </c>
      <c r="G107" s="4" t="n">
        <v>3</v>
      </c>
      <c r="H107" s="4" t="s">
        <v>273</v>
      </c>
      <c r="I107" s="2" t="s">
        <v>283</v>
      </c>
      <c r="J107" s="2" t="s">
        <v>48</v>
      </c>
      <c r="K107" s="4" t="str">
        <f aca="false">CONCATENATE(IF(ISBLANK(W107),"-",W107),"/",IF(ISBLANK(Z107),"-",Z107),"/",IF(ISBLANK(AC107),"-",AC107),"/",IF(ISBLANK(AF107),"-",AF107),"/",IF(ISBLANK(AH107),"-",AH107))</f>
        <v>-/-/-/-/-</v>
      </c>
      <c r="L107" s="4" t="str">
        <f aca="false">CONCATENATE(IF(ISBLANK(X107),"-",X107),"/",IF(ISBLANK(AA107),"-",AA107),"/",IF(ISBLANK(AD107),"-",AD107),"/",IF(ISBLANK(AG107),"-",AG107),"/",IF(ISBLANK(AI107),"-",AI107))</f>
        <v>-/-/-/-/-</v>
      </c>
      <c r="M107" s="6"/>
      <c r="N107" s="4" t="n">
        <v>2020</v>
      </c>
      <c r="O107" s="4" t="str">
        <f aca="false">CONCATENATE(IF(ISBLANK(V107),"-",V107),"/",IF(ISBLANK(Y107),"-",Y107),"/",IF(ISBLANK(AB107),"-",AB107),"/",IF(ISBLANK(AE107),"-",AE107))</f>
        <v>-/-/-/-</v>
      </c>
      <c r="P107" s="4" t="s">
        <v>273</v>
      </c>
      <c r="Q107" s="4" t="s">
        <v>276</v>
      </c>
      <c r="T107" s="11" t="n">
        <f aca="false">M107*F107</f>
        <v>0</v>
      </c>
      <c r="U107" s="12" t="n">
        <f aca="false">G107*M107</f>
        <v>0</v>
      </c>
      <c r="V107" s="2" t="s">
        <v>161</v>
      </c>
      <c r="Y107" s="0" t="s">
        <v>161</v>
      </c>
      <c r="AB107" s="0" t="s">
        <v>161</v>
      </c>
      <c r="AE107" s="4"/>
      <c r="AJ107" s="0" t="n">
        <f aca="false">VLOOKUP(D107,Koordinaten!$A:$C,2,FALSE())</f>
        <v>12.4853384</v>
      </c>
      <c r="AK107" s="0" t="n">
        <f aca="false">VLOOKUP(D107,Koordinaten!$A:$C,3,FALSE())</f>
        <v>41.894802</v>
      </c>
      <c r="AL107" s="0" t="n">
        <f aca="false">IF(ISBLANK($E107),VLOOKUP(D107,Koordinaten!$A:$C,2,FALSE()),VLOOKUP($E107,Koordinaten!$F:$H,2,FALSE()))</f>
        <v>11.3547801</v>
      </c>
      <c r="AM107" s="0" t="n">
        <f aca="false">IF(ISBLANK($E107),VLOOKUP(D107,Koordinaten!$A:$C,3,FALSE()),VLOOKUP($E107,Koordinaten!$F:$H,3,FALSE()))</f>
        <v>46.4981125</v>
      </c>
      <c r="AN107" s="0" t="str">
        <f aca="false">CONCATENATE(AK107,";",AJ107)</f>
        <v>41,894802;12,4853384</v>
      </c>
      <c r="AO107" s="0" t="str">
        <f aca="false">CONCATENATE(AM107,";",AL107)</f>
        <v>46,4981125;11,3547801</v>
      </c>
      <c r="AP107" s="0" t="n">
        <f aca="false">MIN(IF(ISBLANK(X107),9999,X107),IF(ISBLANK(AA107),9999,AA107),IF(ISBLANK(AD107),9999,AD107),IF(ISBLANK(AG107),9999,AG107),IF(ISBLANK(AI107),9999,AI107))</f>
        <v>9999</v>
      </c>
      <c r="AQ107" s="10"/>
      <c r="AR107" s="0" t="s">
        <v>51</v>
      </c>
    </row>
    <row r="108" customFormat="false" ht="13" hidden="false" customHeight="false" outlineLevel="0" collapsed="false">
      <c r="B108" s="4" t="s">
        <v>44</v>
      </c>
      <c r="C108" s="5" t="n">
        <v>2017</v>
      </c>
      <c r="D108" s="4" t="s">
        <v>60</v>
      </c>
      <c r="E108" s="4" t="s">
        <v>157</v>
      </c>
      <c r="F108" s="4" t="n">
        <v>1</v>
      </c>
      <c r="G108" s="4" t="n">
        <v>1</v>
      </c>
      <c r="H108" s="4" t="s">
        <v>273</v>
      </c>
      <c r="I108" s="2" t="s">
        <v>284</v>
      </c>
      <c r="J108" s="2" t="s">
        <v>73</v>
      </c>
      <c r="K108" s="4" t="str">
        <f aca="false">CONCATENATE(IF(ISBLANK(W108),"-",W108),"/",IF(ISBLANK(Z108),"-",Z108),"/",IF(ISBLANK(AC108),"-",AC108),"/",IF(ISBLANK(AF108),"-",AF108),"/",IF(ISBLANK(AH108),"-",AH108))</f>
        <v>-/-/-/-/-</v>
      </c>
      <c r="L108" s="4" t="str">
        <f aca="false">CONCATENATE(IF(ISBLANK(X108),"-",X108),"/",IF(ISBLANK(AA108),"-",AA108),"/",IF(ISBLANK(AD108),"-",AD108),"/",IF(ISBLANK(AG108),"-",AG108),"/",IF(ISBLANK(AI108),"-",AI108))</f>
        <v>-/-/-/-/-</v>
      </c>
      <c r="M108" s="6"/>
      <c r="N108" s="4" t="n">
        <v>2020</v>
      </c>
      <c r="O108" s="4" t="str">
        <f aca="false">CONCATENATE(IF(ISBLANK(V108),"-",V108),"/",IF(ISBLANK(Y108),"-",Y108),"/",IF(ISBLANK(AB108),"-",AB108),"/",IF(ISBLANK(AE108),"-",AE108))</f>
        <v>-/-/-/-</v>
      </c>
      <c r="P108" s="4" t="s">
        <v>273</v>
      </c>
      <c r="Q108" s="4" t="s">
        <v>276</v>
      </c>
      <c r="T108" s="11" t="n">
        <f aca="false">M108*F108</f>
        <v>0</v>
      </c>
      <c r="U108" s="12" t="n">
        <f aca="false">G108*M108</f>
        <v>0</v>
      </c>
      <c r="V108" s="2" t="s">
        <v>161</v>
      </c>
      <c r="Y108" s="0" t="s">
        <v>161</v>
      </c>
      <c r="AB108" s="0" t="s">
        <v>161</v>
      </c>
      <c r="AE108" s="4"/>
      <c r="AJ108" s="0" t="n">
        <f aca="false">VLOOKUP(D108,Koordinaten!$A:$C,2,FALSE())</f>
        <v>12.4853384</v>
      </c>
      <c r="AK108" s="0" t="n">
        <f aca="false">VLOOKUP(D108,Koordinaten!$A:$C,3,FALSE())</f>
        <v>41.894802</v>
      </c>
      <c r="AL108" s="0" t="n">
        <f aca="false">IF(ISBLANK($E108),VLOOKUP(D108,Koordinaten!$A:$C,2,FALSE()),VLOOKUP($E108,Koordinaten!$F:$H,2,FALSE()))</f>
        <v>11.3547801</v>
      </c>
      <c r="AM108" s="0" t="n">
        <f aca="false">IF(ISBLANK($E108),VLOOKUP(D108,Koordinaten!$A:$C,3,FALSE()),VLOOKUP($E108,Koordinaten!$F:$H,3,FALSE()))</f>
        <v>46.4981125</v>
      </c>
      <c r="AN108" s="0" t="str">
        <f aca="false">CONCATENATE(AK108,";",AJ108)</f>
        <v>41,894802;12,4853384</v>
      </c>
      <c r="AO108" s="0" t="str">
        <f aca="false">CONCATENATE(AM108,";",AL108)</f>
        <v>46,4981125;11,3547801</v>
      </c>
      <c r="AP108" s="0" t="n">
        <f aca="false">MIN(IF(ISBLANK(X108),9999,X108),IF(ISBLANK(AA108),9999,AA108),IF(ISBLANK(AD108),9999,AD108),IF(ISBLANK(AG108),9999,AG108),IF(ISBLANK(AI108),9999,AI108))</f>
        <v>9999</v>
      </c>
      <c r="AQ108" s="10"/>
      <c r="AR108" s="0" t="n">
        <v>10</v>
      </c>
    </row>
    <row r="109" customFormat="false" ht="13" hidden="false" customHeight="false" outlineLevel="0" collapsed="false">
      <c r="B109" s="4" t="s">
        <v>89</v>
      </c>
      <c r="C109" s="5" t="n">
        <v>2018</v>
      </c>
      <c r="D109" s="4" t="s">
        <v>60</v>
      </c>
      <c r="E109" s="4" t="s">
        <v>157</v>
      </c>
      <c r="F109" s="4" t="n">
        <v>2</v>
      </c>
      <c r="G109" s="4" t="n">
        <v>2</v>
      </c>
      <c r="H109" s="4" t="s">
        <v>273</v>
      </c>
      <c r="I109" s="2" t="s">
        <v>284</v>
      </c>
      <c r="J109" s="2" t="s">
        <v>181</v>
      </c>
      <c r="K109" s="4" t="str">
        <f aca="false">CONCATENATE(IF(ISBLANK(W109),"-",W109),"/",IF(ISBLANK(Z109),"-",Z109),"/",IF(ISBLANK(AC109),"-",AC109),"/",IF(ISBLANK(AF109),"-",AF109),"/",IF(ISBLANK(AH109),"-",AH109))</f>
        <v>-/-/-/-/-</v>
      </c>
      <c r="L109" s="4" t="str">
        <f aca="false">CONCATENATE(IF(ISBLANK(X109),"-",X109),"/",IF(ISBLANK(AA109),"-",AA109),"/",IF(ISBLANK(AD109),"-",AD109),"/",IF(ISBLANK(AG109),"-",AG109),"/",IF(ISBLANK(AI109),"-",AI109))</f>
        <v>-/-/-/-/-</v>
      </c>
      <c r="M109" s="6"/>
      <c r="N109" s="4" t="n">
        <v>2020</v>
      </c>
      <c r="O109" s="4" t="str">
        <f aca="false">CONCATENATE(IF(ISBLANK(V109),"-",V109),"/",IF(ISBLANK(Y109),"-",Y109),"/",IF(ISBLANK(AB109),"-",AB109),"/",IF(ISBLANK(AE109),"-",AE109))</f>
        <v>-/-/-/-</v>
      </c>
      <c r="P109" s="4" t="s">
        <v>273</v>
      </c>
      <c r="Q109" s="4" t="s">
        <v>276</v>
      </c>
      <c r="T109" s="11" t="n">
        <f aca="false">M109*F109</f>
        <v>0</v>
      </c>
      <c r="U109" s="12" t="n">
        <f aca="false">G109*M109</f>
        <v>0</v>
      </c>
      <c r="V109" s="2" t="s">
        <v>161</v>
      </c>
      <c r="Y109" s="0" t="s">
        <v>161</v>
      </c>
      <c r="AB109" s="0" t="s">
        <v>161</v>
      </c>
      <c r="AE109" s="4"/>
      <c r="AJ109" s="0" t="n">
        <f aca="false">VLOOKUP(D109,Koordinaten!$A:$C,2,FALSE())</f>
        <v>12.4853384</v>
      </c>
      <c r="AK109" s="0" t="n">
        <f aca="false">VLOOKUP(D109,Koordinaten!$A:$C,3,FALSE())</f>
        <v>41.894802</v>
      </c>
      <c r="AL109" s="0" t="n">
        <f aca="false">IF(ISBLANK($E109),VLOOKUP(D109,Koordinaten!$A:$C,2,FALSE()),VLOOKUP($E109,Koordinaten!$F:$H,2,FALSE()))</f>
        <v>11.3547801</v>
      </c>
      <c r="AM109" s="0" t="n">
        <f aca="false">IF(ISBLANK($E109),VLOOKUP(D109,Koordinaten!$A:$C,3,FALSE()),VLOOKUP($E109,Koordinaten!$F:$H,3,FALSE()))</f>
        <v>46.4981125</v>
      </c>
      <c r="AN109" s="0" t="str">
        <f aca="false">CONCATENATE(AK109,";",AJ109)</f>
        <v>41,894802;12,4853384</v>
      </c>
      <c r="AO109" s="0" t="str">
        <f aca="false">CONCATENATE(AM109,";",AL109)</f>
        <v>46,4981125;11,3547801</v>
      </c>
      <c r="AP109" s="0" t="n">
        <f aca="false">MIN(IF(ISBLANK(X109),9999,X109),IF(ISBLANK(AA109),9999,AA109),IF(ISBLANK(AD109),9999,AD109),IF(ISBLANK(AG109),9999,AG109),IF(ISBLANK(AI109),9999,AI109))</f>
        <v>9999</v>
      </c>
      <c r="AQ109" s="10"/>
      <c r="AR109" s="0" t="n">
        <v>1</v>
      </c>
    </row>
    <row r="110" customFormat="false" ht="13" hidden="false" customHeight="false" outlineLevel="0" collapsed="false">
      <c r="B110" s="4" t="s">
        <v>89</v>
      </c>
      <c r="C110" s="5" t="n">
        <v>2018</v>
      </c>
      <c r="D110" s="4" t="s">
        <v>60</v>
      </c>
      <c r="E110" s="4" t="s">
        <v>157</v>
      </c>
      <c r="F110" s="4" t="n">
        <v>3</v>
      </c>
      <c r="G110" s="4" t="n">
        <v>3</v>
      </c>
      <c r="H110" s="4" t="s">
        <v>273</v>
      </c>
      <c r="I110" s="2" t="s">
        <v>284</v>
      </c>
      <c r="J110" s="2" t="s">
        <v>97</v>
      </c>
      <c r="K110" s="4" t="str">
        <f aca="false">CONCATENATE(IF(ISBLANK(W110),"-",W110),"/",IF(ISBLANK(Z110),"-",Z110),"/",IF(ISBLANK(AC110),"-",AC110),"/",IF(ISBLANK(AF110),"-",AF110),"/",IF(ISBLANK(AH110),"-",AH110))</f>
        <v>2020/-/-/2021/-</v>
      </c>
      <c r="L110" s="4" t="str">
        <f aca="false">CONCATENATE(IF(ISBLANK(X110),"-",X110),"/",IF(ISBLANK(AA110),"-",AA110),"/",IF(ISBLANK(AD110),"-",AD110),"/",IF(ISBLANK(AG110),"-",AG110),"/",IF(ISBLANK(AI110),"-",AI110))</f>
        <v>2028/-/-/2026/-</v>
      </c>
      <c r="M110" s="6"/>
      <c r="N110" s="4" t="n">
        <v>2020</v>
      </c>
      <c r="O110" s="4" t="str">
        <f aca="false">CONCATENATE(IF(ISBLANK(V110),"-",V110),"/",IF(ISBLANK(Y110),"-",Y110),"/",IF(ISBLANK(AB110),"-",AB110),"/",IF(ISBLANK(AE110),"-",AE110))</f>
        <v>94/-/-/92,5</v>
      </c>
      <c r="P110" s="4" t="s">
        <v>273</v>
      </c>
      <c r="Q110" s="4" t="s">
        <v>276</v>
      </c>
      <c r="T110" s="11" t="n">
        <f aca="false">M110*F110</f>
        <v>0</v>
      </c>
      <c r="U110" s="12" t="n">
        <f aca="false">G110*M110</f>
        <v>0</v>
      </c>
      <c r="V110" s="2" t="n">
        <v>94</v>
      </c>
      <c r="W110" s="0" t="n">
        <v>2020</v>
      </c>
      <c r="X110" s="0" t="n">
        <v>2028</v>
      </c>
      <c r="Y110" s="0" t="s">
        <v>161</v>
      </c>
      <c r="AB110" s="0" t="s">
        <v>161</v>
      </c>
      <c r="AE110" s="4" t="n">
        <v>92.5</v>
      </c>
      <c r="AF110" s="0" t="n">
        <v>2021</v>
      </c>
      <c r="AG110" s="0" t="n">
        <v>2026</v>
      </c>
      <c r="AJ110" s="0" t="n">
        <f aca="false">VLOOKUP(D110,Koordinaten!$A:$C,2,FALSE())</f>
        <v>12.4853384</v>
      </c>
      <c r="AK110" s="0" t="n">
        <f aca="false">VLOOKUP(D110,Koordinaten!$A:$C,3,FALSE())</f>
        <v>41.894802</v>
      </c>
      <c r="AL110" s="0" t="n">
        <f aca="false">IF(ISBLANK($E110),VLOOKUP(D110,Koordinaten!$A:$C,2,FALSE()),VLOOKUP($E110,Koordinaten!$F:$H,2,FALSE()))</f>
        <v>11.3547801</v>
      </c>
      <c r="AM110" s="0" t="n">
        <f aca="false">IF(ISBLANK($E110),VLOOKUP(D110,Koordinaten!$A:$C,3,FALSE()),VLOOKUP($E110,Koordinaten!$F:$H,3,FALSE()))</f>
        <v>46.4981125</v>
      </c>
      <c r="AN110" s="0" t="str">
        <f aca="false">CONCATENATE(AK110,";",AJ110)</f>
        <v>41,894802;12,4853384</v>
      </c>
      <c r="AO110" s="0" t="str">
        <f aca="false">CONCATENATE(AM110,";",AL110)</f>
        <v>46,4981125;11,3547801</v>
      </c>
      <c r="AP110" s="0" t="n">
        <f aca="false">MIN(IF(ISBLANK(X110),9999,X110),IF(ISBLANK(AA110),9999,AA110),IF(ISBLANK(AD110),9999,AD110),IF(ISBLANK(AG110),9999,AG110),IF(ISBLANK(AI110),9999,AI110))</f>
        <v>2026</v>
      </c>
      <c r="AQ110" s="10"/>
      <c r="AR110" s="0" t="n">
        <v>1</v>
      </c>
    </row>
    <row r="111" customFormat="false" ht="13" hidden="false" customHeight="false" outlineLevel="0" collapsed="false">
      <c r="B111" s="4" t="s">
        <v>285</v>
      </c>
      <c r="C111" s="5" t="n">
        <v>2013</v>
      </c>
      <c r="D111" s="4" t="s">
        <v>60</v>
      </c>
      <c r="E111" s="4" t="s">
        <v>157</v>
      </c>
      <c r="F111" s="4" t="n">
        <v>1</v>
      </c>
      <c r="G111" s="4"/>
      <c r="H111" s="4" t="s">
        <v>273</v>
      </c>
      <c r="I111" s="2" t="s">
        <v>286</v>
      </c>
      <c r="J111" s="2" t="s">
        <v>97</v>
      </c>
      <c r="K111" s="4" t="str">
        <f aca="false">CONCATENATE(IF(ISBLANK(W111),"-",W111),"/",IF(ISBLANK(Z111),"-",Z111),"/",IF(ISBLANK(AC111),"-",AC111),"/",IF(ISBLANK(AF111),"-",AF111),"/",IF(ISBLANK(AH111),"-",AH111))</f>
        <v>-/-/-/2016/-</v>
      </c>
      <c r="L111" s="4" t="str">
        <f aca="false">CONCATENATE(IF(ISBLANK(X111),"-",X111),"/",IF(ISBLANK(AA111),"-",AA111),"/",IF(ISBLANK(AD111),"-",AD111),"/",IF(ISBLANK(AG111),"-",AG111),"/",IF(ISBLANK(AI111),"-",AI111))</f>
        <v>-/-/-/2021/-</v>
      </c>
      <c r="M111" s="6"/>
      <c r="N111" s="4" t="n">
        <v>2020</v>
      </c>
      <c r="O111" s="4" t="str">
        <f aca="false">CONCATENATE(IF(ISBLANK(V111),"-",V111),"/",IF(ISBLANK(Y111),"-",Y111),"/",IF(ISBLANK(AB111),"-",AB111),"/",IF(ISBLANK(AE111),"-",AE111))</f>
        <v>-/-/-/90,5</v>
      </c>
      <c r="P111" s="4" t="s">
        <v>273</v>
      </c>
      <c r="Q111" s="4" t="s">
        <v>276</v>
      </c>
      <c r="T111" s="11" t="n">
        <f aca="false">M111*F111</f>
        <v>0</v>
      </c>
      <c r="U111" s="12" t="n">
        <f aca="false">G111*M111</f>
        <v>0</v>
      </c>
      <c r="V111" s="2" t="s">
        <v>161</v>
      </c>
      <c r="Y111" s="0" t="s">
        <v>161</v>
      </c>
      <c r="AB111" s="0" t="s">
        <v>161</v>
      </c>
      <c r="AE111" s="4" t="n">
        <v>90.5</v>
      </c>
      <c r="AF111" s="0" t="n">
        <v>2016</v>
      </c>
      <c r="AG111" s="0" t="n">
        <v>2021</v>
      </c>
      <c r="AJ111" s="0" t="n">
        <f aca="false">VLOOKUP(D111,Koordinaten!$A:$C,2,FALSE())</f>
        <v>12.4853384</v>
      </c>
      <c r="AK111" s="0" t="n">
        <f aca="false">VLOOKUP(D111,Koordinaten!$A:$C,3,FALSE())</f>
        <v>41.894802</v>
      </c>
      <c r="AL111" s="0" t="n">
        <f aca="false">IF(ISBLANK($E111),VLOOKUP(D111,Koordinaten!$A:$C,2,FALSE()),VLOOKUP($E111,Koordinaten!$F:$H,2,FALSE()))</f>
        <v>11.3547801</v>
      </c>
      <c r="AM111" s="0" t="n">
        <f aca="false">IF(ISBLANK($E111),VLOOKUP(D111,Koordinaten!$A:$C,3,FALSE()),VLOOKUP($E111,Koordinaten!$F:$H,3,FALSE()))</f>
        <v>46.4981125</v>
      </c>
      <c r="AN111" s="0" t="str">
        <f aca="false">CONCATENATE(AK111,";",AJ111)</f>
        <v>41,894802;12,4853384</v>
      </c>
      <c r="AO111" s="0" t="str">
        <f aca="false">CONCATENATE(AM111,";",AL111)</f>
        <v>46,4981125;11,3547801</v>
      </c>
      <c r="AP111" s="0" t="n">
        <f aca="false">MIN(IF(ISBLANK(X111),9999,X111),IF(ISBLANK(AA111),9999,AA111),IF(ISBLANK(AD111),9999,AD111),IF(ISBLANK(AG111),9999,AG111),IF(ISBLANK(AI111),9999,AI111))</f>
        <v>2021</v>
      </c>
      <c r="AQ111" s="10"/>
    </row>
    <row r="112" customFormat="false" ht="13" hidden="false" customHeight="false" outlineLevel="0" collapsed="false">
      <c r="B112" s="4" t="s">
        <v>89</v>
      </c>
      <c r="C112" s="5" t="n">
        <v>2018</v>
      </c>
      <c r="D112" s="4" t="s">
        <v>60</v>
      </c>
      <c r="E112" s="4" t="s">
        <v>157</v>
      </c>
      <c r="F112" s="4" t="n">
        <v>3</v>
      </c>
      <c r="G112" s="4" t="n">
        <v>3</v>
      </c>
      <c r="H112" s="2" t="s">
        <v>287</v>
      </c>
      <c r="I112" s="2" t="s">
        <v>288</v>
      </c>
      <c r="J112" s="2" t="s">
        <v>144</v>
      </c>
      <c r="K112" s="4" t="str">
        <f aca="false">CONCATENATE(IF(ISBLANK(W112),"-",W112),"/",IF(ISBLANK(Z112),"-",Z112),"/",IF(ISBLANK(AC112),"-",AC112),"/",IF(ISBLANK(AF112),"-",AF112),"/",IF(ISBLANK(AH112),"-",AH112))</f>
        <v>2020/-/-/-/-</v>
      </c>
      <c r="L112" s="4" t="str">
        <f aca="false">CONCATENATE(IF(ISBLANK(X112),"-",X112),"/",IF(ISBLANK(AA112),"-",AA112),"/",IF(ISBLANK(AD112),"-",AD112),"/",IF(ISBLANK(AG112),"-",AG112),"/",IF(ISBLANK(AI112),"-",AI112))</f>
        <v>2023/-/-/-/-</v>
      </c>
      <c r="M112" s="6"/>
      <c r="N112" s="4" t="n">
        <v>2020</v>
      </c>
      <c r="O112" s="4" t="str">
        <f aca="false">CONCATENATE(IF(ISBLANK(V112),"-",V112),"/",IF(ISBLANK(Y112),"-",Y112),"/",IF(ISBLANK(AB112),"-",AB112),"/",IF(ISBLANK(AE112),"-",AE112))</f>
        <v>92/-/-/-</v>
      </c>
      <c r="P112" s="4" t="s">
        <v>287</v>
      </c>
      <c r="Q112" s="4" t="s">
        <v>276</v>
      </c>
      <c r="T112" s="11" t="n">
        <f aca="false">M112*F112</f>
        <v>0</v>
      </c>
      <c r="U112" s="12" t="n">
        <f aca="false">G112*M112</f>
        <v>0</v>
      </c>
      <c r="V112" s="2" t="n">
        <v>92</v>
      </c>
      <c r="W112" s="0" t="n">
        <v>2020</v>
      </c>
      <c r="X112" s="0" t="n">
        <v>2023</v>
      </c>
      <c r="Y112" s="0" t="s">
        <v>161</v>
      </c>
      <c r="AB112" s="0" t="s">
        <v>161</v>
      </c>
      <c r="AE112" s="4"/>
      <c r="AJ112" s="0" t="n">
        <f aca="false">VLOOKUP(D112,Koordinaten!$A:$C,2,FALSE())</f>
        <v>12.4853384</v>
      </c>
      <c r="AK112" s="0" t="n">
        <f aca="false">VLOOKUP(D112,Koordinaten!$A:$C,3,FALSE())</f>
        <v>41.894802</v>
      </c>
      <c r="AL112" s="0" t="n">
        <f aca="false">IF(ISBLANK($E112),VLOOKUP(D112,Koordinaten!$A:$C,2,FALSE()),VLOOKUP($E112,Koordinaten!$F:$H,2,FALSE()))</f>
        <v>11.3547801</v>
      </c>
      <c r="AM112" s="0" t="n">
        <f aca="false">IF(ISBLANK($E112),VLOOKUP(D112,Koordinaten!$A:$C,3,FALSE()),VLOOKUP($E112,Koordinaten!$F:$H,3,FALSE()))</f>
        <v>46.4981125</v>
      </c>
      <c r="AN112" s="0" t="str">
        <f aca="false">CONCATENATE(AK112,";",AJ112)</f>
        <v>41,894802;12,4853384</v>
      </c>
      <c r="AO112" s="0" t="str">
        <f aca="false">CONCATENATE(AM112,";",AL112)</f>
        <v>46,4981125;11,3547801</v>
      </c>
      <c r="AP112" s="0" t="n">
        <f aca="false">MIN(IF(ISBLANK(X112),9999,X112),IF(ISBLANK(AA112),9999,AA112),IF(ISBLANK(AD112),9999,AD112),IF(ISBLANK(AG112),9999,AG112),IF(ISBLANK(AI112),9999,AI112))</f>
        <v>2023</v>
      </c>
      <c r="AQ112" s="10"/>
      <c r="AR112" s="0" t="s">
        <v>51</v>
      </c>
    </row>
    <row r="113" customFormat="false" ht="13" hidden="false" customHeight="false" outlineLevel="0" collapsed="false">
      <c r="B113" s="4" t="s">
        <v>44</v>
      </c>
      <c r="C113" s="5" t="n">
        <v>2017</v>
      </c>
      <c r="D113" s="4" t="s">
        <v>60</v>
      </c>
      <c r="E113" s="4" t="s">
        <v>157</v>
      </c>
      <c r="F113" s="4" t="n">
        <v>1</v>
      </c>
      <c r="G113" s="4" t="n">
        <v>1</v>
      </c>
      <c r="H113" s="2" t="s">
        <v>287</v>
      </c>
      <c r="I113" s="2" t="s">
        <v>289</v>
      </c>
      <c r="J113" s="2" t="s">
        <v>280</v>
      </c>
      <c r="K113" s="4" t="str">
        <f aca="false">CONCATENATE(IF(ISBLANK(W113),"-",W113),"/",IF(ISBLANK(Z113),"-",Z113),"/",IF(ISBLANK(AC113),"-",AC113),"/",IF(ISBLANK(AF113),"-",AF113),"/",IF(ISBLANK(AH113),"-",AH113))</f>
        <v>2020/-/-/-/-</v>
      </c>
      <c r="L113" s="4" t="str">
        <f aca="false">CONCATENATE(IF(ISBLANK(X113),"-",X113),"/",IF(ISBLANK(AA113),"-",AA113),"/",IF(ISBLANK(AD113),"-",AD113),"/",IF(ISBLANK(AG113),"-",AG113),"/",IF(ISBLANK(AI113),"-",AI113))</f>
        <v>2026/-/-/-/-</v>
      </c>
      <c r="M113" s="6"/>
      <c r="N113" s="4" t="n">
        <v>2020</v>
      </c>
      <c r="O113" s="4" t="str">
        <f aca="false">CONCATENATE(IF(ISBLANK(V113),"-",V113),"/",IF(ISBLANK(Y113),"-",Y113),"/",IF(ISBLANK(AB113),"-",AB113),"/",IF(ISBLANK(AE113),"-",AE113))</f>
        <v>93/-/-/-</v>
      </c>
      <c r="P113" s="4" t="s">
        <v>287</v>
      </c>
      <c r="Q113" s="4" t="s">
        <v>276</v>
      </c>
      <c r="T113" s="11" t="n">
        <f aca="false">M113*F113</f>
        <v>0</v>
      </c>
      <c r="U113" s="12" t="n">
        <f aca="false">G113*M113</f>
        <v>0</v>
      </c>
      <c r="V113" s="2" t="n">
        <v>93</v>
      </c>
      <c r="W113" s="0" t="n">
        <v>2020</v>
      </c>
      <c r="X113" s="0" t="n">
        <v>2026</v>
      </c>
      <c r="Y113" s="0" t="s">
        <v>161</v>
      </c>
      <c r="AB113" s="0" t="s">
        <v>161</v>
      </c>
      <c r="AE113" s="4"/>
      <c r="AJ113" s="0" t="n">
        <f aca="false">VLOOKUP(D113,Koordinaten!$A:$C,2,FALSE())</f>
        <v>12.4853384</v>
      </c>
      <c r="AK113" s="0" t="n">
        <f aca="false">VLOOKUP(D113,Koordinaten!$A:$C,3,FALSE())</f>
        <v>41.894802</v>
      </c>
      <c r="AL113" s="0" t="n">
        <f aca="false">IF(ISBLANK($E113),VLOOKUP(D113,Koordinaten!$A:$C,2,FALSE()),VLOOKUP($E113,Koordinaten!$F:$H,2,FALSE()))</f>
        <v>11.3547801</v>
      </c>
      <c r="AM113" s="0" t="n">
        <f aca="false">IF(ISBLANK($E113),VLOOKUP(D113,Koordinaten!$A:$C,3,FALSE()),VLOOKUP($E113,Koordinaten!$F:$H,3,FALSE()))</f>
        <v>46.4981125</v>
      </c>
      <c r="AN113" s="0" t="str">
        <f aca="false">CONCATENATE(AK113,";",AJ113)</f>
        <v>41,894802;12,4853384</v>
      </c>
      <c r="AO113" s="0" t="str">
        <f aca="false">CONCATENATE(AM113,";",AL113)</f>
        <v>46,4981125;11,3547801</v>
      </c>
      <c r="AP113" s="0" t="n">
        <f aca="false">MIN(IF(ISBLANK(X113),9999,X113),IF(ISBLANK(AA113),9999,AA113),IF(ISBLANK(AD113),9999,AD113),IF(ISBLANK(AG113),9999,AG113),IF(ISBLANK(AI113),9999,AI113))</f>
        <v>2026</v>
      </c>
      <c r="AQ113" s="10"/>
      <c r="AR113" s="0" t="s">
        <v>51</v>
      </c>
    </row>
    <row r="114" customFormat="false" ht="13" hidden="false" customHeight="false" outlineLevel="0" collapsed="false">
      <c r="B114" s="4" t="s">
        <v>44</v>
      </c>
      <c r="C114" s="5" t="n">
        <v>2016</v>
      </c>
      <c r="D114" s="4" t="s">
        <v>60</v>
      </c>
      <c r="E114" s="4" t="s">
        <v>157</v>
      </c>
      <c r="F114" s="4" t="n">
        <v>2</v>
      </c>
      <c r="G114" s="4" t="n">
        <v>2</v>
      </c>
      <c r="H114" s="2" t="s">
        <v>287</v>
      </c>
      <c r="I114" s="2" t="s">
        <v>288</v>
      </c>
      <c r="J114" s="2" t="s">
        <v>48</v>
      </c>
      <c r="K114" s="4" t="str">
        <f aca="false">CONCATENATE(IF(ISBLANK(W114),"-",W114),"/",IF(ISBLANK(Z114),"-",Z114),"/",IF(ISBLANK(AC114),"-",AC114),"/",IF(ISBLANK(AF114),"-",AF114),"/",IF(ISBLANK(AH114),"-",AH114))</f>
        <v>-/-/-/-/-</v>
      </c>
      <c r="L114" s="4" t="str">
        <f aca="false">CONCATENATE(IF(ISBLANK(X114),"-",X114),"/",IF(ISBLANK(AA114),"-",AA114),"/",IF(ISBLANK(AD114),"-",AD114),"/",IF(ISBLANK(AG114),"-",AG114),"/",IF(ISBLANK(AI114),"-",AI114))</f>
        <v>-/-/-/-/-</v>
      </c>
      <c r="M114" s="6"/>
      <c r="N114" s="4" t="n">
        <v>2020</v>
      </c>
      <c r="O114" s="4" t="str">
        <f aca="false">CONCATENATE(IF(ISBLANK(V114),"-",V114),"/",IF(ISBLANK(Y114),"-",Y114),"/",IF(ISBLANK(AB114),"-",AB114),"/",IF(ISBLANK(AE114),"-",AE114))</f>
        <v>-/-/-/-</v>
      </c>
      <c r="P114" s="4" t="s">
        <v>287</v>
      </c>
      <c r="Q114" s="4" t="s">
        <v>276</v>
      </c>
      <c r="T114" s="11" t="n">
        <f aca="false">M114*F114</f>
        <v>0</v>
      </c>
      <c r="U114" s="12" t="n">
        <f aca="false">G114*M114</f>
        <v>0</v>
      </c>
      <c r="V114" s="2" t="s">
        <v>161</v>
      </c>
      <c r="Y114" s="0" t="s">
        <v>161</v>
      </c>
      <c r="AB114" s="0" t="s">
        <v>161</v>
      </c>
      <c r="AE114" s="4"/>
      <c r="AJ114" s="0" t="n">
        <f aca="false">VLOOKUP(D114,Koordinaten!$A:$C,2,FALSE())</f>
        <v>12.4853384</v>
      </c>
      <c r="AK114" s="0" t="n">
        <f aca="false">VLOOKUP(D114,Koordinaten!$A:$C,3,FALSE())</f>
        <v>41.894802</v>
      </c>
      <c r="AL114" s="0" t="n">
        <f aca="false">IF(ISBLANK($E114),VLOOKUP(D114,Koordinaten!$A:$C,2,FALSE()),VLOOKUP($E114,Koordinaten!$F:$H,2,FALSE()))</f>
        <v>11.3547801</v>
      </c>
      <c r="AM114" s="0" t="n">
        <f aca="false">IF(ISBLANK($E114),VLOOKUP(D114,Koordinaten!$A:$C,3,FALSE()),VLOOKUP($E114,Koordinaten!$F:$H,3,FALSE()))</f>
        <v>46.4981125</v>
      </c>
      <c r="AN114" s="0" t="str">
        <f aca="false">CONCATENATE(AK114,";",AJ114)</f>
        <v>41,894802;12,4853384</v>
      </c>
      <c r="AO114" s="0" t="str">
        <f aca="false">CONCATENATE(AM114,";",AL114)</f>
        <v>46,4981125;11,3547801</v>
      </c>
      <c r="AP114" s="0" t="n">
        <f aca="false">MIN(IF(ISBLANK(X114),9999,X114),IF(ISBLANK(AA114),9999,AA114),IF(ISBLANK(AD114),9999,AD114),IF(ISBLANK(AG114),9999,AG114),IF(ISBLANK(AI114),9999,AI114))</f>
        <v>9999</v>
      </c>
      <c r="AQ114" s="10"/>
      <c r="AR114" s="0" t="s">
        <v>51</v>
      </c>
    </row>
    <row r="115" customFormat="false" ht="13" hidden="false" customHeight="false" outlineLevel="0" collapsed="false">
      <c r="B115" s="4" t="s">
        <v>44</v>
      </c>
      <c r="C115" s="5" t="n">
        <v>2018</v>
      </c>
      <c r="D115" s="4" t="s">
        <v>60</v>
      </c>
      <c r="E115" s="4" t="s">
        <v>157</v>
      </c>
      <c r="F115" s="4" t="n">
        <v>6</v>
      </c>
      <c r="G115" s="4" t="n">
        <v>1</v>
      </c>
      <c r="H115" s="2" t="s">
        <v>287</v>
      </c>
      <c r="I115" s="2" t="s">
        <v>290</v>
      </c>
      <c r="J115" s="2" t="s">
        <v>48</v>
      </c>
      <c r="K115" s="4" t="str">
        <f aca="false">CONCATENATE(IF(ISBLANK(W115),"-",W115),"/",IF(ISBLANK(Z115),"-",Z115),"/",IF(ISBLANK(AC115),"-",AC115),"/",IF(ISBLANK(AF115),"-",AF115),"/",IF(ISBLANK(AH115),"-",AH115))</f>
        <v>-/-/-/-/-</v>
      </c>
      <c r="L115" s="4" t="str">
        <f aca="false">CONCATENATE(IF(ISBLANK(X115),"-",X115),"/",IF(ISBLANK(AA115),"-",AA115),"/",IF(ISBLANK(AD115),"-",AD115),"/",IF(ISBLANK(AG115),"-",AG115),"/",IF(ISBLANK(AI115),"-",AI115))</f>
        <v>-/-/-/-/-</v>
      </c>
      <c r="M115" s="6"/>
      <c r="N115" s="4" t="n">
        <v>2020</v>
      </c>
      <c r="O115" s="4" t="str">
        <f aca="false">CONCATENATE(IF(ISBLANK(V115),"-",V115),"/",IF(ISBLANK(Y115),"-",Y115),"/",IF(ISBLANK(AB115),"-",AB115),"/",IF(ISBLANK(AE115),"-",AE115))</f>
        <v>-/-/-/-</v>
      </c>
      <c r="P115" s="4" t="s">
        <v>287</v>
      </c>
      <c r="Q115" s="4" t="s">
        <v>276</v>
      </c>
      <c r="T115" s="11" t="n">
        <f aca="false">M115*F115</f>
        <v>0</v>
      </c>
      <c r="U115" s="12" t="n">
        <f aca="false">G115*M115</f>
        <v>0</v>
      </c>
      <c r="V115" s="2" t="s">
        <v>161</v>
      </c>
      <c r="Y115" s="0" t="s">
        <v>161</v>
      </c>
      <c r="AB115" s="0" t="s">
        <v>161</v>
      </c>
      <c r="AE115" s="4"/>
      <c r="AJ115" s="0" t="n">
        <f aca="false">VLOOKUP(D115,Koordinaten!$A:$C,2,FALSE())</f>
        <v>12.4853384</v>
      </c>
      <c r="AK115" s="0" t="n">
        <f aca="false">VLOOKUP(D115,Koordinaten!$A:$C,3,FALSE())</f>
        <v>41.894802</v>
      </c>
      <c r="AL115" s="0" t="n">
        <f aca="false">IF(ISBLANK($E115),VLOOKUP(D115,Koordinaten!$A:$C,2,FALSE()),VLOOKUP($E115,Koordinaten!$F:$H,2,FALSE()))</f>
        <v>11.3547801</v>
      </c>
      <c r="AM115" s="0" t="n">
        <f aca="false">IF(ISBLANK($E115),VLOOKUP(D115,Koordinaten!$A:$C,3,FALSE()),VLOOKUP($E115,Koordinaten!$F:$H,3,FALSE()))</f>
        <v>46.4981125</v>
      </c>
      <c r="AN115" s="0" t="str">
        <f aca="false">CONCATENATE(AK115,";",AJ115)</f>
        <v>41,894802;12,4853384</v>
      </c>
      <c r="AO115" s="0" t="str">
        <f aca="false">CONCATENATE(AM115,";",AL115)</f>
        <v>46,4981125;11,3547801</v>
      </c>
      <c r="AP115" s="0" t="n">
        <f aca="false">MIN(IF(ISBLANK(X115),9999,X115),IF(ISBLANK(AA115),9999,AA115),IF(ISBLANK(AD115),9999,AD115),IF(ISBLANK(AG115),9999,AG115),IF(ISBLANK(AI115),9999,AI115))</f>
        <v>9999</v>
      </c>
      <c r="AQ115" s="10"/>
      <c r="AR115" s="0" t="s">
        <v>51</v>
      </c>
    </row>
    <row r="116" customFormat="false" ht="13" hidden="false" customHeight="false" outlineLevel="0" collapsed="false">
      <c r="B116" s="4" t="s">
        <v>44</v>
      </c>
      <c r="C116" s="5" t="n">
        <v>2017</v>
      </c>
      <c r="D116" s="4" t="s">
        <v>60</v>
      </c>
      <c r="E116" s="4" t="s">
        <v>157</v>
      </c>
      <c r="F116" s="4" t="n">
        <v>0</v>
      </c>
      <c r="G116" s="4" t="n">
        <v>1</v>
      </c>
      <c r="H116" s="2" t="s">
        <v>205</v>
      </c>
      <c r="I116" s="2" t="s">
        <v>206</v>
      </c>
      <c r="J116" s="2" t="s">
        <v>48</v>
      </c>
      <c r="K116" s="4" t="str">
        <f aca="false">CONCATENATE(IF(ISBLANK(W116),"-",W116),"/",IF(ISBLANK(Z116),"-",Z116),"/",IF(ISBLANK(AC116),"-",AC116),"/",IF(ISBLANK(AF116),"-",AF116),"/",IF(ISBLANK(AH116),"-",AH116))</f>
        <v>-/-/-/-/2020</v>
      </c>
      <c r="L116" s="4" t="str">
        <f aca="false">CONCATENATE(IF(ISBLANK(X116),"-",X116),"/",IF(ISBLANK(AA116),"-",AA116),"/",IF(ISBLANK(AD116),"-",AD116),"/",IF(ISBLANK(AG116),"-",AG116),"/",IF(ISBLANK(AI116),"-",AI116))</f>
        <v>-/-/-/-/2027</v>
      </c>
      <c r="M116" s="6"/>
      <c r="N116" s="4" t="n">
        <v>2020</v>
      </c>
      <c r="O116" s="4" t="str">
        <f aca="false">CONCATENATE(IF(ISBLANK(V116),"-",V116),"/",IF(ISBLANK(Y116),"-",Y116),"/",IF(ISBLANK(AB116),"-",AB116),"/",IF(ISBLANK(AE116),"-",AE116))</f>
        <v>-/-/-/-</v>
      </c>
      <c r="P116" s="4" t="s">
        <v>145</v>
      </c>
      <c r="Q116" s="4" t="s">
        <v>145</v>
      </c>
      <c r="R116" s="2"/>
      <c r="S116" s="2"/>
      <c r="T116" s="11" t="n">
        <f aca="false">M116*F116</f>
        <v>0</v>
      </c>
      <c r="U116" s="12" t="n">
        <f aca="false">G116*M116</f>
        <v>0</v>
      </c>
      <c r="V116" s="2" t="s">
        <v>161</v>
      </c>
      <c r="AB116" s="2"/>
      <c r="AC116" s="2"/>
      <c r="AD116" s="2"/>
      <c r="AF116" s="2"/>
      <c r="AG116" s="2"/>
      <c r="AH116" s="2" t="n">
        <v>2020</v>
      </c>
      <c r="AI116" s="2" t="n">
        <v>2027</v>
      </c>
      <c r="AJ116" s="0" t="n">
        <f aca="false">VLOOKUP(D116,Koordinaten!$A:$C,2,FALSE())</f>
        <v>12.4853384</v>
      </c>
      <c r="AK116" s="0" t="n">
        <f aca="false">VLOOKUP(D116,Koordinaten!$A:$C,3,FALSE())</f>
        <v>41.894802</v>
      </c>
      <c r="AL116" s="0" t="n">
        <f aca="false">IF(ISBLANK($E116),VLOOKUP(D116,Koordinaten!$A:$C,2,FALSE()),VLOOKUP($E116,Koordinaten!$F:$H,2,FALSE()))</f>
        <v>11.3547801</v>
      </c>
      <c r="AM116" s="0" t="n">
        <f aca="false">IF(ISBLANK($E116),VLOOKUP(D116,Koordinaten!$A:$C,3,FALSE()),VLOOKUP($E116,Koordinaten!$F:$H,3,FALSE()))</f>
        <v>46.4981125</v>
      </c>
      <c r="AN116" s="0" t="str">
        <f aca="false">CONCATENATE(AK116,";",AJ116)</f>
        <v>41,894802;12,4853384</v>
      </c>
      <c r="AO116" s="0" t="str">
        <f aca="false">CONCATENATE(AM116,";",AL116)</f>
        <v>46,4981125;11,3547801</v>
      </c>
      <c r="AP116" s="0" t="n">
        <f aca="false">MIN(IF(ISBLANK(X116),9999,X116),IF(ISBLANK(AA116),9999,AA116),IF(ISBLANK(AD116),9999,AD116),IF(ISBLANK(AG116),9999,AG116),IF(ISBLANK(AI116),9999,AI116))</f>
        <v>2027</v>
      </c>
      <c r="AQ116" s="10" t="n">
        <v>44066</v>
      </c>
      <c r="AR116" s="0" t="n">
        <v>8</v>
      </c>
    </row>
    <row r="117" customFormat="false" ht="13" hidden="false" customHeight="false" outlineLevel="0" collapsed="false">
      <c r="B117" s="4" t="s">
        <v>44</v>
      </c>
      <c r="C117" s="5" t="n">
        <v>2017</v>
      </c>
      <c r="D117" s="4" t="s">
        <v>45</v>
      </c>
      <c r="E117" s="2" t="s">
        <v>236</v>
      </c>
      <c r="F117" s="4" t="n">
        <v>36</v>
      </c>
      <c r="G117" s="4" t="n">
        <v>3</v>
      </c>
      <c r="H117" s="2" t="s">
        <v>291</v>
      </c>
      <c r="I117" s="2" t="s">
        <v>292</v>
      </c>
      <c r="J117" s="2" t="s">
        <v>73</v>
      </c>
      <c r="K117" s="4" t="str">
        <f aca="false">CONCATENATE(IF(ISBLANK(W117),"-",W117),"/",IF(ISBLANK(Z117),"-",Z117),"/",IF(ISBLANK(AC117),"-",AC117),"/",IF(ISBLANK(AF117),"-",AF117),"/",IF(ISBLANK(AH117),"-",AH117))</f>
        <v>-/-/-/-/-</v>
      </c>
      <c r="L117" s="4" t="str">
        <f aca="false">CONCATENATE(IF(ISBLANK(X117),"-",X117),"/",IF(ISBLANK(AA117),"-",AA117),"/",IF(ISBLANK(AD117),"-",AD117),"/",IF(ISBLANK(AG117),"-",AG117),"/",IF(ISBLANK(AI117),"-",AI117))</f>
        <v>-/-/-/-/-</v>
      </c>
      <c r="M117" s="6"/>
      <c r="N117" s="4" t="n">
        <v>2020</v>
      </c>
      <c r="O117" s="4" t="str">
        <f aca="false">CONCATENATE(IF(ISBLANK(V117),"-",V117),"/",IF(ISBLANK(Y117),"-",Y117),"/",IF(ISBLANK(AB117),"-",AB117),"/",IF(ISBLANK(AE117),"-",AE117))</f>
        <v>-/-/-/-</v>
      </c>
      <c r="P117" s="4" t="s">
        <v>252</v>
      </c>
      <c r="Q117" s="4" t="s">
        <v>293</v>
      </c>
      <c r="T117" s="11" t="n">
        <f aca="false">M117*F117</f>
        <v>0</v>
      </c>
      <c r="U117" s="12" t="n">
        <f aca="false">G117*M117</f>
        <v>0</v>
      </c>
      <c r="V117" s="2" t="s">
        <v>161</v>
      </c>
      <c r="Y117" s="0" t="s">
        <v>161</v>
      </c>
      <c r="AB117" s="0" t="s">
        <v>161</v>
      </c>
      <c r="AE117" s="4"/>
      <c r="AJ117" s="0" t="n">
        <f aca="false">VLOOKUP(D117,Koordinaten!$A:$C,2,FALSE())</f>
        <v>2.3514616</v>
      </c>
      <c r="AK117" s="0" t="n">
        <f aca="false">VLOOKUP(D117,Koordinaten!$A:$C,3,FALSE())</f>
        <v>48.8566969</v>
      </c>
      <c r="AL117" s="0" t="n">
        <f aca="false">IF(ISBLANK($E117),VLOOKUP(D117,Koordinaten!$A:$C,2,FALSE()),VLOOKUP($E117,Koordinaten!$F:$H,2,FALSE()))</f>
        <v>3.89687</v>
      </c>
      <c r="AM117" s="0" t="n">
        <f aca="false">IF(ISBLANK($E117),VLOOKUP(D117,Koordinaten!$A:$C,3,FALSE()),VLOOKUP($E117,Koordinaten!$F:$H,3,FALSE()))</f>
        <v>43.5985</v>
      </c>
      <c r="AN117" s="0" t="str">
        <f aca="false">CONCATENATE(AK117,";",AJ117)</f>
        <v>48,8566969;2,3514616</v>
      </c>
      <c r="AO117" s="0" t="str">
        <f aca="false">CONCATENATE(AM117,";",AL117)</f>
        <v>43,5985;3,89687</v>
      </c>
      <c r="AP117" s="0" t="n">
        <f aca="false">MIN(IF(ISBLANK(X117),9999,X117),IF(ISBLANK(AA117),9999,AA117),IF(ISBLANK(AD117),9999,AD117),IF(ISBLANK(AG117),9999,AG117),IF(ISBLANK(AI117),9999,AI117))</f>
        <v>9999</v>
      </c>
      <c r="AQ117" s="10" t="n">
        <v>44099</v>
      </c>
      <c r="AR117" s="0" t="s">
        <v>51</v>
      </c>
    </row>
    <row r="118" customFormat="false" ht="13" hidden="false" customHeight="false" outlineLevel="0" collapsed="false">
      <c r="B118" s="4" t="s">
        <v>71</v>
      </c>
      <c r="C118" s="5" t="n">
        <v>2018</v>
      </c>
      <c r="D118" s="4" t="s">
        <v>45</v>
      </c>
      <c r="E118" s="2" t="s">
        <v>236</v>
      </c>
      <c r="F118" s="4" t="n">
        <v>0</v>
      </c>
      <c r="G118" s="4" t="n">
        <v>1</v>
      </c>
      <c r="H118" s="2" t="s">
        <v>291</v>
      </c>
      <c r="I118" s="2" t="s">
        <v>292</v>
      </c>
      <c r="J118" s="2" t="s">
        <v>73</v>
      </c>
      <c r="K118" s="4" t="str">
        <f aca="false">CONCATENATE(IF(ISBLANK(W118),"-",W118),"/",IF(ISBLANK(Z118),"-",Z118),"/",IF(ISBLANK(AC118),"-",AC118),"/",IF(ISBLANK(AF118),"-",AF118),"/",IF(ISBLANK(AH118),"-",AH118))</f>
        <v>-/-/-/-/-</v>
      </c>
      <c r="L118" s="4" t="str">
        <f aca="false">CONCATENATE(IF(ISBLANK(X118),"-",X118),"/",IF(ISBLANK(AA118),"-",AA118),"/",IF(ISBLANK(AD118),"-",AD118),"/",IF(ISBLANK(AG118),"-",AG118),"/",IF(ISBLANK(AI118),"-",AI118))</f>
        <v>-/-/-/-/-</v>
      </c>
      <c r="M118" s="6"/>
      <c r="N118" s="4" t="n">
        <v>2020</v>
      </c>
      <c r="O118" s="4" t="str">
        <f aca="false">CONCATENATE(IF(ISBLANK(V118),"-",V118),"/",IF(ISBLANK(Y118),"-",Y118),"/",IF(ISBLANK(AB118),"-",AB118),"/",IF(ISBLANK(AE118),"-",AE118))</f>
        <v>-/-/-/-</v>
      </c>
      <c r="P118" s="4" t="s">
        <v>252</v>
      </c>
      <c r="Q118" s="4" t="s">
        <v>294</v>
      </c>
      <c r="T118" s="11" t="n">
        <f aca="false">M118*F118</f>
        <v>0</v>
      </c>
      <c r="U118" s="12" t="n">
        <f aca="false">G118*M118</f>
        <v>0</v>
      </c>
      <c r="V118" s="2" t="s">
        <v>161</v>
      </c>
      <c r="Y118" s="0" t="s">
        <v>161</v>
      </c>
      <c r="AB118" s="0" t="s">
        <v>161</v>
      </c>
      <c r="AE118" s="4"/>
      <c r="AJ118" s="0" t="n">
        <f aca="false">VLOOKUP(D118,Koordinaten!$A:$C,2,FALSE())</f>
        <v>2.3514616</v>
      </c>
      <c r="AK118" s="0" t="n">
        <f aca="false">VLOOKUP(D118,Koordinaten!$A:$C,3,FALSE())</f>
        <v>48.8566969</v>
      </c>
      <c r="AL118" s="0" t="n">
        <f aca="false">IF(ISBLANK($E118),VLOOKUP(D118,Koordinaten!$A:$C,2,FALSE()),VLOOKUP($E118,Koordinaten!$F:$H,2,FALSE()))</f>
        <v>3.89687</v>
      </c>
      <c r="AM118" s="0" t="n">
        <f aca="false">IF(ISBLANK($E118),VLOOKUP(D118,Koordinaten!$A:$C,3,FALSE()),VLOOKUP($E118,Koordinaten!$F:$H,3,FALSE()))</f>
        <v>43.5985</v>
      </c>
      <c r="AN118" s="0" t="str">
        <f aca="false">CONCATENATE(AK118,";",AJ118)</f>
        <v>48,8566969;2,3514616</v>
      </c>
      <c r="AO118" s="0" t="str">
        <f aca="false">CONCATENATE(AM118,";",AL118)</f>
        <v>43,5985;3,89687</v>
      </c>
      <c r="AP118" s="0" t="n">
        <f aca="false">MIN(IF(ISBLANK(X118),9999,X118),IF(ISBLANK(AA118),9999,AA118),IF(ISBLANK(AD118),9999,AD118),IF(ISBLANK(AG118),9999,AG118),IF(ISBLANK(AI118),9999,AI118))</f>
        <v>9999</v>
      </c>
      <c r="AQ118" s="10" t="n">
        <v>44302</v>
      </c>
      <c r="AR118" s="0" t="s">
        <v>295</v>
      </c>
    </row>
    <row r="119" customFormat="false" ht="13" hidden="false" customHeight="false" outlineLevel="0" collapsed="false">
      <c r="B119" s="4" t="s">
        <v>44</v>
      </c>
      <c r="C119" s="4" t="n">
        <v>2014</v>
      </c>
      <c r="D119" s="4" t="s">
        <v>60</v>
      </c>
      <c r="E119" s="4" t="s">
        <v>212</v>
      </c>
      <c r="F119" s="4" t="n">
        <v>2</v>
      </c>
      <c r="G119" s="4" t="n">
        <v>0</v>
      </c>
      <c r="H119" s="2" t="s">
        <v>296</v>
      </c>
      <c r="I119" s="2" t="s">
        <v>296</v>
      </c>
      <c r="J119" s="2" t="s">
        <v>229</v>
      </c>
      <c r="K119" s="4" t="str">
        <f aca="false">CONCATENATE(IF(ISBLANK(W119),"-",W119),"/",IF(ISBLANK(Z119),"-",Z119),"/",IF(ISBLANK(AC119),"-",AC119),"/",IF(ISBLANK(AF119),"-",AF119),"/",IF(ISBLANK(AH119),"-",AH119))</f>
        <v>-/-/-/-/-</v>
      </c>
      <c r="L119" s="4" t="str">
        <f aca="false">CONCATENATE(IF(ISBLANK(X119),"-",X119),"/",IF(ISBLANK(AA119),"-",AA119),"/",IF(ISBLANK(AD119),"-",AD119),"/",IF(ISBLANK(AG119),"-",AG119),"/",IF(ISBLANK(AI119),"-",AI119))</f>
        <v>-/-/-/-/-</v>
      </c>
      <c r="M119" s="6"/>
      <c r="N119" s="4" t="n">
        <v>2020</v>
      </c>
      <c r="O119" s="4" t="str">
        <f aca="false">CONCATENATE(IF(ISBLANK(V119),"-",V119),"/",IF(ISBLANK(Y119),"-",Y119),"/",IF(ISBLANK(AB119),"-",AB119),"/",IF(ISBLANK(AE119),"-",AE119))</f>
        <v>-/-/-/-</v>
      </c>
      <c r="P119" s="4" t="s">
        <v>297</v>
      </c>
      <c r="Q119" s="4" t="s">
        <v>297</v>
      </c>
      <c r="R119" s="2"/>
      <c r="T119" s="11" t="n">
        <f aca="false">M119*F119</f>
        <v>0</v>
      </c>
      <c r="U119" s="12" t="n">
        <f aca="false">G119*M119</f>
        <v>0</v>
      </c>
      <c r="V119" s="2" t="s">
        <v>161</v>
      </c>
      <c r="Y119" s="0" t="s">
        <v>161</v>
      </c>
      <c r="AB119" s="0" t="s">
        <v>161</v>
      </c>
      <c r="AE119" s="4"/>
      <c r="AJ119" s="0" t="n">
        <f aca="false">VLOOKUP(D119,Koordinaten!$A:$C,2,FALSE())</f>
        <v>12.4853384</v>
      </c>
      <c r="AK119" s="0" t="n">
        <f aca="false">VLOOKUP(D119,Koordinaten!$A:$C,3,FALSE())</f>
        <v>41.894802</v>
      </c>
      <c r="AL119" s="0" t="n">
        <f aca="false">IF(ISBLANK($E119),VLOOKUP(D119,Koordinaten!$A:$C,2,FALSE()),VLOOKUP($E119,Koordinaten!$F:$H,2,FALSE()))</f>
        <v>14.155048</v>
      </c>
      <c r="AM119" s="0" t="n">
        <f aca="false">IF(ISBLANK($E119),VLOOKUP(D119,Koordinaten!$A:$C,3,FALSE()),VLOOKUP($E119,Koordinaten!$F:$H,3,FALSE()))</f>
        <v>37.587794</v>
      </c>
      <c r="AN119" s="0" t="str">
        <f aca="false">CONCATENATE(AK119,";",AJ119)</f>
        <v>41,894802;12,4853384</v>
      </c>
      <c r="AO119" s="0" t="str">
        <f aca="false">CONCATENATE(AM119,";",AL119)</f>
        <v>37,587794;14,155048</v>
      </c>
      <c r="AP119" s="0" t="n">
        <f aca="false">MIN(IF(ISBLANK(X119),9999,X119),IF(ISBLANK(AA119),9999,AA119),IF(ISBLANK(AD119),9999,AD119),IF(ISBLANK(AG119),9999,AG119),IF(ISBLANK(AI119),9999,AI119))</f>
        <v>9999</v>
      </c>
      <c r="AQ119" s="10" t="n">
        <v>44118</v>
      </c>
      <c r="AR119" s="0" t="n">
        <v>10</v>
      </c>
    </row>
    <row r="120" customFormat="false" ht="13" hidden="false" customHeight="false" outlineLevel="0" collapsed="false">
      <c r="B120" s="4" t="s">
        <v>71</v>
      </c>
      <c r="C120" s="4" t="n">
        <v>2010</v>
      </c>
      <c r="D120" s="4" t="s">
        <v>60</v>
      </c>
      <c r="E120" s="4" t="s">
        <v>61</v>
      </c>
      <c r="F120" s="4" t="n">
        <v>0</v>
      </c>
      <c r="G120" s="4"/>
      <c r="H120" s="2" t="s">
        <v>298</v>
      </c>
      <c r="I120" s="2" t="s">
        <v>299</v>
      </c>
      <c r="J120" s="2" t="s">
        <v>48</v>
      </c>
      <c r="K120" s="4" t="str">
        <f aca="false">CONCATENATE(IF(ISBLANK(W120),"-",W120),"/",IF(ISBLANK(Z120),"-",Z120),"/",IF(ISBLANK(AC120),"-",AC120),"/",IF(ISBLANK(AF120),"-",AF120),"/",IF(ISBLANK(AH120),"-",AH120))</f>
        <v>-/-/-/2017/-</v>
      </c>
      <c r="L120" s="4" t="str">
        <f aca="false">CONCATENATE(IF(ISBLANK(X120),"-",X120),"/",IF(ISBLANK(AA120),"-",AA120),"/",IF(ISBLANK(AD120),"-",AD120),"/",IF(ISBLANK(AG120),"-",AG120),"/",IF(ISBLANK(AI120),"-",AI120))</f>
        <v>-/-/-/2021/-</v>
      </c>
      <c r="M120" s="6"/>
      <c r="N120" s="4" t="n">
        <v>2020</v>
      </c>
      <c r="O120" s="4" t="str">
        <f aca="false">CONCATENATE(IF(ISBLANK(V120),"-",V120),"/",IF(ISBLANK(Y120),"-",Y120),"/",IF(ISBLANK(AB120),"-",AB120),"/",IF(ISBLANK(AE120),"-",AE120))</f>
        <v>-/-/-/CT90,7</v>
      </c>
      <c r="P120" s="4" t="s">
        <v>300</v>
      </c>
      <c r="Q120" s="4" t="s">
        <v>300</v>
      </c>
      <c r="R120" s="2"/>
      <c r="T120" s="11" t="n">
        <f aca="false">M120*F120</f>
        <v>0</v>
      </c>
      <c r="U120" s="12" t="n">
        <f aca="false">G120*M120</f>
        <v>0</v>
      </c>
      <c r="V120" s="2" t="s">
        <v>161</v>
      </c>
      <c r="Y120" s="0" t="s">
        <v>161</v>
      </c>
      <c r="AB120" s="0" t="s">
        <v>161</v>
      </c>
      <c r="AE120" s="4" t="s">
        <v>301</v>
      </c>
      <c r="AF120" s="0" t="n">
        <v>2017</v>
      </c>
      <c r="AG120" s="0" t="n">
        <v>2021</v>
      </c>
      <c r="AJ120" s="0" t="n">
        <f aca="false">VLOOKUP(D120,Koordinaten!$A:$C,2,FALSE())</f>
        <v>12.4853384</v>
      </c>
      <c r="AK120" s="0" t="n">
        <f aca="false">VLOOKUP(D120,Koordinaten!$A:$C,3,FALSE())</f>
        <v>41.894802</v>
      </c>
      <c r="AL120" s="0" t="n">
        <f aca="false">IF(ISBLANK($E120),VLOOKUP(D120,Koordinaten!$A:$C,2,FALSE()),VLOOKUP($E120,Koordinaten!$F:$H,2,FALSE()))</f>
        <v>11.2555757</v>
      </c>
      <c r="AM120" s="0" t="n">
        <f aca="false">IF(ISBLANK($E120),VLOOKUP(D120,Koordinaten!$A:$C,3,FALSE()),VLOOKUP($E120,Koordinaten!$F:$H,3,FALSE()))</f>
        <v>43.7698712</v>
      </c>
      <c r="AN120" s="0" t="str">
        <f aca="false">CONCATENATE(AK120,";",AJ120)</f>
        <v>41,894802;12,4853384</v>
      </c>
      <c r="AO120" s="0" t="str">
        <f aca="false">CONCATENATE(AM120,";",AL120)</f>
        <v>43,7698712;11,2555757</v>
      </c>
      <c r="AP120" s="0" t="n">
        <f aca="false">MIN(IF(ISBLANK(X120),9999,X120),IF(ISBLANK(AA120),9999,AA120),IF(ISBLANK(AD120),9999,AD120),IF(ISBLANK(AG120),9999,AG120),IF(ISBLANK(AI120),9999,AI120))</f>
        <v>2021</v>
      </c>
      <c r="AQ120" s="10" t="n">
        <v>44118</v>
      </c>
      <c r="AR120" s="0" t="s">
        <v>51</v>
      </c>
    </row>
    <row r="121" customFormat="false" ht="13" hidden="false" customHeight="false" outlineLevel="0" collapsed="false">
      <c r="B121" s="4" t="s">
        <v>44</v>
      </c>
      <c r="C121" s="5" t="n">
        <v>2018</v>
      </c>
      <c r="D121" s="4" t="s">
        <v>60</v>
      </c>
      <c r="E121" s="4" t="s">
        <v>61</v>
      </c>
      <c r="F121" s="4" t="n">
        <v>0</v>
      </c>
      <c r="G121" s="4" t="n">
        <v>0</v>
      </c>
      <c r="H121" s="2" t="s">
        <v>302</v>
      </c>
      <c r="I121" s="2" t="s">
        <v>303</v>
      </c>
      <c r="J121" s="2" t="s">
        <v>48</v>
      </c>
      <c r="K121" s="4" t="str">
        <f aca="false">CONCATENATE(IF(ISBLANK(W121),"-",W121),"/",IF(ISBLANK(Z121),"-",Z121),"/",IF(ISBLANK(AC121),"-",AC121),"/",IF(ISBLANK(AF121),"-",AF121),"/",IF(ISBLANK(AH121),"-",AH121))</f>
        <v>-/-/-/-/-</v>
      </c>
      <c r="L121" s="4" t="str">
        <f aca="false">CONCATENATE(IF(ISBLANK(X121),"-",X121),"/",IF(ISBLANK(AA121),"-",AA121),"/",IF(ISBLANK(AD121),"-",AD121),"/",IF(ISBLANK(AG121),"-",AG121),"/",IF(ISBLANK(AI121),"-",AI121))</f>
        <v>-/-/-/-/-</v>
      </c>
      <c r="M121" s="14"/>
      <c r="N121" s="4" t="n">
        <v>2020</v>
      </c>
      <c r="O121" s="4" t="str">
        <f aca="false">CONCATENATE(IF(ISBLANK(V121),"-",V121),"/",IF(ISBLANK(Y121),"-",Y121),"/",IF(ISBLANK(AB121),"-",AB121),"/",IF(ISBLANK(AE121),"-",AE121))</f>
        <v>-/-/-/-</v>
      </c>
      <c r="P121" s="4" t="s">
        <v>304</v>
      </c>
      <c r="Q121" s="4" t="s">
        <v>304</v>
      </c>
      <c r="R121" s="2"/>
      <c r="S121" s="2"/>
      <c r="T121" s="11" t="n">
        <f aca="false">M121*F121</f>
        <v>0</v>
      </c>
      <c r="U121" s="12" t="n">
        <f aca="false">G121*M121</f>
        <v>0</v>
      </c>
      <c r="AE121" s="15"/>
      <c r="AH121" s="2"/>
      <c r="AI121" s="2"/>
      <c r="AJ121" s="0" t="n">
        <f aca="false">VLOOKUP(D121,Koordinaten!$A:$C,2,FALSE())</f>
        <v>12.4853384</v>
      </c>
      <c r="AK121" s="0" t="n">
        <f aca="false">VLOOKUP(D121,Koordinaten!$A:$C,3,FALSE())</f>
        <v>41.894802</v>
      </c>
      <c r="AL121" s="0" t="n">
        <f aca="false">IF(ISBLANK($E121),VLOOKUP(D121,Koordinaten!$A:$C,2,FALSE()),VLOOKUP($E121,Koordinaten!$F:$H,2,FALSE()))</f>
        <v>11.2555757</v>
      </c>
      <c r="AM121" s="0" t="n">
        <f aca="false">IF(ISBLANK($E121),VLOOKUP(D121,Koordinaten!$A:$C,3,FALSE()),VLOOKUP($E121,Koordinaten!$F:$H,3,FALSE()))</f>
        <v>43.7698712</v>
      </c>
      <c r="AN121" s="0" t="str">
        <f aca="false">CONCATENATE(AK121,";",AJ121)</f>
        <v>41,894802;12,4853384</v>
      </c>
      <c r="AO121" s="0" t="str">
        <f aca="false">CONCATENATE(AM121,";",AL121)</f>
        <v>43,7698712;11,2555757</v>
      </c>
      <c r="AP121" s="0" t="n">
        <f aca="false">MIN(IF(ISBLANK(X121),9999,X121),IF(ISBLANK(AA121),9999,AA121),IF(ISBLANK(AD121),9999,AD121),IF(ISBLANK(AG121),9999,AG121),IF(ISBLANK(AI121),9999,AI121))</f>
        <v>9999</v>
      </c>
      <c r="AQ121" s="10" t="n">
        <v>44107</v>
      </c>
    </row>
    <row r="122" customFormat="false" ht="13" hidden="false" customHeight="false" outlineLevel="0" collapsed="false">
      <c r="B122" s="4" t="s">
        <v>52</v>
      </c>
      <c r="C122" s="5" t="n">
        <v>1998</v>
      </c>
      <c r="D122" s="4" t="s">
        <v>53</v>
      </c>
      <c r="E122" s="4" t="s">
        <v>54</v>
      </c>
      <c r="F122" s="4" t="n">
        <v>0</v>
      </c>
      <c r="G122" s="4" t="n">
        <v>1</v>
      </c>
      <c r="H122" s="2" t="s">
        <v>305</v>
      </c>
      <c r="I122" s="2" t="s">
        <v>56</v>
      </c>
      <c r="J122" s="2" t="s">
        <v>144</v>
      </c>
      <c r="K122" s="4" t="str">
        <f aca="false">CONCATENATE(IF(ISBLANK(W122),"-",W122),"/",IF(ISBLANK(Z122),"-",Z122),"/",IF(ISBLANK(AC122),"-",AC122),"/",IF(ISBLANK(AF122),"-",AF122),"/",IF(ISBLANK(AH122),"-",AH122))</f>
        <v>-/-/-/-/-</v>
      </c>
      <c r="L122" s="4" t="str">
        <f aca="false">CONCATENATE(IF(ISBLANK(X122),"-",X122),"/",IF(ISBLANK(AA122),"-",AA122),"/",IF(ISBLANK(AD122),"-",AD122),"/",IF(ISBLANK(AG122),"-",AG122),"/",IF(ISBLANK(AI122),"-",AI122))</f>
        <v>-/-/-/-/-</v>
      </c>
      <c r="M122" s="14"/>
      <c r="N122" s="4" t="n">
        <v>2020</v>
      </c>
      <c r="O122" s="4" t="str">
        <f aca="false">CONCATENATE(IF(ISBLANK(V122),"-",V122),"/",IF(ISBLANK(Y122),"-",Y122),"/",IF(ISBLANK(AB122),"-",AB122),"/",IF(ISBLANK(AE122),"-",AE122))</f>
        <v>-/-/-/-</v>
      </c>
      <c r="P122" s="4" t="s">
        <v>306</v>
      </c>
      <c r="Q122" s="4" t="s">
        <v>306</v>
      </c>
      <c r="T122" s="11" t="n">
        <f aca="false">M122*F122</f>
        <v>0</v>
      </c>
      <c r="U122" s="12" t="n">
        <f aca="false">G122*M122</f>
        <v>0</v>
      </c>
      <c r="AE122" s="15"/>
      <c r="AH122" s="2"/>
      <c r="AI122" s="2"/>
      <c r="AJ122" s="0" t="n">
        <f aca="false">VLOOKUP(D122,Koordinaten!$A:$C,2,FALSE())</f>
        <v>16.3725042</v>
      </c>
      <c r="AK122" s="0" t="n">
        <f aca="false">VLOOKUP(D122,Koordinaten!$A:$C,3,FALSE())</f>
        <v>48.2083537</v>
      </c>
      <c r="AL122" s="0" t="n">
        <f aca="false">IF(ISBLANK($E122),VLOOKUP(D122,Koordinaten!$A:$C,2,FALSE()),VLOOKUP($E122,Koordinaten!$F:$H,2,FALSE()))</f>
        <v>16.4166666</v>
      </c>
      <c r="AM122" s="0" t="n">
        <f aca="false">IF(ISBLANK($E122),VLOOKUP(D122,Koordinaten!$A:$C,3,FALSE()),VLOOKUP($E122,Koordinaten!$F:$H,3,FALSE()))</f>
        <v>47.5000001</v>
      </c>
      <c r="AN122" s="0" t="str">
        <f aca="false">CONCATENATE(AK122,";",AJ122)</f>
        <v>48,2083537;16,3725042</v>
      </c>
      <c r="AO122" s="0" t="str">
        <f aca="false">CONCATENATE(AM122,";",AL122)</f>
        <v>47,5000001;16,4166666</v>
      </c>
      <c r="AP122" s="0" t="n">
        <f aca="false">MIN(IF(ISBLANK(X122),9999,X122),IF(ISBLANK(AA122),9999,AA122),IF(ISBLANK(AD122),9999,AD122),IF(ISBLANK(AG122),9999,AG122),IF(ISBLANK(AI122),9999,AI122))</f>
        <v>9999</v>
      </c>
      <c r="AQ122" s="10" t="n">
        <v>44107</v>
      </c>
      <c r="AR122" s="0" t="n">
        <v>16</v>
      </c>
    </row>
    <row r="123" customFormat="false" ht="13" hidden="false" customHeight="false" outlineLevel="0" collapsed="false">
      <c r="B123" s="4" t="s">
        <v>52</v>
      </c>
      <c r="C123" s="5" t="n">
        <v>9999</v>
      </c>
      <c r="D123" s="4" t="s">
        <v>307</v>
      </c>
      <c r="E123" s="4" t="s">
        <v>308</v>
      </c>
      <c r="F123" s="4" t="n">
        <v>0</v>
      </c>
      <c r="G123" s="4" t="n">
        <v>1</v>
      </c>
      <c r="H123" s="2" t="s">
        <v>309</v>
      </c>
      <c r="I123" s="2" t="s">
        <v>310</v>
      </c>
      <c r="J123" s="2" t="s">
        <v>311</v>
      </c>
      <c r="K123" s="4" t="str">
        <f aca="false">CONCATENATE(IF(ISBLANK(W123),"-",W123),"/",IF(ISBLANK(Z123),"-",Z123),"/",IF(ISBLANK(AC123),"-",AC123),"/",IF(ISBLANK(AF123),"-",AF123),"/",IF(ISBLANK(AH123),"-",AH123))</f>
        <v>-/-/-/-/-</v>
      </c>
      <c r="L123" s="4" t="str">
        <f aca="false">CONCATENATE(IF(ISBLANK(X123),"-",X123),"/",IF(ISBLANK(AA123),"-",AA123),"/",IF(ISBLANK(AD123),"-",AD123),"/",IF(ISBLANK(AG123),"-",AG123),"/",IF(ISBLANK(AI123),"-",AI123))</f>
        <v>-/-/-/-/-</v>
      </c>
      <c r="M123" s="14"/>
      <c r="N123" s="4" t="n">
        <v>2020</v>
      </c>
      <c r="O123" s="4" t="str">
        <f aca="false">CONCATENATE(IF(ISBLANK(V123),"-",V123),"/",IF(ISBLANK(Y123),"-",Y123),"/",IF(ISBLANK(AB123),"-",AB123),"/",IF(ISBLANK(AE123),"-",AE123))</f>
        <v>-/-/-/-</v>
      </c>
      <c r="P123" s="4" t="s">
        <v>306</v>
      </c>
      <c r="Q123" s="4" t="s">
        <v>306</v>
      </c>
      <c r="T123" s="11" t="n">
        <f aca="false">M123*F123</f>
        <v>0</v>
      </c>
      <c r="U123" s="12" t="n">
        <f aca="false">G123*M123</f>
        <v>0</v>
      </c>
      <c r="AE123" s="15"/>
      <c r="AH123" s="2"/>
      <c r="AI123" s="2"/>
      <c r="AJ123" s="0" t="n">
        <f aca="false">VLOOKUP(D123,Koordinaten!$A:$C,2,FALSE())</f>
        <v>14.4808369</v>
      </c>
      <c r="AK123" s="0" t="n">
        <f aca="false">VLOOKUP(D123,Koordinaten!$A:$C,3,FALSE())</f>
        <v>45.8133113</v>
      </c>
      <c r="AL123" s="0" t="n">
        <f aca="false">IF(ISBLANK($E123),VLOOKUP(D123,Koordinaten!$A:$C,2,FALSE()),VLOOKUP($E123,Koordinaten!$F:$H,2,FALSE()))</f>
        <v>14.4808369</v>
      </c>
      <c r="AM123" s="0" t="n">
        <f aca="false">IF(ISBLANK($E123),VLOOKUP(D123,Koordinaten!$A:$C,3,FALSE()),VLOOKUP($E123,Koordinaten!$F:$H,3,FALSE()))</f>
        <v>45.8133113</v>
      </c>
      <c r="AN123" s="0" t="str">
        <f aca="false">CONCATENATE(AK123,";",AJ123)</f>
        <v>45,8133113;14,4808369</v>
      </c>
      <c r="AO123" s="0" t="str">
        <f aca="false">CONCATENATE(AM123,";",AL123)</f>
        <v>45,8133113;14,4808369</v>
      </c>
      <c r="AP123" s="0" t="n">
        <f aca="false">MIN(IF(ISBLANK(X123),9999,X123),IF(ISBLANK(AA123),9999,AA123),IF(ISBLANK(AD123),9999,AD123),IF(ISBLANK(AG123),9999,AG123),IF(ISBLANK(AI123),9999,AI123))</f>
        <v>9999</v>
      </c>
      <c r="AQ123" s="10" t="n">
        <v>44107</v>
      </c>
      <c r="AR123" s="0" t="n">
        <v>16</v>
      </c>
    </row>
    <row r="124" customFormat="false" ht="13" hidden="false" customHeight="false" outlineLevel="0" collapsed="false">
      <c r="B124" s="4" t="s">
        <v>52</v>
      </c>
      <c r="C124" s="5" t="n">
        <v>9999</v>
      </c>
      <c r="D124" s="4" t="s">
        <v>45</v>
      </c>
      <c r="E124" s="4" t="s">
        <v>312</v>
      </c>
      <c r="F124" s="4" t="n">
        <v>0</v>
      </c>
      <c r="G124" s="4" t="n">
        <v>2</v>
      </c>
      <c r="H124" s="2" t="s">
        <v>313</v>
      </c>
      <c r="I124" s="2" t="s">
        <v>314</v>
      </c>
      <c r="J124" s="2" t="s">
        <v>314</v>
      </c>
      <c r="K124" s="4" t="str">
        <f aca="false">CONCATENATE(IF(ISBLANK(W124),"-",W124),"/",IF(ISBLANK(Z124),"-",Z124),"/",IF(ISBLANK(AC124),"-",AC124),"/",IF(ISBLANK(AF124),"-",AF124),"/",IF(ISBLANK(AH124),"-",AH124))</f>
        <v>-/-/-/-/-</v>
      </c>
      <c r="L124" s="4" t="str">
        <f aca="false">CONCATENATE(IF(ISBLANK(X124),"-",X124),"/",IF(ISBLANK(AA124),"-",AA124),"/",IF(ISBLANK(AD124),"-",AD124),"/",IF(ISBLANK(AG124),"-",AG124),"/",IF(ISBLANK(AI124),"-",AI124))</f>
        <v>-/-/-/-/-</v>
      </c>
      <c r="M124" s="14"/>
      <c r="N124" s="4" t="n">
        <v>2020</v>
      </c>
      <c r="O124" s="4" t="str">
        <f aca="false">CONCATENATE(IF(ISBLANK(V124),"-",V124),"/",IF(ISBLANK(Y124),"-",Y124),"/",IF(ISBLANK(AB124),"-",AB124),"/",IF(ISBLANK(AE124),"-",AE124))</f>
        <v>-/-/-/-</v>
      </c>
      <c r="P124" s="4" t="s">
        <v>306</v>
      </c>
      <c r="Q124" s="4" t="s">
        <v>306</v>
      </c>
      <c r="T124" s="11" t="n">
        <f aca="false">M124*F124</f>
        <v>0</v>
      </c>
      <c r="U124" s="12" t="n">
        <f aca="false">G124*M124</f>
        <v>0</v>
      </c>
      <c r="AE124" s="15"/>
      <c r="AH124" s="2"/>
      <c r="AI124" s="2"/>
      <c r="AJ124" s="0" t="n">
        <f aca="false">VLOOKUP(D124,Koordinaten!$A:$C,2,FALSE())</f>
        <v>2.3514616</v>
      </c>
      <c r="AK124" s="0" t="n">
        <f aca="false">VLOOKUP(D124,Koordinaten!$A:$C,3,FALSE())</f>
        <v>48.8566969</v>
      </c>
      <c r="AL124" s="0" t="n">
        <f aca="false">IF(ISBLANK($E124),VLOOKUP(D124,Koordinaten!$A:$C,2,FALSE()),VLOOKUP($E124,Koordinaten!$F:$H,2,FALSE()))</f>
        <v>9.0684138</v>
      </c>
      <c r="AM124" s="0" t="n">
        <f aca="false">IF(ISBLANK($E124),VLOOKUP(D124,Koordinaten!$A:$C,3,FALSE()),VLOOKUP($E124,Koordinaten!$F:$H,3,FALSE()))</f>
        <v>42.1880897</v>
      </c>
      <c r="AN124" s="0" t="str">
        <f aca="false">CONCATENATE(AK124,";",AJ124)</f>
        <v>48,8566969;2,3514616</v>
      </c>
      <c r="AO124" s="0" t="str">
        <f aca="false">CONCATENATE(AM124,";",AL124)</f>
        <v>42,1880897;9,0684138</v>
      </c>
      <c r="AP124" s="0" t="n">
        <f aca="false">MIN(IF(ISBLANK(X124),9999,X124),IF(ISBLANK(AA124),9999,AA124),IF(ISBLANK(AD124),9999,AD124),IF(ISBLANK(AG124),9999,AG124),IF(ISBLANK(AI124),9999,AI124))</f>
        <v>9999</v>
      </c>
      <c r="AQ124" s="10" t="n">
        <v>44107</v>
      </c>
      <c r="AR124" s="0" t="s">
        <v>51</v>
      </c>
    </row>
    <row r="125" customFormat="false" ht="13" hidden="false" customHeight="false" outlineLevel="0" collapsed="false">
      <c r="B125" s="4" t="s">
        <v>52</v>
      </c>
      <c r="C125" s="5" t="n">
        <v>2015</v>
      </c>
      <c r="D125" s="4" t="s">
        <v>53</v>
      </c>
      <c r="E125" s="4" t="s">
        <v>54</v>
      </c>
      <c r="F125" s="4" t="n">
        <v>0</v>
      </c>
      <c r="G125" s="4" t="n">
        <v>1</v>
      </c>
      <c r="H125" s="2" t="s">
        <v>315</v>
      </c>
      <c r="I125" s="2" t="s">
        <v>316</v>
      </c>
      <c r="J125" s="2" t="s">
        <v>79</v>
      </c>
      <c r="K125" s="4" t="str">
        <f aca="false">CONCATENATE(IF(ISBLANK(W125),"-",W125),"/",IF(ISBLANK(Z125),"-",Z125),"/",IF(ISBLANK(AC125),"-",AC125),"/",IF(ISBLANK(AF125),"-",AF125),"/",IF(ISBLANK(AH125),"-",AH125))</f>
        <v>-/-/-/-/-</v>
      </c>
      <c r="L125" s="4" t="str">
        <f aca="false">CONCATENATE(IF(ISBLANK(X125),"-",X125),"/",IF(ISBLANK(AA125),"-",AA125),"/",IF(ISBLANK(AD125),"-",AD125),"/",IF(ISBLANK(AG125),"-",AG125),"/",IF(ISBLANK(AI125),"-",AI125))</f>
        <v>-/-/-/-/-</v>
      </c>
      <c r="M125" s="14"/>
      <c r="N125" s="4" t="n">
        <v>2020</v>
      </c>
      <c r="O125" s="4" t="str">
        <f aca="false">CONCATENATE(IF(ISBLANK(V125),"-",V125),"/",IF(ISBLANK(Y125),"-",Y125),"/",IF(ISBLANK(AB125),"-",AB125),"/",IF(ISBLANK(AE125),"-",AE125))</f>
        <v>-/-/-/-</v>
      </c>
      <c r="P125" s="4" t="s">
        <v>306</v>
      </c>
      <c r="Q125" s="4" t="s">
        <v>306</v>
      </c>
      <c r="T125" s="11" t="n">
        <f aca="false">M125*F125</f>
        <v>0</v>
      </c>
      <c r="U125" s="12" t="n">
        <f aca="false">G125*M125</f>
        <v>0</v>
      </c>
      <c r="AE125" s="15"/>
      <c r="AH125" s="2"/>
      <c r="AI125" s="2"/>
      <c r="AJ125" s="0" t="n">
        <f aca="false">VLOOKUP(D125,Koordinaten!$A:$C,2,FALSE())</f>
        <v>16.3725042</v>
      </c>
      <c r="AK125" s="0" t="n">
        <f aca="false">VLOOKUP(D125,Koordinaten!$A:$C,3,FALSE())</f>
        <v>48.2083537</v>
      </c>
      <c r="AL125" s="0" t="n">
        <f aca="false">IF(ISBLANK($E125),VLOOKUP(D125,Koordinaten!$A:$C,2,FALSE()),VLOOKUP($E125,Koordinaten!$F:$H,2,FALSE()))</f>
        <v>16.4166666</v>
      </c>
      <c r="AM125" s="0" t="n">
        <f aca="false">IF(ISBLANK($E125),VLOOKUP(D125,Koordinaten!$A:$C,3,FALSE()),VLOOKUP($E125,Koordinaten!$F:$H,3,FALSE()))</f>
        <v>47.5000001</v>
      </c>
      <c r="AN125" s="0" t="str">
        <f aca="false">CONCATENATE(AK125,";",AJ125)</f>
        <v>48,2083537;16,3725042</v>
      </c>
      <c r="AO125" s="0" t="str">
        <f aca="false">CONCATENATE(AM125,";",AL125)</f>
        <v>47,5000001;16,4166666</v>
      </c>
      <c r="AP125" s="0" t="n">
        <f aca="false">MIN(IF(ISBLANK(X125),9999,X125),IF(ISBLANK(AA125),9999,AA125),IF(ISBLANK(AD125),9999,AD125),IF(ISBLANK(AG125),9999,AG125),IF(ISBLANK(AI125),9999,AI125))</f>
        <v>9999</v>
      </c>
      <c r="AQ125" s="10" t="n">
        <v>44107</v>
      </c>
      <c r="AR125" s="0" t="s">
        <v>51</v>
      </c>
    </row>
    <row r="126" customFormat="false" ht="13" hidden="false" customHeight="false" outlineLevel="0" collapsed="false">
      <c r="B126" s="4" t="s">
        <v>52</v>
      </c>
      <c r="C126" s="5" t="n">
        <v>2007</v>
      </c>
      <c r="D126" s="4" t="s">
        <v>60</v>
      </c>
      <c r="E126" s="4" t="s">
        <v>157</v>
      </c>
      <c r="F126" s="4" t="n">
        <v>0</v>
      </c>
      <c r="G126" s="4" t="n">
        <v>1</v>
      </c>
      <c r="H126" s="2" t="s">
        <v>317</v>
      </c>
      <c r="I126" s="2" t="s">
        <v>318</v>
      </c>
      <c r="J126" s="2" t="s">
        <v>97</v>
      </c>
      <c r="K126" s="4" t="str">
        <f aca="false">CONCATENATE(IF(ISBLANK(W126),"-",W126),"/",IF(ISBLANK(Z126),"-",Z126),"/",IF(ISBLANK(AC126),"-",AC126),"/",IF(ISBLANK(AF126),"-",AF126),"/",IF(ISBLANK(AH126),"-",AH126))</f>
        <v>-/-/-/-/-</v>
      </c>
      <c r="L126" s="4" t="str">
        <f aca="false">CONCATENATE(IF(ISBLANK(X126),"-",X126),"/",IF(ISBLANK(AA126),"-",AA126),"/",IF(ISBLANK(AD126),"-",AD126),"/",IF(ISBLANK(AG126),"-",AG126),"/",IF(ISBLANK(AI126),"-",AI126))</f>
        <v>-/-/-/-/-</v>
      </c>
      <c r="M126" s="14"/>
      <c r="N126" s="4" t="n">
        <v>2020</v>
      </c>
      <c r="O126" s="4" t="str">
        <f aca="false">CONCATENATE(IF(ISBLANK(V126),"-",V126),"/",IF(ISBLANK(Y126),"-",Y126),"/",IF(ISBLANK(AB126),"-",AB126),"/",IF(ISBLANK(AE126),"-",AE126))</f>
        <v>-/-/-/-</v>
      </c>
      <c r="P126" s="4" t="s">
        <v>306</v>
      </c>
      <c r="Q126" s="4" t="s">
        <v>306</v>
      </c>
      <c r="T126" s="11" t="n">
        <f aca="false">M126*F126</f>
        <v>0</v>
      </c>
      <c r="U126" s="12" t="n">
        <f aca="false">G126*M126</f>
        <v>0</v>
      </c>
      <c r="AE126" s="15"/>
      <c r="AH126" s="2"/>
      <c r="AI126" s="2"/>
      <c r="AJ126" s="0" t="n">
        <f aca="false">VLOOKUP(D126,Koordinaten!$A:$C,2,FALSE())</f>
        <v>12.4853384</v>
      </c>
      <c r="AK126" s="0" t="n">
        <f aca="false">VLOOKUP(D126,Koordinaten!$A:$C,3,FALSE())</f>
        <v>41.894802</v>
      </c>
      <c r="AL126" s="0" t="n">
        <f aca="false">IF(ISBLANK($E126),VLOOKUP(D126,Koordinaten!$A:$C,2,FALSE()),VLOOKUP($E126,Koordinaten!$F:$H,2,FALSE()))</f>
        <v>11.3547801</v>
      </c>
      <c r="AM126" s="0" t="n">
        <f aca="false">IF(ISBLANK($E126),VLOOKUP(D126,Koordinaten!$A:$C,3,FALSE()),VLOOKUP($E126,Koordinaten!$F:$H,3,FALSE()))</f>
        <v>46.4981125</v>
      </c>
      <c r="AN126" s="0" t="str">
        <f aca="false">CONCATENATE(AK126,";",AJ126)</f>
        <v>41,894802;12,4853384</v>
      </c>
      <c r="AO126" s="0" t="str">
        <f aca="false">CONCATENATE(AM126,";",AL126)</f>
        <v>46,4981125;11,3547801</v>
      </c>
      <c r="AP126" s="0" t="n">
        <f aca="false">MIN(IF(ISBLANK(X126),9999,X126),IF(ISBLANK(AA126),9999,AA126),IF(ISBLANK(AD126),9999,AD126),IF(ISBLANK(AG126),9999,AG126),IF(ISBLANK(AI126),9999,AI126))</f>
        <v>9999</v>
      </c>
      <c r="AQ126" s="10" t="n">
        <v>44107</v>
      </c>
      <c r="AR126" s="0" t="s">
        <v>51</v>
      </c>
    </row>
    <row r="127" customFormat="false" ht="13" hidden="false" customHeight="false" outlineLevel="0" collapsed="false">
      <c r="B127" s="4" t="s">
        <v>52</v>
      </c>
      <c r="C127" s="5" t="n">
        <v>2016</v>
      </c>
      <c r="D127" s="4" t="s">
        <v>60</v>
      </c>
      <c r="E127" s="4" t="s">
        <v>157</v>
      </c>
      <c r="F127" s="4" t="n">
        <v>0</v>
      </c>
      <c r="G127" s="4" t="n">
        <v>1</v>
      </c>
      <c r="H127" s="2" t="s">
        <v>319</v>
      </c>
      <c r="I127" s="2" t="s">
        <v>320</v>
      </c>
      <c r="J127" s="2" t="s">
        <v>278</v>
      </c>
      <c r="K127" s="4" t="str">
        <f aca="false">CONCATENATE(IF(ISBLANK(W127),"-",W127),"/",IF(ISBLANK(Z127),"-",Z127),"/",IF(ISBLANK(AC127),"-",AC127),"/",IF(ISBLANK(AF127),"-",AF127),"/",IF(ISBLANK(AH127),"-",AH127))</f>
        <v>-/-/-/-/-</v>
      </c>
      <c r="L127" s="4" t="str">
        <f aca="false">CONCATENATE(IF(ISBLANK(X127),"-",X127),"/",IF(ISBLANK(AA127),"-",AA127),"/",IF(ISBLANK(AD127),"-",AD127),"/",IF(ISBLANK(AG127),"-",AG127),"/",IF(ISBLANK(AI127),"-",AI127))</f>
        <v>-/-/-/-/-</v>
      </c>
      <c r="M127" s="14"/>
      <c r="N127" s="4" t="n">
        <v>2020</v>
      </c>
      <c r="O127" s="4" t="str">
        <f aca="false">CONCATENATE(IF(ISBLANK(V127),"-",V127),"/",IF(ISBLANK(Y127),"-",Y127),"/",IF(ISBLANK(AB127),"-",AB127),"/",IF(ISBLANK(AE127),"-",AE127))</f>
        <v>-/-/-/-</v>
      </c>
      <c r="P127" s="4" t="s">
        <v>306</v>
      </c>
      <c r="Q127" s="4" t="s">
        <v>306</v>
      </c>
      <c r="T127" s="11" t="n">
        <f aca="false">M127*F127</f>
        <v>0</v>
      </c>
      <c r="U127" s="12" t="n">
        <f aca="false">G127*M127</f>
        <v>0</v>
      </c>
      <c r="AE127" s="15"/>
      <c r="AH127" s="2"/>
      <c r="AI127" s="2"/>
      <c r="AJ127" s="0" t="n">
        <f aca="false">VLOOKUP(D127,Koordinaten!$A:$C,2,FALSE())</f>
        <v>12.4853384</v>
      </c>
      <c r="AK127" s="0" t="n">
        <f aca="false">VLOOKUP(D127,Koordinaten!$A:$C,3,FALSE())</f>
        <v>41.894802</v>
      </c>
      <c r="AL127" s="0" t="n">
        <f aca="false">IF(ISBLANK($E127),VLOOKUP(D127,Koordinaten!$A:$C,2,FALSE()),VLOOKUP($E127,Koordinaten!$F:$H,2,FALSE()))</f>
        <v>11.3547801</v>
      </c>
      <c r="AM127" s="0" t="n">
        <f aca="false">IF(ISBLANK($E127),VLOOKUP(D127,Koordinaten!$A:$C,3,FALSE()),VLOOKUP($E127,Koordinaten!$F:$H,3,FALSE()))</f>
        <v>46.4981125</v>
      </c>
      <c r="AN127" s="0" t="str">
        <f aca="false">CONCATENATE(AK127,";",AJ127)</f>
        <v>41,894802;12,4853384</v>
      </c>
      <c r="AO127" s="0" t="str">
        <f aca="false">CONCATENATE(AM127,";",AL127)</f>
        <v>46,4981125;11,3547801</v>
      </c>
      <c r="AP127" s="0" t="n">
        <f aca="false">MIN(IF(ISBLANK(X127),9999,X127),IF(ISBLANK(AA127),9999,AA127),IF(ISBLANK(AD127),9999,AD127),IF(ISBLANK(AG127),9999,AG127),IF(ISBLANK(AI127),9999,AI127))</f>
        <v>9999</v>
      </c>
      <c r="AQ127" s="10" t="n">
        <v>44107</v>
      </c>
      <c r="AR127" s="0" t="s">
        <v>51</v>
      </c>
    </row>
    <row r="128" customFormat="false" ht="13" hidden="false" customHeight="false" outlineLevel="0" collapsed="false">
      <c r="B128" s="4" t="s">
        <v>44</v>
      </c>
      <c r="C128" s="5" t="n">
        <v>2015</v>
      </c>
      <c r="D128" s="4" t="s">
        <v>60</v>
      </c>
      <c r="E128" s="4" t="s">
        <v>157</v>
      </c>
      <c r="F128" s="4" t="n">
        <v>0</v>
      </c>
      <c r="G128" s="4" t="n">
        <v>1</v>
      </c>
      <c r="H128" s="13" t="s">
        <v>321</v>
      </c>
      <c r="I128" s="2" t="s">
        <v>322</v>
      </c>
      <c r="J128" s="2" t="s">
        <v>48</v>
      </c>
      <c r="K128" s="4" t="str">
        <f aca="false">CONCATENATE(IF(ISBLANK(W128),"-",W128),"/",IF(ISBLANK(Z128),"-",Z128),"/",IF(ISBLANK(AC128),"-",AC128),"/",IF(ISBLANK(AF128),"-",AF128),"/",IF(ISBLANK(AH128),"-",AH128))</f>
        <v>-/-/-/-/-</v>
      </c>
      <c r="L128" s="4" t="str">
        <f aca="false">CONCATENATE(IF(ISBLANK(X128),"-",X128),"/",IF(ISBLANK(AA128),"-",AA128),"/",IF(ISBLANK(AD128),"-",AD128),"/",IF(ISBLANK(AG128),"-",AG128),"/",IF(ISBLANK(AI128),"-",AI128))</f>
        <v>-/-/-/-/-</v>
      </c>
      <c r="M128" s="6"/>
      <c r="N128" s="4" t="n">
        <v>2020</v>
      </c>
      <c r="O128" s="4" t="str">
        <f aca="false">CONCATENATE(IF(ISBLANK(V128),"-",V128),"/",IF(ISBLANK(Y128),"-",Y128),"/",IF(ISBLANK(AB128),"-",AB128),"/",IF(ISBLANK(AE128),"-",AE128))</f>
        <v>-/-/-/-</v>
      </c>
      <c r="P128" s="4" t="s">
        <v>215</v>
      </c>
      <c r="Q128" s="4" t="s">
        <v>323</v>
      </c>
      <c r="R128" s="7"/>
      <c r="S128" s="7"/>
      <c r="T128" s="8" t="n">
        <f aca="false">M128*F128</f>
        <v>0</v>
      </c>
      <c r="U128" s="9" t="n">
        <f aca="false">G128*M128</f>
        <v>0</v>
      </c>
      <c r="V128" s="2" t="s">
        <v>161</v>
      </c>
      <c r="AB128" s="0" t="s">
        <v>161</v>
      </c>
      <c r="AJ128" s="0" t="n">
        <f aca="false">VLOOKUP(D128,Koordinaten!$A:$C,2,FALSE())</f>
        <v>12.4853384</v>
      </c>
      <c r="AK128" s="0" t="n">
        <f aca="false">VLOOKUP(D128,Koordinaten!$A:$C,3,FALSE())</f>
        <v>41.894802</v>
      </c>
      <c r="AL128" s="0" t="n">
        <f aca="false">IF(ISBLANK($E128),VLOOKUP(D128,Koordinaten!$A:$C,2,FALSE()),VLOOKUP($E128,Koordinaten!$F:$H,2,FALSE()))</f>
        <v>11.3547801</v>
      </c>
      <c r="AM128" s="0" t="n">
        <f aca="false">IF(ISBLANK($E128),VLOOKUP(D128,Koordinaten!$A:$C,3,FALSE()),VLOOKUP($E128,Koordinaten!$F:$H,3,FALSE()))</f>
        <v>46.4981125</v>
      </c>
      <c r="AN128" s="0" t="str">
        <f aca="false">CONCATENATE(AK128,";",AJ128)</f>
        <v>41,894802;12,4853384</v>
      </c>
      <c r="AO128" s="0" t="str">
        <f aca="false">CONCATENATE(AM128,";",AL128)</f>
        <v>46,4981125;11,3547801</v>
      </c>
      <c r="AP128" s="0" t="n">
        <f aca="false">MIN(IF(ISBLANK(X128),9999,X128),IF(ISBLANK(AA128),9999,AA128),IF(ISBLANK(AD128),9999,AD128),IF(ISBLANK(AG128),9999,AG128),IF(ISBLANK(AI128),9999,AI128))</f>
        <v>9999</v>
      </c>
      <c r="AQ128" s="10" t="n">
        <v>44103</v>
      </c>
      <c r="AR128" s="0" t="n">
        <v>13</v>
      </c>
    </row>
    <row r="129" customFormat="false" ht="13" hidden="false" customHeight="false" outlineLevel="0" collapsed="false">
      <c r="B129" s="4" t="s">
        <v>44</v>
      </c>
      <c r="C129" s="5" t="n">
        <v>2007</v>
      </c>
      <c r="D129" s="4" t="s">
        <v>45</v>
      </c>
      <c r="E129" s="4" t="s">
        <v>324</v>
      </c>
      <c r="F129" s="4" t="n">
        <v>0</v>
      </c>
      <c r="G129" s="4"/>
      <c r="H129" s="2" t="s">
        <v>325</v>
      </c>
      <c r="I129" s="2" t="s">
        <v>326</v>
      </c>
      <c r="J129" s="2" t="s">
        <v>280</v>
      </c>
      <c r="K129" s="4" t="str">
        <f aca="false">CONCATENATE(IF(ISBLANK(W129),"-",W129),"/",IF(ISBLANK(Z129),"-",Z129),"/",IF(ISBLANK(AC129),"-",AC129),"/",IF(ISBLANK(AF129),"-",AF129),"/",IF(ISBLANK(AH129),"-",AH129))</f>
        <v>-/-/-/2014/-</v>
      </c>
      <c r="L129" s="4" t="str">
        <f aca="false">CONCATENATE(IF(ISBLANK(X129),"-",X129),"/",IF(ISBLANK(AA129),"-",AA129),"/",IF(ISBLANK(AD129),"-",AD129),"/",IF(ISBLANK(AG129),"-",AG129),"/",IF(ISBLANK(AI129),"-",AI129))</f>
        <v>-/-/-/2017/-</v>
      </c>
      <c r="M129" s="6"/>
      <c r="N129" s="4" t="n">
        <v>2020</v>
      </c>
      <c r="O129" s="4" t="str">
        <f aca="false">CONCATENATE(IF(ISBLANK(V129),"-",V129),"/",IF(ISBLANK(Y129),"-",Y129),"/",IF(ISBLANK(AB129),"-",AB129),"/",IF(ISBLANK(AE129),"-",AE129))</f>
        <v>-/-/-/91,3</v>
      </c>
      <c r="P129" s="4" t="s">
        <v>327</v>
      </c>
      <c r="Q129" s="4" t="s">
        <v>328</v>
      </c>
      <c r="R129" s="7"/>
      <c r="S129" s="7"/>
      <c r="T129" s="8" t="n">
        <f aca="false">M129*F129</f>
        <v>0</v>
      </c>
      <c r="U129" s="9" t="n">
        <f aca="false">G129*M129</f>
        <v>0</v>
      </c>
      <c r="V129" s="2"/>
      <c r="AE129" s="2" t="n">
        <v>91.3</v>
      </c>
      <c r="AF129" s="0" t="n">
        <v>2014</v>
      </c>
      <c r="AG129" s="0" t="n">
        <v>2017</v>
      </c>
      <c r="AJ129" s="0" t="n">
        <f aca="false">VLOOKUP(D129,Koordinaten!$A:$C,2,FALSE())</f>
        <v>2.3514616</v>
      </c>
      <c r="AK129" s="0" t="n">
        <f aca="false">VLOOKUP(D129,Koordinaten!$A:$C,3,FALSE())</f>
        <v>48.8566969</v>
      </c>
      <c r="AL129" s="0" t="n">
        <f aca="false">IF(ISBLANK($E129),VLOOKUP(D129,Koordinaten!$A:$C,2,FALSE()),VLOOKUP($E129,Koordinaten!$F:$H,2,FALSE()))</f>
        <v>4.2224863</v>
      </c>
      <c r="AM129" s="0" t="n">
        <f aca="false">IF(ISBLANK($E129),VLOOKUP(D129,Koordinaten!$A:$C,3,FALSE()),VLOOKUP($E129,Koordinaten!$F:$H,3,FALSE()))</f>
        <v>47.2780872</v>
      </c>
      <c r="AN129" s="0" t="str">
        <f aca="false">CONCATENATE(AK129,";",AJ129)</f>
        <v>48,8566969;2,3514616</v>
      </c>
      <c r="AO129" s="0" t="str">
        <f aca="false">CONCATENATE(AM129,";",AL129)</f>
        <v>47,2780872;4,2224863</v>
      </c>
      <c r="AP129" s="0" t="n">
        <f aca="false">MIN(IF(ISBLANK(X129),9999,X129),IF(ISBLANK(AA129),9999,AA129),IF(ISBLANK(AD129),9999,AD129),IF(ISBLANK(AG129),9999,AG129),IF(ISBLANK(AI129),9999,AI129))</f>
        <v>2017</v>
      </c>
      <c r="AQ129" s="10" t="n">
        <v>44099</v>
      </c>
      <c r="AR129" s="0" t="n">
        <v>15</v>
      </c>
    </row>
    <row r="130" customFormat="false" ht="13" hidden="false" customHeight="false" outlineLevel="0" collapsed="false">
      <c r="B130" s="4" t="s">
        <v>44</v>
      </c>
      <c r="C130" s="5" t="n">
        <v>2016</v>
      </c>
      <c r="D130" s="4" t="s">
        <v>60</v>
      </c>
      <c r="E130" s="4" t="s">
        <v>61</v>
      </c>
      <c r="F130" s="4" t="n">
        <v>3</v>
      </c>
      <c r="G130" s="4" t="n">
        <v>3</v>
      </c>
      <c r="H130" s="2" t="s">
        <v>329</v>
      </c>
      <c r="I130" s="2" t="s">
        <v>330</v>
      </c>
      <c r="J130" s="2" t="s">
        <v>48</v>
      </c>
      <c r="K130" s="4" t="str">
        <f aca="false">CONCATENATE(IF(ISBLANK(W130),"-",W130),"/",IF(ISBLANK(Z130),"-",Z130),"/",IF(ISBLANK(AC130),"-",AC130),"/",IF(ISBLANK(AF130),"-",AF130),"/",IF(ISBLANK(AH130),"-",AH130))</f>
        <v>2019/-/-/-/-</v>
      </c>
      <c r="L130" s="4" t="str">
        <f aca="false">CONCATENATE(IF(ISBLANK(X130),"-",X130),"/",IF(ISBLANK(AA130),"-",AA130),"/",IF(ISBLANK(AD130),"-",AD130),"/",IF(ISBLANK(AG130),"-",AG130),"/",IF(ISBLANK(AI130),"-",AI130))</f>
        <v>2028/-/-/-/-</v>
      </c>
      <c r="M130" s="6"/>
      <c r="N130" s="4" t="n">
        <v>2020</v>
      </c>
      <c r="O130" s="4" t="str">
        <f aca="false">CONCATENATE(IF(ISBLANK(V130),"-",V130),"/",IF(ISBLANK(Y130),"-",Y130),"/",IF(ISBLANK(AB130),"-",AB130),"/",IF(ISBLANK(AE130),"-",AE130))</f>
        <v>92/-/-/-</v>
      </c>
      <c r="P130" s="4" t="s">
        <v>329</v>
      </c>
      <c r="Q130" s="4" t="s">
        <v>331</v>
      </c>
      <c r="R130" s="7"/>
      <c r="S130" s="7"/>
      <c r="T130" s="8" t="n">
        <f aca="false">M130*F130</f>
        <v>0</v>
      </c>
      <c r="U130" s="9" t="n">
        <f aca="false">G130*M130</f>
        <v>0</v>
      </c>
      <c r="V130" s="2" t="n">
        <v>92</v>
      </c>
      <c r="W130" s="0" t="n">
        <v>2019</v>
      </c>
      <c r="X130" s="0" t="n">
        <v>2028</v>
      </c>
      <c r="AJ130" s="0" t="n">
        <f aca="false">VLOOKUP(D130,Koordinaten!$A:$C,2,FALSE())</f>
        <v>12.4853384</v>
      </c>
      <c r="AK130" s="0" t="n">
        <f aca="false">VLOOKUP(D130,Koordinaten!$A:$C,3,FALSE())</f>
        <v>41.894802</v>
      </c>
      <c r="AL130" s="0" t="n">
        <f aca="false">IF(ISBLANK($E130),VLOOKUP(D130,Koordinaten!$A:$C,2,FALSE()),VLOOKUP($E130,Koordinaten!$F:$H,2,FALSE()))</f>
        <v>11.2555757</v>
      </c>
      <c r="AM130" s="0" t="n">
        <f aca="false">IF(ISBLANK($E130),VLOOKUP(D130,Koordinaten!$A:$C,3,FALSE()),VLOOKUP($E130,Koordinaten!$F:$H,3,FALSE()))</f>
        <v>43.7698712</v>
      </c>
      <c r="AN130" s="0" t="str">
        <f aca="false">CONCATENATE(AK130,";",AJ130)</f>
        <v>41,894802;12,4853384</v>
      </c>
      <c r="AO130" s="0" t="str">
        <f aca="false">CONCATENATE(AM130,";",AL130)</f>
        <v>43,7698712;11,2555757</v>
      </c>
      <c r="AP130" s="0" t="n">
        <f aca="false">MIN(IF(ISBLANK(X130),9999,X130),IF(ISBLANK(AA130),9999,AA130),IF(ISBLANK(AD130),9999,AD130),IF(ISBLANK(AG130),9999,AG130),IF(ISBLANK(AI130),9999,AI130))</f>
        <v>2028</v>
      </c>
      <c r="AQ130" s="10" t="n">
        <v>44099</v>
      </c>
      <c r="AR130" s="0" t="s">
        <v>82</v>
      </c>
    </row>
    <row r="131" customFormat="false" ht="13" hidden="false" customHeight="false" outlineLevel="0" collapsed="false">
      <c r="B131" s="4" t="s">
        <v>44</v>
      </c>
      <c r="C131" s="5" t="n">
        <v>2016</v>
      </c>
      <c r="D131" s="4" t="s">
        <v>60</v>
      </c>
      <c r="E131" s="4" t="s">
        <v>61</v>
      </c>
      <c r="F131" s="4" t="n">
        <v>3</v>
      </c>
      <c r="G131" s="4" t="n">
        <v>3</v>
      </c>
      <c r="H131" s="2" t="s">
        <v>329</v>
      </c>
      <c r="I131" s="2" t="s">
        <v>332</v>
      </c>
      <c r="J131" s="2" t="s">
        <v>48</v>
      </c>
      <c r="K131" s="4" t="str">
        <f aca="false">CONCATENATE(IF(ISBLANK(W131),"-",W131),"/",IF(ISBLANK(Z131),"-",Z131),"/",IF(ISBLANK(AC131),"-",AC131),"/",IF(ISBLANK(AF131),"-",AF131),"/",IF(ISBLANK(AH131),"-",AH131))</f>
        <v>-/-/-/2022/-</v>
      </c>
      <c r="L131" s="4" t="str">
        <f aca="false">CONCATENATE(IF(ISBLANK(X131),"-",X131),"/",IF(ISBLANK(AA131),"-",AA131),"/",IF(ISBLANK(AD131),"-",AD131),"/",IF(ISBLANK(AG131),"-",AG131),"/",IF(ISBLANK(AI131),"-",AI131))</f>
        <v>-/-/-/2039/-</v>
      </c>
      <c r="M131" s="6"/>
      <c r="N131" s="4" t="n">
        <v>2020</v>
      </c>
      <c r="O131" s="4" t="str">
        <f aca="false">CONCATENATE(IF(ISBLANK(V131),"-",V131),"/",IF(ISBLANK(Y131),"-",Y131),"/",IF(ISBLANK(AB131),"-",AB131),"/",IF(ISBLANK(AE131),"-",AE131))</f>
        <v>-/-/-/-</v>
      </c>
      <c r="P131" s="4" t="s">
        <v>329</v>
      </c>
      <c r="Q131" s="4" t="s">
        <v>331</v>
      </c>
      <c r="R131" s="7"/>
      <c r="S131" s="7"/>
      <c r="T131" s="8" t="n">
        <f aca="false">M131*F131</f>
        <v>0</v>
      </c>
      <c r="U131" s="9" t="n">
        <f aca="false">G131*M131</f>
        <v>0</v>
      </c>
      <c r="V131" s="2"/>
      <c r="AF131" s="0" t="n">
        <v>2022</v>
      </c>
      <c r="AG131" s="0" t="n">
        <v>2039</v>
      </c>
      <c r="AJ131" s="0" t="n">
        <f aca="false">VLOOKUP(D131,Koordinaten!$A:$C,2,FALSE())</f>
        <v>12.4853384</v>
      </c>
      <c r="AK131" s="0" t="n">
        <f aca="false">VLOOKUP(D131,Koordinaten!$A:$C,3,FALSE())</f>
        <v>41.894802</v>
      </c>
      <c r="AL131" s="0" t="n">
        <f aca="false">IF(ISBLANK($E131),VLOOKUP(D131,Koordinaten!$A:$C,2,FALSE()),VLOOKUP($E131,Koordinaten!$F:$H,2,FALSE()))</f>
        <v>11.2555757</v>
      </c>
      <c r="AM131" s="0" t="n">
        <f aca="false">IF(ISBLANK($E131),VLOOKUP(D131,Koordinaten!$A:$C,3,FALSE()),VLOOKUP($E131,Koordinaten!$F:$H,3,FALSE()))</f>
        <v>43.7698712</v>
      </c>
      <c r="AN131" s="0" t="str">
        <f aca="false">CONCATENATE(AK131,";",AJ131)</f>
        <v>41,894802;12,4853384</v>
      </c>
      <c r="AO131" s="0" t="str">
        <f aca="false">CONCATENATE(AM131,";",AL131)</f>
        <v>43,7698712;11,2555757</v>
      </c>
      <c r="AP131" s="0" t="n">
        <f aca="false">MIN(IF(ISBLANK(X131),9999,X131),IF(ISBLANK(AA131),9999,AA131),IF(ISBLANK(AD131),9999,AD131),IF(ISBLANK(AG131),9999,AG131),IF(ISBLANK(AI131),9999,AI131))</f>
        <v>2039</v>
      </c>
      <c r="AQ131" s="10" t="n">
        <v>44099</v>
      </c>
      <c r="AR131" s="0" t="s">
        <v>82</v>
      </c>
    </row>
    <row r="132" customFormat="false" ht="13" hidden="false" customHeight="false" outlineLevel="0" collapsed="false">
      <c r="B132" s="4" t="s">
        <v>44</v>
      </c>
      <c r="C132" s="5" t="n">
        <v>2015</v>
      </c>
      <c r="D132" s="4" t="s">
        <v>60</v>
      </c>
      <c r="E132" s="4" t="s">
        <v>61</v>
      </c>
      <c r="F132" s="4" t="n">
        <v>3</v>
      </c>
      <c r="G132" s="4" t="n">
        <v>3</v>
      </c>
      <c r="H132" s="2" t="s">
        <v>329</v>
      </c>
      <c r="I132" s="2" t="s">
        <v>66</v>
      </c>
      <c r="J132" s="2" t="s">
        <v>48</v>
      </c>
      <c r="K132" s="4" t="str">
        <f aca="false">CONCATENATE(IF(ISBLANK(W132),"-",W132),"/",IF(ISBLANK(Z132),"-",Z132),"/",IF(ISBLANK(AC132),"-",AC132),"/",IF(ISBLANK(AF132),"-",AF132),"/",IF(ISBLANK(AH132),"-",AH132))</f>
        <v>2019/-/-/2019/-</v>
      </c>
      <c r="L132" s="4" t="str">
        <f aca="false">CONCATENATE(IF(ISBLANK(X132),"-",X132),"/",IF(ISBLANK(AA132),"-",AA132),"/",IF(ISBLANK(AD132),"-",AD132),"/",IF(ISBLANK(AG132),"-",AG132),"/",IF(ISBLANK(AI132),"-",AI132))</f>
        <v>2027/-/-/2028/-</v>
      </c>
      <c r="M132" s="6"/>
      <c r="N132" s="4" t="n">
        <v>2020</v>
      </c>
      <c r="O132" s="4" t="str">
        <f aca="false">CONCATENATE(IF(ISBLANK(V132),"-",V132),"/",IF(ISBLANK(Y132),"-",Y132),"/",IF(ISBLANK(AB132),"-",AB132),"/",IF(ISBLANK(AE132),"-",AE132))</f>
        <v>91/-/-/-</v>
      </c>
      <c r="P132" s="4" t="s">
        <v>329</v>
      </c>
      <c r="Q132" s="4" t="s">
        <v>331</v>
      </c>
      <c r="R132" s="7"/>
      <c r="S132" s="7"/>
      <c r="T132" s="8" t="n">
        <f aca="false">M132*F132</f>
        <v>0</v>
      </c>
      <c r="U132" s="9" t="n">
        <f aca="false">G132*M132</f>
        <v>0</v>
      </c>
      <c r="V132" s="2" t="n">
        <v>91</v>
      </c>
      <c r="W132" s="0" t="n">
        <v>2019</v>
      </c>
      <c r="X132" s="0" t="n">
        <v>2027</v>
      </c>
      <c r="AF132" s="0" t="n">
        <v>2019</v>
      </c>
      <c r="AG132" s="0" t="n">
        <v>2028</v>
      </c>
      <c r="AJ132" s="0" t="n">
        <f aca="false">VLOOKUP(D132,Koordinaten!$A:$C,2,FALSE())</f>
        <v>12.4853384</v>
      </c>
      <c r="AK132" s="0" t="n">
        <f aca="false">VLOOKUP(D132,Koordinaten!$A:$C,3,FALSE())</f>
        <v>41.894802</v>
      </c>
      <c r="AL132" s="0" t="n">
        <f aca="false">IF(ISBLANK($E132),VLOOKUP(D132,Koordinaten!$A:$C,2,FALSE()),VLOOKUP($E132,Koordinaten!$F:$H,2,FALSE()))</f>
        <v>11.2555757</v>
      </c>
      <c r="AM132" s="0" t="n">
        <f aca="false">IF(ISBLANK($E132),VLOOKUP(D132,Koordinaten!$A:$C,3,FALSE()),VLOOKUP($E132,Koordinaten!$F:$H,3,FALSE()))</f>
        <v>43.7698712</v>
      </c>
      <c r="AN132" s="0" t="str">
        <f aca="false">CONCATENATE(AK132,";",AJ132)</f>
        <v>41,894802;12,4853384</v>
      </c>
      <c r="AO132" s="0" t="str">
        <f aca="false">CONCATENATE(AM132,";",AL132)</f>
        <v>43,7698712;11,2555757</v>
      </c>
      <c r="AP132" s="0" t="n">
        <f aca="false">MIN(IF(ISBLANK(X132),9999,X132),IF(ISBLANK(AA132),9999,AA132),IF(ISBLANK(AD132),9999,AD132),IF(ISBLANK(AG132),9999,AG132),IF(ISBLANK(AI132),9999,AI132))</f>
        <v>2027</v>
      </c>
      <c r="AQ132" s="10" t="n">
        <v>44099</v>
      </c>
      <c r="AR132" s="0" t="s">
        <v>51</v>
      </c>
    </row>
    <row r="133" customFormat="false" ht="13" hidden="false" customHeight="false" outlineLevel="0" collapsed="false">
      <c r="B133" s="4" t="s">
        <v>333</v>
      </c>
      <c r="C133" s="5" t="n">
        <v>2019</v>
      </c>
      <c r="D133" s="4" t="s">
        <v>60</v>
      </c>
      <c r="E133" s="4" t="s">
        <v>61</v>
      </c>
      <c r="F133" s="4" t="n">
        <v>3</v>
      </c>
      <c r="G133" s="4" t="n">
        <v>3</v>
      </c>
      <c r="H133" s="2" t="s">
        <v>329</v>
      </c>
      <c r="I133" s="2" t="s">
        <v>334</v>
      </c>
      <c r="J133" s="2" t="s">
        <v>48</v>
      </c>
      <c r="K133" s="4" t="str">
        <f aca="false">CONCATENATE(IF(ISBLANK(W133),"-",W133),"/",IF(ISBLANK(Z133),"-",Z133),"/",IF(ISBLANK(AC133),"-",AC133),"/",IF(ISBLANK(AF133),"-",AF133),"/",IF(ISBLANK(AH133),"-",AH133))</f>
        <v>-/-/-/-/-</v>
      </c>
      <c r="L133" s="4" t="str">
        <f aca="false">CONCATENATE(IF(ISBLANK(X133),"-",X133),"/",IF(ISBLANK(AA133),"-",AA133),"/",IF(ISBLANK(AD133),"-",AD133),"/",IF(ISBLANK(AG133),"-",AG133),"/",IF(ISBLANK(AI133),"-",AI133))</f>
        <v>-/-/-/-/-</v>
      </c>
      <c r="M133" s="6"/>
      <c r="N133" s="4" t="n">
        <v>2020</v>
      </c>
      <c r="O133" s="4" t="str">
        <f aca="false">CONCATENATE(IF(ISBLANK(V133),"-",V133),"/",IF(ISBLANK(Y133),"-",Y133),"/",IF(ISBLANK(AB133),"-",AB133),"/",IF(ISBLANK(AE133),"-",AE133))</f>
        <v>-/-/-/-</v>
      </c>
      <c r="P133" s="4" t="s">
        <v>329</v>
      </c>
      <c r="Q133" s="4" t="s">
        <v>331</v>
      </c>
      <c r="R133" s="7"/>
      <c r="S133" s="7"/>
      <c r="T133" s="8" t="n">
        <f aca="false">M133*F133</f>
        <v>0</v>
      </c>
      <c r="U133" s="9" t="n">
        <f aca="false">G133*M133</f>
        <v>0</v>
      </c>
      <c r="V133" s="2"/>
      <c r="AJ133" s="0" t="n">
        <f aca="false">VLOOKUP(D133,Koordinaten!$A:$C,2,FALSE())</f>
        <v>12.4853384</v>
      </c>
      <c r="AK133" s="0" t="n">
        <f aca="false">VLOOKUP(D133,Koordinaten!$A:$C,3,FALSE())</f>
        <v>41.894802</v>
      </c>
      <c r="AL133" s="0" t="n">
        <f aca="false">IF(ISBLANK($E133),VLOOKUP(D133,Koordinaten!$A:$C,2,FALSE()),VLOOKUP($E133,Koordinaten!$F:$H,2,FALSE()))</f>
        <v>11.2555757</v>
      </c>
      <c r="AM133" s="0" t="n">
        <f aca="false">IF(ISBLANK($E133),VLOOKUP(D133,Koordinaten!$A:$C,3,FALSE()),VLOOKUP($E133,Koordinaten!$F:$H,3,FALSE()))</f>
        <v>43.7698712</v>
      </c>
      <c r="AN133" s="0" t="str">
        <f aca="false">CONCATENATE(AK133,";",AJ133)</f>
        <v>41,894802;12,4853384</v>
      </c>
      <c r="AO133" s="0" t="str">
        <f aca="false">CONCATENATE(AM133,";",AL133)</f>
        <v>43,7698712;11,2555757</v>
      </c>
      <c r="AP133" s="0" t="n">
        <f aca="false">MIN(IF(ISBLANK(X133),9999,X133),IF(ISBLANK(AA133),9999,AA133),IF(ISBLANK(AD133),9999,AD133),IF(ISBLANK(AG133),9999,AG133),IF(ISBLANK(AI133),9999,AI133))</f>
        <v>9999</v>
      </c>
      <c r="AQ133" s="10" t="n">
        <v>44099</v>
      </c>
      <c r="AR133" s="0" t="n">
        <v>7</v>
      </c>
    </row>
    <row r="134" customFormat="false" ht="13" hidden="false" customHeight="false" outlineLevel="0" collapsed="false">
      <c r="B134" s="4" t="s">
        <v>44</v>
      </c>
      <c r="C134" s="5" t="n">
        <v>2016</v>
      </c>
      <c r="D134" s="4" t="s">
        <v>60</v>
      </c>
      <c r="E134" s="4" t="s">
        <v>61</v>
      </c>
      <c r="F134" s="4" t="n">
        <v>1</v>
      </c>
      <c r="G134" s="4" t="n">
        <v>1</v>
      </c>
      <c r="H134" s="2" t="s">
        <v>335</v>
      </c>
      <c r="I134" s="2" t="s">
        <v>336</v>
      </c>
      <c r="J134" s="2" t="s">
        <v>48</v>
      </c>
      <c r="K134" s="4" t="str">
        <f aca="false">CONCATENATE(IF(ISBLANK(W134),"-",W134),"/",IF(ISBLANK(Z134),"-",Z134),"/",IF(ISBLANK(AC134),"-",AC134),"/",IF(ISBLANK(AF134),"-",AF134),"/",IF(ISBLANK(AH134),"-",AH134))</f>
        <v>-/-/-/-/-</v>
      </c>
      <c r="L134" s="4" t="str">
        <f aca="false">CONCATENATE(IF(ISBLANK(X134),"-",X134),"/",IF(ISBLANK(AA134),"-",AA134),"/",IF(ISBLANK(AD134),"-",AD134),"/",IF(ISBLANK(AG134),"-",AG134),"/",IF(ISBLANK(AI134),"-",AI134))</f>
        <v>-/-/-/-/-</v>
      </c>
      <c r="M134" s="6"/>
      <c r="N134" s="4" t="n">
        <v>2020</v>
      </c>
      <c r="O134" s="4" t="str">
        <f aca="false">CONCATENATE(IF(ISBLANK(V134),"-",V134),"/",IF(ISBLANK(Y134),"-",Y134),"/",IF(ISBLANK(AB134),"-",AB134),"/",IF(ISBLANK(AE134),"-",AE134))</f>
        <v>-/-/-/-</v>
      </c>
      <c r="P134" s="4" t="s">
        <v>335</v>
      </c>
      <c r="Q134" s="4" t="s">
        <v>331</v>
      </c>
      <c r="R134" s="7"/>
      <c r="S134" s="7"/>
      <c r="T134" s="8" t="n">
        <f aca="false">M134*F134</f>
        <v>0</v>
      </c>
      <c r="U134" s="9" t="n">
        <f aca="false">G134*M134</f>
        <v>0</v>
      </c>
      <c r="V134" s="2"/>
      <c r="AJ134" s="0" t="n">
        <f aca="false">VLOOKUP(D134,Koordinaten!$A:$C,2,FALSE())</f>
        <v>12.4853384</v>
      </c>
      <c r="AK134" s="0" t="n">
        <f aca="false">VLOOKUP(D134,Koordinaten!$A:$C,3,FALSE())</f>
        <v>41.894802</v>
      </c>
      <c r="AL134" s="0" t="n">
        <f aca="false">IF(ISBLANK($E134),VLOOKUP(D134,Koordinaten!$A:$C,2,FALSE()),VLOOKUP($E134,Koordinaten!$F:$H,2,FALSE()))</f>
        <v>11.2555757</v>
      </c>
      <c r="AM134" s="0" t="n">
        <f aca="false">IF(ISBLANK($E134),VLOOKUP(D134,Koordinaten!$A:$C,3,FALSE()),VLOOKUP($E134,Koordinaten!$F:$H,3,FALSE()))</f>
        <v>43.7698712</v>
      </c>
      <c r="AN134" s="0" t="str">
        <f aca="false">CONCATENATE(AK134,";",AJ134)</f>
        <v>41,894802;12,4853384</v>
      </c>
      <c r="AO134" s="0" t="str">
        <f aca="false">CONCATENATE(AM134,";",AL134)</f>
        <v>43,7698712;11,2555757</v>
      </c>
      <c r="AP134" s="0" t="n">
        <f aca="false">MIN(IF(ISBLANK(X134),9999,X134),IF(ISBLANK(AA134),9999,AA134),IF(ISBLANK(AD134),9999,AD134),IF(ISBLANK(AG134),9999,AG134),IF(ISBLANK(AI134),9999,AI134))</f>
        <v>9999</v>
      </c>
      <c r="AQ134" s="10" t="n">
        <v>44099</v>
      </c>
      <c r="AR134" s="0" t="s">
        <v>337</v>
      </c>
    </row>
    <row r="135" customFormat="false" ht="13" hidden="false" customHeight="false" outlineLevel="0" collapsed="false">
      <c r="B135" s="4" t="s">
        <v>44</v>
      </c>
      <c r="C135" s="5" t="n">
        <v>2015</v>
      </c>
      <c r="D135" s="4" t="s">
        <v>60</v>
      </c>
      <c r="E135" s="4" t="s">
        <v>61</v>
      </c>
      <c r="F135" s="4" t="n">
        <v>1</v>
      </c>
      <c r="G135" s="4" t="n">
        <v>1</v>
      </c>
      <c r="H135" s="2" t="s">
        <v>335</v>
      </c>
      <c r="I135" s="2" t="s">
        <v>338</v>
      </c>
      <c r="J135" s="2" t="s">
        <v>75</v>
      </c>
      <c r="K135" s="4" t="str">
        <f aca="false">CONCATENATE(IF(ISBLANK(W135),"-",W135),"/",IF(ISBLANK(Z135),"-",Z135),"/",IF(ISBLANK(AC135),"-",AC135),"/",IF(ISBLANK(AF135),"-",AF135),"/",IF(ISBLANK(AH135),"-",AH135))</f>
        <v>2018/-/-/2020/-</v>
      </c>
      <c r="L135" s="4" t="str">
        <f aca="false">CONCATENATE(IF(ISBLANK(X135),"-",X135),"/",IF(ISBLANK(AA135),"-",AA135),"/",IF(ISBLANK(AD135),"-",AD135),"/",IF(ISBLANK(AG135),"-",AG135),"/",IF(ISBLANK(AI135),"-",AI135))</f>
        <v>2030/-/-/2030/-</v>
      </c>
      <c r="M135" s="6"/>
      <c r="N135" s="4" t="n">
        <v>2020</v>
      </c>
      <c r="O135" s="4" t="str">
        <f aca="false">CONCATENATE(IF(ISBLANK(V135),"-",V135),"/",IF(ISBLANK(Y135),"-",Y135),"/",IF(ISBLANK(AB135),"-",AB135),"/",IF(ISBLANK(AE135),"-",AE135))</f>
        <v>94/-/-/93</v>
      </c>
      <c r="P135" s="4" t="s">
        <v>335</v>
      </c>
      <c r="Q135" s="4" t="s">
        <v>331</v>
      </c>
      <c r="R135" s="7"/>
      <c r="S135" s="7"/>
      <c r="T135" s="8" t="n">
        <f aca="false">M135*F135</f>
        <v>0</v>
      </c>
      <c r="U135" s="9" t="n">
        <f aca="false">G135*M135</f>
        <v>0</v>
      </c>
      <c r="V135" s="2" t="n">
        <v>94</v>
      </c>
      <c r="W135" s="0" t="n">
        <v>2018</v>
      </c>
      <c r="X135" s="0" t="n">
        <v>2030</v>
      </c>
      <c r="AE135" s="2" t="n">
        <v>93</v>
      </c>
      <c r="AF135" s="0" t="n">
        <v>2020</v>
      </c>
      <c r="AG135" s="0" t="n">
        <v>2030</v>
      </c>
      <c r="AJ135" s="0" t="n">
        <f aca="false">VLOOKUP(D135,Koordinaten!$A:$C,2,FALSE())</f>
        <v>12.4853384</v>
      </c>
      <c r="AK135" s="0" t="n">
        <f aca="false">VLOOKUP(D135,Koordinaten!$A:$C,3,FALSE())</f>
        <v>41.894802</v>
      </c>
      <c r="AL135" s="0" t="n">
        <f aca="false">IF(ISBLANK($E135),VLOOKUP(D135,Koordinaten!$A:$C,2,FALSE()),VLOOKUP($E135,Koordinaten!$F:$H,2,FALSE()))</f>
        <v>11.2555757</v>
      </c>
      <c r="AM135" s="0" t="n">
        <f aca="false">IF(ISBLANK($E135),VLOOKUP(D135,Koordinaten!$A:$C,3,FALSE()),VLOOKUP($E135,Koordinaten!$F:$H,3,FALSE()))</f>
        <v>43.7698712</v>
      </c>
      <c r="AN135" s="0" t="str">
        <f aca="false">CONCATENATE(AK135,";",AJ135)</f>
        <v>41,894802;12,4853384</v>
      </c>
      <c r="AO135" s="0" t="str">
        <f aca="false">CONCATENATE(AM135,";",AL135)</f>
        <v>43,7698712;11,2555757</v>
      </c>
      <c r="AP135" s="0" t="n">
        <f aca="false">MIN(IF(ISBLANK(X135),9999,X135),IF(ISBLANK(AA135),9999,AA135),IF(ISBLANK(AD135),9999,AD135),IF(ISBLANK(AG135),9999,AG135),IF(ISBLANK(AI135),9999,AI135))</f>
        <v>2030</v>
      </c>
      <c r="AQ135" s="10" t="n">
        <v>44099</v>
      </c>
      <c r="AR135" s="0" t="s">
        <v>82</v>
      </c>
    </row>
    <row r="136" customFormat="false" ht="13" hidden="false" customHeight="false" outlineLevel="0" collapsed="false">
      <c r="B136" s="4" t="s">
        <v>44</v>
      </c>
      <c r="C136" s="5" t="n">
        <v>2016</v>
      </c>
      <c r="D136" s="4" t="s">
        <v>60</v>
      </c>
      <c r="E136" s="4" t="s">
        <v>61</v>
      </c>
      <c r="F136" s="4" t="n">
        <v>2</v>
      </c>
      <c r="G136" s="4" t="n">
        <v>2</v>
      </c>
      <c r="H136" s="2" t="s">
        <v>335</v>
      </c>
      <c r="I136" s="2" t="s">
        <v>338</v>
      </c>
      <c r="J136" s="2" t="s">
        <v>75</v>
      </c>
      <c r="K136" s="4" t="str">
        <f aca="false">CONCATENATE(IF(ISBLANK(W136),"-",W136),"/",IF(ISBLANK(Z136),"-",Z136),"/",IF(ISBLANK(AC136),"-",AC136),"/",IF(ISBLANK(AF136),"-",AF136),"/",IF(ISBLANK(AH136),"-",AH136))</f>
        <v>-/-/-/-/-</v>
      </c>
      <c r="L136" s="4" t="str">
        <f aca="false">CONCATENATE(IF(ISBLANK(X136),"-",X136),"/",IF(ISBLANK(AA136),"-",AA136),"/",IF(ISBLANK(AD136),"-",AD136),"/",IF(ISBLANK(AG136),"-",AG136),"/",IF(ISBLANK(AI136),"-",AI136))</f>
        <v>-/-/-/-/-</v>
      </c>
      <c r="M136" s="6"/>
      <c r="N136" s="4" t="n">
        <v>2020</v>
      </c>
      <c r="O136" s="4" t="str">
        <f aca="false">CONCATENATE(IF(ISBLANK(V136),"-",V136),"/",IF(ISBLANK(Y136),"-",Y136),"/",IF(ISBLANK(AB136),"-",AB136),"/",IF(ISBLANK(AE136),"-",AE136))</f>
        <v>-/-/-/-</v>
      </c>
      <c r="P136" s="4" t="s">
        <v>335</v>
      </c>
      <c r="Q136" s="4" t="s">
        <v>331</v>
      </c>
      <c r="R136" s="7"/>
      <c r="S136" s="7"/>
      <c r="T136" s="8" t="n">
        <f aca="false">M136*F136</f>
        <v>0</v>
      </c>
      <c r="U136" s="9" t="n">
        <f aca="false">G136*M136</f>
        <v>0</v>
      </c>
      <c r="V136" s="2"/>
      <c r="AJ136" s="0" t="n">
        <f aca="false">VLOOKUP(D136,Koordinaten!$A:$C,2,FALSE())</f>
        <v>12.4853384</v>
      </c>
      <c r="AK136" s="0" t="n">
        <f aca="false">VLOOKUP(D136,Koordinaten!$A:$C,3,FALSE())</f>
        <v>41.894802</v>
      </c>
      <c r="AL136" s="0" t="n">
        <f aca="false">IF(ISBLANK($E136),VLOOKUP(D136,Koordinaten!$A:$C,2,FALSE()),VLOOKUP($E136,Koordinaten!$F:$H,2,FALSE()))</f>
        <v>11.2555757</v>
      </c>
      <c r="AM136" s="0" t="n">
        <f aca="false">IF(ISBLANK($E136),VLOOKUP(D136,Koordinaten!$A:$C,3,FALSE()),VLOOKUP($E136,Koordinaten!$F:$H,3,FALSE()))</f>
        <v>43.7698712</v>
      </c>
      <c r="AN136" s="0" t="str">
        <f aca="false">CONCATENATE(AK136,";",AJ136)</f>
        <v>41,894802;12,4853384</v>
      </c>
      <c r="AO136" s="0" t="str">
        <f aca="false">CONCATENATE(AM136,";",AL136)</f>
        <v>43,7698712;11,2555757</v>
      </c>
      <c r="AP136" s="0" t="n">
        <f aca="false">MIN(IF(ISBLANK(X136),9999,X136),IF(ISBLANK(AA136),9999,AA136),IF(ISBLANK(AD136),9999,AD136),IF(ISBLANK(AG136),9999,AG136),IF(ISBLANK(AI136),9999,AI136))</f>
        <v>9999</v>
      </c>
      <c r="AQ136" s="10" t="n">
        <v>44099</v>
      </c>
      <c r="AR136" s="0" t="s">
        <v>82</v>
      </c>
    </row>
    <row r="137" customFormat="false" ht="13" hidden="false" customHeight="false" outlineLevel="0" collapsed="false">
      <c r="B137" s="4" t="s">
        <v>44</v>
      </c>
      <c r="C137" s="5" t="n">
        <v>2016</v>
      </c>
      <c r="D137" s="4" t="s">
        <v>60</v>
      </c>
      <c r="E137" s="4" t="s">
        <v>61</v>
      </c>
      <c r="F137" s="4" t="n">
        <v>15</v>
      </c>
      <c r="G137" s="4" t="n">
        <v>3</v>
      </c>
      <c r="H137" s="2" t="s">
        <v>335</v>
      </c>
      <c r="I137" s="2" t="s">
        <v>66</v>
      </c>
      <c r="J137" s="2" t="s">
        <v>48</v>
      </c>
      <c r="K137" s="4" t="str">
        <f aca="false">CONCATENATE(IF(ISBLANK(W137),"-",W137),"/",IF(ISBLANK(Z137),"-",Z137),"/",IF(ISBLANK(AC137),"-",AC137),"/",IF(ISBLANK(AF137),"-",AF137),"/",IF(ISBLANK(AH137),"-",AH137))</f>
        <v>-/-/-/2020/-</v>
      </c>
      <c r="L137" s="4" t="str">
        <f aca="false">CONCATENATE(IF(ISBLANK(X137),"-",X137),"/",IF(ISBLANK(AA137),"-",AA137),"/",IF(ISBLANK(AD137),"-",AD137),"/",IF(ISBLANK(AG137),"-",AG137),"/",IF(ISBLANK(AI137),"-",AI137))</f>
        <v>-/-/-/2032/-</v>
      </c>
      <c r="M137" s="6"/>
      <c r="N137" s="4" t="n">
        <v>2020</v>
      </c>
      <c r="O137" s="4" t="str">
        <f aca="false">CONCATENATE(IF(ISBLANK(V137),"-",V137),"/",IF(ISBLANK(Y137),"-",Y137),"/",IF(ISBLANK(AB137),"-",AB137),"/",IF(ISBLANK(AE137),"-",AE137))</f>
        <v>-/-/-/91</v>
      </c>
      <c r="P137" s="4" t="s">
        <v>335</v>
      </c>
      <c r="Q137" s="4" t="s">
        <v>331</v>
      </c>
      <c r="R137" s="7"/>
      <c r="S137" s="7"/>
      <c r="T137" s="8" t="n">
        <f aca="false">M137*F137</f>
        <v>0</v>
      </c>
      <c r="U137" s="9" t="n">
        <f aca="false">G137*M137</f>
        <v>0</v>
      </c>
      <c r="V137" s="2"/>
      <c r="AE137" s="2" t="n">
        <v>91</v>
      </c>
      <c r="AF137" s="0" t="n">
        <v>2020</v>
      </c>
      <c r="AG137" s="0" t="n">
        <v>2032</v>
      </c>
      <c r="AJ137" s="0" t="n">
        <f aca="false">VLOOKUP(D137,Koordinaten!$A:$C,2,FALSE())</f>
        <v>12.4853384</v>
      </c>
      <c r="AK137" s="0" t="n">
        <f aca="false">VLOOKUP(D137,Koordinaten!$A:$C,3,FALSE())</f>
        <v>41.894802</v>
      </c>
      <c r="AL137" s="0" t="n">
        <f aca="false">IF(ISBLANK($E137),VLOOKUP(D137,Koordinaten!$A:$C,2,FALSE()),VLOOKUP($E137,Koordinaten!$F:$H,2,FALSE()))</f>
        <v>11.2555757</v>
      </c>
      <c r="AM137" s="0" t="n">
        <f aca="false">IF(ISBLANK($E137),VLOOKUP(D137,Koordinaten!$A:$C,3,FALSE()),VLOOKUP($E137,Koordinaten!$F:$H,3,FALSE()))</f>
        <v>43.7698712</v>
      </c>
      <c r="AN137" s="0" t="str">
        <f aca="false">CONCATENATE(AK137,";",AJ137)</f>
        <v>41,894802;12,4853384</v>
      </c>
      <c r="AO137" s="0" t="str">
        <f aca="false">CONCATENATE(AM137,";",AL137)</f>
        <v>43,7698712;11,2555757</v>
      </c>
      <c r="AP137" s="0" t="n">
        <f aca="false">MIN(IF(ISBLANK(X137),9999,X137),IF(ISBLANK(AA137),9999,AA137),IF(ISBLANK(AD137),9999,AD137),IF(ISBLANK(AG137),9999,AG137),IF(ISBLANK(AI137),9999,AI137))</f>
        <v>2032</v>
      </c>
      <c r="AQ137" s="10" t="n">
        <v>44099</v>
      </c>
      <c r="AR137" s="0" t="s">
        <v>82</v>
      </c>
    </row>
    <row r="138" customFormat="false" ht="13" hidden="false" customHeight="false" outlineLevel="0" collapsed="false">
      <c r="B138" s="4" t="s">
        <v>44</v>
      </c>
      <c r="C138" s="5" t="n">
        <v>2017</v>
      </c>
      <c r="D138" s="4" t="s">
        <v>60</v>
      </c>
      <c r="E138" s="4" t="s">
        <v>61</v>
      </c>
      <c r="F138" s="4" t="n">
        <v>6</v>
      </c>
      <c r="G138" s="4"/>
      <c r="H138" s="2" t="s">
        <v>335</v>
      </c>
      <c r="I138" s="2" t="s">
        <v>65</v>
      </c>
      <c r="J138" s="2" t="s">
        <v>48</v>
      </c>
      <c r="K138" s="4" t="str">
        <f aca="false">CONCATENATE(IF(ISBLANK(W138),"-",W138),"/",IF(ISBLANK(Z138),"-",Z138),"/",IF(ISBLANK(AC138),"-",AC138),"/",IF(ISBLANK(AF138),"-",AF138),"/",IF(ISBLANK(AH138),"-",AH138))</f>
        <v>-/-/-/-/-</v>
      </c>
      <c r="L138" s="4" t="str">
        <f aca="false">CONCATENATE(IF(ISBLANK(X138),"-",X138),"/",IF(ISBLANK(AA138),"-",AA138),"/",IF(ISBLANK(AD138),"-",AD138),"/",IF(ISBLANK(AG138),"-",AG138),"/",IF(ISBLANK(AI138),"-",AI138))</f>
        <v>-/-/-/-/-</v>
      </c>
      <c r="M138" s="6"/>
      <c r="N138" s="4" t="n">
        <v>2020</v>
      </c>
      <c r="O138" s="4" t="str">
        <f aca="false">CONCATENATE(IF(ISBLANK(V138),"-",V138),"/",IF(ISBLANK(Y138),"-",Y138),"/",IF(ISBLANK(AB138),"-",AB138),"/",IF(ISBLANK(AE138),"-",AE138))</f>
        <v>-/-/-/-</v>
      </c>
      <c r="P138" s="4" t="s">
        <v>335</v>
      </c>
      <c r="Q138" s="4" t="s">
        <v>331</v>
      </c>
      <c r="R138" s="7"/>
      <c r="S138" s="7"/>
      <c r="T138" s="8" t="n">
        <f aca="false">M138*F138</f>
        <v>0</v>
      </c>
      <c r="U138" s="9" t="n">
        <f aca="false">G138*M138</f>
        <v>0</v>
      </c>
      <c r="V138" s="2"/>
      <c r="AJ138" s="0" t="n">
        <f aca="false">VLOOKUP(D138,Koordinaten!$A:$C,2,FALSE())</f>
        <v>12.4853384</v>
      </c>
      <c r="AK138" s="0" t="n">
        <f aca="false">VLOOKUP(D138,Koordinaten!$A:$C,3,FALSE())</f>
        <v>41.894802</v>
      </c>
      <c r="AL138" s="0" t="n">
        <f aca="false">IF(ISBLANK($E138),VLOOKUP(D138,Koordinaten!$A:$C,2,FALSE()),VLOOKUP($E138,Koordinaten!$F:$H,2,FALSE()))</f>
        <v>11.2555757</v>
      </c>
      <c r="AM138" s="0" t="n">
        <f aca="false">IF(ISBLANK($E138),VLOOKUP(D138,Koordinaten!$A:$C,3,FALSE()),VLOOKUP($E138,Koordinaten!$F:$H,3,FALSE()))</f>
        <v>43.7698712</v>
      </c>
      <c r="AN138" s="0" t="str">
        <f aca="false">CONCATENATE(AK138,";",AJ138)</f>
        <v>41,894802;12,4853384</v>
      </c>
      <c r="AO138" s="0" t="str">
        <f aca="false">CONCATENATE(AM138,";",AL138)</f>
        <v>43,7698712;11,2555757</v>
      </c>
      <c r="AP138" s="0" t="n">
        <f aca="false">MIN(IF(ISBLANK(X138),9999,X138),IF(ISBLANK(AA138),9999,AA138),IF(ISBLANK(AD138),9999,AD138),IF(ISBLANK(AG138),9999,AG138),IF(ISBLANK(AI138),9999,AI138))</f>
        <v>9999</v>
      </c>
      <c r="AQ138" s="10" t="n">
        <v>44099</v>
      </c>
      <c r="AR138" s="0" t="n">
        <v>13</v>
      </c>
    </row>
    <row r="139" customFormat="false" ht="13" hidden="false" customHeight="false" outlineLevel="0" collapsed="false">
      <c r="B139" s="4" t="s">
        <v>44</v>
      </c>
      <c r="C139" s="5" t="n">
        <v>2016</v>
      </c>
      <c r="D139" s="4" t="s">
        <v>60</v>
      </c>
      <c r="E139" s="4" t="s">
        <v>61</v>
      </c>
      <c r="F139" s="4" t="n">
        <v>1</v>
      </c>
      <c r="G139" s="4" t="n">
        <v>1</v>
      </c>
      <c r="H139" s="2" t="s">
        <v>339</v>
      </c>
      <c r="I139" s="2" t="s">
        <v>340</v>
      </c>
      <c r="J139" s="2" t="s">
        <v>48</v>
      </c>
      <c r="K139" s="4" t="str">
        <f aca="false">CONCATENATE(IF(ISBLANK(W139),"-",W139),"/",IF(ISBLANK(Z139),"-",Z139),"/",IF(ISBLANK(AC139),"-",AC139),"/",IF(ISBLANK(AF139),"-",AF139),"/",IF(ISBLANK(AH139),"-",AH139))</f>
        <v>-/2023/-/2024/-</v>
      </c>
      <c r="L139" s="4" t="str">
        <f aca="false">CONCATENATE(IF(ISBLANK(X139),"-",X139),"/",IF(ISBLANK(AA139),"-",AA139),"/",IF(ISBLANK(AD139),"-",AD139),"/",IF(ISBLANK(AG139),"-",AG139),"/",IF(ISBLANK(AI139),"-",AI139))</f>
        <v>-/2048/-/2041/-</v>
      </c>
      <c r="M139" s="6"/>
      <c r="N139" s="4" t="n">
        <v>2020</v>
      </c>
      <c r="O139" s="4" t="str">
        <f aca="false">CONCATENATE(IF(ISBLANK(V139),"-",V139),"/",IF(ISBLANK(Y139),"-",Y139),"/",IF(ISBLANK(AB139),"-",AB139),"/",IF(ISBLANK(AE139),"-",AE139))</f>
        <v>-/96/-/94,5</v>
      </c>
      <c r="P139" s="4" t="s">
        <v>339</v>
      </c>
      <c r="Q139" s="4" t="s">
        <v>331</v>
      </c>
      <c r="R139" s="7"/>
      <c r="S139" s="7"/>
      <c r="T139" s="8" t="n">
        <f aca="false">M139*F139</f>
        <v>0</v>
      </c>
      <c r="U139" s="9" t="n">
        <f aca="false">G139*M139</f>
        <v>0</v>
      </c>
      <c r="V139" s="2"/>
      <c r="Y139" s="0" t="n">
        <v>96</v>
      </c>
      <c r="Z139" s="0" t="n">
        <v>2023</v>
      </c>
      <c r="AA139" s="0" t="n">
        <v>2048</v>
      </c>
      <c r="AE139" s="2" t="n">
        <v>94.5</v>
      </c>
      <c r="AF139" s="0" t="n">
        <v>2024</v>
      </c>
      <c r="AG139" s="0" t="n">
        <v>2041</v>
      </c>
      <c r="AJ139" s="0" t="n">
        <f aca="false">VLOOKUP(D139,Koordinaten!$A:$C,2,FALSE())</f>
        <v>12.4853384</v>
      </c>
      <c r="AK139" s="0" t="n">
        <f aca="false">VLOOKUP(D139,Koordinaten!$A:$C,3,FALSE())</f>
        <v>41.894802</v>
      </c>
      <c r="AL139" s="0" t="n">
        <f aca="false">IF(ISBLANK($E139),VLOOKUP(D139,Koordinaten!$A:$C,2,FALSE()),VLOOKUP($E139,Koordinaten!$F:$H,2,FALSE()))</f>
        <v>11.2555757</v>
      </c>
      <c r="AM139" s="0" t="n">
        <f aca="false">IF(ISBLANK($E139),VLOOKUP(D139,Koordinaten!$A:$C,3,FALSE()),VLOOKUP($E139,Koordinaten!$F:$H,3,FALSE()))</f>
        <v>43.7698712</v>
      </c>
      <c r="AN139" s="0" t="str">
        <f aca="false">CONCATENATE(AK139,";",AJ139)</f>
        <v>41,894802;12,4853384</v>
      </c>
      <c r="AO139" s="0" t="str">
        <f aca="false">CONCATENATE(AM139,";",AL139)</f>
        <v>43,7698712;11,2555757</v>
      </c>
      <c r="AP139" s="0" t="n">
        <f aca="false">MIN(IF(ISBLANK(X139),9999,X139),IF(ISBLANK(AA139),9999,AA139),IF(ISBLANK(AD139),9999,AD139),IF(ISBLANK(AG139),9999,AG139),IF(ISBLANK(AI139),9999,AI139))</f>
        <v>2041</v>
      </c>
      <c r="AQ139" s="10" t="n">
        <v>44099</v>
      </c>
      <c r="AR139" s="0" t="n">
        <v>11</v>
      </c>
    </row>
    <row r="140" customFormat="false" ht="13" hidden="false" customHeight="false" outlineLevel="0" collapsed="false">
      <c r="B140" s="4" t="s">
        <v>44</v>
      </c>
      <c r="C140" s="5" t="n">
        <v>2017</v>
      </c>
      <c r="D140" s="4" t="s">
        <v>60</v>
      </c>
      <c r="E140" s="4" t="s">
        <v>61</v>
      </c>
      <c r="F140" s="4" t="n">
        <v>2</v>
      </c>
      <c r="G140" s="4" t="n">
        <v>2</v>
      </c>
      <c r="H140" s="2" t="s">
        <v>339</v>
      </c>
      <c r="I140" s="2" t="s">
        <v>341</v>
      </c>
      <c r="J140" s="2" t="s">
        <v>48</v>
      </c>
      <c r="K140" s="4" t="str">
        <f aca="false">CONCATENATE(IF(ISBLANK(W140),"-",W140),"/",IF(ISBLANK(Z140),"-",Z140),"/",IF(ISBLANK(AC140),"-",AC140),"/",IF(ISBLANK(AF140),"-",AF140),"/",IF(ISBLANK(AH140),"-",AH140))</f>
        <v>-/2022/-/2022/-</v>
      </c>
      <c r="L140" s="4" t="str">
        <f aca="false">CONCATENATE(IF(ISBLANK(X140),"-",X140),"/",IF(ISBLANK(AA140),"-",AA140),"/",IF(ISBLANK(AD140),"-",AD140),"/",IF(ISBLANK(AG140),"-",AG140),"/",IF(ISBLANK(AI140),"-",AI140))</f>
        <v>-/2033/-/2027/-</v>
      </c>
      <c r="M140" s="6"/>
      <c r="N140" s="4" t="n">
        <v>2020</v>
      </c>
      <c r="O140" s="4" t="str">
        <f aca="false">CONCATENATE(IF(ISBLANK(V140),"-",V140),"/",IF(ISBLANK(Y140),"-",Y140),"/",IF(ISBLANK(AB140),"-",AB140),"/",IF(ISBLANK(AE140),"-",AE140))</f>
        <v>-/90/-/88,5</v>
      </c>
      <c r="P140" s="4" t="s">
        <v>339</v>
      </c>
      <c r="Q140" s="4" t="s">
        <v>331</v>
      </c>
      <c r="R140" s="7"/>
      <c r="S140" s="7"/>
      <c r="T140" s="8" t="n">
        <f aca="false">M140*F140</f>
        <v>0</v>
      </c>
      <c r="U140" s="9" t="n">
        <f aca="false">G140*M140</f>
        <v>0</v>
      </c>
      <c r="V140" s="2"/>
      <c r="Y140" s="0" t="n">
        <v>90</v>
      </c>
      <c r="Z140" s="0" t="n">
        <v>2022</v>
      </c>
      <c r="AA140" s="0" t="n">
        <v>2033</v>
      </c>
      <c r="AE140" s="2" t="n">
        <v>88.5</v>
      </c>
      <c r="AF140" s="0" t="n">
        <v>2022</v>
      </c>
      <c r="AG140" s="0" t="n">
        <v>2027</v>
      </c>
      <c r="AJ140" s="0" t="n">
        <f aca="false">VLOOKUP(D140,Koordinaten!$A:$C,2,FALSE())</f>
        <v>12.4853384</v>
      </c>
      <c r="AK140" s="0" t="n">
        <f aca="false">VLOOKUP(D140,Koordinaten!$A:$C,3,FALSE())</f>
        <v>41.894802</v>
      </c>
      <c r="AL140" s="0" t="n">
        <f aca="false">IF(ISBLANK($E140),VLOOKUP(D140,Koordinaten!$A:$C,2,FALSE()),VLOOKUP($E140,Koordinaten!$F:$H,2,FALSE()))</f>
        <v>11.2555757</v>
      </c>
      <c r="AM140" s="0" t="n">
        <f aca="false">IF(ISBLANK($E140),VLOOKUP(D140,Koordinaten!$A:$C,3,FALSE()),VLOOKUP($E140,Koordinaten!$F:$H,3,FALSE()))</f>
        <v>43.7698712</v>
      </c>
      <c r="AN140" s="0" t="str">
        <f aca="false">CONCATENATE(AK140,";",AJ140)</f>
        <v>41,894802;12,4853384</v>
      </c>
      <c r="AO140" s="0" t="str">
        <f aca="false">CONCATENATE(AM140,";",AL140)</f>
        <v>43,7698712;11,2555757</v>
      </c>
      <c r="AP140" s="0" t="n">
        <f aca="false">MIN(IF(ISBLANK(X140),9999,X140),IF(ISBLANK(AA140),9999,AA140),IF(ISBLANK(AD140),9999,AD140),IF(ISBLANK(AG140),9999,AG140),IF(ISBLANK(AI140),9999,AI140))</f>
        <v>2027</v>
      </c>
      <c r="AQ140" s="10" t="n">
        <v>44099</v>
      </c>
      <c r="AR140" s="0" t="s">
        <v>210</v>
      </c>
    </row>
    <row r="141" customFormat="false" ht="13" hidden="false" customHeight="false" outlineLevel="0" collapsed="false">
      <c r="B141" s="4" t="s">
        <v>44</v>
      </c>
      <c r="C141" s="5" t="n">
        <v>2018</v>
      </c>
      <c r="D141" s="4" t="s">
        <v>60</v>
      </c>
      <c r="E141" s="4" t="s">
        <v>61</v>
      </c>
      <c r="F141" s="4" t="n">
        <v>12</v>
      </c>
      <c r="G141" s="4"/>
      <c r="H141" s="2" t="s">
        <v>339</v>
      </c>
      <c r="I141" s="2" t="s">
        <v>65</v>
      </c>
      <c r="J141" s="2" t="s">
        <v>75</v>
      </c>
      <c r="K141" s="4" t="str">
        <f aca="false">CONCATENATE(IF(ISBLANK(W141),"-",W141),"/",IF(ISBLANK(Z141),"-",Z141),"/",IF(ISBLANK(AC141),"-",AC141),"/",IF(ISBLANK(AF141),"-",AF141),"/",IF(ISBLANK(AH141),"-",AH141))</f>
        <v>-/2020/-/2020/-</v>
      </c>
      <c r="L141" s="4" t="str">
        <f aca="false">CONCATENATE(IF(ISBLANK(X141),"-",X141),"/",IF(ISBLANK(AA141),"-",AA141),"/",IF(ISBLANK(AD141),"-",AD141),"/",IF(ISBLANK(AG141),"-",AG141),"/",IF(ISBLANK(AI141),"-",AI141))</f>
        <v>-/2027/-/2027/-</v>
      </c>
      <c r="M141" s="6"/>
      <c r="N141" s="4" t="n">
        <v>2020</v>
      </c>
      <c r="O141" s="4" t="str">
        <f aca="false">CONCATENATE(IF(ISBLANK(V141),"-",V141),"/",IF(ISBLANK(Y141),"-",Y141),"/",IF(ISBLANK(AB141),"-",AB141),"/",IF(ISBLANK(AE141),"-",AE141))</f>
        <v>-/90/-/89,6</v>
      </c>
      <c r="P141" s="4" t="s">
        <v>339</v>
      </c>
      <c r="Q141" s="4" t="s">
        <v>331</v>
      </c>
      <c r="R141" s="7"/>
      <c r="S141" s="7"/>
      <c r="T141" s="8" t="n">
        <f aca="false">M141*F141</f>
        <v>0</v>
      </c>
      <c r="U141" s="9" t="n">
        <f aca="false">G141*M141</f>
        <v>0</v>
      </c>
      <c r="V141" s="2"/>
      <c r="Y141" s="0" t="n">
        <v>90</v>
      </c>
      <c r="Z141" s="0" t="n">
        <v>2020</v>
      </c>
      <c r="AA141" s="0" t="n">
        <v>2027</v>
      </c>
      <c r="AE141" s="2" t="n">
        <v>89.6</v>
      </c>
      <c r="AF141" s="0" t="n">
        <v>2020</v>
      </c>
      <c r="AG141" s="0" t="n">
        <v>2027</v>
      </c>
      <c r="AJ141" s="0" t="n">
        <f aca="false">VLOOKUP(D141,Koordinaten!$A:$C,2,FALSE())</f>
        <v>12.4853384</v>
      </c>
      <c r="AK141" s="0" t="n">
        <f aca="false">VLOOKUP(D141,Koordinaten!$A:$C,3,FALSE())</f>
        <v>41.894802</v>
      </c>
      <c r="AL141" s="0" t="n">
        <f aca="false">IF(ISBLANK($E141),VLOOKUP(D141,Koordinaten!$A:$C,2,FALSE()),VLOOKUP($E141,Koordinaten!$F:$H,2,FALSE()))</f>
        <v>11.2555757</v>
      </c>
      <c r="AM141" s="0" t="n">
        <f aca="false">IF(ISBLANK($E141),VLOOKUP(D141,Koordinaten!$A:$C,3,FALSE()),VLOOKUP($E141,Koordinaten!$F:$H,3,FALSE()))</f>
        <v>43.7698712</v>
      </c>
      <c r="AN141" s="0" t="str">
        <f aca="false">CONCATENATE(AK141,";",AJ141)</f>
        <v>41,894802;12,4853384</v>
      </c>
      <c r="AO141" s="0" t="str">
        <f aca="false">CONCATENATE(AM141,";",AL141)</f>
        <v>43,7698712;11,2555757</v>
      </c>
      <c r="AP141" s="0" t="n">
        <f aca="false">MIN(IF(ISBLANK(X141),9999,X141),IF(ISBLANK(AA141),9999,AA141),IF(ISBLANK(AD141),9999,AD141),IF(ISBLANK(AG141),9999,AG141),IF(ISBLANK(AI141),9999,AI141))</f>
        <v>2027</v>
      </c>
      <c r="AQ141" s="10" t="n">
        <v>44099</v>
      </c>
      <c r="AR141" s="0" t="s">
        <v>51</v>
      </c>
    </row>
    <row r="142" customFormat="false" ht="13" hidden="false" customHeight="false" outlineLevel="0" collapsed="false">
      <c r="B142" s="4" t="s">
        <v>71</v>
      </c>
      <c r="C142" s="5" t="n">
        <v>2017</v>
      </c>
      <c r="D142" s="4" t="s">
        <v>60</v>
      </c>
      <c r="E142" s="4" t="s">
        <v>61</v>
      </c>
      <c r="F142" s="4" t="n">
        <v>0</v>
      </c>
      <c r="G142" s="4" t="n">
        <v>1</v>
      </c>
      <c r="H142" s="2" t="s">
        <v>342</v>
      </c>
      <c r="I142" s="2" t="s">
        <v>343</v>
      </c>
      <c r="J142" s="2" t="s">
        <v>75</v>
      </c>
      <c r="K142" s="4" t="str">
        <f aca="false">CONCATENATE(IF(ISBLANK(W142),"-",W142),"/",IF(ISBLANK(Z142),"-",Z142),"/",IF(ISBLANK(AC142),"-",AC142),"/",IF(ISBLANK(AF142),"-",AF142),"/",IF(ISBLANK(AH142),"-",AH142))</f>
        <v>-/-/-/-/-</v>
      </c>
      <c r="L142" s="4" t="str">
        <f aca="false">CONCATENATE(IF(ISBLANK(X142),"-",X142),"/",IF(ISBLANK(AA142),"-",AA142),"/",IF(ISBLANK(AD142),"-",AD142),"/",IF(ISBLANK(AG142),"-",AG142),"/",IF(ISBLANK(AI142),"-",AI142))</f>
        <v>-/-/-/-/-</v>
      </c>
      <c r="M142" s="6"/>
      <c r="N142" s="4" t="n">
        <v>2020</v>
      </c>
      <c r="O142" s="4" t="str">
        <f aca="false">CONCATENATE(IF(ISBLANK(V142),"-",V142),"/",IF(ISBLANK(Y142),"-",Y142),"/",IF(ISBLANK(AB142),"-",AB142),"/",IF(ISBLANK(AE142),"-",AE142))</f>
        <v>-/-/-/-</v>
      </c>
      <c r="P142" s="4" t="s">
        <v>342</v>
      </c>
      <c r="Q142" s="4" t="s">
        <v>331</v>
      </c>
      <c r="R142" s="7"/>
      <c r="S142" s="7"/>
      <c r="T142" s="8" t="n">
        <f aca="false">M142*F142</f>
        <v>0</v>
      </c>
      <c r="U142" s="9" t="n">
        <f aca="false">G142*M142</f>
        <v>0</v>
      </c>
      <c r="V142" s="2"/>
      <c r="AJ142" s="0" t="n">
        <f aca="false">VLOOKUP(D142,Koordinaten!$A:$C,2,FALSE())</f>
        <v>12.4853384</v>
      </c>
      <c r="AK142" s="0" t="n">
        <f aca="false">VLOOKUP(D142,Koordinaten!$A:$C,3,FALSE())</f>
        <v>41.894802</v>
      </c>
      <c r="AL142" s="0" t="n">
        <f aca="false">IF(ISBLANK($E142),VLOOKUP(D142,Koordinaten!$A:$C,2,FALSE()),VLOOKUP($E142,Koordinaten!$F:$H,2,FALSE()))</f>
        <v>11.2555757</v>
      </c>
      <c r="AM142" s="0" t="n">
        <f aca="false">IF(ISBLANK($E142),VLOOKUP(D142,Koordinaten!$A:$C,3,FALSE()),VLOOKUP($E142,Koordinaten!$F:$H,3,FALSE()))</f>
        <v>43.7698712</v>
      </c>
      <c r="AN142" s="0" t="str">
        <f aca="false">CONCATENATE(AK142,";",AJ142)</f>
        <v>41,894802;12,4853384</v>
      </c>
      <c r="AO142" s="0" t="str">
        <f aca="false">CONCATENATE(AM142,";",AL142)</f>
        <v>43,7698712;11,2555757</v>
      </c>
      <c r="AP142" s="0" t="n">
        <f aca="false">MIN(IF(ISBLANK(X142),9999,X142),IF(ISBLANK(AA142),9999,AA142),IF(ISBLANK(AD142),9999,AD142),IF(ISBLANK(AG142),9999,AG142),IF(ISBLANK(AI142),9999,AI142))</f>
        <v>9999</v>
      </c>
      <c r="AQ142" s="10" t="n">
        <v>44302</v>
      </c>
      <c r="AR142" s="0" t="s">
        <v>344</v>
      </c>
    </row>
    <row r="143" customFormat="false" ht="13" hidden="false" customHeight="false" outlineLevel="0" collapsed="false">
      <c r="B143" s="4" t="s">
        <v>89</v>
      </c>
      <c r="C143" s="5" t="n">
        <v>2018</v>
      </c>
      <c r="D143" s="4" t="s">
        <v>60</v>
      </c>
      <c r="E143" s="4" t="s">
        <v>61</v>
      </c>
      <c r="F143" s="4" t="n">
        <v>3</v>
      </c>
      <c r="G143" s="4" t="n">
        <v>3</v>
      </c>
      <c r="H143" s="2" t="s">
        <v>342</v>
      </c>
      <c r="I143" s="2" t="s">
        <v>345</v>
      </c>
      <c r="J143" s="2" t="s">
        <v>97</v>
      </c>
      <c r="K143" s="4" t="str">
        <f aca="false">CONCATENATE(IF(ISBLANK(W143),"-",W143),"/",IF(ISBLANK(Z143),"-",Z143),"/",IF(ISBLANK(AC143),"-",AC143),"/",IF(ISBLANK(AF143),"-",AF143),"/",IF(ISBLANK(AH143),"-",AH143))</f>
        <v>2020/-/-/2020/-</v>
      </c>
      <c r="L143" s="4" t="str">
        <f aca="false">CONCATENATE(IF(ISBLANK(X143),"-",X143),"/",IF(ISBLANK(AA143),"-",AA143),"/",IF(ISBLANK(AD143),"-",AD143),"/",IF(ISBLANK(AG143),"-",AG143),"/",IF(ISBLANK(AI143),"-",AI143))</f>
        <v>2026/-/-/2025/-</v>
      </c>
      <c r="M143" s="6"/>
      <c r="N143" s="4" t="n">
        <v>2020</v>
      </c>
      <c r="O143" s="4" t="str">
        <f aca="false">CONCATENATE(IF(ISBLANK(V143),"-",V143),"/",IF(ISBLANK(Y143),"-",Y143),"/",IF(ISBLANK(AB143),"-",AB143),"/",IF(ISBLANK(AE143),"-",AE143))</f>
        <v>92/-/-/-</v>
      </c>
      <c r="P143" s="4" t="s">
        <v>342</v>
      </c>
      <c r="Q143" s="4" t="s">
        <v>331</v>
      </c>
      <c r="R143" s="7"/>
      <c r="S143" s="7"/>
      <c r="T143" s="8" t="n">
        <f aca="false">M143*F143</f>
        <v>0</v>
      </c>
      <c r="U143" s="9" t="n">
        <f aca="false">G143*M143</f>
        <v>0</v>
      </c>
      <c r="V143" s="2" t="n">
        <v>92</v>
      </c>
      <c r="W143" s="0" t="n">
        <v>2020</v>
      </c>
      <c r="X143" s="0" t="n">
        <v>2026</v>
      </c>
      <c r="AF143" s="0" t="n">
        <v>2020</v>
      </c>
      <c r="AG143" s="0" t="n">
        <v>2025</v>
      </c>
      <c r="AJ143" s="0" t="n">
        <f aca="false">VLOOKUP(D143,Koordinaten!$A:$C,2,FALSE())</f>
        <v>12.4853384</v>
      </c>
      <c r="AK143" s="0" t="n">
        <f aca="false">VLOOKUP(D143,Koordinaten!$A:$C,3,FALSE())</f>
        <v>41.894802</v>
      </c>
      <c r="AL143" s="0" t="n">
        <f aca="false">IF(ISBLANK($E143),VLOOKUP(D143,Koordinaten!$A:$C,2,FALSE()),VLOOKUP($E143,Koordinaten!$F:$H,2,FALSE()))</f>
        <v>11.2555757</v>
      </c>
      <c r="AM143" s="0" t="n">
        <f aca="false">IF(ISBLANK($E143),VLOOKUP(D143,Koordinaten!$A:$C,3,FALSE()),VLOOKUP($E143,Koordinaten!$F:$H,3,FALSE()))</f>
        <v>43.7698712</v>
      </c>
      <c r="AN143" s="0" t="str">
        <f aca="false">CONCATENATE(AK143,";",AJ143)</f>
        <v>41,894802;12,4853384</v>
      </c>
      <c r="AO143" s="0" t="str">
        <f aca="false">CONCATENATE(AM143,";",AL143)</f>
        <v>43,7698712;11,2555757</v>
      </c>
      <c r="AP143" s="0" t="n">
        <f aca="false">MIN(IF(ISBLANK(X143),9999,X143),IF(ISBLANK(AA143),9999,AA143),IF(ISBLANK(AD143),9999,AD143),IF(ISBLANK(AG143),9999,AG143),IF(ISBLANK(AI143),9999,AI143))</f>
        <v>2025</v>
      </c>
      <c r="AQ143" s="10" t="n">
        <v>44099</v>
      </c>
      <c r="AR143" s="0" t="n">
        <v>5</v>
      </c>
    </row>
    <row r="144" customFormat="false" ht="13" hidden="false" customHeight="false" outlineLevel="0" collapsed="false">
      <c r="B144" s="4" t="s">
        <v>128</v>
      </c>
      <c r="C144" s="5" t="n">
        <v>2017</v>
      </c>
      <c r="D144" s="4" t="s">
        <v>60</v>
      </c>
      <c r="E144" s="4" t="s">
        <v>61</v>
      </c>
      <c r="F144" s="4" t="n">
        <v>6</v>
      </c>
      <c r="G144" s="4"/>
      <c r="H144" s="2" t="s">
        <v>342</v>
      </c>
      <c r="I144" s="2" t="s">
        <v>137</v>
      </c>
      <c r="J144" s="2" t="s">
        <v>79</v>
      </c>
      <c r="K144" s="4" t="str">
        <f aca="false">CONCATENATE(IF(ISBLANK(W144),"-",W144),"/",IF(ISBLANK(Z144),"-",Z144),"/",IF(ISBLANK(AC144),"-",AC144),"/",IF(ISBLANK(AF144),"-",AF144),"/",IF(ISBLANK(AH144),"-",AH144))</f>
        <v>-/-/-/-/-</v>
      </c>
      <c r="L144" s="4" t="str">
        <f aca="false">CONCATENATE(IF(ISBLANK(X144),"-",X144),"/",IF(ISBLANK(AA144),"-",AA144),"/",IF(ISBLANK(AD144),"-",AD144),"/",IF(ISBLANK(AG144),"-",AG144),"/",IF(ISBLANK(AI144),"-",AI144))</f>
        <v>-/-/-/-/-</v>
      </c>
      <c r="M144" s="6"/>
      <c r="N144" s="4" t="n">
        <v>2020</v>
      </c>
      <c r="O144" s="4" t="str">
        <f aca="false">CONCATENATE(IF(ISBLANK(V144),"-",V144),"/",IF(ISBLANK(Y144),"-",Y144),"/",IF(ISBLANK(AB144),"-",AB144),"/",IF(ISBLANK(AE144),"-",AE144))</f>
        <v>-/-/-/-</v>
      </c>
      <c r="P144" s="4" t="s">
        <v>342</v>
      </c>
      <c r="Q144" s="4" t="s">
        <v>331</v>
      </c>
      <c r="R144" s="7"/>
      <c r="S144" s="7"/>
      <c r="T144" s="8" t="n">
        <f aca="false">M144*F144</f>
        <v>0</v>
      </c>
      <c r="U144" s="9" t="n">
        <f aca="false">G144*M144</f>
        <v>0</v>
      </c>
      <c r="V144" s="2"/>
      <c r="AJ144" s="0" t="n">
        <f aca="false">VLOOKUP(D144,Koordinaten!$A:$C,2,FALSE())</f>
        <v>12.4853384</v>
      </c>
      <c r="AK144" s="0" t="n">
        <f aca="false">VLOOKUP(D144,Koordinaten!$A:$C,3,FALSE())</f>
        <v>41.894802</v>
      </c>
      <c r="AL144" s="0" t="n">
        <f aca="false">IF(ISBLANK($E144),VLOOKUP(D144,Koordinaten!$A:$C,2,FALSE()),VLOOKUP($E144,Koordinaten!$F:$H,2,FALSE()))</f>
        <v>11.2555757</v>
      </c>
      <c r="AM144" s="0" t="n">
        <f aca="false">IF(ISBLANK($E144),VLOOKUP(D144,Koordinaten!$A:$C,3,FALSE()),VLOOKUP($E144,Koordinaten!$F:$H,3,FALSE()))</f>
        <v>43.7698712</v>
      </c>
      <c r="AN144" s="0" t="str">
        <f aca="false">CONCATENATE(AK144,";",AJ144)</f>
        <v>41,894802;12,4853384</v>
      </c>
      <c r="AO144" s="0" t="str">
        <f aca="false">CONCATENATE(AM144,";",AL144)</f>
        <v>43,7698712;11,2555757</v>
      </c>
      <c r="AP144" s="0" t="n">
        <f aca="false">MIN(IF(ISBLANK(X144),9999,X144),IF(ISBLANK(AA144),9999,AA144),IF(ISBLANK(AD144),9999,AD144),IF(ISBLANK(AG144),9999,AG144),IF(ISBLANK(AI144),9999,AI144))</f>
        <v>9999</v>
      </c>
      <c r="AQ144" s="10" t="n">
        <v>44099</v>
      </c>
      <c r="AR144" s="0" t="n">
        <v>4</v>
      </c>
    </row>
    <row r="145" customFormat="false" ht="13" hidden="false" customHeight="false" outlineLevel="0" collapsed="false">
      <c r="B145" s="4" t="s">
        <v>52</v>
      </c>
      <c r="C145" s="5" t="n">
        <v>2008</v>
      </c>
      <c r="D145" s="4" t="s">
        <v>60</v>
      </c>
      <c r="E145" s="4" t="s">
        <v>61</v>
      </c>
      <c r="F145" s="4" t="n">
        <v>3</v>
      </c>
      <c r="G145" s="4" t="n">
        <v>2</v>
      </c>
      <c r="H145" s="2" t="s">
        <v>342</v>
      </c>
      <c r="I145" s="2" t="s">
        <v>78</v>
      </c>
      <c r="J145" s="2" t="s">
        <v>79</v>
      </c>
      <c r="K145" s="4" t="str">
        <f aca="false">CONCATENATE(IF(ISBLANK(W145),"-",W145),"/",IF(ISBLANK(Z145),"-",Z145),"/",IF(ISBLANK(AC145),"-",AC145),"/",IF(ISBLANK(AF145),"-",AF145),"/",IF(ISBLANK(AH145),"-",AH145))</f>
        <v>-/-/-/-/-</v>
      </c>
      <c r="L145" s="4" t="str">
        <f aca="false">CONCATENATE(IF(ISBLANK(X145),"-",X145),"/",IF(ISBLANK(AA145),"-",AA145),"/",IF(ISBLANK(AD145),"-",AD145),"/",IF(ISBLANK(AG145),"-",AG145),"/",IF(ISBLANK(AI145),"-",AI145))</f>
        <v>-/-/-/-/-</v>
      </c>
      <c r="M145" s="6"/>
      <c r="N145" s="4" t="n">
        <v>2020</v>
      </c>
      <c r="O145" s="4" t="str">
        <f aca="false">CONCATENATE(IF(ISBLANK(V145),"-",V145),"/",IF(ISBLANK(Y145),"-",Y145),"/",IF(ISBLANK(AB145),"-",AB145),"/",IF(ISBLANK(AE145),"-",AE145))</f>
        <v>-/-/-/-</v>
      </c>
      <c r="P145" s="4" t="s">
        <v>342</v>
      </c>
      <c r="Q145" s="4" t="s">
        <v>331</v>
      </c>
      <c r="R145" s="7"/>
      <c r="S145" s="7"/>
      <c r="T145" s="8" t="n">
        <f aca="false">M145*F145</f>
        <v>0</v>
      </c>
      <c r="U145" s="9" t="n">
        <f aca="false">G145*M145</f>
        <v>0</v>
      </c>
      <c r="V145" s="2"/>
      <c r="AJ145" s="0" t="n">
        <f aca="false">VLOOKUP(D145,Koordinaten!$A:$C,2,FALSE())</f>
        <v>12.4853384</v>
      </c>
      <c r="AK145" s="0" t="n">
        <f aca="false">VLOOKUP(D145,Koordinaten!$A:$C,3,FALSE())</f>
        <v>41.894802</v>
      </c>
      <c r="AL145" s="0" t="n">
        <f aca="false">IF(ISBLANK($E145),VLOOKUP(D145,Koordinaten!$A:$C,2,FALSE()),VLOOKUP($E145,Koordinaten!$F:$H,2,FALSE()))</f>
        <v>11.2555757</v>
      </c>
      <c r="AM145" s="0" t="n">
        <f aca="false">IF(ISBLANK($E145),VLOOKUP(D145,Koordinaten!$A:$C,3,FALSE()),VLOOKUP($E145,Koordinaten!$F:$H,3,FALSE()))</f>
        <v>43.7698712</v>
      </c>
      <c r="AN145" s="0" t="str">
        <f aca="false">CONCATENATE(AK145,";",AJ145)</f>
        <v>41,894802;12,4853384</v>
      </c>
      <c r="AO145" s="0" t="str">
        <f aca="false">CONCATENATE(AM145,";",AL145)</f>
        <v>43,7698712;11,2555757</v>
      </c>
      <c r="AP145" s="0" t="n">
        <f aca="false">MIN(IF(ISBLANK(X145),9999,X145),IF(ISBLANK(AA145),9999,AA145),IF(ISBLANK(AD145),9999,AD145),IF(ISBLANK(AG145),9999,AG145),IF(ISBLANK(AI145),9999,AI145))</f>
        <v>9999</v>
      </c>
      <c r="AQ145" s="10" t="n">
        <v>44099</v>
      </c>
      <c r="AR145" s="0" t="s">
        <v>51</v>
      </c>
    </row>
    <row r="146" customFormat="false" ht="13" hidden="false" customHeight="false" outlineLevel="0" collapsed="false">
      <c r="B146" s="4" t="s">
        <v>44</v>
      </c>
      <c r="C146" s="5" t="n">
        <v>2015</v>
      </c>
      <c r="D146" s="4" t="s">
        <v>60</v>
      </c>
      <c r="E146" s="4" t="s">
        <v>61</v>
      </c>
      <c r="F146" s="4" t="n">
        <v>3</v>
      </c>
      <c r="G146" s="4" t="n">
        <v>3</v>
      </c>
      <c r="H146" s="2" t="s">
        <v>342</v>
      </c>
      <c r="I146" s="2" t="s">
        <v>346</v>
      </c>
      <c r="J146" s="2" t="s">
        <v>73</v>
      </c>
      <c r="K146" s="4" t="str">
        <f aca="false">CONCATENATE(IF(ISBLANK(W146),"-",W146),"/",IF(ISBLANK(Z146),"-",Z146),"/",IF(ISBLANK(AC146),"-",AC146),"/",IF(ISBLANK(AF146),"-",AF146),"/",IF(ISBLANK(AH146),"-",AH146))</f>
        <v>2020/-/-/2021/-</v>
      </c>
      <c r="L146" s="4" t="str">
        <f aca="false">CONCATENATE(IF(ISBLANK(X146),"-",X146),"/",IF(ISBLANK(AA146),"-",AA146),"/",IF(ISBLANK(AD146),"-",AD146),"/",IF(ISBLANK(AG146),"-",AG146),"/",IF(ISBLANK(AI146),"-",AI146))</f>
        <v>2040/-/-/2029/-</v>
      </c>
      <c r="M146" s="6"/>
      <c r="N146" s="4" t="n">
        <v>2020</v>
      </c>
      <c r="O146" s="4" t="str">
        <f aca="false">CONCATENATE(IF(ISBLANK(V146),"-",V146),"/",IF(ISBLANK(Y146),"-",Y146),"/",IF(ISBLANK(AB146),"-",AB146),"/",IF(ISBLANK(AE146),"-",AE146))</f>
        <v>94/-/-/92,1</v>
      </c>
      <c r="P146" s="4" t="s">
        <v>342</v>
      </c>
      <c r="Q146" s="4" t="s">
        <v>331</v>
      </c>
      <c r="R146" s="7"/>
      <c r="S146" s="7"/>
      <c r="T146" s="8" t="n">
        <f aca="false">M146*F146</f>
        <v>0</v>
      </c>
      <c r="U146" s="9" t="n">
        <f aca="false">G146*M146</f>
        <v>0</v>
      </c>
      <c r="V146" s="2" t="n">
        <v>94</v>
      </c>
      <c r="W146" s="0" t="n">
        <v>2020</v>
      </c>
      <c r="X146" s="0" t="n">
        <v>2040</v>
      </c>
      <c r="AE146" s="2" t="n">
        <v>92.1</v>
      </c>
      <c r="AF146" s="0" t="n">
        <v>2021</v>
      </c>
      <c r="AG146" s="0" t="n">
        <v>2029</v>
      </c>
      <c r="AJ146" s="0" t="n">
        <f aca="false">VLOOKUP(D146,Koordinaten!$A:$C,2,FALSE())</f>
        <v>12.4853384</v>
      </c>
      <c r="AK146" s="0" t="n">
        <f aca="false">VLOOKUP(D146,Koordinaten!$A:$C,3,FALSE())</f>
        <v>41.894802</v>
      </c>
      <c r="AL146" s="0" t="n">
        <f aca="false">IF(ISBLANK($E146),VLOOKUP(D146,Koordinaten!$A:$C,2,FALSE()),VLOOKUP($E146,Koordinaten!$F:$H,2,FALSE()))</f>
        <v>11.2555757</v>
      </c>
      <c r="AM146" s="0" t="n">
        <f aca="false">IF(ISBLANK($E146),VLOOKUP(D146,Koordinaten!$A:$C,3,FALSE()),VLOOKUP($E146,Koordinaten!$F:$H,3,FALSE()))</f>
        <v>43.7698712</v>
      </c>
      <c r="AN146" s="0" t="str">
        <f aca="false">CONCATENATE(AK146,";",AJ146)</f>
        <v>41,894802;12,4853384</v>
      </c>
      <c r="AO146" s="0" t="str">
        <f aca="false">CONCATENATE(AM146,";",AL146)</f>
        <v>43,7698712;11,2555757</v>
      </c>
      <c r="AP146" s="0" t="n">
        <f aca="false">MIN(IF(ISBLANK(X146),9999,X146),IF(ISBLANK(AA146),9999,AA146),IF(ISBLANK(AD146),9999,AD146),IF(ISBLANK(AG146),9999,AG146),IF(ISBLANK(AI146),9999,AI146))</f>
        <v>2029</v>
      </c>
      <c r="AQ146" s="10" t="n">
        <v>44099</v>
      </c>
      <c r="AR146" s="0" t="s">
        <v>51</v>
      </c>
    </row>
    <row r="147" customFormat="false" ht="13" hidden="false" customHeight="false" outlineLevel="0" collapsed="false">
      <c r="B147" s="4" t="s">
        <v>71</v>
      </c>
      <c r="C147" s="5" t="n">
        <v>2015</v>
      </c>
      <c r="D147" s="4" t="s">
        <v>60</v>
      </c>
      <c r="E147" s="4" t="s">
        <v>61</v>
      </c>
      <c r="F147" s="4" t="n">
        <v>1</v>
      </c>
      <c r="G147" s="4" t="n">
        <v>1</v>
      </c>
      <c r="H147" s="2" t="s">
        <v>342</v>
      </c>
      <c r="I147" s="2" t="s">
        <v>347</v>
      </c>
      <c r="J147" s="2" t="s">
        <v>75</v>
      </c>
      <c r="K147" s="4" t="str">
        <f aca="false">CONCATENATE(IF(ISBLANK(W147),"-",W147),"/",IF(ISBLANK(Z147),"-",Z147),"/",IF(ISBLANK(AC147),"-",AC147),"/",IF(ISBLANK(AF147),"-",AF147),"/",IF(ISBLANK(AH147),"-",AH147))</f>
        <v>2020/-/-/2022/-</v>
      </c>
      <c r="L147" s="4" t="str">
        <f aca="false">CONCATENATE(IF(ISBLANK(X147),"-",X147),"/",IF(ISBLANK(AA147),"-",AA147),"/",IF(ISBLANK(AD147),"-",AD147),"/",IF(ISBLANK(AG147),"-",AG147),"/",IF(ISBLANK(AI147),"-",AI147))</f>
        <v>2040/-/-/2037/-</v>
      </c>
      <c r="M147" s="6"/>
      <c r="N147" s="4" t="n">
        <v>2020</v>
      </c>
      <c r="O147" s="4" t="str">
        <f aca="false">CONCATENATE(IF(ISBLANK(V147),"-",V147),"/",IF(ISBLANK(Y147),"-",Y147),"/",IF(ISBLANK(AB147),"-",AB147),"/",IF(ISBLANK(AE147),"-",AE147))</f>
        <v>97/-/-/91,9</v>
      </c>
      <c r="P147" s="4" t="s">
        <v>342</v>
      </c>
      <c r="Q147" s="4" t="s">
        <v>331</v>
      </c>
      <c r="R147" s="7"/>
      <c r="S147" s="7"/>
      <c r="T147" s="8" t="n">
        <f aca="false">M147*F147</f>
        <v>0</v>
      </c>
      <c r="U147" s="9" t="n">
        <f aca="false">G147*M147</f>
        <v>0</v>
      </c>
      <c r="V147" s="2" t="n">
        <v>97</v>
      </c>
      <c r="W147" s="0" t="n">
        <v>2020</v>
      </c>
      <c r="X147" s="0" t="n">
        <v>2040</v>
      </c>
      <c r="AE147" s="2" t="n">
        <v>91.9</v>
      </c>
      <c r="AF147" s="0" t="n">
        <v>2022</v>
      </c>
      <c r="AG147" s="0" t="n">
        <v>2037</v>
      </c>
      <c r="AJ147" s="0" t="n">
        <f aca="false">VLOOKUP(D147,Koordinaten!$A:$C,2,FALSE())</f>
        <v>12.4853384</v>
      </c>
      <c r="AK147" s="0" t="n">
        <f aca="false">VLOOKUP(D147,Koordinaten!$A:$C,3,FALSE())</f>
        <v>41.894802</v>
      </c>
      <c r="AL147" s="0" t="n">
        <f aca="false">IF(ISBLANK($E147),VLOOKUP(D147,Koordinaten!$A:$C,2,FALSE()),VLOOKUP($E147,Koordinaten!$F:$H,2,FALSE()))</f>
        <v>11.2555757</v>
      </c>
      <c r="AM147" s="0" t="n">
        <f aca="false">IF(ISBLANK($E147),VLOOKUP(D147,Koordinaten!$A:$C,3,FALSE()),VLOOKUP($E147,Koordinaten!$F:$H,3,FALSE()))</f>
        <v>43.7698712</v>
      </c>
      <c r="AN147" s="0" t="str">
        <f aca="false">CONCATENATE(AK147,";",AJ147)</f>
        <v>41,894802;12,4853384</v>
      </c>
      <c r="AO147" s="0" t="str">
        <f aca="false">CONCATENATE(AM147,";",AL147)</f>
        <v>43,7698712;11,2555757</v>
      </c>
      <c r="AP147" s="0" t="n">
        <f aca="false">MIN(IF(ISBLANK(X147),9999,X147),IF(ISBLANK(AA147),9999,AA147),IF(ISBLANK(AD147),9999,AD147),IF(ISBLANK(AG147),9999,AG147),IF(ISBLANK(AI147),9999,AI147))</f>
        <v>2037</v>
      </c>
      <c r="AQ147" s="10" t="n">
        <v>44302</v>
      </c>
      <c r="AR147" s="0" t="s">
        <v>348</v>
      </c>
    </row>
    <row r="148" customFormat="false" ht="13" hidden="false" customHeight="false" outlineLevel="0" collapsed="false">
      <c r="B148" s="4" t="s">
        <v>349</v>
      </c>
      <c r="C148" s="5" t="n">
        <v>2016</v>
      </c>
      <c r="D148" s="4" t="s">
        <v>60</v>
      </c>
      <c r="E148" s="4" t="s">
        <v>61</v>
      </c>
      <c r="F148" s="4" t="n">
        <v>3</v>
      </c>
      <c r="G148" s="4" t="n">
        <v>3</v>
      </c>
      <c r="H148" s="2" t="s">
        <v>342</v>
      </c>
      <c r="I148" s="2" t="s">
        <v>347</v>
      </c>
      <c r="J148" s="2" t="s">
        <v>75</v>
      </c>
      <c r="K148" s="4" t="str">
        <f aca="false">CONCATENATE(IF(ISBLANK(W148),"-",W148),"/",IF(ISBLANK(Z148),"-",Z148),"/",IF(ISBLANK(AC148),"-",AC148),"/",IF(ISBLANK(AF148),"-",AF148),"/",IF(ISBLANK(AH148),"-",AH148))</f>
        <v>2021/-/-/2022/-</v>
      </c>
      <c r="L148" s="4" t="str">
        <f aca="false">CONCATENATE(IF(ISBLANK(X148),"-",X148),"/",IF(ISBLANK(AA148),"-",AA148),"/",IF(ISBLANK(AD148),"-",AD148),"/",IF(ISBLANK(AG148),"-",AG148),"/",IF(ISBLANK(AI148),"-",AI148))</f>
        <v>2045/-/-/2037/-</v>
      </c>
      <c r="M148" s="6"/>
      <c r="N148" s="4" t="n">
        <v>2020</v>
      </c>
      <c r="O148" s="4" t="str">
        <f aca="false">CONCATENATE(IF(ISBLANK(V148),"-",V148),"/",IF(ISBLANK(Y148),"-",Y148),"/",IF(ISBLANK(AB148),"-",AB148),"/",IF(ISBLANK(AE148),"-",AE148))</f>
        <v>98+/-/-/92,3</v>
      </c>
      <c r="P148" s="4" t="s">
        <v>342</v>
      </c>
      <c r="Q148" s="4" t="s">
        <v>331</v>
      </c>
      <c r="R148" s="7"/>
      <c r="S148" s="7"/>
      <c r="T148" s="8" t="n">
        <f aca="false">M148*F148</f>
        <v>0</v>
      </c>
      <c r="U148" s="9" t="n">
        <f aca="false">G148*M148</f>
        <v>0</v>
      </c>
      <c r="V148" s="2" t="s">
        <v>211</v>
      </c>
      <c r="W148" s="0" t="n">
        <v>2021</v>
      </c>
      <c r="X148" s="0" t="n">
        <v>2045</v>
      </c>
      <c r="AE148" s="2" t="n">
        <v>92.3</v>
      </c>
      <c r="AF148" s="0" t="n">
        <v>2022</v>
      </c>
      <c r="AG148" s="0" t="n">
        <v>2037</v>
      </c>
      <c r="AJ148" s="0" t="n">
        <f aca="false">VLOOKUP(D148,Koordinaten!$A:$C,2,FALSE())</f>
        <v>12.4853384</v>
      </c>
      <c r="AK148" s="0" t="n">
        <f aca="false">VLOOKUP(D148,Koordinaten!$A:$C,3,FALSE())</f>
        <v>41.894802</v>
      </c>
      <c r="AL148" s="0" t="n">
        <f aca="false">IF(ISBLANK($E148),VLOOKUP(D148,Koordinaten!$A:$C,2,FALSE()),VLOOKUP($E148,Koordinaten!$F:$H,2,FALSE()))</f>
        <v>11.2555757</v>
      </c>
      <c r="AM148" s="0" t="n">
        <f aca="false">IF(ISBLANK($E148),VLOOKUP(D148,Koordinaten!$A:$C,3,FALSE()),VLOOKUP($E148,Koordinaten!$F:$H,3,FALSE()))</f>
        <v>43.7698712</v>
      </c>
      <c r="AN148" s="0" t="str">
        <f aca="false">CONCATENATE(AK148,";",AJ148)</f>
        <v>41,894802;12,4853384</v>
      </c>
      <c r="AO148" s="0" t="str">
        <f aca="false">CONCATENATE(AM148,";",AL148)</f>
        <v>43,7698712;11,2555757</v>
      </c>
      <c r="AP148" s="0" t="n">
        <f aca="false">MIN(IF(ISBLANK(X148),9999,X148),IF(ISBLANK(AA148),9999,AA148),IF(ISBLANK(AD148),9999,AD148),IF(ISBLANK(AG148),9999,AG148),IF(ISBLANK(AI148),9999,AI148))</f>
        <v>2037</v>
      </c>
      <c r="AQ148" s="10" t="n">
        <v>44099</v>
      </c>
      <c r="AR148" s="0" t="s">
        <v>51</v>
      </c>
    </row>
    <row r="149" customFormat="false" ht="13" hidden="false" customHeight="false" outlineLevel="0" collapsed="false">
      <c r="B149" s="4" t="s">
        <v>44</v>
      </c>
      <c r="C149" s="5" t="n">
        <v>2017</v>
      </c>
      <c r="D149" s="4" t="s">
        <v>60</v>
      </c>
      <c r="E149" s="4" t="s">
        <v>61</v>
      </c>
      <c r="F149" s="4" t="n">
        <v>3</v>
      </c>
      <c r="G149" s="4" t="n">
        <v>3</v>
      </c>
      <c r="H149" s="2" t="s">
        <v>342</v>
      </c>
      <c r="I149" s="2" t="s">
        <v>347</v>
      </c>
      <c r="J149" s="2" t="s">
        <v>75</v>
      </c>
      <c r="K149" s="4" t="str">
        <f aca="false">CONCATENATE(IF(ISBLANK(W149),"-",W149),"/",IF(ISBLANK(Z149),"-",Z149),"/",IF(ISBLANK(AC149),"-",AC149),"/",IF(ISBLANK(AF149),"-",AF149),"/",IF(ISBLANK(AH149),"-",AH149))</f>
        <v>2021/-/-/2023/-</v>
      </c>
      <c r="L149" s="4" t="str">
        <f aca="false">CONCATENATE(IF(ISBLANK(X149),"-",X149),"/",IF(ISBLANK(AA149),"-",AA149),"/",IF(ISBLANK(AD149),"-",AD149),"/",IF(ISBLANK(AG149),"-",AG149),"/",IF(ISBLANK(AI149),"-",AI149))</f>
        <v>2040/-/-/2037/-</v>
      </c>
      <c r="M149" s="6"/>
      <c r="N149" s="4" t="n">
        <v>2020</v>
      </c>
      <c r="O149" s="4" t="str">
        <f aca="false">CONCATENATE(IF(ISBLANK(V149),"-",V149),"/",IF(ISBLANK(Y149),"-",Y149),"/",IF(ISBLANK(AB149),"-",AB149),"/",IF(ISBLANK(AE149),"-",AE149))</f>
        <v>95/-/-/-</v>
      </c>
      <c r="P149" s="4" t="s">
        <v>342</v>
      </c>
      <c r="Q149" s="4" t="s">
        <v>331</v>
      </c>
      <c r="R149" s="7"/>
      <c r="S149" s="7"/>
      <c r="T149" s="8" t="n">
        <f aca="false">M149*F149</f>
        <v>0</v>
      </c>
      <c r="U149" s="9" t="n">
        <f aca="false">G149*M149</f>
        <v>0</v>
      </c>
      <c r="V149" s="2" t="n">
        <v>95</v>
      </c>
      <c r="W149" s="0" t="n">
        <v>2021</v>
      </c>
      <c r="X149" s="0" t="n">
        <v>2040</v>
      </c>
      <c r="AF149" s="0" t="n">
        <v>2023</v>
      </c>
      <c r="AG149" s="0" t="n">
        <v>2037</v>
      </c>
      <c r="AJ149" s="0" t="n">
        <f aca="false">VLOOKUP(D149,Koordinaten!$A:$C,2,FALSE())</f>
        <v>12.4853384</v>
      </c>
      <c r="AK149" s="0" t="n">
        <f aca="false">VLOOKUP(D149,Koordinaten!$A:$C,3,FALSE())</f>
        <v>41.894802</v>
      </c>
      <c r="AL149" s="0" t="n">
        <f aca="false">IF(ISBLANK($E149),VLOOKUP(D149,Koordinaten!$A:$C,2,FALSE()),VLOOKUP($E149,Koordinaten!$F:$H,2,FALSE()))</f>
        <v>11.2555757</v>
      </c>
      <c r="AM149" s="0" t="n">
        <f aca="false">IF(ISBLANK($E149),VLOOKUP(D149,Koordinaten!$A:$C,3,FALSE()),VLOOKUP($E149,Koordinaten!$F:$H,3,FALSE()))</f>
        <v>43.7698712</v>
      </c>
      <c r="AN149" s="0" t="str">
        <f aca="false">CONCATENATE(AK149,";",AJ149)</f>
        <v>41,894802;12,4853384</v>
      </c>
      <c r="AO149" s="0" t="str">
        <f aca="false">CONCATENATE(AM149,";",AL149)</f>
        <v>43,7698712;11,2555757</v>
      </c>
      <c r="AP149" s="0" t="n">
        <f aca="false">MIN(IF(ISBLANK(X149),9999,X149),IF(ISBLANK(AA149),9999,AA149),IF(ISBLANK(AD149),9999,AD149),IF(ISBLANK(AG149),9999,AG149),IF(ISBLANK(AI149),9999,AI149))</f>
        <v>2037</v>
      </c>
      <c r="AQ149" s="10" t="n">
        <v>44099</v>
      </c>
      <c r="AR149" s="0" t="s">
        <v>51</v>
      </c>
    </row>
    <row r="150" customFormat="false" ht="13" hidden="false" customHeight="false" outlineLevel="0" collapsed="false">
      <c r="B150" s="4" t="s">
        <v>52</v>
      </c>
      <c r="C150" s="5" t="n">
        <v>2013</v>
      </c>
      <c r="D150" s="4" t="s">
        <v>60</v>
      </c>
      <c r="E150" s="4" t="s">
        <v>61</v>
      </c>
      <c r="F150" s="4" t="n">
        <v>1</v>
      </c>
      <c r="G150" s="4" t="n">
        <v>1</v>
      </c>
      <c r="H150" s="2" t="s">
        <v>81</v>
      </c>
      <c r="I150" s="2" t="s">
        <v>350</v>
      </c>
      <c r="J150" s="2" t="s">
        <v>79</v>
      </c>
      <c r="K150" s="4" t="str">
        <f aca="false">CONCATENATE(IF(ISBLANK(W150),"-",W150),"/",IF(ISBLANK(Z150),"-",Z150),"/",IF(ISBLANK(AC150),"-",AC150),"/",IF(ISBLANK(AF150),"-",AF150),"/",IF(ISBLANK(AH150),"-",AH150))</f>
        <v>2018/-/-/2018/-</v>
      </c>
      <c r="L150" s="4" t="str">
        <f aca="false">CONCATENATE(IF(ISBLANK(X150),"-",X150),"/",IF(ISBLANK(AA150),"-",AA150),"/",IF(ISBLANK(AD150),"-",AD150),"/",IF(ISBLANK(AG150),"-",AG150),"/",IF(ISBLANK(AI150),"-",AI150))</f>
        <v>2030/-/-/2023/-</v>
      </c>
      <c r="M150" s="6"/>
      <c r="N150" s="4" t="n">
        <v>2020</v>
      </c>
      <c r="O150" s="4" t="str">
        <f aca="false">CONCATENATE(IF(ISBLANK(V150),"-",V150),"/",IF(ISBLANK(Y150),"-",Y150),"/",IF(ISBLANK(AB150),"-",AB150),"/",IF(ISBLANK(AE150),"-",AE150))</f>
        <v>93/-/-/89</v>
      </c>
      <c r="P150" s="4" t="s">
        <v>81</v>
      </c>
      <c r="Q150" s="4" t="s">
        <v>331</v>
      </c>
      <c r="R150" s="7"/>
      <c r="S150" s="7"/>
      <c r="T150" s="8" t="n">
        <f aca="false">M150*F150</f>
        <v>0</v>
      </c>
      <c r="U150" s="9" t="n">
        <f aca="false">G150*M150</f>
        <v>0</v>
      </c>
      <c r="V150" s="2" t="n">
        <v>93</v>
      </c>
      <c r="W150" s="0" t="n">
        <v>2018</v>
      </c>
      <c r="X150" s="0" t="n">
        <v>2030</v>
      </c>
      <c r="AE150" s="2" t="n">
        <v>89</v>
      </c>
      <c r="AF150" s="0" t="n">
        <v>2018</v>
      </c>
      <c r="AG150" s="0" t="n">
        <v>2023</v>
      </c>
      <c r="AJ150" s="0" t="n">
        <f aca="false">VLOOKUP(D150,Koordinaten!$A:$C,2,FALSE())</f>
        <v>12.4853384</v>
      </c>
      <c r="AK150" s="0" t="n">
        <f aca="false">VLOOKUP(D150,Koordinaten!$A:$C,3,FALSE())</f>
        <v>41.894802</v>
      </c>
      <c r="AL150" s="0" t="n">
        <f aca="false">IF(ISBLANK($E150),VLOOKUP(D150,Koordinaten!$A:$C,2,FALSE()),VLOOKUP($E150,Koordinaten!$F:$H,2,FALSE()))</f>
        <v>11.2555757</v>
      </c>
      <c r="AM150" s="0" t="n">
        <f aca="false">IF(ISBLANK($E150),VLOOKUP(D150,Koordinaten!$A:$C,3,FALSE()),VLOOKUP($E150,Koordinaten!$F:$H,3,FALSE()))</f>
        <v>43.7698712</v>
      </c>
      <c r="AN150" s="0" t="str">
        <f aca="false">CONCATENATE(AK150,";",AJ150)</f>
        <v>41,894802;12,4853384</v>
      </c>
      <c r="AO150" s="0" t="str">
        <f aca="false">CONCATENATE(AM150,";",AL150)</f>
        <v>43,7698712;11,2555757</v>
      </c>
      <c r="AP150" s="0" t="n">
        <f aca="false">MIN(IF(ISBLANK(X150),9999,X150),IF(ISBLANK(AA150),9999,AA150),IF(ISBLANK(AD150),9999,AD150),IF(ISBLANK(AG150),9999,AG150),IF(ISBLANK(AI150),9999,AI150))</f>
        <v>2023</v>
      </c>
      <c r="AQ150" s="10" t="n">
        <v>44099</v>
      </c>
      <c r="AR150" s="0" t="s">
        <v>51</v>
      </c>
    </row>
    <row r="151" customFormat="false" ht="20" hidden="false" customHeight="false" outlineLevel="0" collapsed="false">
      <c r="B151" s="4" t="s">
        <v>44</v>
      </c>
      <c r="C151" s="5" t="n">
        <v>2015</v>
      </c>
      <c r="D151" s="4" t="s">
        <v>60</v>
      </c>
      <c r="E151" s="4" t="s">
        <v>61</v>
      </c>
      <c r="F151" s="4" t="n">
        <v>1</v>
      </c>
      <c r="G151" s="4" t="n">
        <v>1</v>
      </c>
      <c r="H151" s="2" t="s">
        <v>81</v>
      </c>
      <c r="I151" s="2" t="s">
        <v>351</v>
      </c>
      <c r="J151" s="2" t="s">
        <v>48</v>
      </c>
      <c r="K151" s="4" t="str">
        <f aca="false">CONCATENATE(IF(ISBLANK(W151),"-",W151),"/",IF(ISBLANK(Z151),"-",Z151),"/",IF(ISBLANK(AC151),"-",AC151),"/",IF(ISBLANK(AF151),"-",AF151),"/",IF(ISBLANK(AH151),"-",AH151))</f>
        <v>2020/2020/-/2023/-</v>
      </c>
      <c r="L151" s="4" t="str">
        <f aca="false">CONCATENATE(IF(ISBLANK(X151),"-",X151),"/",IF(ISBLANK(AA151),"-",AA151),"/",IF(ISBLANK(AD151),"-",AD151),"/",IF(ISBLANK(AG151),"-",AG151),"/",IF(ISBLANK(AI151),"-",AI151))</f>
        <v>2028/2029/-/2035/-</v>
      </c>
      <c r="M151" s="6"/>
      <c r="N151" s="4" t="n">
        <v>2020</v>
      </c>
      <c r="O151" s="4" t="str">
        <f aca="false">CONCATENATE(IF(ISBLANK(V151),"-",V151),"/",IF(ISBLANK(Y151),"-",Y151),"/",IF(ISBLANK(AB151),"-",AB151),"/",IF(ISBLANK(AE151),"-",AE151))</f>
        <v>?/96/-/91</v>
      </c>
      <c r="P151" s="4" t="s">
        <v>81</v>
      </c>
      <c r="Q151" s="4" t="s">
        <v>331</v>
      </c>
      <c r="R151" s="7"/>
      <c r="S151" s="7"/>
      <c r="T151" s="8" t="n">
        <f aca="false">M151*F151</f>
        <v>0</v>
      </c>
      <c r="U151" s="9" t="n">
        <f aca="false">G151*M151</f>
        <v>0</v>
      </c>
      <c r="V151" s="2" t="s">
        <v>352</v>
      </c>
      <c r="W151" s="0" t="n">
        <v>2020</v>
      </c>
      <c r="X151" s="0" t="n">
        <v>2028</v>
      </c>
      <c r="Y151" s="0" t="n">
        <v>96</v>
      </c>
      <c r="Z151" s="0" t="n">
        <v>2020</v>
      </c>
      <c r="AA151" s="0" t="n">
        <v>2029</v>
      </c>
      <c r="AE151" s="2" t="n">
        <v>91</v>
      </c>
      <c r="AF151" s="0" t="n">
        <v>2023</v>
      </c>
      <c r="AG151" s="0" t="n">
        <v>2035</v>
      </c>
      <c r="AJ151" s="0" t="n">
        <f aca="false">VLOOKUP(D151,Koordinaten!$A:$C,2,FALSE())</f>
        <v>12.4853384</v>
      </c>
      <c r="AK151" s="0" t="n">
        <f aca="false">VLOOKUP(D151,Koordinaten!$A:$C,3,FALSE())</f>
        <v>41.894802</v>
      </c>
      <c r="AL151" s="0" t="n">
        <f aca="false">IF(ISBLANK($E151),VLOOKUP(D151,Koordinaten!$A:$C,2,FALSE()),VLOOKUP($E151,Koordinaten!$F:$H,2,FALSE()))</f>
        <v>11.2555757</v>
      </c>
      <c r="AM151" s="0" t="n">
        <f aca="false">IF(ISBLANK($E151),VLOOKUP(D151,Koordinaten!$A:$C,3,FALSE()),VLOOKUP($E151,Koordinaten!$F:$H,3,FALSE()))</f>
        <v>43.7698712</v>
      </c>
      <c r="AN151" s="0" t="str">
        <f aca="false">CONCATENATE(AK151,";",AJ151)</f>
        <v>41,894802;12,4853384</v>
      </c>
      <c r="AO151" s="0" t="str">
        <f aca="false">CONCATENATE(AM151,";",AL151)</f>
        <v>43,7698712;11,2555757</v>
      </c>
      <c r="AP151" s="0" t="n">
        <f aca="false">MIN(IF(ISBLANK(X151),9999,X151),IF(ISBLANK(AA151),9999,AA151),IF(ISBLANK(AD151),9999,AD151),IF(ISBLANK(AG151),9999,AG151),IF(ISBLANK(AI151),9999,AI151))</f>
        <v>2028</v>
      </c>
      <c r="AQ151" s="10" t="n">
        <v>44099</v>
      </c>
      <c r="AR151" s="0" t="s">
        <v>210</v>
      </c>
    </row>
    <row r="152" customFormat="false" ht="20" hidden="false" customHeight="false" outlineLevel="0" collapsed="false">
      <c r="B152" s="4" t="s">
        <v>44</v>
      </c>
      <c r="C152" s="5" t="n">
        <v>2012</v>
      </c>
      <c r="D152" s="4" t="s">
        <v>60</v>
      </c>
      <c r="E152" s="4" t="s">
        <v>61</v>
      </c>
      <c r="F152" s="4" t="n">
        <v>1</v>
      </c>
      <c r="G152" s="4" t="n">
        <v>1</v>
      </c>
      <c r="H152" s="2" t="s">
        <v>81</v>
      </c>
      <c r="I152" s="2" t="s">
        <v>351</v>
      </c>
      <c r="J152" s="2" t="s">
        <v>48</v>
      </c>
      <c r="K152" s="4" t="str">
        <f aca="false">CONCATENATE(IF(ISBLANK(W152),"-",W152),"/",IF(ISBLANK(Z152),"-",Z152),"/",IF(ISBLANK(AC152),"-",AC152),"/",IF(ISBLANK(AF152),"-",AF152),"/",IF(ISBLANK(AH152),"-",AH152))</f>
        <v>2017/2017/-/2019/-</v>
      </c>
      <c r="L152" s="4" t="str">
        <f aca="false">CONCATENATE(IF(ISBLANK(X152),"-",X152),"/",IF(ISBLANK(AA152),"-",AA152),"/",IF(ISBLANK(AD152),"-",AD152),"/",IF(ISBLANK(AG152),"-",AG152),"/",IF(ISBLANK(AI152),"-",AI152))</f>
        <v>2026/2025/-/2034/-</v>
      </c>
      <c r="M152" s="6"/>
      <c r="N152" s="4" t="n">
        <v>2020</v>
      </c>
      <c r="O152" s="4" t="str">
        <f aca="false">CONCATENATE(IF(ISBLANK(V152),"-",V152),"/",IF(ISBLANK(Y152),"-",Y152),"/",IF(ISBLANK(AB152),"-",AB152),"/",IF(ISBLANK(AE152),"-",AE152))</f>
        <v>91/97/-/93,3</v>
      </c>
      <c r="P152" s="4" t="s">
        <v>81</v>
      </c>
      <c r="Q152" s="4" t="s">
        <v>331</v>
      </c>
      <c r="R152" s="7"/>
      <c r="S152" s="7"/>
      <c r="T152" s="8" t="n">
        <f aca="false">M152*F152</f>
        <v>0</v>
      </c>
      <c r="U152" s="9" t="n">
        <f aca="false">G152*M152</f>
        <v>0</v>
      </c>
      <c r="V152" s="2" t="n">
        <v>91</v>
      </c>
      <c r="W152" s="0" t="n">
        <v>2017</v>
      </c>
      <c r="X152" s="0" t="n">
        <v>2026</v>
      </c>
      <c r="Y152" s="0" t="n">
        <v>97</v>
      </c>
      <c r="Z152" s="0" t="n">
        <v>2017</v>
      </c>
      <c r="AA152" s="0" t="n">
        <v>2025</v>
      </c>
      <c r="AE152" s="2" t="n">
        <v>93.3</v>
      </c>
      <c r="AF152" s="0" t="n">
        <v>2019</v>
      </c>
      <c r="AG152" s="0" t="n">
        <v>2034</v>
      </c>
      <c r="AJ152" s="0" t="n">
        <f aca="false">VLOOKUP(D152,Koordinaten!$A:$C,2,FALSE())</f>
        <v>12.4853384</v>
      </c>
      <c r="AK152" s="0" t="n">
        <f aca="false">VLOOKUP(D152,Koordinaten!$A:$C,3,FALSE())</f>
        <v>41.894802</v>
      </c>
      <c r="AL152" s="0" t="n">
        <f aca="false">IF(ISBLANK($E152),VLOOKUP(D152,Koordinaten!$A:$C,2,FALSE()),VLOOKUP($E152,Koordinaten!$F:$H,2,FALSE()))</f>
        <v>11.2555757</v>
      </c>
      <c r="AM152" s="0" t="n">
        <f aca="false">IF(ISBLANK($E152),VLOOKUP(D152,Koordinaten!$A:$C,3,FALSE()),VLOOKUP($E152,Koordinaten!$F:$H,3,FALSE()))</f>
        <v>43.7698712</v>
      </c>
      <c r="AN152" s="0" t="str">
        <f aca="false">CONCATENATE(AK152,";",AJ152)</f>
        <v>41,894802;12,4853384</v>
      </c>
      <c r="AO152" s="0" t="str">
        <f aca="false">CONCATENATE(AM152,";",AL152)</f>
        <v>43,7698712;11,2555757</v>
      </c>
      <c r="AP152" s="0" t="n">
        <f aca="false">MIN(IF(ISBLANK(X152),9999,X152),IF(ISBLANK(AA152),9999,AA152),IF(ISBLANK(AD152),9999,AD152),IF(ISBLANK(AG152),9999,AG152),IF(ISBLANK(AI152),9999,AI152))</f>
        <v>2025</v>
      </c>
      <c r="AQ152" s="10" t="n">
        <v>44099</v>
      </c>
      <c r="AR152" s="0" t="s">
        <v>210</v>
      </c>
    </row>
    <row r="153" customFormat="false" ht="20" hidden="false" customHeight="false" outlineLevel="0" collapsed="false">
      <c r="B153" s="4" t="s">
        <v>44</v>
      </c>
      <c r="C153" s="5" t="n">
        <v>2015</v>
      </c>
      <c r="D153" s="4" t="s">
        <v>60</v>
      </c>
      <c r="E153" s="4" t="s">
        <v>61</v>
      </c>
      <c r="F153" s="4" t="n">
        <v>3</v>
      </c>
      <c r="G153" s="4" t="n">
        <v>3</v>
      </c>
      <c r="H153" s="2" t="s">
        <v>81</v>
      </c>
      <c r="I153" s="2" t="s">
        <v>83</v>
      </c>
      <c r="J153" s="2" t="s">
        <v>48</v>
      </c>
      <c r="K153" s="4" t="str">
        <f aca="false">CONCATENATE(IF(ISBLANK(W153),"-",W153),"/",IF(ISBLANK(Z153),"-",Z153),"/",IF(ISBLANK(AC153),"-",AC153),"/",IF(ISBLANK(AF153),"-",AF153),"/",IF(ISBLANK(AH153),"-",AH153))</f>
        <v>2021/2022/-/2023/-</v>
      </c>
      <c r="L153" s="4" t="str">
        <f aca="false">CONCATENATE(IF(ISBLANK(X153),"-",X153),"/",IF(ISBLANK(AA153),"-",AA153),"/",IF(ISBLANK(AD153),"-",AD153),"/",IF(ISBLANK(AG153),"-",AG153),"/",IF(ISBLANK(AI153),"-",AI153))</f>
        <v>2040/2036/-/2034/-</v>
      </c>
      <c r="M153" s="6"/>
      <c r="N153" s="4" t="n">
        <v>2020</v>
      </c>
      <c r="O153" s="4" t="str">
        <f aca="false">CONCATENATE(IF(ISBLANK(V153),"-",V153),"/",IF(ISBLANK(Y153),"-",Y153),"/",IF(ISBLANK(AB153),"-",AB153),"/",IF(ISBLANK(AE153),"-",AE153))</f>
        <v>95/95/-/-</v>
      </c>
      <c r="P153" s="4" t="s">
        <v>81</v>
      </c>
      <c r="Q153" s="4" t="s">
        <v>331</v>
      </c>
      <c r="R153" s="7"/>
      <c r="S153" s="7"/>
      <c r="T153" s="8" t="n">
        <f aca="false">M153*F153</f>
        <v>0</v>
      </c>
      <c r="U153" s="9" t="n">
        <f aca="false">G153*M153</f>
        <v>0</v>
      </c>
      <c r="V153" s="2" t="n">
        <v>95</v>
      </c>
      <c r="W153" s="0" t="n">
        <v>2021</v>
      </c>
      <c r="X153" s="0" t="n">
        <v>2040</v>
      </c>
      <c r="Y153" s="0" t="n">
        <v>95</v>
      </c>
      <c r="Z153" s="0" t="n">
        <v>2022</v>
      </c>
      <c r="AA153" s="0" t="n">
        <v>2036</v>
      </c>
      <c r="AF153" s="0" t="n">
        <v>2023</v>
      </c>
      <c r="AG153" s="0" t="n">
        <v>2034</v>
      </c>
      <c r="AJ153" s="0" t="n">
        <f aca="false">VLOOKUP(D153,Koordinaten!$A:$C,2,FALSE())</f>
        <v>12.4853384</v>
      </c>
      <c r="AK153" s="0" t="n">
        <f aca="false">VLOOKUP(D153,Koordinaten!$A:$C,3,FALSE())</f>
        <v>41.894802</v>
      </c>
      <c r="AL153" s="0" t="n">
        <f aca="false">IF(ISBLANK($E153),VLOOKUP(D153,Koordinaten!$A:$C,2,FALSE()),VLOOKUP($E153,Koordinaten!$F:$H,2,FALSE()))</f>
        <v>11.2555757</v>
      </c>
      <c r="AM153" s="0" t="n">
        <f aca="false">IF(ISBLANK($E153),VLOOKUP(D153,Koordinaten!$A:$C,3,FALSE()),VLOOKUP($E153,Koordinaten!$F:$H,3,FALSE()))</f>
        <v>43.7698712</v>
      </c>
      <c r="AN153" s="0" t="str">
        <f aca="false">CONCATENATE(AK153,";",AJ153)</f>
        <v>41,894802;12,4853384</v>
      </c>
      <c r="AO153" s="0" t="str">
        <f aca="false">CONCATENATE(AM153,";",AL153)</f>
        <v>43,7698712;11,2555757</v>
      </c>
      <c r="AP153" s="0" t="n">
        <f aca="false">MIN(IF(ISBLANK(X153),9999,X153),IF(ISBLANK(AA153),9999,AA153),IF(ISBLANK(AD153),9999,AD153),IF(ISBLANK(AG153),9999,AG153),IF(ISBLANK(AI153),9999,AI153))</f>
        <v>2034</v>
      </c>
      <c r="AQ153" s="10" t="n">
        <v>44099</v>
      </c>
      <c r="AR153" s="0" t="s">
        <v>51</v>
      </c>
    </row>
    <row r="154" customFormat="false" ht="13" hidden="false" customHeight="false" outlineLevel="0" collapsed="false">
      <c r="B154" s="4" t="s">
        <v>71</v>
      </c>
      <c r="C154" s="5" t="n">
        <v>2016</v>
      </c>
      <c r="D154" s="4" t="s">
        <v>60</v>
      </c>
      <c r="E154" s="4" t="s">
        <v>61</v>
      </c>
      <c r="F154" s="4" t="n">
        <v>1</v>
      </c>
      <c r="G154" s="4" t="n">
        <v>1</v>
      </c>
      <c r="H154" s="4" t="s">
        <v>353</v>
      </c>
      <c r="I154" s="2" t="s">
        <v>354</v>
      </c>
      <c r="J154" s="2" t="s">
        <v>75</v>
      </c>
      <c r="K154" s="4" t="str">
        <f aca="false">CONCATENATE(IF(ISBLANK(W154),"-",W154),"/",IF(ISBLANK(Z154),"-",Z154),"/",IF(ISBLANK(AC154),"-",AC154),"/",IF(ISBLANK(AF154),"-",AF154),"/",IF(ISBLANK(AH154),"-",AH154))</f>
        <v>-/2019/-/2022/-</v>
      </c>
      <c r="L154" s="4" t="str">
        <f aca="false">CONCATENATE(IF(ISBLANK(X154),"-",X154),"/",IF(ISBLANK(AA154),"-",AA154),"/",IF(ISBLANK(AD154),"-",AD154),"/",IF(ISBLANK(AG154),"-",AG154),"/",IF(ISBLANK(AI154),"-",AI154))</f>
        <v>-/2035/-/2035/-</v>
      </c>
      <c r="M154" s="6"/>
      <c r="N154" s="4" t="n">
        <v>2020</v>
      </c>
      <c r="O154" s="4" t="str">
        <f aca="false">CONCATENATE(IF(ISBLANK(V154),"-",V154),"/",IF(ISBLANK(Y154),"-",Y154),"/",IF(ISBLANK(AB154),"-",AB154),"/",IF(ISBLANK(AE154),"-",AE154))</f>
        <v>-/94/-/90</v>
      </c>
      <c r="P154" s="4" t="s">
        <v>355</v>
      </c>
      <c r="Q154" s="4" t="s">
        <v>331</v>
      </c>
      <c r="R154" s="7"/>
      <c r="S154" s="7"/>
      <c r="T154" s="8" t="n">
        <f aca="false">M154*F154</f>
        <v>0</v>
      </c>
      <c r="U154" s="9" t="n">
        <f aca="false">G154*M154</f>
        <v>0</v>
      </c>
      <c r="V154" s="2"/>
      <c r="Y154" s="0" t="n">
        <v>94</v>
      </c>
      <c r="Z154" s="0" t="n">
        <v>2019</v>
      </c>
      <c r="AA154" s="0" t="n">
        <v>2035</v>
      </c>
      <c r="AE154" s="2" t="n">
        <v>90</v>
      </c>
      <c r="AF154" s="0" t="n">
        <v>2022</v>
      </c>
      <c r="AG154" s="0" t="n">
        <v>2035</v>
      </c>
      <c r="AJ154" s="0" t="n">
        <f aca="false">VLOOKUP(D154,Koordinaten!$A:$C,2,FALSE())</f>
        <v>12.4853384</v>
      </c>
      <c r="AK154" s="0" t="n">
        <f aca="false">VLOOKUP(D154,Koordinaten!$A:$C,3,FALSE())</f>
        <v>41.894802</v>
      </c>
      <c r="AL154" s="0" t="n">
        <f aca="false">IF(ISBLANK($E154),VLOOKUP(D154,Koordinaten!$A:$C,2,FALSE()),VLOOKUP($E154,Koordinaten!$F:$H,2,FALSE()))</f>
        <v>11.2555757</v>
      </c>
      <c r="AM154" s="0" t="n">
        <f aca="false">IF(ISBLANK($E154),VLOOKUP(D154,Koordinaten!$A:$C,3,FALSE()),VLOOKUP($E154,Koordinaten!$F:$H,3,FALSE()))</f>
        <v>43.7698712</v>
      </c>
      <c r="AN154" s="0" t="str">
        <f aca="false">CONCATENATE(AK154,";",AJ154)</f>
        <v>41,894802;12,4853384</v>
      </c>
      <c r="AO154" s="0" t="str">
        <f aca="false">CONCATENATE(AM154,";",AL154)</f>
        <v>43,7698712;11,2555757</v>
      </c>
      <c r="AP154" s="0" t="n">
        <f aca="false">MIN(IF(ISBLANK(X154),9999,X154),IF(ISBLANK(AA154),9999,AA154),IF(ISBLANK(AD154),9999,AD154),IF(ISBLANK(AG154),9999,AG154),IF(ISBLANK(AI154),9999,AI154))</f>
        <v>2035</v>
      </c>
      <c r="AQ154" s="10" t="n">
        <v>44302</v>
      </c>
      <c r="AR154" s="0" t="s">
        <v>348</v>
      </c>
    </row>
    <row r="155" customFormat="false" ht="13" hidden="false" customHeight="false" outlineLevel="0" collapsed="false">
      <c r="B155" s="4" t="s">
        <v>44</v>
      </c>
      <c r="C155" s="5" t="n">
        <v>2017</v>
      </c>
      <c r="D155" s="4" t="s">
        <v>60</v>
      </c>
      <c r="E155" s="4" t="s">
        <v>61</v>
      </c>
      <c r="F155" s="4" t="n">
        <v>12</v>
      </c>
      <c r="G155" s="4" t="n">
        <v>6</v>
      </c>
      <c r="H155" s="4" t="s">
        <v>353</v>
      </c>
      <c r="I155" s="2" t="s">
        <v>356</v>
      </c>
      <c r="J155" s="2" t="s">
        <v>48</v>
      </c>
      <c r="K155" s="4" t="str">
        <f aca="false">CONCATENATE(IF(ISBLANK(W155),"-",W155),"/",IF(ISBLANK(Z155),"-",Z155),"/",IF(ISBLANK(AC155),"-",AC155),"/",IF(ISBLANK(AF155),"-",AF155),"/",IF(ISBLANK(AH155),"-",AH155))</f>
        <v>-/-/-/-/-</v>
      </c>
      <c r="L155" s="4" t="str">
        <f aca="false">CONCATENATE(IF(ISBLANK(X155),"-",X155),"/",IF(ISBLANK(AA155),"-",AA155),"/",IF(ISBLANK(AD155),"-",AD155),"/",IF(ISBLANK(AG155),"-",AG155),"/",IF(ISBLANK(AI155),"-",AI155))</f>
        <v>-/-/-/-/-</v>
      </c>
      <c r="M155" s="6"/>
      <c r="N155" s="4" t="n">
        <v>2020</v>
      </c>
      <c r="O155" s="4" t="str">
        <f aca="false">CONCATENATE(IF(ISBLANK(V155),"-",V155),"/",IF(ISBLANK(Y155),"-",Y155),"/",IF(ISBLANK(AB155),"-",AB155),"/",IF(ISBLANK(AE155),"-",AE155))</f>
        <v>-/-/-/-</v>
      </c>
      <c r="P155" s="4" t="s">
        <v>355</v>
      </c>
      <c r="Q155" s="4" t="s">
        <v>331</v>
      </c>
      <c r="R155" s="7"/>
      <c r="S155" s="7"/>
      <c r="T155" s="8" t="n">
        <f aca="false">M155*F155</f>
        <v>0</v>
      </c>
      <c r="U155" s="9" t="n">
        <f aca="false">G155*M155</f>
        <v>0</v>
      </c>
      <c r="V155" s="2"/>
      <c r="AJ155" s="0" t="n">
        <f aca="false">VLOOKUP(D155,Koordinaten!$A:$C,2,FALSE())</f>
        <v>12.4853384</v>
      </c>
      <c r="AK155" s="0" t="n">
        <f aca="false">VLOOKUP(D155,Koordinaten!$A:$C,3,FALSE())</f>
        <v>41.894802</v>
      </c>
      <c r="AL155" s="0" t="n">
        <f aca="false">IF(ISBLANK($E155),VLOOKUP(D155,Koordinaten!$A:$C,2,FALSE()),VLOOKUP($E155,Koordinaten!$F:$H,2,FALSE()))</f>
        <v>11.2555757</v>
      </c>
      <c r="AM155" s="0" t="n">
        <f aca="false">IF(ISBLANK($E155),VLOOKUP(D155,Koordinaten!$A:$C,3,FALSE()),VLOOKUP($E155,Koordinaten!$F:$H,3,FALSE()))</f>
        <v>43.7698712</v>
      </c>
      <c r="AN155" s="0" t="str">
        <f aca="false">CONCATENATE(AK155,";",AJ155)</f>
        <v>41,894802;12,4853384</v>
      </c>
      <c r="AO155" s="0" t="str">
        <f aca="false">CONCATENATE(AM155,";",AL155)</f>
        <v>43,7698712;11,2555757</v>
      </c>
      <c r="AP155" s="0" t="n">
        <f aca="false">MIN(IF(ISBLANK(X155),9999,X155),IF(ISBLANK(AA155),9999,AA155),IF(ISBLANK(AD155),9999,AD155),IF(ISBLANK(AG155),9999,AG155),IF(ISBLANK(AI155),9999,AI155))</f>
        <v>9999</v>
      </c>
      <c r="AQ155" s="10" t="n">
        <v>44099</v>
      </c>
      <c r="AR155" s="0" t="s">
        <v>82</v>
      </c>
    </row>
    <row r="156" customFormat="false" ht="13" hidden="false" customHeight="false" outlineLevel="0" collapsed="false">
      <c r="B156" s="4" t="s">
        <v>52</v>
      </c>
      <c r="C156" s="5" t="n">
        <v>2008</v>
      </c>
      <c r="D156" s="4" t="s">
        <v>60</v>
      </c>
      <c r="E156" s="4" t="s">
        <v>61</v>
      </c>
      <c r="F156" s="4" t="n">
        <v>1</v>
      </c>
      <c r="G156" s="4" t="n">
        <v>1</v>
      </c>
      <c r="H156" s="2" t="s">
        <v>85</v>
      </c>
      <c r="I156" s="2" t="s">
        <v>78</v>
      </c>
      <c r="J156" s="2" t="s">
        <v>75</v>
      </c>
      <c r="K156" s="4" t="str">
        <f aca="false">CONCATENATE(IF(ISBLANK(W156),"-",W156),"/",IF(ISBLANK(Z156),"-",Z156),"/",IF(ISBLANK(AC156),"-",AC156),"/",IF(ISBLANK(AF156),"-",AF156),"/",IF(ISBLANK(AH156),"-",AH156))</f>
        <v>-/-/-/2020/-</v>
      </c>
      <c r="L156" s="4" t="str">
        <f aca="false">CONCATENATE(IF(ISBLANK(X156),"-",X156),"/",IF(ISBLANK(AA156),"-",AA156),"/",IF(ISBLANK(AD156),"-",AD156),"/",IF(ISBLANK(AG156),"-",AG156),"/",IF(ISBLANK(AI156),"-",AI156))</f>
        <v>-/-/-/2034/-</v>
      </c>
      <c r="M156" s="6"/>
      <c r="N156" s="4" t="n">
        <v>2020</v>
      </c>
      <c r="O156" s="4" t="str">
        <f aca="false">CONCATENATE(IF(ISBLANK(V156),"-",V156),"/",IF(ISBLANK(Y156),"-",Y156),"/",IF(ISBLANK(AB156),"-",AB156),"/",IF(ISBLANK(AE156),"-",AE156))</f>
        <v>-/-/-/95</v>
      </c>
      <c r="P156" s="4" t="s">
        <v>85</v>
      </c>
      <c r="Q156" s="4" t="s">
        <v>331</v>
      </c>
      <c r="R156" s="7"/>
      <c r="S156" s="7"/>
      <c r="T156" s="8" t="n">
        <f aca="false">M156*F156</f>
        <v>0</v>
      </c>
      <c r="U156" s="9" t="n">
        <f aca="false">G156*M156</f>
        <v>0</v>
      </c>
      <c r="V156" s="2"/>
      <c r="AE156" s="2" t="n">
        <v>95</v>
      </c>
      <c r="AF156" s="0" t="n">
        <v>2020</v>
      </c>
      <c r="AG156" s="0" t="n">
        <v>2034</v>
      </c>
      <c r="AJ156" s="0" t="n">
        <f aca="false">VLOOKUP(D156,Koordinaten!$A:$C,2,FALSE())</f>
        <v>12.4853384</v>
      </c>
      <c r="AK156" s="0" t="n">
        <f aca="false">VLOOKUP(D156,Koordinaten!$A:$C,3,FALSE())</f>
        <v>41.894802</v>
      </c>
      <c r="AL156" s="0" t="n">
        <f aca="false">IF(ISBLANK($E156),VLOOKUP(D156,Koordinaten!$A:$C,2,FALSE()),VLOOKUP($E156,Koordinaten!$F:$H,2,FALSE()))</f>
        <v>11.2555757</v>
      </c>
      <c r="AM156" s="0" t="n">
        <f aca="false">IF(ISBLANK($E156),VLOOKUP(D156,Koordinaten!$A:$C,3,FALSE()),VLOOKUP($E156,Koordinaten!$F:$H,3,FALSE()))</f>
        <v>43.7698712</v>
      </c>
      <c r="AN156" s="0" t="str">
        <f aca="false">CONCATENATE(AK156,";",AJ156)</f>
        <v>41,894802;12,4853384</v>
      </c>
      <c r="AO156" s="0" t="str">
        <f aca="false">CONCATENATE(AM156,";",AL156)</f>
        <v>43,7698712;11,2555757</v>
      </c>
      <c r="AP156" s="0" t="n">
        <f aca="false">MIN(IF(ISBLANK(X156),9999,X156),IF(ISBLANK(AA156),9999,AA156),IF(ISBLANK(AD156),9999,AD156),IF(ISBLANK(AG156),9999,AG156),IF(ISBLANK(AI156),9999,AI156))</f>
        <v>2034</v>
      </c>
      <c r="AQ156" s="10" t="n">
        <v>44099</v>
      </c>
      <c r="AR156" s="0" t="s">
        <v>51</v>
      </c>
    </row>
    <row r="157" customFormat="false" ht="13" hidden="false" customHeight="false" outlineLevel="0" collapsed="false">
      <c r="B157" s="4" t="s">
        <v>44</v>
      </c>
      <c r="C157" s="5" t="n">
        <v>2017</v>
      </c>
      <c r="D157" s="4" t="s">
        <v>60</v>
      </c>
      <c r="E157" s="4" t="s">
        <v>61</v>
      </c>
      <c r="F157" s="4" t="n">
        <v>12</v>
      </c>
      <c r="G157" s="4" t="n">
        <v>6</v>
      </c>
      <c r="H157" s="2" t="s">
        <v>85</v>
      </c>
      <c r="I157" s="2" t="s">
        <v>65</v>
      </c>
      <c r="J157" s="2" t="s">
        <v>75</v>
      </c>
      <c r="K157" s="4" t="str">
        <f aca="false">CONCATENATE(IF(ISBLANK(W157),"-",W157),"/",IF(ISBLANK(Z157),"-",Z157),"/",IF(ISBLANK(AC157),"-",AC157),"/",IF(ISBLANK(AF157),"-",AF157),"/",IF(ISBLANK(AH157),"-",AH157))</f>
        <v>2020/-/-/2021/-</v>
      </c>
      <c r="L157" s="4" t="str">
        <f aca="false">CONCATENATE(IF(ISBLANK(X157),"-",X157),"/",IF(ISBLANK(AA157),"-",AA157),"/",IF(ISBLANK(AD157),"-",AD157),"/",IF(ISBLANK(AG157),"-",AG157),"/",IF(ISBLANK(AI157),"-",AI157))</f>
        <v>2026/-/-/2029/-</v>
      </c>
      <c r="M157" s="6"/>
      <c r="N157" s="4" t="n">
        <v>2020</v>
      </c>
      <c r="O157" s="4" t="str">
        <f aca="false">CONCATENATE(IF(ISBLANK(V157),"-",V157),"/",IF(ISBLANK(Y157),"-",Y157),"/",IF(ISBLANK(AB157),"-",AB157),"/",IF(ISBLANK(AE157),"-",AE157))</f>
        <v>91/-/-/90,1</v>
      </c>
      <c r="P157" s="4" t="s">
        <v>85</v>
      </c>
      <c r="Q157" s="4" t="s">
        <v>331</v>
      </c>
      <c r="R157" s="7"/>
      <c r="S157" s="7"/>
      <c r="T157" s="8" t="n">
        <f aca="false">M157*F157</f>
        <v>0</v>
      </c>
      <c r="U157" s="9" t="n">
        <f aca="false">G157*M157</f>
        <v>0</v>
      </c>
      <c r="V157" s="2" t="n">
        <v>91</v>
      </c>
      <c r="W157" s="0" t="n">
        <v>2020</v>
      </c>
      <c r="X157" s="0" t="n">
        <v>2026</v>
      </c>
      <c r="AE157" s="2" t="n">
        <v>90.1</v>
      </c>
      <c r="AF157" s="0" t="n">
        <v>2021</v>
      </c>
      <c r="AG157" s="0" t="n">
        <v>2029</v>
      </c>
      <c r="AJ157" s="0" t="n">
        <f aca="false">VLOOKUP(D157,Koordinaten!$A:$C,2,FALSE())</f>
        <v>12.4853384</v>
      </c>
      <c r="AK157" s="0" t="n">
        <f aca="false">VLOOKUP(D157,Koordinaten!$A:$C,3,FALSE())</f>
        <v>41.894802</v>
      </c>
      <c r="AL157" s="0" t="n">
        <f aca="false">IF(ISBLANK($E157),VLOOKUP(D157,Koordinaten!$A:$C,2,FALSE()),VLOOKUP($E157,Koordinaten!$F:$H,2,FALSE()))</f>
        <v>11.2555757</v>
      </c>
      <c r="AM157" s="0" t="n">
        <f aca="false">IF(ISBLANK($E157),VLOOKUP(D157,Koordinaten!$A:$C,3,FALSE()),VLOOKUP($E157,Koordinaten!$F:$H,3,FALSE()))</f>
        <v>43.7698712</v>
      </c>
      <c r="AN157" s="0" t="str">
        <f aca="false">CONCATENATE(AK157,";",AJ157)</f>
        <v>41,894802;12,4853384</v>
      </c>
      <c r="AO157" s="0" t="str">
        <f aca="false">CONCATENATE(AM157,";",AL157)</f>
        <v>43,7698712;11,2555757</v>
      </c>
      <c r="AP157" s="0" t="n">
        <f aca="false">MIN(IF(ISBLANK(X157),9999,X157),IF(ISBLANK(AA157),9999,AA157),IF(ISBLANK(AD157),9999,AD157),IF(ISBLANK(AG157),9999,AG157),IF(ISBLANK(AI157),9999,AI157))</f>
        <v>2026</v>
      </c>
      <c r="AQ157" s="10" t="n">
        <v>44099</v>
      </c>
      <c r="AR157" s="0" t="s">
        <v>82</v>
      </c>
    </row>
    <row r="158" customFormat="false" ht="20" hidden="false" customHeight="false" outlineLevel="0" collapsed="false">
      <c r="B158" s="4" t="s">
        <v>44</v>
      </c>
      <c r="C158" s="5" t="n">
        <v>2009</v>
      </c>
      <c r="D158" s="4" t="s">
        <v>60</v>
      </c>
      <c r="E158" s="4" t="s">
        <v>61</v>
      </c>
      <c r="F158" s="4" t="n">
        <v>3</v>
      </c>
      <c r="G158" s="4"/>
      <c r="H158" s="2" t="s">
        <v>85</v>
      </c>
      <c r="I158" s="2" t="s">
        <v>86</v>
      </c>
      <c r="J158" s="2" t="s">
        <v>87</v>
      </c>
      <c r="K158" s="4" t="str">
        <f aca="false">CONCATENATE(IF(ISBLANK(W158),"-",W158),"/",IF(ISBLANK(Z158),"-",Z158),"/",IF(ISBLANK(AC158),"-",AC158),"/",IF(ISBLANK(AF158),"-",AF158),"/",IF(ISBLANK(AH158),"-",AH158))</f>
        <v>2014/2014/-/2015/-</v>
      </c>
      <c r="L158" s="4" t="str">
        <f aca="false">CONCATENATE(IF(ISBLANK(X158),"-",X158),"/",IF(ISBLANK(AA158),"-",AA158),"/",IF(ISBLANK(AD158),"-",AD158),"/",IF(ISBLANK(AG158),"-",AG158),"/",IF(ISBLANK(AI158),"-",AI158))</f>
        <v>2024/2024/-/2023/-</v>
      </c>
      <c r="M158" s="6"/>
      <c r="N158" s="4" t="n">
        <v>2020</v>
      </c>
      <c r="O158" s="4" t="str">
        <f aca="false">CONCATENATE(IF(ISBLANK(V158),"-",V158),"/",IF(ISBLANK(Y158),"-",Y158),"/",IF(ISBLANK(AB158),"-",AB158),"/",IF(ISBLANK(AE158),"-",AE158))</f>
        <v>91/92/-/90</v>
      </c>
      <c r="P158" s="4" t="s">
        <v>85</v>
      </c>
      <c r="Q158" s="4" t="s">
        <v>331</v>
      </c>
      <c r="R158" s="7"/>
      <c r="S158" s="7"/>
      <c r="T158" s="8" t="n">
        <f aca="false">M158*F158</f>
        <v>0</v>
      </c>
      <c r="U158" s="9" t="n">
        <f aca="false">G158*M158</f>
        <v>0</v>
      </c>
      <c r="V158" s="2" t="n">
        <v>91</v>
      </c>
      <c r="W158" s="0" t="n">
        <v>2014</v>
      </c>
      <c r="X158" s="0" t="n">
        <v>2024</v>
      </c>
      <c r="Y158" s="0" t="n">
        <v>92</v>
      </c>
      <c r="Z158" s="0" t="n">
        <v>2014</v>
      </c>
      <c r="AA158" s="0" t="n">
        <v>2024</v>
      </c>
      <c r="AE158" s="2" t="n">
        <v>90</v>
      </c>
      <c r="AF158" s="0" t="n">
        <v>2015</v>
      </c>
      <c r="AG158" s="0" t="n">
        <v>2023</v>
      </c>
      <c r="AJ158" s="0" t="n">
        <f aca="false">VLOOKUP(D158,Koordinaten!$A:$C,2,FALSE())</f>
        <v>12.4853384</v>
      </c>
      <c r="AK158" s="0" t="n">
        <f aca="false">VLOOKUP(D158,Koordinaten!$A:$C,3,FALSE())</f>
        <v>41.894802</v>
      </c>
      <c r="AL158" s="0" t="n">
        <f aca="false">IF(ISBLANK($E158),VLOOKUP(D158,Koordinaten!$A:$C,2,FALSE()),VLOOKUP($E158,Koordinaten!$F:$H,2,FALSE()))</f>
        <v>11.2555757</v>
      </c>
      <c r="AM158" s="0" t="n">
        <f aca="false">IF(ISBLANK($E158),VLOOKUP(D158,Koordinaten!$A:$C,3,FALSE()),VLOOKUP($E158,Koordinaten!$F:$H,3,FALSE()))</f>
        <v>43.7698712</v>
      </c>
      <c r="AN158" s="0" t="str">
        <f aca="false">CONCATENATE(AK158,";",AJ158)</f>
        <v>41,894802;12,4853384</v>
      </c>
      <c r="AO158" s="0" t="str">
        <f aca="false">CONCATENATE(AM158,";",AL158)</f>
        <v>43,7698712;11,2555757</v>
      </c>
      <c r="AP158" s="0" t="n">
        <f aca="false">MIN(IF(ISBLANK(X158),9999,X158),IF(ISBLANK(AA158),9999,AA158),IF(ISBLANK(AD158),9999,AD158),IF(ISBLANK(AG158),9999,AG158),IF(ISBLANK(AI158),9999,AI158))</f>
        <v>2023</v>
      </c>
      <c r="AQ158" s="10" t="n">
        <v>44099</v>
      </c>
      <c r="AR158" s="0" t="s">
        <v>51</v>
      </c>
    </row>
    <row r="159" customFormat="false" ht="20" hidden="false" customHeight="false" outlineLevel="0" collapsed="false">
      <c r="B159" s="4" t="s">
        <v>44</v>
      </c>
      <c r="C159" s="5" t="n">
        <v>2016</v>
      </c>
      <c r="D159" s="4" t="s">
        <v>60</v>
      </c>
      <c r="E159" s="4" t="s">
        <v>61</v>
      </c>
      <c r="F159" s="4" t="n">
        <v>2</v>
      </c>
      <c r="G159" s="4" t="n">
        <v>2</v>
      </c>
      <c r="H159" s="2" t="s">
        <v>85</v>
      </c>
      <c r="I159" s="2" t="s">
        <v>88</v>
      </c>
      <c r="J159" s="2" t="s">
        <v>75</v>
      </c>
      <c r="K159" s="4" t="str">
        <f aca="false">CONCATENATE(IF(ISBLANK(W159),"-",W159),"/",IF(ISBLANK(Z159),"-",Z159),"/",IF(ISBLANK(AC159),"-",AC159),"/",IF(ISBLANK(AF159),"-",AF159),"/",IF(ISBLANK(AH159),"-",AH159))</f>
        <v>2020/2021/-/2024/-</v>
      </c>
      <c r="L159" s="4" t="str">
        <f aca="false">CONCATENATE(IF(ISBLANK(X159),"-",X159),"/",IF(ISBLANK(AA159),"-",AA159),"/",IF(ISBLANK(AD159),"-",AD159),"/",IF(ISBLANK(AG159),"-",AG159),"/",IF(ISBLANK(AI159),"-",AI159))</f>
        <v>2050/2040/-/2043/-</v>
      </c>
      <c r="M159" s="6"/>
      <c r="N159" s="4" t="n">
        <v>2020</v>
      </c>
      <c r="O159" s="4" t="str">
        <f aca="false">CONCATENATE(IF(ISBLANK(V159),"-",V159),"/",IF(ISBLANK(Y159),"-",Y159),"/",IF(ISBLANK(AB159),"-",AB159),"/",IF(ISBLANK(AE159),"-",AE159))</f>
        <v>100/97/-/94,9</v>
      </c>
      <c r="P159" s="4" t="s">
        <v>85</v>
      </c>
      <c r="Q159" s="4" t="s">
        <v>331</v>
      </c>
      <c r="R159" s="7"/>
      <c r="S159" s="7"/>
      <c r="T159" s="8" t="n">
        <f aca="false">M159*F159</f>
        <v>0</v>
      </c>
      <c r="U159" s="9" t="n">
        <f aca="false">G159*M159</f>
        <v>0</v>
      </c>
      <c r="V159" s="2" t="n">
        <v>100</v>
      </c>
      <c r="W159" s="0" t="n">
        <v>2020</v>
      </c>
      <c r="X159" s="0" t="n">
        <v>2050</v>
      </c>
      <c r="Y159" s="0" t="n">
        <v>97</v>
      </c>
      <c r="Z159" s="0" t="n">
        <v>2021</v>
      </c>
      <c r="AA159" s="0" t="n">
        <v>2040</v>
      </c>
      <c r="AE159" s="2" t="n">
        <v>94.9</v>
      </c>
      <c r="AF159" s="0" t="n">
        <v>2024</v>
      </c>
      <c r="AG159" s="0" t="n">
        <v>2043</v>
      </c>
      <c r="AJ159" s="0" t="n">
        <f aca="false">VLOOKUP(D159,Koordinaten!$A:$C,2,FALSE())</f>
        <v>12.4853384</v>
      </c>
      <c r="AK159" s="0" t="n">
        <f aca="false">VLOOKUP(D159,Koordinaten!$A:$C,3,FALSE())</f>
        <v>41.894802</v>
      </c>
      <c r="AL159" s="0" t="n">
        <f aca="false">IF(ISBLANK($E159),VLOOKUP(D159,Koordinaten!$A:$C,2,FALSE()),VLOOKUP($E159,Koordinaten!$F:$H,2,FALSE()))</f>
        <v>11.2555757</v>
      </c>
      <c r="AM159" s="0" t="n">
        <f aca="false">IF(ISBLANK($E159),VLOOKUP(D159,Koordinaten!$A:$C,3,FALSE()),VLOOKUP($E159,Koordinaten!$F:$H,3,FALSE()))</f>
        <v>43.7698712</v>
      </c>
      <c r="AN159" s="0" t="str">
        <f aca="false">CONCATENATE(AK159,";",AJ159)</f>
        <v>41,894802;12,4853384</v>
      </c>
      <c r="AO159" s="0" t="str">
        <f aca="false">CONCATENATE(AM159,";",AL159)</f>
        <v>43,7698712;11,2555757</v>
      </c>
      <c r="AP159" s="0" t="n">
        <f aca="false">MIN(IF(ISBLANK(X159),9999,X159),IF(ISBLANK(AA159),9999,AA159),IF(ISBLANK(AD159),9999,AD159),IF(ISBLANK(AG159),9999,AG159),IF(ISBLANK(AI159),9999,AI159))</f>
        <v>2040</v>
      </c>
      <c r="AQ159" s="10" t="n">
        <v>44099</v>
      </c>
      <c r="AR159" s="0" t="n">
        <v>12</v>
      </c>
    </row>
    <row r="160" customFormat="false" ht="20" hidden="false" customHeight="false" outlineLevel="0" collapsed="false">
      <c r="B160" s="4" t="s">
        <v>71</v>
      </c>
      <c r="C160" s="5" t="n">
        <v>2016</v>
      </c>
      <c r="D160" s="4" t="s">
        <v>60</v>
      </c>
      <c r="E160" s="4" t="s">
        <v>61</v>
      </c>
      <c r="F160" s="4" t="n">
        <v>1</v>
      </c>
      <c r="G160" s="4" t="n">
        <v>1</v>
      </c>
      <c r="H160" s="2" t="s">
        <v>85</v>
      </c>
      <c r="I160" s="2" t="s">
        <v>357</v>
      </c>
      <c r="J160" s="2" t="s">
        <v>75</v>
      </c>
      <c r="K160" s="4" t="str">
        <f aca="false">CONCATENATE(IF(ISBLANK(W160),"-",W160),"/",IF(ISBLANK(Z160),"-",Z160),"/",IF(ISBLANK(AC160),"-",AC160),"/",IF(ISBLANK(AF160),"-",AF160),"/",IF(ISBLANK(AH160),"-",AH160))</f>
        <v>2022/2021/-/2022/-</v>
      </c>
      <c r="L160" s="4" t="str">
        <f aca="false">CONCATENATE(IF(ISBLANK(X160),"-",X160),"/",IF(ISBLANK(AA160),"-",AA160),"/",IF(ISBLANK(AD160),"-",AD160),"/",IF(ISBLANK(AG160),"-",AG160),"/",IF(ISBLANK(AI160),"-",AI160))</f>
        <v>2050/2038/-/2043/-</v>
      </c>
      <c r="M160" s="6"/>
      <c r="N160" s="4" t="n">
        <v>2020</v>
      </c>
      <c r="O160" s="4" t="str">
        <f aca="false">CONCATENATE(IF(ISBLANK(V160),"-",V160),"/",IF(ISBLANK(Y160),"-",Y160),"/",IF(ISBLANK(AB160),"-",AB160),"/",IF(ISBLANK(AE160),"-",AE160))</f>
        <v>98/94/-/92,8</v>
      </c>
      <c r="P160" s="4" t="s">
        <v>85</v>
      </c>
      <c r="Q160" s="4" t="s">
        <v>331</v>
      </c>
      <c r="R160" s="7"/>
      <c r="S160" s="7"/>
      <c r="T160" s="8" t="n">
        <f aca="false">M160*F160</f>
        <v>0</v>
      </c>
      <c r="U160" s="9" t="n">
        <f aca="false">G160*M160</f>
        <v>0</v>
      </c>
      <c r="V160" s="2" t="n">
        <v>98</v>
      </c>
      <c r="W160" s="0" t="n">
        <v>2022</v>
      </c>
      <c r="X160" s="0" t="n">
        <v>2050</v>
      </c>
      <c r="Y160" s="0" t="n">
        <v>94</v>
      </c>
      <c r="Z160" s="0" t="n">
        <v>2021</v>
      </c>
      <c r="AA160" s="0" t="n">
        <v>2038</v>
      </c>
      <c r="AE160" s="2" t="n">
        <v>92.8</v>
      </c>
      <c r="AF160" s="0" t="n">
        <v>2022</v>
      </c>
      <c r="AG160" s="0" t="n">
        <v>2043</v>
      </c>
      <c r="AJ160" s="0" t="n">
        <f aca="false">VLOOKUP(D160,Koordinaten!$A:$C,2,FALSE())</f>
        <v>12.4853384</v>
      </c>
      <c r="AK160" s="0" t="n">
        <f aca="false">VLOOKUP(D160,Koordinaten!$A:$C,3,FALSE())</f>
        <v>41.894802</v>
      </c>
      <c r="AL160" s="0" t="n">
        <f aca="false">IF(ISBLANK($E160),VLOOKUP(D160,Koordinaten!$A:$C,2,FALSE()),VLOOKUP($E160,Koordinaten!$F:$H,2,FALSE()))</f>
        <v>11.2555757</v>
      </c>
      <c r="AM160" s="0" t="n">
        <f aca="false">IF(ISBLANK($E160),VLOOKUP(D160,Koordinaten!$A:$C,3,FALSE()),VLOOKUP($E160,Koordinaten!$F:$H,3,FALSE()))</f>
        <v>43.7698712</v>
      </c>
      <c r="AN160" s="0" t="str">
        <f aca="false">CONCATENATE(AK160,";",AJ160)</f>
        <v>41,894802;12,4853384</v>
      </c>
      <c r="AO160" s="0" t="str">
        <f aca="false">CONCATENATE(AM160,";",AL160)</f>
        <v>43,7698712;11,2555757</v>
      </c>
      <c r="AP160" s="0" t="n">
        <f aca="false">MIN(IF(ISBLANK(X160),9999,X160),IF(ISBLANK(AA160),9999,AA160),IF(ISBLANK(AD160),9999,AD160),IF(ISBLANK(AG160),9999,AG160),IF(ISBLANK(AI160),9999,AI160))</f>
        <v>2038</v>
      </c>
      <c r="AQ160" s="10" t="n">
        <v>44302</v>
      </c>
      <c r="AR160" s="0" t="s">
        <v>169</v>
      </c>
    </row>
    <row r="161" customFormat="false" ht="13" hidden="false" customHeight="false" outlineLevel="0" collapsed="false">
      <c r="B161" s="4" t="s">
        <v>44</v>
      </c>
      <c r="C161" s="5" t="n">
        <v>2016</v>
      </c>
      <c r="D161" s="4" t="s">
        <v>53</v>
      </c>
      <c r="E161" s="4" t="s">
        <v>54</v>
      </c>
      <c r="F161" s="4" t="n">
        <v>0</v>
      </c>
      <c r="G161" s="4" t="n">
        <v>2</v>
      </c>
      <c r="H161" s="2" t="s">
        <v>358</v>
      </c>
      <c r="I161" s="2" t="s">
        <v>359</v>
      </c>
      <c r="J161" s="2" t="s">
        <v>48</v>
      </c>
      <c r="K161" s="4" t="str">
        <f aca="false">CONCATENATE(IF(ISBLANK(W161),"-",W161),"/",IF(ISBLANK(Z161),"-",Z161),"/",IF(ISBLANK(AC161),"-",AC161),"/",IF(ISBLANK(AF161),"-",AF161),"/",IF(ISBLANK(AH161),"-",AH161))</f>
        <v>-/-/-/-/-</v>
      </c>
      <c r="L161" s="4" t="str">
        <f aca="false">CONCATENATE(IF(ISBLANK(X161),"-",X161),"/",IF(ISBLANK(AA161),"-",AA161),"/",IF(ISBLANK(AD161),"-",AD161),"/",IF(ISBLANK(AG161),"-",AG161),"/",IF(ISBLANK(AI161),"-",AI161))</f>
        <v>-/-/-/-/-</v>
      </c>
      <c r="M161" s="14"/>
      <c r="N161" s="4" t="n">
        <v>2020</v>
      </c>
      <c r="O161" s="4" t="str">
        <f aca="false">CONCATENATE(IF(ISBLANK(V161),"-",V161),"/",IF(ISBLANK(Y161),"-",Y161),"/",IF(ISBLANK(AB161),"-",AB161),"/",IF(ISBLANK(AE161),"-",AE161))</f>
        <v>-/-/-/FS92</v>
      </c>
      <c r="P161" s="4" t="s">
        <v>215</v>
      </c>
      <c r="Q161" s="4" t="s">
        <v>352</v>
      </c>
      <c r="R161" s="7"/>
      <c r="S161" s="7"/>
      <c r="T161" s="8" t="n">
        <f aca="false">M161*F161</f>
        <v>0</v>
      </c>
      <c r="U161" s="9" t="n">
        <f aca="false">G161*M161</f>
        <v>0</v>
      </c>
      <c r="V161" s="2" t="s">
        <v>161</v>
      </c>
      <c r="Y161" s="0" t="s">
        <v>161</v>
      </c>
      <c r="AB161" s="0" t="s">
        <v>161</v>
      </c>
      <c r="AE161" s="4" t="s">
        <v>360</v>
      </c>
      <c r="AJ161" s="0" t="n">
        <f aca="false">VLOOKUP(D161,Koordinaten!$A:$C,2,FALSE())</f>
        <v>16.3725042</v>
      </c>
      <c r="AK161" s="0" t="n">
        <f aca="false">VLOOKUP(D161,Koordinaten!$A:$C,3,FALSE())</f>
        <v>48.2083537</v>
      </c>
      <c r="AL161" s="0" t="n">
        <f aca="false">IF(ISBLANK($E161),VLOOKUP(D161,Koordinaten!$A:$C,2,FALSE()),VLOOKUP($E161,Koordinaten!$F:$H,2,FALSE()))</f>
        <v>16.4166666</v>
      </c>
      <c r="AM161" s="0" t="n">
        <f aca="false">IF(ISBLANK($E161),VLOOKUP(D161,Koordinaten!$A:$C,3,FALSE()),VLOOKUP($E161,Koordinaten!$F:$H,3,FALSE()))</f>
        <v>47.5000001</v>
      </c>
      <c r="AN161" s="0" t="str">
        <f aca="false">CONCATENATE(AK161,";",AJ161)</f>
        <v>48,2083537;16,3725042</v>
      </c>
      <c r="AO161" s="0" t="str">
        <f aca="false">CONCATENATE(AM161,";",AL161)</f>
        <v>47,5000001;16,4166666</v>
      </c>
      <c r="AP161" s="0" t="n">
        <f aca="false">MIN(IF(ISBLANK(X161),9999,X161),IF(ISBLANK(AA161),9999,AA161),IF(ISBLANK(AD161),9999,AD161),IF(ISBLANK(AG161),9999,AG161),IF(ISBLANK(AI161),9999,AI161))</f>
        <v>9999</v>
      </c>
      <c r="AQ161" s="10" t="n">
        <v>44065</v>
      </c>
      <c r="AR161" s="0" t="n">
        <v>8</v>
      </c>
    </row>
    <row r="162" customFormat="false" ht="13" hidden="false" customHeight="false" outlineLevel="0" collapsed="false">
      <c r="B162" s="4" t="s">
        <v>44</v>
      </c>
      <c r="C162" s="5" t="n">
        <v>2015</v>
      </c>
      <c r="D162" s="4" t="s">
        <v>60</v>
      </c>
      <c r="E162" s="4" t="s">
        <v>361</v>
      </c>
      <c r="F162" s="4" t="n">
        <v>0</v>
      </c>
      <c r="G162" s="4"/>
      <c r="H162" s="2" t="s">
        <v>362</v>
      </c>
      <c r="I162" s="2" t="s">
        <v>363</v>
      </c>
      <c r="J162" s="2" t="s">
        <v>48</v>
      </c>
      <c r="K162" s="4" t="str">
        <f aca="false">CONCATENATE(IF(ISBLANK(W162),"-",W162),"/",IF(ISBLANK(Z162),"-",Z162),"/",IF(ISBLANK(AC162),"-",AC162),"/",IF(ISBLANK(AF162),"-",AF162),"/",IF(ISBLANK(AH162),"-",AH162))</f>
        <v>-/-/-/-/-</v>
      </c>
      <c r="L162" s="4" t="str">
        <f aca="false">CONCATENATE(IF(ISBLANK(X162),"-",X162),"/",IF(ISBLANK(AA162),"-",AA162),"/",IF(ISBLANK(AD162),"-",AD162),"/",IF(ISBLANK(AG162),"-",AG162),"/",IF(ISBLANK(AI162),"-",AI162))</f>
        <v>-/-/-/-/-</v>
      </c>
      <c r="M162" s="14"/>
      <c r="N162" s="4" t="n">
        <v>2019</v>
      </c>
      <c r="O162" s="4" t="str">
        <f aca="false">CONCATENATE(IF(ISBLANK(V162),"-",V162),"/",IF(ISBLANK(Y162),"-",Y162),"/",IF(ISBLANK(AB162),"-",AB162),"/",IF(ISBLANK(AE162),"-",AE162))</f>
        <v>-/-/-/-</v>
      </c>
      <c r="P162" s="4" t="s">
        <v>364</v>
      </c>
      <c r="Q162" s="4" t="s">
        <v>364</v>
      </c>
      <c r="R162" s="7"/>
      <c r="S162" s="7"/>
      <c r="T162" s="8" t="n">
        <f aca="false">M162*F162</f>
        <v>0</v>
      </c>
      <c r="U162" s="9" t="n">
        <f aca="false">G162*M162</f>
        <v>0</v>
      </c>
      <c r="V162" s="2" t="s">
        <v>161</v>
      </c>
      <c r="Y162" s="0" t="s">
        <v>161</v>
      </c>
      <c r="AB162" s="0" t="s">
        <v>161</v>
      </c>
      <c r="AE162" s="4"/>
      <c r="AJ162" s="0" t="n">
        <f aca="false">VLOOKUP(D162,Koordinaten!$A:$C,2,FALSE())</f>
        <v>12.4853384</v>
      </c>
      <c r="AK162" s="0" t="n">
        <f aca="false">VLOOKUP(D162,Koordinaten!$A:$C,3,FALSE())</f>
        <v>41.894802</v>
      </c>
      <c r="AL162" s="0" t="n">
        <f aca="false">IF(ISBLANK($E162),VLOOKUP(D162,Koordinaten!$A:$C,2,FALSE()),VLOOKUP($E162,Koordinaten!$F:$H,2,FALSE()))</f>
        <v>9.0977538</v>
      </c>
      <c r="AM162" s="0" t="n">
        <f aca="false">IF(ISBLANK($E162),VLOOKUP(D162,Koordinaten!$A:$C,3,FALSE()),VLOOKUP($E162,Koordinaten!$F:$H,3,FALSE()))</f>
        <v>40.061604</v>
      </c>
      <c r="AN162" s="0" t="str">
        <f aca="false">CONCATENATE(AK162,";",AJ162)</f>
        <v>41,894802;12,4853384</v>
      </c>
      <c r="AO162" s="0" t="str">
        <f aca="false">CONCATENATE(AM162,";",AL162)</f>
        <v>40,061604;9,0977538</v>
      </c>
      <c r="AP162" s="0" t="n">
        <f aca="false">MIN(IF(ISBLANK(X162),9999,X162),IF(ISBLANK(AA162),9999,AA162),IF(ISBLANK(AD162),9999,AD162),IF(ISBLANK(AG162),9999,AG162),IF(ISBLANK(AI162),9999,AI162))</f>
        <v>9999</v>
      </c>
      <c r="AQ162" s="10" t="n">
        <v>44065</v>
      </c>
      <c r="AR162" s="0" t="n">
        <v>10</v>
      </c>
    </row>
    <row r="163" customFormat="false" ht="13" hidden="false" customHeight="false" outlineLevel="0" collapsed="false">
      <c r="B163" s="4" t="s">
        <v>44</v>
      </c>
      <c r="C163" s="5" t="n">
        <v>2015</v>
      </c>
      <c r="D163" s="4" t="s">
        <v>60</v>
      </c>
      <c r="E163" s="4" t="s">
        <v>157</v>
      </c>
      <c r="F163" s="4" t="n">
        <v>0</v>
      </c>
      <c r="G163" s="4"/>
      <c r="H163" s="2" t="s">
        <v>317</v>
      </c>
      <c r="I163" s="2" t="s">
        <v>162</v>
      </c>
      <c r="J163" s="2" t="s">
        <v>163</v>
      </c>
      <c r="K163" s="4" t="str">
        <f aca="false">CONCATENATE(IF(ISBLANK(W163),"-",W163),"/",IF(ISBLANK(Z163),"-",Z163),"/",IF(ISBLANK(AC163),"-",AC163),"/",IF(ISBLANK(AF163),"-",AF163),"/",IF(ISBLANK(AH163),"-",AH163))</f>
        <v>-/-/-/-/-</v>
      </c>
      <c r="L163" s="4" t="str">
        <f aca="false">CONCATENATE(IF(ISBLANK(X163),"-",X163),"/",IF(ISBLANK(AA163),"-",AA163),"/",IF(ISBLANK(AD163),"-",AD163),"/",IF(ISBLANK(AG163),"-",AG163),"/",IF(ISBLANK(AI163),"-",AI163))</f>
        <v>-/-/-/-/-</v>
      </c>
      <c r="M163" s="14"/>
      <c r="N163" s="4" t="n">
        <v>2020</v>
      </c>
      <c r="O163" s="4" t="str">
        <f aca="false">CONCATENATE(IF(ISBLANK(V163),"-",V163),"/",IF(ISBLANK(Y163),"-",Y163),"/",IF(ISBLANK(AB163),"-",AB163),"/",IF(ISBLANK(AE163),"-",AE163))</f>
        <v>-/-/-/-</v>
      </c>
      <c r="P163" s="4" t="s">
        <v>215</v>
      </c>
      <c r="Q163" s="4" t="s">
        <v>352</v>
      </c>
      <c r="R163" s="7"/>
      <c r="S163" s="7"/>
      <c r="T163" s="8" t="n">
        <f aca="false">M163*F163</f>
        <v>0</v>
      </c>
      <c r="U163" s="9" t="n">
        <f aca="false">G163*M163</f>
        <v>0</v>
      </c>
      <c r="V163" s="2" t="s">
        <v>161</v>
      </c>
      <c r="Y163" s="0" t="s">
        <v>161</v>
      </c>
      <c r="AB163" s="0" t="s">
        <v>161</v>
      </c>
      <c r="AE163" s="4"/>
      <c r="AJ163" s="0" t="n">
        <f aca="false">VLOOKUP(D163,Koordinaten!$A:$C,2,FALSE())</f>
        <v>12.4853384</v>
      </c>
      <c r="AK163" s="0" t="n">
        <f aca="false">VLOOKUP(D163,Koordinaten!$A:$C,3,FALSE())</f>
        <v>41.894802</v>
      </c>
      <c r="AL163" s="0" t="n">
        <f aca="false">IF(ISBLANK($E163),VLOOKUP(D163,Koordinaten!$A:$C,2,FALSE()),VLOOKUP($E163,Koordinaten!$F:$H,2,FALSE()))</f>
        <v>11.3547801</v>
      </c>
      <c r="AM163" s="0" t="n">
        <f aca="false">IF(ISBLANK($E163),VLOOKUP(D163,Koordinaten!$A:$C,3,FALSE()),VLOOKUP($E163,Koordinaten!$F:$H,3,FALSE()))</f>
        <v>46.4981125</v>
      </c>
      <c r="AN163" s="0" t="str">
        <f aca="false">CONCATENATE(AK163,";",AJ163)</f>
        <v>41,894802;12,4853384</v>
      </c>
      <c r="AO163" s="0" t="str">
        <f aca="false">CONCATENATE(AM163,";",AL163)</f>
        <v>46,4981125;11,3547801</v>
      </c>
      <c r="AP163" s="0" t="n">
        <f aca="false">MIN(IF(ISBLANK(X163),9999,X163),IF(ISBLANK(AA163),9999,AA163),IF(ISBLANK(AD163),9999,AD163),IF(ISBLANK(AG163),9999,AG163),IF(ISBLANK(AI163),9999,AI163))</f>
        <v>9999</v>
      </c>
      <c r="AQ163" s="10" t="n">
        <v>44065</v>
      </c>
      <c r="AR163" s="0" t="n">
        <v>13</v>
      </c>
    </row>
    <row r="164" customFormat="false" ht="24" hidden="false" customHeight="false" outlineLevel="0" collapsed="false">
      <c r="B164" s="4" t="s">
        <v>89</v>
      </c>
      <c r="C164" s="5" t="n">
        <v>2017</v>
      </c>
      <c r="D164" s="4" t="s">
        <v>197</v>
      </c>
      <c r="E164" s="4" t="s">
        <v>198</v>
      </c>
      <c r="F164" s="4" t="n">
        <v>0</v>
      </c>
      <c r="G164" s="4"/>
      <c r="H164" s="2" t="s">
        <v>365</v>
      </c>
      <c r="I164" s="2" t="s">
        <v>366</v>
      </c>
      <c r="J164" s="2" t="s">
        <v>201</v>
      </c>
      <c r="K164" s="4" t="str">
        <f aca="false">CONCATENATE(IF(ISBLANK(W164),"-",W164),"/",IF(ISBLANK(Z164),"-",Z164),"/",IF(ISBLANK(AC164),"-",AC164),"/",IF(ISBLANK(AF164),"-",AF164),"/",IF(ISBLANK(AH164),"-",AH164))</f>
        <v>-/-/-/-/-</v>
      </c>
      <c r="L164" s="4" t="str">
        <f aca="false">CONCATENATE(IF(ISBLANK(X164),"-",X164),"/",IF(ISBLANK(AA164),"-",AA164),"/",IF(ISBLANK(AD164),"-",AD164),"/",IF(ISBLANK(AG164),"-",AG164),"/",IF(ISBLANK(AI164),"-",AI164))</f>
        <v>-/-/-/-/-</v>
      </c>
      <c r="M164" s="14"/>
      <c r="N164" s="4" t="n">
        <v>2020</v>
      </c>
      <c r="O164" s="4" t="str">
        <f aca="false">CONCATENATE(IF(ISBLANK(V164),"-",V164),"/",IF(ISBLANK(Y164),"-",Y164),"/",IF(ISBLANK(AB164),"-",AB164),"/",IF(ISBLANK(AE164),"-",AE164))</f>
        <v>-/-/-/-</v>
      </c>
      <c r="P164" s="4" t="s">
        <v>367</v>
      </c>
      <c r="Q164" s="4" t="s">
        <v>352</v>
      </c>
      <c r="R164" s="7"/>
      <c r="S164" s="7"/>
      <c r="T164" s="8" t="n">
        <f aca="false">M164*F164</f>
        <v>0</v>
      </c>
      <c r="U164" s="9" t="n">
        <f aca="false">G164*M164</f>
        <v>0</v>
      </c>
      <c r="V164" s="2" t="s">
        <v>161</v>
      </c>
      <c r="Y164" s="0" t="s">
        <v>161</v>
      </c>
      <c r="AB164" s="0" t="s">
        <v>161</v>
      </c>
      <c r="AE164" s="4"/>
      <c r="AJ164" s="0" t="n">
        <f aca="false">VLOOKUP(D164,Koordinaten!$A:$C,2,FALSE())</f>
        <v>13.376935</v>
      </c>
      <c r="AK164" s="0" t="n">
        <f aca="false">VLOOKUP(D164,Koordinaten!$A:$C,3,FALSE())</f>
        <v>52.516181</v>
      </c>
      <c r="AL164" s="0" t="n">
        <f aca="false">IF(ISBLANK($E164),VLOOKUP(D164,Koordinaten!$A:$C,2,FALSE()),VLOOKUP($E164,Koordinaten!$F:$H,2,FALSE()))</f>
        <v>7.4396553</v>
      </c>
      <c r="AM164" s="0" t="n">
        <f aca="false">IF(ISBLANK($E164),VLOOKUP(D164,Koordinaten!$A:$C,3,FALSE()),VLOOKUP($E164,Koordinaten!$F:$H,3,FALSE()))</f>
        <v>49.7497346</v>
      </c>
      <c r="AN164" s="0" t="str">
        <f aca="false">CONCATENATE(AK164,";",AJ164)</f>
        <v>52,516181;13,376935</v>
      </c>
      <c r="AO164" s="0" t="str">
        <f aca="false">CONCATENATE(AM164,";",AL164)</f>
        <v>49,7497346;7,4396553</v>
      </c>
      <c r="AP164" s="0" t="n">
        <f aca="false">MIN(IF(ISBLANK(X164),9999,X164),IF(ISBLANK(AA164),9999,AA164),IF(ISBLANK(AD164),9999,AD164),IF(ISBLANK(AG164),9999,AG164),IF(ISBLANK(AI164),9999,AI164))</f>
        <v>9999</v>
      </c>
      <c r="AQ164" s="10" t="n">
        <v>44064</v>
      </c>
      <c r="AR164" s="0" t="n">
        <v>7</v>
      </c>
    </row>
    <row r="165" customFormat="false" ht="13" hidden="false" customHeight="false" outlineLevel="0" collapsed="false">
      <c r="B165" s="4" t="s">
        <v>89</v>
      </c>
      <c r="C165" s="5" t="n">
        <v>2013</v>
      </c>
      <c r="D165" s="4" t="s">
        <v>60</v>
      </c>
      <c r="E165" s="4" t="s">
        <v>157</v>
      </c>
      <c r="F165" s="4" t="n">
        <v>2</v>
      </c>
      <c r="G165" s="4"/>
      <c r="H165" s="2" t="s">
        <v>368</v>
      </c>
      <c r="I165" s="2" t="s">
        <v>369</v>
      </c>
      <c r="J165" s="2" t="s">
        <v>97</v>
      </c>
      <c r="K165" s="4" t="str">
        <f aca="false">CONCATENATE(IF(ISBLANK(W165),"-",W165),"/",IF(ISBLANK(Z165),"-",Z165),"/",IF(ISBLANK(AC165),"-",AC165),"/",IF(ISBLANK(AF165),"-",AF165),"/",IF(ISBLANK(AH165),"-",AH165))</f>
        <v>-/-/-/-/-</v>
      </c>
      <c r="L165" s="4" t="str">
        <f aca="false">CONCATENATE(IF(ISBLANK(X165),"-",X165),"/",IF(ISBLANK(AA165),"-",AA165),"/",IF(ISBLANK(AD165),"-",AD165),"/",IF(ISBLANK(AG165),"-",AG165),"/",IF(ISBLANK(AI165),"-",AI165))</f>
        <v>-/-/-/-/-</v>
      </c>
      <c r="M165" s="14"/>
      <c r="N165" s="4" t="n">
        <v>2015</v>
      </c>
      <c r="O165" s="4" t="str">
        <f aca="false">CONCATENATE(IF(ISBLANK(V165),"-",V165),"/",IF(ISBLANK(Y165),"-",Y165),"/",IF(ISBLANK(AB165),"-",AB165),"/",IF(ISBLANK(AE165),"-",AE165))</f>
        <v>-/-/-/90,3</v>
      </c>
      <c r="P165" s="4" t="s">
        <v>368</v>
      </c>
      <c r="Q165" s="4" t="s">
        <v>370</v>
      </c>
      <c r="R165" s="7"/>
      <c r="S165" s="7"/>
      <c r="T165" s="8" t="n">
        <f aca="false">M165*F165</f>
        <v>0</v>
      </c>
      <c r="U165" s="9" t="n">
        <f aca="false">G165*M165</f>
        <v>0</v>
      </c>
      <c r="V165" s="2" t="s">
        <v>161</v>
      </c>
      <c r="Y165" s="0" t="s">
        <v>161</v>
      </c>
      <c r="AB165" s="0" t="s">
        <v>161</v>
      </c>
      <c r="AE165" s="4" t="n">
        <v>90.3</v>
      </c>
      <c r="AJ165" s="0" t="n">
        <f aca="false">VLOOKUP(D165,Koordinaten!$A:$C,2,FALSE())</f>
        <v>12.4853384</v>
      </c>
      <c r="AK165" s="0" t="n">
        <f aca="false">VLOOKUP(D165,Koordinaten!$A:$C,3,FALSE())</f>
        <v>41.894802</v>
      </c>
      <c r="AL165" s="0" t="n">
        <f aca="false">IF(ISBLANK($E165),VLOOKUP(D165,Koordinaten!$A:$C,2,FALSE()),VLOOKUP($E165,Koordinaten!$F:$H,2,FALSE()))</f>
        <v>11.3547801</v>
      </c>
      <c r="AM165" s="0" t="n">
        <f aca="false">IF(ISBLANK($E165),VLOOKUP(D165,Koordinaten!$A:$C,3,FALSE()),VLOOKUP($E165,Koordinaten!$F:$H,3,FALSE()))</f>
        <v>46.4981125</v>
      </c>
      <c r="AN165" s="0" t="str">
        <f aca="false">CONCATENATE(AK165,";",AJ165)</f>
        <v>41,894802;12,4853384</v>
      </c>
      <c r="AO165" s="0" t="str">
        <f aca="false">CONCATENATE(AM165,";",AL165)</f>
        <v>46,4981125;11,3547801</v>
      </c>
      <c r="AP165" s="0" t="n">
        <f aca="false">MIN(IF(ISBLANK(X165),9999,X165),IF(ISBLANK(AA165),9999,AA165),IF(ISBLANK(AD165),9999,AD165),IF(ISBLANK(AG165),9999,AG165),IF(ISBLANK(AI165),9999,AI165))</f>
        <v>9999</v>
      </c>
      <c r="AQ165" s="10" t="n">
        <v>44065</v>
      </c>
      <c r="AR165" s="0" t="n">
        <v>5</v>
      </c>
    </row>
    <row r="166" customFormat="false" ht="13" hidden="false" customHeight="false" outlineLevel="0" collapsed="false">
      <c r="B166" s="4" t="s">
        <v>44</v>
      </c>
      <c r="C166" s="5" t="n">
        <v>2016</v>
      </c>
      <c r="D166" s="4" t="s">
        <v>60</v>
      </c>
      <c r="E166" s="4" t="s">
        <v>61</v>
      </c>
      <c r="F166" s="4" t="n">
        <v>0</v>
      </c>
      <c r="G166" s="4"/>
      <c r="H166" s="2" t="s">
        <v>371</v>
      </c>
      <c r="I166" s="2" t="s">
        <v>372</v>
      </c>
      <c r="J166" s="2" t="s">
        <v>48</v>
      </c>
      <c r="K166" s="4" t="str">
        <f aca="false">CONCATENATE(IF(ISBLANK(W166),"-",W166),"/",IF(ISBLANK(Z166),"-",Z166),"/",IF(ISBLANK(AC166),"-",AC166),"/",IF(ISBLANK(AF166),"-",AF166),"/",IF(ISBLANK(AH166),"-",AH166))</f>
        <v>-/-/-/-/-</v>
      </c>
      <c r="L166" s="4" t="str">
        <f aca="false">CONCATENATE(IF(ISBLANK(X166),"-",X166),"/",IF(ISBLANK(AA166),"-",AA166),"/",IF(ISBLANK(AD166),"-",AD166),"/",IF(ISBLANK(AG166),"-",AG166),"/",IF(ISBLANK(AI166),"-",AI166))</f>
        <v>-/-/-/-/-</v>
      </c>
      <c r="M166" s="6"/>
      <c r="N166" s="4" t="n">
        <v>2019</v>
      </c>
      <c r="O166" s="4" t="str">
        <f aca="false">CONCATENATE(IF(ISBLANK(V166),"-",V166),"/",IF(ISBLANK(Y166),"-",Y166),"/",IF(ISBLANK(AB166),"-",AB166),"/",IF(ISBLANK(AE166),"-",AE166))</f>
        <v>-/-/-/-</v>
      </c>
      <c r="P166" s="4" t="s">
        <v>203</v>
      </c>
      <c r="Q166" s="4" t="s">
        <v>352</v>
      </c>
      <c r="R166" s="2"/>
      <c r="S166" s="2"/>
      <c r="T166" s="11" t="n">
        <f aca="false">M166*F166</f>
        <v>0</v>
      </c>
      <c r="U166" s="12" t="n">
        <f aca="false">G166*M166</f>
        <v>0</v>
      </c>
      <c r="V166" s="2"/>
      <c r="W166" s="2"/>
      <c r="X166" s="2"/>
      <c r="Y166" s="2"/>
      <c r="Z166" s="2"/>
      <c r="AA166" s="2"/>
      <c r="AB166" s="2"/>
      <c r="AC166" s="2"/>
      <c r="AD166" s="2"/>
      <c r="AF166" s="2"/>
      <c r="AG166" s="2"/>
      <c r="AH166" s="2"/>
      <c r="AI166" s="2"/>
      <c r="AJ166" s="0" t="n">
        <f aca="false">VLOOKUP(D166,Koordinaten!$A:$C,2,FALSE())</f>
        <v>12.4853384</v>
      </c>
      <c r="AK166" s="0" t="n">
        <f aca="false">VLOOKUP(D166,Koordinaten!$A:$C,3,FALSE())</f>
        <v>41.894802</v>
      </c>
      <c r="AL166" s="0" t="n">
        <f aca="false">IF(ISBLANK($E166),VLOOKUP(D166,Koordinaten!$A:$C,2,FALSE()),VLOOKUP($E166,Koordinaten!$F:$H,2,FALSE()))</f>
        <v>11.2555757</v>
      </c>
      <c r="AM166" s="0" t="n">
        <f aca="false">IF(ISBLANK($E166),VLOOKUP(D166,Koordinaten!$A:$C,3,FALSE()),VLOOKUP($E166,Koordinaten!$F:$H,3,FALSE()))</f>
        <v>43.7698712</v>
      </c>
      <c r="AN166" s="0" t="str">
        <f aca="false">CONCATENATE(AK166,";",AJ166)</f>
        <v>41,894802;12,4853384</v>
      </c>
      <c r="AO166" s="0" t="str">
        <f aca="false">CONCATENATE(AM166,";",AL166)</f>
        <v>43,7698712;11,2555757</v>
      </c>
      <c r="AP166" s="0" t="n">
        <f aca="false">MIN(IF(ISBLANK(X166),9999,X166),IF(ISBLANK(AA166),9999,AA166),IF(ISBLANK(AD166),9999,AD166),IF(ISBLANK(AG166),9999,AG166),IF(ISBLANK(AI166),9999,AI166))</f>
        <v>9999</v>
      </c>
      <c r="AQ166" s="10" t="n">
        <v>44065</v>
      </c>
      <c r="AR166" s="0" t="n">
        <v>13</v>
      </c>
    </row>
    <row r="167" customFormat="false" ht="13" hidden="false" customHeight="false" outlineLevel="0" collapsed="false">
      <c r="B167" s="4" t="s">
        <v>89</v>
      </c>
      <c r="C167" s="5" t="n">
        <v>2018</v>
      </c>
      <c r="D167" s="4" t="s">
        <v>53</v>
      </c>
      <c r="E167" s="4" t="s">
        <v>147</v>
      </c>
      <c r="F167" s="4" t="n">
        <v>3</v>
      </c>
      <c r="G167" s="4" t="n">
        <v>0</v>
      </c>
      <c r="H167" s="2" t="s">
        <v>373</v>
      </c>
      <c r="I167" s="2" t="s">
        <v>374</v>
      </c>
      <c r="J167" s="2" t="s">
        <v>150</v>
      </c>
      <c r="K167" s="4" t="str">
        <f aca="false">CONCATENATE(IF(ISBLANK(W167),"-",W167),"/",IF(ISBLANK(Z167),"-",Z167),"/",IF(ISBLANK(AC167),"-",AC167),"/",IF(ISBLANK(AF167),"-",AF167),"/",IF(ISBLANK(AH167),"-",AH167))</f>
        <v>-/-/-/-/-</v>
      </c>
      <c r="L167" s="4" t="str">
        <f aca="false">CONCATENATE(IF(ISBLANK(X167),"-",X167),"/",IF(ISBLANK(AA167),"-",AA167),"/",IF(ISBLANK(AD167),"-",AD167),"/",IF(ISBLANK(AG167),"-",AG167),"/",IF(ISBLANK(AI167),"-",AI167))</f>
        <v>-/-/-/-/-</v>
      </c>
      <c r="M167" s="6"/>
      <c r="N167" s="4" t="n">
        <v>2020</v>
      </c>
      <c r="O167" s="4" t="str">
        <f aca="false">CONCATENATE(IF(ISBLANK(V167),"-",V167),"/",IF(ISBLANK(Y167),"-",Y167),"/",IF(ISBLANK(AB167),"-",AB167),"/",IF(ISBLANK(AE167),"-",AE167))</f>
        <v>-/-/-/-</v>
      </c>
      <c r="P167" s="4" t="s">
        <v>375</v>
      </c>
      <c r="Q167" s="4" t="s">
        <v>376</v>
      </c>
      <c r="R167" s="2"/>
      <c r="S167" s="2"/>
      <c r="T167" s="11" t="n">
        <f aca="false">M167*F167</f>
        <v>0</v>
      </c>
      <c r="U167" s="12" t="n">
        <f aca="false">G167*M167</f>
        <v>0</v>
      </c>
      <c r="V167" s="2"/>
      <c r="W167" s="2"/>
      <c r="X167" s="2"/>
      <c r="Y167" s="2"/>
      <c r="Z167" s="2"/>
      <c r="AA167" s="2"/>
      <c r="AB167" s="2"/>
      <c r="AC167" s="2"/>
      <c r="AD167" s="2"/>
      <c r="AF167" s="2"/>
      <c r="AG167" s="2"/>
      <c r="AH167" s="2"/>
      <c r="AI167" s="2"/>
      <c r="AJ167" s="0" t="n">
        <f aca="false">VLOOKUP(D167,Koordinaten!$A:$C,2,FALSE())</f>
        <v>16.3725042</v>
      </c>
      <c r="AK167" s="0" t="n">
        <f aca="false">VLOOKUP(D167,Koordinaten!$A:$C,3,FALSE())</f>
        <v>48.2083537</v>
      </c>
      <c r="AL167" s="0" t="n">
        <f aca="false">IF(ISBLANK($E167),VLOOKUP(D167,Koordinaten!$A:$C,2,FALSE()),VLOOKUP($E167,Koordinaten!$F:$H,2,FALSE()))</f>
        <v>16.0816</v>
      </c>
      <c r="AM167" s="0" t="n">
        <f aca="false">IF(ISBLANK($E167),VLOOKUP(D167,Koordinaten!$A:$C,3,FALSE()),VLOOKUP($E167,Koordinaten!$F:$H,3,FALSE()))</f>
        <v>47.7221</v>
      </c>
      <c r="AN167" s="0" t="str">
        <f aca="false">CONCATENATE(AK167,";",AJ167)</f>
        <v>48,2083537;16,3725042</v>
      </c>
      <c r="AO167" s="0" t="str">
        <f aca="false">CONCATENATE(AM167,";",AL167)</f>
        <v>47,7221;16,0816</v>
      </c>
      <c r="AP167" s="0" t="n">
        <f aca="false">MIN(IF(ISBLANK(X167),9999,X167),IF(ISBLANK(AA167),9999,AA167),IF(ISBLANK(AD167),9999,AD167),IF(ISBLANK(AG167),9999,AG167),IF(ISBLANK(AI167),9999,AI167))</f>
        <v>9999</v>
      </c>
      <c r="AQ167" s="10" t="n">
        <v>44065</v>
      </c>
      <c r="AR167" s="0" t="s">
        <v>51</v>
      </c>
    </row>
    <row r="168" customFormat="false" ht="13" hidden="false" customHeight="false" outlineLevel="0" collapsed="false">
      <c r="B168" s="4" t="s">
        <v>89</v>
      </c>
      <c r="C168" s="5" t="n">
        <v>2016</v>
      </c>
      <c r="D168" s="4" t="s">
        <v>53</v>
      </c>
      <c r="E168" s="4" t="s">
        <v>147</v>
      </c>
      <c r="F168" s="4" t="n">
        <v>3</v>
      </c>
      <c r="G168" s="4" t="n">
        <v>3</v>
      </c>
      <c r="H168" s="2" t="s">
        <v>373</v>
      </c>
      <c r="I168" s="2" t="s">
        <v>377</v>
      </c>
      <c r="J168" s="2" t="s">
        <v>150</v>
      </c>
      <c r="K168" s="4" t="str">
        <f aca="false">CONCATENATE(IF(ISBLANK(W168),"-",W168),"/",IF(ISBLANK(Z168),"-",Z168),"/",IF(ISBLANK(AC168),"-",AC168),"/",IF(ISBLANK(AF168),"-",AF168),"/",IF(ISBLANK(AH168),"-",AH168))</f>
        <v>-/-/-/-/-</v>
      </c>
      <c r="L168" s="4" t="str">
        <f aca="false">CONCATENATE(IF(ISBLANK(X168),"-",X168),"/",IF(ISBLANK(AA168),"-",AA168),"/",IF(ISBLANK(AD168),"-",AD168),"/",IF(ISBLANK(AG168),"-",AG168),"/",IF(ISBLANK(AI168),"-",AI168))</f>
        <v>-/-/-/-/-</v>
      </c>
      <c r="M168" s="6"/>
      <c r="N168" s="4" t="n">
        <v>2020</v>
      </c>
      <c r="O168" s="4" t="str">
        <f aca="false">CONCATENATE(IF(ISBLANK(V168),"-",V168),"/",IF(ISBLANK(Y168),"-",Y168),"/",IF(ISBLANK(AB168),"-",AB168),"/",IF(ISBLANK(AE168),"-",AE168))</f>
        <v>-/-/-/-</v>
      </c>
      <c r="P168" s="4" t="s">
        <v>375</v>
      </c>
      <c r="Q168" s="4" t="s">
        <v>376</v>
      </c>
      <c r="R168" s="2"/>
      <c r="S168" s="2"/>
      <c r="T168" s="11" t="n">
        <f aca="false">M168*F168</f>
        <v>0</v>
      </c>
      <c r="U168" s="12" t="n">
        <f aca="false">G168*M168</f>
        <v>0</v>
      </c>
      <c r="V168" s="2"/>
      <c r="W168" s="2"/>
      <c r="X168" s="2"/>
      <c r="Y168" s="2"/>
      <c r="Z168" s="2"/>
      <c r="AA168" s="2"/>
      <c r="AB168" s="2"/>
      <c r="AC168" s="2"/>
      <c r="AD168" s="2"/>
      <c r="AF168" s="2"/>
      <c r="AG168" s="2"/>
      <c r="AH168" s="2"/>
      <c r="AI168" s="2"/>
      <c r="AJ168" s="0" t="n">
        <f aca="false">VLOOKUP(D168,Koordinaten!$A:$C,2,FALSE())</f>
        <v>16.3725042</v>
      </c>
      <c r="AK168" s="0" t="n">
        <f aca="false">VLOOKUP(D168,Koordinaten!$A:$C,3,FALSE())</f>
        <v>48.2083537</v>
      </c>
      <c r="AL168" s="0" t="n">
        <f aca="false">IF(ISBLANK($E168),VLOOKUP(D168,Koordinaten!$A:$C,2,FALSE()),VLOOKUP($E168,Koordinaten!$F:$H,2,FALSE()))</f>
        <v>16.0816</v>
      </c>
      <c r="AM168" s="0" t="n">
        <f aca="false">IF(ISBLANK($E168),VLOOKUP(D168,Koordinaten!$A:$C,3,FALSE()),VLOOKUP($E168,Koordinaten!$F:$H,3,FALSE()))</f>
        <v>47.7221</v>
      </c>
      <c r="AN168" s="0" t="str">
        <f aca="false">CONCATENATE(AK168,";",AJ168)</f>
        <v>48,2083537;16,3725042</v>
      </c>
      <c r="AO168" s="0" t="str">
        <f aca="false">CONCATENATE(AM168,";",AL168)</f>
        <v>47,7221;16,0816</v>
      </c>
      <c r="AP168" s="0" t="n">
        <f aca="false">MIN(IF(ISBLANK(X168),9999,X168),IF(ISBLANK(AA168),9999,AA168),IF(ISBLANK(AD168),9999,AD168),IF(ISBLANK(AG168),9999,AG168),IF(ISBLANK(AI168),9999,AI168))</f>
        <v>9999</v>
      </c>
      <c r="AQ168" s="10" t="n">
        <v>44065</v>
      </c>
      <c r="AR168" s="0" t="n">
        <v>2</v>
      </c>
    </row>
    <row r="169" customFormat="false" ht="13" hidden="false" customHeight="false" outlineLevel="0" collapsed="false">
      <c r="B169" s="4" t="s">
        <v>89</v>
      </c>
      <c r="C169" s="5" t="n">
        <v>2019</v>
      </c>
      <c r="D169" s="4" t="s">
        <v>60</v>
      </c>
      <c r="E169" s="4" t="s">
        <v>212</v>
      </c>
      <c r="F169" s="4" t="n">
        <v>3</v>
      </c>
      <c r="G169" s="4"/>
      <c r="H169" s="2" t="s">
        <v>378</v>
      </c>
      <c r="I169" s="2" t="s">
        <v>379</v>
      </c>
      <c r="J169" s="2" t="s">
        <v>380</v>
      </c>
      <c r="K169" s="4" t="str">
        <f aca="false">CONCATENATE(IF(ISBLANK(W169),"-",W169),"/",IF(ISBLANK(Z169),"-",Z169),"/",IF(ISBLANK(AC169),"-",AC169),"/",IF(ISBLANK(AF169),"-",AF169),"/",IF(ISBLANK(AH169),"-",AH169))</f>
        <v>-/-/-/-/-</v>
      </c>
      <c r="L169" s="4" t="str">
        <f aca="false">CONCATENATE(IF(ISBLANK(X169),"-",X169),"/",IF(ISBLANK(AA169),"-",AA169),"/",IF(ISBLANK(AD169),"-",AD169),"/",IF(ISBLANK(AG169),"-",AG169),"/",IF(ISBLANK(AI169),"-",AI169))</f>
        <v>-/-/-/-/-</v>
      </c>
      <c r="M169" s="6"/>
      <c r="N169" s="4" t="n">
        <v>2020</v>
      </c>
      <c r="O169" s="4" t="str">
        <f aca="false">CONCATENATE(IF(ISBLANK(V169),"-",V169),"/",IF(ISBLANK(Y169),"-",Y169),"/",IF(ISBLANK(AB169),"-",AB169),"/",IF(ISBLANK(AE169),"-",AE169))</f>
        <v>-/-/-/-</v>
      </c>
      <c r="P169" s="4" t="s">
        <v>381</v>
      </c>
      <c r="Q169" s="4" t="s">
        <v>382</v>
      </c>
      <c r="R169" s="2"/>
      <c r="S169" s="2"/>
      <c r="T169" s="11" t="n">
        <f aca="false">M169*F169</f>
        <v>0</v>
      </c>
      <c r="U169" s="12" t="n">
        <f aca="false">G169*M169</f>
        <v>0</v>
      </c>
      <c r="V169" s="2"/>
      <c r="W169" s="2"/>
      <c r="X169" s="2"/>
      <c r="Y169" s="2"/>
      <c r="Z169" s="2"/>
      <c r="AA169" s="2"/>
      <c r="AB169" s="2"/>
      <c r="AC169" s="2"/>
      <c r="AD169" s="2"/>
      <c r="AF169" s="2"/>
      <c r="AG169" s="2"/>
      <c r="AH169" s="2"/>
      <c r="AI169" s="2"/>
      <c r="AJ169" s="0" t="n">
        <f aca="false">VLOOKUP(D169,Koordinaten!$A:$C,2,FALSE())</f>
        <v>12.4853384</v>
      </c>
      <c r="AK169" s="0" t="n">
        <f aca="false">VLOOKUP(D169,Koordinaten!$A:$C,3,FALSE())</f>
        <v>41.894802</v>
      </c>
      <c r="AL169" s="0" t="n">
        <f aca="false">IF(ISBLANK($E169),VLOOKUP(D169,Koordinaten!$A:$C,2,FALSE()),VLOOKUP($E169,Koordinaten!$F:$H,2,FALSE()))</f>
        <v>14.155048</v>
      </c>
      <c r="AM169" s="0" t="n">
        <f aca="false">IF(ISBLANK($E169),VLOOKUP(D169,Koordinaten!$A:$C,3,FALSE()),VLOOKUP($E169,Koordinaten!$F:$H,3,FALSE()))</f>
        <v>37.587794</v>
      </c>
      <c r="AN169" s="0" t="str">
        <f aca="false">CONCATENATE(AK169,";",AJ169)</f>
        <v>41,894802;12,4853384</v>
      </c>
      <c r="AO169" s="0" t="str">
        <f aca="false">CONCATENATE(AM169,";",AL169)</f>
        <v>37,587794;14,155048</v>
      </c>
      <c r="AP169" s="0" t="n">
        <f aca="false">MIN(IF(ISBLANK(X169),9999,X169),IF(ISBLANK(AA169),9999,AA169),IF(ISBLANK(AD169),9999,AD169),IF(ISBLANK(AG169),9999,AG169),IF(ISBLANK(AI169),9999,AI169))</f>
        <v>9999</v>
      </c>
      <c r="AQ169" s="10" t="n">
        <v>44099</v>
      </c>
      <c r="AR169" s="0" t="s">
        <v>51</v>
      </c>
    </row>
    <row r="170" customFormat="false" ht="13" hidden="false" customHeight="false" outlineLevel="0" collapsed="false">
      <c r="B170" s="4" t="s">
        <v>89</v>
      </c>
      <c r="C170" s="5" t="n">
        <v>2019</v>
      </c>
      <c r="D170" s="4" t="s">
        <v>60</v>
      </c>
      <c r="E170" s="4" t="s">
        <v>212</v>
      </c>
      <c r="F170" s="4" t="n">
        <v>3</v>
      </c>
      <c r="G170" s="4"/>
      <c r="H170" s="2" t="s">
        <v>378</v>
      </c>
      <c r="I170" s="2" t="s">
        <v>383</v>
      </c>
      <c r="J170" s="2" t="s">
        <v>384</v>
      </c>
      <c r="K170" s="4" t="str">
        <f aca="false">CONCATENATE(IF(ISBLANK(W170),"-",W170),"/",IF(ISBLANK(Z170),"-",Z170),"/",IF(ISBLANK(AC170),"-",AC170),"/",IF(ISBLANK(AF170),"-",AF170),"/",IF(ISBLANK(AH170),"-",AH170))</f>
        <v>-/-/-/-/-</v>
      </c>
      <c r="L170" s="4" t="str">
        <f aca="false">CONCATENATE(IF(ISBLANK(X170),"-",X170),"/",IF(ISBLANK(AA170),"-",AA170),"/",IF(ISBLANK(AD170),"-",AD170),"/",IF(ISBLANK(AG170),"-",AG170),"/",IF(ISBLANK(AI170),"-",AI170))</f>
        <v>-/-/-/-/-</v>
      </c>
      <c r="M170" s="6"/>
      <c r="N170" s="4" t="n">
        <v>2020</v>
      </c>
      <c r="O170" s="4" t="str">
        <f aca="false">CONCATENATE(IF(ISBLANK(V170),"-",V170),"/",IF(ISBLANK(Y170),"-",Y170),"/",IF(ISBLANK(AB170),"-",AB170),"/",IF(ISBLANK(AE170),"-",AE170))</f>
        <v>-/-/-/-</v>
      </c>
      <c r="P170" s="4" t="s">
        <v>381</v>
      </c>
      <c r="Q170" s="4" t="s">
        <v>382</v>
      </c>
      <c r="R170" s="2"/>
      <c r="S170" s="2"/>
      <c r="T170" s="11" t="n">
        <f aca="false">M170*F170</f>
        <v>0</v>
      </c>
      <c r="U170" s="12" t="n">
        <f aca="false">G170*M170</f>
        <v>0</v>
      </c>
      <c r="V170" s="2"/>
      <c r="W170" s="2"/>
      <c r="X170" s="2"/>
      <c r="Y170" s="2"/>
      <c r="Z170" s="2"/>
      <c r="AA170" s="2"/>
      <c r="AB170" s="2"/>
      <c r="AC170" s="2"/>
      <c r="AD170" s="2"/>
      <c r="AF170" s="2"/>
      <c r="AG170" s="2"/>
      <c r="AH170" s="2"/>
      <c r="AI170" s="2"/>
      <c r="AJ170" s="0" t="n">
        <f aca="false">VLOOKUP(D170,Koordinaten!$A:$C,2,FALSE())</f>
        <v>12.4853384</v>
      </c>
      <c r="AK170" s="0" t="n">
        <f aca="false">VLOOKUP(D170,Koordinaten!$A:$C,3,FALSE())</f>
        <v>41.894802</v>
      </c>
      <c r="AL170" s="0" t="n">
        <f aca="false">IF(ISBLANK($E170),VLOOKUP(D170,Koordinaten!$A:$C,2,FALSE()),VLOOKUP($E170,Koordinaten!$F:$H,2,FALSE()))</f>
        <v>14.155048</v>
      </c>
      <c r="AM170" s="0" t="n">
        <f aca="false">IF(ISBLANK($E170),VLOOKUP(D170,Koordinaten!$A:$C,3,FALSE()),VLOOKUP($E170,Koordinaten!$F:$H,3,FALSE()))</f>
        <v>37.587794</v>
      </c>
      <c r="AN170" s="0" t="str">
        <f aca="false">CONCATENATE(AK170,";",AJ170)</f>
        <v>41,894802;12,4853384</v>
      </c>
      <c r="AO170" s="0" t="str">
        <f aca="false">CONCATENATE(AM170,";",AL170)</f>
        <v>37,587794;14,155048</v>
      </c>
      <c r="AP170" s="0" t="n">
        <f aca="false">MIN(IF(ISBLANK(X170),9999,X170),IF(ISBLANK(AA170),9999,AA170),IF(ISBLANK(AD170),9999,AD170),IF(ISBLANK(AG170),9999,AG170),IF(ISBLANK(AI170),9999,AI170))</f>
        <v>9999</v>
      </c>
      <c r="AQ170" s="10" t="n">
        <v>44099</v>
      </c>
      <c r="AR170" s="0" t="s">
        <v>51</v>
      </c>
    </row>
    <row r="171" customFormat="false" ht="13" hidden="false" customHeight="false" outlineLevel="0" collapsed="false">
      <c r="B171" s="4" t="s">
        <v>52</v>
      </c>
      <c r="C171" s="5" t="n">
        <v>2018</v>
      </c>
      <c r="D171" s="4" t="s">
        <v>60</v>
      </c>
      <c r="E171" s="4" t="s">
        <v>212</v>
      </c>
      <c r="F171" s="4" t="n">
        <v>3</v>
      </c>
      <c r="G171" s="4" t="n">
        <v>0</v>
      </c>
      <c r="H171" s="2" t="s">
        <v>378</v>
      </c>
      <c r="I171" s="2" t="s">
        <v>385</v>
      </c>
      <c r="J171" s="2" t="s">
        <v>380</v>
      </c>
      <c r="K171" s="4" t="str">
        <f aca="false">CONCATENATE(IF(ISBLANK(W171),"-",W171),"/",IF(ISBLANK(Z171),"-",Z171),"/",IF(ISBLANK(AC171),"-",AC171),"/",IF(ISBLANK(AF171),"-",AF171),"/",IF(ISBLANK(AH171),"-",AH171))</f>
        <v>2019/-/-/-/-</v>
      </c>
      <c r="L171" s="4" t="str">
        <f aca="false">CONCATENATE(IF(ISBLANK(X171),"-",X171),"/",IF(ISBLANK(AA171),"-",AA171),"/",IF(ISBLANK(AD171),"-",AD171),"/",IF(ISBLANK(AG171),"-",AG171),"/",IF(ISBLANK(AI171),"-",AI171))</f>
        <v>2025/-/-/-/-</v>
      </c>
      <c r="M171" s="6"/>
      <c r="N171" s="4" t="n">
        <v>2020</v>
      </c>
      <c r="O171" s="4" t="str">
        <f aca="false">CONCATENATE(IF(ISBLANK(V171),"-",V171),"/",IF(ISBLANK(Y171),"-",Y171),"/",IF(ISBLANK(AB171),"-",AB171),"/",IF(ISBLANK(AE171),"-",AE171))</f>
        <v>92/-/-/-</v>
      </c>
      <c r="P171" s="4" t="s">
        <v>381</v>
      </c>
      <c r="Q171" s="4" t="s">
        <v>382</v>
      </c>
      <c r="R171" s="2"/>
      <c r="S171" s="2"/>
      <c r="T171" s="11" t="n">
        <f aca="false">M171*F171</f>
        <v>0</v>
      </c>
      <c r="U171" s="12" t="n">
        <f aca="false">G171*M171</f>
        <v>0</v>
      </c>
      <c r="V171" s="2" t="n">
        <v>92</v>
      </c>
      <c r="W171" s="2" t="n">
        <v>2019</v>
      </c>
      <c r="X171" s="2" t="n">
        <v>2025</v>
      </c>
      <c r="Y171" s="2"/>
      <c r="Z171" s="2"/>
      <c r="AA171" s="2"/>
      <c r="AB171" s="2"/>
      <c r="AC171" s="2"/>
      <c r="AD171" s="2"/>
      <c r="AF171" s="2"/>
      <c r="AG171" s="2"/>
      <c r="AH171" s="2"/>
      <c r="AI171" s="2"/>
      <c r="AJ171" s="0" t="n">
        <f aca="false">VLOOKUP(D171,Koordinaten!$A:$C,2,FALSE())</f>
        <v>12.4853384</v>
      </c>
      <c r="AK171" s="0" t="n">
        <f aca="false">VLOOKUP(D171,Koordinaten!$A:$C,3,FALSE())</f>
        <v>41.894802</v>
      </c>
      <c r="AL171" s="0" t="n">
        <f aca="false">IF(ISBLANK($E171),VLOOKUP(D171,Koordinaten!$A:$C,2,FALSE()),VLOOKUP($E171,Koordinaten!$F:$H,2,FALSE()))</f>
        <v>14.155048</v>
      </c>
      <c r="AM171" s="0" t="n">
        <f aca="false">IF(ISBLANK($E171),VLOOKUP(D171,Koordinaten!$A:$C,3,FALSE()),VLOOKUP($E171,Koordinaten!$F:$H,3,FALSE()))</f>
        <v>37.587794</v>
      </c>
      <c r="AN171" s="0" t="str">
        <f aca="false">CONCATENATE(AK171,";",AJ171)</f>
        <v>41,894802;12,4853384</v>
      </c>
      <c r="AO171" s="0" t="str">
        <f aca="false">CONCATENATE(AM171,";",AL171)</f>
        <v>37,587794;14,155048</v>
      </c>
      <c r="AP171" s="0" t="n">
        <f aca="false">MIN(IF(ISBLANK(X171),9999,X171),IF(ISBLANK(AA171),9999,AA171),IF(ISBLANK(AD171),9999,AD171),IF(ISBLANK(AG171),9999,AG171),IF(ISBLANK(AI171),9999,AI171))</f>
        <v>2025</v>
      </c>
      <c r="AQ171" s="10" t="n">
        <v>44107</v>
      </c>
      <c r="AR171" s="0" t="s">
        <v>51</v>
      </c>
    </row>
    <row r="172" customFormat="false" ht="20" hidden="false" customHeight="false" outlineLevel="0" collapsed="false">
      <c r="B172" s="4" t="s">
        <v>89</v>
      </c>
      <c r="C172" s="5" t="n">
        <v>2018</v>
      </c>
      <c r="D172" s="4" t="s">
        <v>60</v>
      </c>
      <c r="E172" s="4" t="s">
        <v>212</v>
      </c>
      <c r="F172" s="4" t="n">
        <v>6</v>
      </c>
      <c r="G172" s="4" t="n">
        <v>5</v>
      </c>
      <c r="H172" s="2" t="s">
        <v>378</v>
      </c>
      <c r="I172" s="2" t="s">
        <v>97</v>
      </c>
      <c r="J172" s="2" t="s">
        <v>97</v>
      </c>
      <c r="K172" s="4" t="str">
        <f aca="false">CONCATENATE(IF(ISBLANK(W172),"-",W172),"/",IF(ISBLANK(Z172),"-",Z172),"/",IF(ISBLANK(AC172),"-",AC172),"/",IF(ISBLANK(AF172),"-",AF172),"/",IF(ISBLANK(AH172),"-",AH172))</f>
        <v>2019/2021/-/2020/-</v>
      </c>
      <c r="L172" s="4" t="str">
        <f aca="false">CONCATENATE(IF(ISBLANK(X172),"-",X172),"/",IF(ISBLANK(AA172),"-",AA172),"/",IF(ISBLANK(AD172),"-",AD172),"/",IF(ISBLANK(AG172),"-",AG172),"/",IF(ISBLANK(AI172),"-",AI172))</f>
        <v>2030/2026/-/2025/-</v>
      </c>
      <c r="M172" s="6"/>
      <c r="N172" s="4" t="n">
        <v>2020</v>
      </c>
      <c r="O172" s="4" t="str">
        <f aca="false">CONCATENATE(IF(ISBLANK(V172),"-",V172),"/",IF(ISBLANK(Y172),"-",Y172),"/",IF(ISBLANK(AB172),"-",AB172),"/",IF(ISBLANK(AE172),"-",AE172))</f>
        <v>94/90/-/86,2</v>
      </c>
      <c r="P172" s="4" t="s">
        <v>381</v>
      </c>
      <c r="Q172" s="4" t="s">
        <v>382</v>
      </c>
      <c r="R172" s="2"/>
      <c r="S172" s="2"/>
      <c r="T172" s="11" t="n">
        <f aca="false">M172*F172</f>
        <v>0</v>
      </c>
      <c r="U172" s="12" t="n">
        <f aca="false">G172*M172</f>
        <v>0</v>
      </c>
      <c r="V172" s="2" t="n">
        <v>94</v>
      </c>
      <c r="W172" s="2" t="n">
        <v>2019</v>
      </c>
      <c r="X172" s="2" t="n">
        <v>2030</v>
      </c>
      <c r="Y172" s="2" t="n">
        <v>90</v>
      </c>
      <c r="Z172" s="2" t="n">
        <v>2021</v>
      </c>
      <c r="AA172" s="2" t="n">
        <v>2026</v>
      </c>
      <c r="AB172" s="2"/>
      <c r="AC172" s="2"/>
      <c r="AD172" s="2"/>
      <c r="AE172" s="2" t="n">
        <v>86.2</v>
      </c>
      <c r="AF172" s="2" t="n">
        <v>2020</v>
      </c>
      <c r="AG172" s="2" t="n">
        <v>2025</v>
      </c>
      <c r="AH172" s="2"/>
      <c r="AI172" s="2"/>
      <c r="AJ172" s="0" t="n">
        <f aca="false">VLOOKUP(D172,Koordinaten!$A:$C,2,FALSE())</f>
        <v>12.4853384</v>
      </c>
      <c r="AK172" s="0" t="n">
        <f aca="false">VLOOKUP(D172,Koordinaten!$A:$C,3,FALSE())</f>
        <v>41.894802</v>
      </c>
      <c r="AL172" s="0" t="n">
        <f aca="false">IF(ISBLANK($E172),VLOOKUP(D172,Koordinaten!$A:$C,2,FALSE()),VLOOKUP($E172,Koordinaten!$F:$H,2,FALSE()))</f>
        <v>14.155048</v>
      </c>
      <c r="AM172" s="0" t="n">
        <f aca="false">IF(ISBLANK($E172),VLOOKUP(D172,Koordinaten!$A:$C,3,FALSE()),VLOOKUP($E172,Koordinaten!$F:$H,3,FALSE()))</f>
        <v>37.587794</v>
      </c>
      <c r="AN172" s="0" t="str">
        <f aca="false">CONCATENATE(AK172,";",AJ172)</f>
        <v>41,894802;12,4853384</v>
      </c>
      <c r="AO172" s="0" t="str">
        <f aca="false">CONCATENATE(AM172,";",AL172)</f>
        <v>37,587794;14,155048</v>
      </c>
      <c r="AP172" s="0" t="n">
        <f aca="false">MIN(IF(ISBLANK(X172),9999,X172),IF(ISBLANK(AA172),9999,AA172),IF(ISBLANK(AD172),9999,AD172),IF(ISBLANK(AG172),9999,AG172),IF(ISBLANK(AI172),9999,AI172))</f>
        <v>2025</v>
      </c>
      <c r="AQ172" s="10" t="n">
        <v>44099</v>
      </c>
      <c r="AR172" s="0" t="s">
        <v>51</v>
      </c>
    </row>
    <row r="173" customFormat="false" ht="13" hidden="false" customHeight="false" outlineLevel="0" collapsed="false">
      <c r="B173" s="4" t="s">
        <v>89</v>
      </c>
      <c r="C173" s="5" t="n">
        <v>2019</v>
      </c>
      <c r="D173" s="4" t="s">
        <v>60</v>
      </c>
      <c r="E173" s="4" t="s">
        <v>212</v>
      </c>
      <c r="F173" s="4" t="n">
        <v>3</v>
      </c>
      <c r="G173" s="4"/>
      <c r="H173" s="2" t="s">
        <v>378</v>
      </c>
      <c r="I173" s="2" t="s">
        <v>379</v>
      </c>
      <c r="J173" s="2" t="s">
        <v>380</v>
      </c>
      <c r="K173" s="4" t="str">
        <f aca="false">CONCATENATE(IF(ISBLANK(W173),"-",W173),"/",IF(ISBLANK(Z173),"-",Z173),"/",IF(ISBLANK(AC173),"-",AC173),"/",IF(ISBLANK(AF173),"-",AF173),"/",IF(ISBLANK(AH173),"-",AH173))</f>
        <v>-/-/-/-/-</v>
      </c>
      <c r="L173" s="4" t="str">
        <f aca="false">CONCATENATE(IF(ISBLANK(X173),"-",X173),"/",IF(ISBLANK(AA173),"-",AA173),"/",IF(ISBLANK(AD173),"-",AD173),"/",IF(ISBLANK(AG173),"-",AG173),"/",IF(ISBLANK(AI173),"-",AI173))</f>
        <v>-/-/-/-/-</v>
      </c>
      <c r="M173" s="6"/>
      <c r="N173" s="4" t="n">
        <v>2020</v>
      </c>
      <c r="O173" s="4" t="str">
        <f aca="false">CONCATENATE(IF(ISBLANK(V173),"-",V173),"/",IF(ISBLANK(Y173),"-",Y173),"/",IF(ISBLANK(AB173),"-",AB173),"/",IF(ISBLANK(AE173),"-",AE173))</f>
        <v>-/-/-/-</v>
      </c>
      <c r="P173" s="4" t="s">
        <v>381</v>
      </c>
      <c r="Q173" s="4" t="s">
        <v>382</v>
      </c>
      <c r="R173" s="2"/>
      <c r="S173" s="2"/>
      <c r="T173" s="11" t="n">
        <f aca="false">M173*F173</f>
        <v>0</v>
      </c>
      <c r="U173" s="12" t="n">
        <f aca="false">G173*M173</f>
        <v>0</v>
      </c>
      <c r="V173" s="2"/>
      <c r="W173" s="2"/>
      <c r="X173" s="2"/>
      <c r="Y173" s="2"/>
      <c r="Z173" s="2"/>
      <c r="AA173" s="2"/>
      <c r="AB173" s="2"/>
      <c r="AC173" s="2"/>
      <c r="AD173" s="2"/>
      <c r="AF173" s="2"/>
      <c r="AG173" s="2"/>
      <c r="AH173" s="2"/>
      <c r="AI173" s="2"/>
      <c r="AJ173" s="0" t="n">
        <f aca="false">VLOOKUP(D173,Koordinaten!$A:$C,2,FALSE())</f>
        <v>12.4853384</v>
      </c>
      <c r="AK173" s="0" t="n">
        <f aca="false">VLOOKUP(D173,Koordinaten!$A:$C,3,FALSE())</f>
        <v>41.894802</v>
      </c>
      <c r="AL173" s="0" t="n">
        <f aca="false">IF(ISBLANK($E173),VLOOKUP(D173,Koordinaten!$A:$C,2,FALSE()),VLOOKUP($E173,Koordinaten!$F:$H,2,FALSE()))</f>
        <v>14.155048</v>
      </c>
      <c r="AM173" s="0" t="n">
        <f aca="false">IF(ISBLANK($E173),VLOOKUP(D173,Koordinaten!$A:$C,3,FALSE()),VLOOKUP($E173,Koordinaten!$F:$H,3,FALSE()))</f>
        <v>37.587794</v>
      </c>
      <c r="AN173" s="0" t="str">
        <f aca="false">CONCATENATE(AK173,";",AJ173)</f>
        <v>41,894802;12,4853384</v>
      </c>
      <c r="AO173" s="0" t="str">
        <f aca="false">CONCATENATE(AM173,";",AL173)</f>
        <v>37,587794;14,155048</v>
      </c>
      <c r="AP173" s="0" t="n">
        <f aca="false">MIN(IF(ISBLANK(X173),9999,X173),IF(ISBLANK(AA173),9999,AA173),IF(ISBLANK(AD173),9999,AD173),IF(ISBLANK(AG173),9999,AG173),IF(ISBLANK(AI173),9999,AI173))</f>
        <v>9999</v>
      </c>
      <c r="AQ173" s="10" t="n">
        <v>44099</v>
      </c>
      <c r="AR173" s="0" t="s">
        <v>51</v>
      </c>
    </row>
    <row r="174" customFormat="false" ht="20" hidden="false" customHeight="false" outlineLevel="0" collapsed="false">
      <c r="B174" s="4" t="s">
        <v>285</v>
      </c>
      <c r="C174" s="5" t="n">
        <v>2017</v>
      </c>
      <c r="D174" s="4" t="s">
        <v>60</v>
      </c>
      <c r="E174" s="4" t="s">
        <v>212</v>
      </c>
      <c r="F174" s="4" t="n">
        <v>1</v>
      </c>
      <c r="G174" s="4" t="n">
        <v>1</v>
      </c>
      <c r="H174" s="2" t="s">
        <v>378</v>
      </c>
      <c r="I174" s="2" t="s">
        <v>97</v>
      </c>
      <c r="J174" s="2" t="s">
        <v>97</v>
      </c>
      <c r="K174" s="4" t="str">
        <f aca="false">CONCATENATE(IF(ISBLANK(W174),"-",W174),"/",IF(ISBLANK(Z174),"-",Z174),"/",IF(ISBLANK(AC174),"-",AC174),"/",IF(ISBLANK(AF174),"-",AF174),"/",IF(ISBLANK(AH174),"-",AH174))</f>
        <v>2018/2020/-/2018/-</v>
      </c>
      <c r="L174" s="4" t="str">
        <f aca="false">CONCATENATE(IF(ISBLANK(X174),"-",X174),"/",IF(ISBLANK(AA174),"-",AA174),"/",IF(ISBLANK(AD174),"-",AD174),"/",IF(ISBLANK(AG174),"-",AG174),"/",IF(ISBLANK(AI174),"-",AI174))</f>
        <v>2028/2027/-/2022/-</v>
      </c>
      <c r="M174" s="6"/>
      <c r="N174" s="4" t="n">
        <v>2020</v>
      </c>
      <c r="O174" s="4" t="str">
        <f aca="false">CONCATENATE(IF(ISBLANK(V174),"-",V174),"/",IF(ISBLANK(Y174),"-",Y174),"/",IF(ISBLANK(AB174),"-",AB174),"/",IF(ISBLANK(AE174),"-",AE174))</f>
        <v>92/90/-/89,3</v>
      </c>
      <c r="P174" s="4" t="s">
        <v>381</v>
      </c>
      <c r="Q174" s="4" t="s">
        <v>382</v>
      </c>
      <c r="R174" s="2"/>
      <c r="S174" s="2"/>
      <c r="T174" s="11" t="n">
        <f aca="false">M174*F174</f>
        <v>0</v>
      </c>
      <c r="U174" s="12" t="n">
        <f aca="false">G174*M174</f>
        <v>0</v>
      </c>
      <c r="V174" s="2" t="n">
        <v>92</v>
      </c>
      <c r="W174" s="2" t="n">
        <v>2018</v>
      </c>
      <c r="X174" s="2" t="n">
        <v>2028</v>
      </c>
      <c r="Y174" s="2" t="n">
        <v>90</v>
      </c>
      <c r="Z174" s="2" t="n">
        <v>2020</v>
      </c>
      <c r="AA174" s="2" t="n">
        <v>2027</v>
      </c>
      <c r="AB174" s="2"/>
      <c r="AC174" s="2"/>
      <c r="AD174" s="2"/>
      <c r="AE174" s="2" t="n">
        <v>89.3</v>
      </c>
      <c r="AF174" s="2" t="n">
        <v>2018</v>
      </c>
      <c r="AG174" s="2" t="n">
        <v>2022</v>
      </c>
      <c r="AH174" s="2"/>
      <c r="AI174" s="2"/>
      <c r="AJ174" s="0" t="n">
        <f aca="false">VLOOKUP(D174,Koordinaten!$A:$C,2,FALSE())</f>
        <v>12.4853384</v>
      </c>
      <c r="AK174" s="0" t="n">
        <f aca="false">VLOOKUP(D174,Koordinaten!$A:$C,3,FALSE())</f>
        <v>41.894802</v>
      </c>
      <c r="AL174" s="0" t="n">
        <f aca="false">IF(ISBLANK($E174),VLOOKUP(D174,Koordinaten!$A:$C,2,FALSE()),VLOOKUP($E174,Koordinaten!$F:$H,2,FALSE()))</f>
        <v>14.155048</v>
      </c>
      <c r="AM174" s="0" t="n">
        <f aca="false">IF(ISBLANK($E174),VLOOKUP(D174,Koordinaten!$A:$C,3,FALSE()),VLOOKUP($E174,Koordinaten!$F:$H,3,FALSE()))</f>
        <v>37.587794</v>
      </c>
      <c r="AN174" s="0" t="str">
        <f aca="false">CONCATENATE(AK174,";",AJ174)</f>
        <v>41,894802;12,4853384</v>
      </c>
      <c r="AO174" s="0" t="str">
        <f aca="false">CONCATENATE(AM174,";",AL174)</f>
        <v>37,587794;14,155048</v>
      </c>
      <c r="AP174" s="0" t="n">
        <f aca="false">MIN(IF(ISBLANK(X174),9999,X174),IF(ISBLANK(AA174),9999,AA174),IF(ISBLANK(AD174),9999,AD174),IF(ISBLANK(AG174),9999,AG174),IF(ISBLANK(AI174),9999,AI174))</f>
        <v>2022</v>
      </c>
      <c r="AQ174" s="10" t="n">
        <v>44302</v>
      </c>
      <c r="AR174" s="0" t="s">
        <v>348</v>
      </c>
    </row>
    <row r="175" customFormat="false" ht="20" hidden="false" customHeight="false" outlineLevel="0" collapsed="false">
      <c r="B175" s="4" t="s">
        <v>44</v>
      </c>
      <c r="C175" s="5" t="n">
        <v>2016</v>
      </c>
      <c r="D175" s="4" t="s">
        <v>60</v>
      </c>
      <c r="E175" s="4" t="s">
        <v>212</v>
      </c>
      <c r="F175" s="4" t="n">
        <v>3</v>
      </c>
      <c r="G175" s="4"/>
      <c r="H175" s="2" t="s">
        <v>378</v>
      </c>
      <c r="I175" s="2" t="s">
        <v>386</v>
      </c>
      <c r="J175" s="2" t="s">
        <v>229</v>
      </c>
      <c r="K175" s="4" t="str">
        <f aca="false">CONCATENATE(IF(ISBLANK(W175),"-",W175),"/",IF(ISBLANK(Z175),"-",Z175),"/",IF(ISBLANK(AC175),"-",AC175),"/",IF(ISBLANK(AF175),"-",AF175),"/",IF(ISBLANK(AH175),"-",AH175))</f>
        <v>2019/2021/-/2019/-</v>
      </c>
      <c r="L175" s="4" t="str">
        <f aca="false">CONCATENATE(IF(ISBLANK(X175),"-",X175),"/",IF(ISBLANK(AA175),"-",AA175),"/",IF(ISBLANK(AD175),"-",AD175),"/",IF(ISBLANK(AG175),"-",AG175),"/",IF(ISBLANK(AI175),"-",AI175))</f>
        <v>2030/2028/-/2026/-</v>
      </c>
      <c r="M175" s="6"/>
      <c r="N175" s="4" t="n">
        <v>2020</v>
      </c>
      <c r="O175" s="4" t="str">
        <f aca="false">CONCATENATE(IF(ISBLANK(V175),"-",V175),"/",IF(ISBLANK(Y175),"-",Y175),"/",IF(ISBLANK(AB175),"-",AB175),"/",IF(ISBLANK(AE175),"-",AE175))</f>
        <v>94/92/-/92</v>
      </c>
      <c r="P175" s="4" t="s">
        <v>381</v>
      </c>
      <c r="Q175" s="4" t="s">
        <v>382</v>
      </c>
      <c r="R175" s="2"/>
      <c r="S175" s="2"/>
      <c r="T175" s="11" t="n">
        <f aca="false">M175*F175</f>
        <v>0</v>
      </c>
      <c r="U175" s="12" t="n">
        <f aca="false">G175*M175</f>
        <v>0</v>
      </c>
      <c r="V175" s="2" t="n">
        <v>94</v>
      </c>
      <c r="W175" s="2" t="n">
        <v>2019</v>
      </c>
      <c r="X175" s="2" t="n">
        <v>2030</v>
      </c>
      <c r="Y175" s="2" t="n">
        <v>92</v>
      </c>
      <c r="Z175" s="2" t="n">
        <v>2021</v>
      </c>
      <c r="AA175" s="2" t="n">
        <v>2028</v>
      </c>
      <c r="AB175" s="2"/>
      <c r="AC175" s="2"/>
      <c r="AD175" s="2"/>
      <c r="AE175" s="2" t="n">
        <v>92</v>
      </c>
      <c r="AF175" s="2" t="n">
        <v>2019</v>
      </c>
      <c r="AG175" s="2" t="n">
        <v>2026</v>
      </c>
      <c r="AH175" s="2"/>
      <c r="AI175" s="2"/>
      <c r="AJ175" s="0" t="n">
        <f aca="false">VLOOKUP(D175,Koordinaten!$A:$C,2,FALSE())</f>
        <v>12.4853384</v>
      </c>
      <c r="AK175" s="0" t="n">
        <f aca="false">VLOOKUP(D175,Koordinaten!$A:$C,3,FALSE())</f>
        <v>41.894802</v>
      </c>
      <c r="AL175" s="0" t="n">
        <f aca="false">IF(ISBLANK($E175),VLOOKUP(D175,Koordinaten!$A:$C,2,FALSE()),VLOOKUP($E175,Koordinaten!$F:$H,2,FALSE()))</f>
        <v>14.155048</v>
      </c>
      <c r="AM175" s="0" t="n">
        <f aca="false">IF(ISBLANK($E175),VLOOKUP(D175,Koordinaten!$A:$C,3,FALSE()),VLOOKUP($E175,Koordinaten!$F:$H,3,FALSE()))</f>
        <v>37.587794</v>
      </c>
      <c r="AN175" s="0" t="str">
        <f aca="false">CONCATENATE(AK175,";",AJ175)</f>
        <v>41,894802;12,4853384</v>
      </c>
      <c r="AO175" s="0" t="str">
        <f aca="false">CONCATENATE(AM175,";",AL175)</f>
        <v>37,587794;14,155048</v>
      </c>
      <c r="AP175" s="0" t="n">
        <f aca="false">MIN(IF(ISBLANK(X175),9999,X175),IF(ISBLANK(AA175),9999,AA175),IF(ISBLANK(AD175),9999,AD175),IF(ISBLANK(AG175),9999,AG175),IF(ISBLANK(AI175),9999,AI175))</f>
        <v>2026</v>
      </c>
      <c r="AQ175" s="10" t="n">
        <v>44099</v>
      </c>
      <c r="AR175" s="0" t="n">
        <v>13</v>
      </c>
    </row>
    <row r="176" customFormat="false" ht="13" hidden="false" customHeight="false" outlineLevel="0" collapsed="false">
      <c r="B176" s="4" t="s">
        <v>44</v>
      </c>
      <c r="C176" s="5" t="n">
        <v>2017</v>
      </c>
      <c r="D176" s="4" t="s">
        <v>60</v>
      </c>
      <c r="E176" s="4" t="s">
        <v>212</v>
      </c>
      <c r="F176" s="4" t="n">
        <v>3</v>
      </c>
      <c r="G176" s="4" t="n">
        <v>3</v>
      </c>
      <c r="H176" s="2" t="s">
        <v>378</v>
      </c>
      <c r="I176" s="2" t="s">
        <v>386</v>
      </c>
      <c r="J176" s="2" t="s">
        <v>229</v>
      </c>
      <c r="K176" s="4" t="str">
        <f aca="false">CONCATENATE(IF(ISBLANK(W176),"-",W176),"/",IF(ISBLANK(Z176),"-",Z176),"/",IF(ISBLANK(AC176),"-",AC176),"/",IF(ISBLANK(AF176),"-",AF176),"/",IF(ISBLANK(AH176),"-",AH176))</f>
        <v>-/-/-/-/-</v>
      </c>
      <c r="L176" s="4" t="str">
        <f aca="false">CONCATENATE(IF(ISBLANK(X176),"-",X176),"/",IF(ISBLANK(AA176),"-",AA176),"/",IF(ISBLANK(AD176),"-",AD176),"/",IF(ISBLANK(AG176),"-",AG176),"/",IF(ISBLANK(AI176),"-",AI176))</f>
        <v>-/-/-/-/-</v>
      </c>
      <c r="M176" s="6"/>
      <c r="N176" s="4" t="n">
        <v>2020</v>
      </c>
      <c r="O176" s="4" t="str">
        <f aca="false">CONCATENATE(IF(ISBLANK(V176),"-",V176),"/",IF(ISBLANK(Y176),"-",Y176),"/",IF(ISBLANK(AB176),"-",AB176),"/",IF(ISBLANK(AE176),"-",AE176))</f>
        <v>-/-/-/-</v>
      </c>
      <c r="P176" s="4" t="s">
        <v>381</v>
      </c>
      <c r="Q176" s="4" t="s">
        <v>382</v>
      </c>
      <c r="R176" s="2"/>
      <c r="S176" s="2"/>
      <c r="T176" s="11" t="n">
        <f aca="false">M176*F176</f>
        <v>0</v>
      </c>
      <c r="U176" s="12" t="n">
        <f aca="false">G176*M176</f>
        <v>0</v>
      </c>
      <c r="V176" s="2"/>
      <c r="W176" s="2"/>
      <c r="X176" s="2"/>
      <c r="Y176" s="2"/>
      <c r="Z176" s="2"/>
      <c r="AA176" s="2"/>
      <c r="AB176" s="2"/>
      <c r="AC176" s="2"/>
      <c r="AD176" s="2"/>
      <c r="AF176" s="2"/>
      <c r="AG176" s="2"/>
      <c r="AH176" s="2"/>
      <c r="AI176" s="2"/>
      <c r="AJ176" s="0" t="n">
        <f aca="false">VLOOKUP(D176,Koordinaten!$A:$C,2,FALSE())</f>
        <v>12.4853384</v>
      </c>
      <c r="AK176" s="0" t="n">
        <f aca="false">VLOOKUP(D176,Koordinaten!$A:$C,3,FALSE())</f>
        <v>41.894802</v>
      </c>
      <c r="AL176" s="0" t="n">
        <f aca="false">IF(ISBLANK($E176),VLOOKUP(D176,Koordinaten!$A:$C,2,FALSE()),VLOOKUP($E176,Koordinaten!$F:$H,2,FALSE()))</f>
        <v>14.155048</v>
      </c>
      <c r="AM176" s="0" t="n">
        <f aca="false">IF(ISBLANK($E176),VLOOKUP(D176,Koordinaten!$A:$C,3,FALSE()),VLOOKUP($E176,Koordinaten!$F:$H,3,FALSE()))</f>
        <v>37.587794</v>
      </c>
      <c r="AN176" s="0" t="str">
        <f aca="false">CONCATENATE(AK176,";",AJ176)</f>
        <v>41,894802;12,4853384</v>
      </c>
      <c r="AO176" s="0" t="str">
        <f aca="false">CONCATENATE(AM176,";",AL176)</f>
        <v>37,587794;14,155048</v>
      </c>
      <c r="AP176" s="0" t="n">
        <f aca="false">MIN(IF(ISBLANK(X176),9999,X176),IF(ISBLANK(AA176),9999,AA176),IF(ISBLANK(AD176),9999,AD176),IF(ISBLANK(AG176),9999,AG176),IF(ISBLANK(AI176),9999,AI176))</f>
        <v>9999</v>
      </c>
      <c r="AQ176" s="10" t="n">
        <v>44099</v>
      </c>
      <c r="AR176" s="0" t="s">
        <v>51</v>
      </c>
    </row>
    <row r="177" customFormat="false" ht="13" hidden="false" customHeight="false" outlineLevel="0" collapsed="false">
      <c r="B177" s="4" t="s">
        <v>44</v>
      </c>
      <c r="C177" s="5" t="n">
        <v>2017</v>
      </c>
      <c r="D177" s="4" t="s">
        <v>60</v>
      </c>
      <c r="E177" s="4" t="s">
        <v>212</v>
      </c>
      <c r="F177" s="4" t="n">
        <v>3</v>
      </c>
      <c r="G177" s="4" t="n">
        <v>2</v>
      </c>
      <c r="H177" s="2" t="s">
        <v>378</v>
      </c>
      <c r="I177" s="2" t="s">
        <v>387</v>
      </c>
      <c r="J177" s="2" t="s">
        <v>48</v>
      </c>
      <c r="K177" s="4" t="str">
        <f aca="false">CONCATENATE(IF(ISBLANK(W177),"-",W177),"/",IF(ISBLANK(Z177),"-",Z177),"/",IF(ISBLANK(AC177),"-",AC177),"/",IF(ISBLANK(AF177),"-",AF177),"/",IF(ISBLANK(AH177),"-",AH177))</f>
        <v>2019/-/-/-/-</v>
      </c>
      <c r="L177" s="4" t="str">
        <f aca="false">CONCATENATE(IF(ISBLANK(X177),"-",X177),"/",IF(ISBLANK(AA177),"-",AA177),"/",IF(ISBLANK(AD177),"-",AD177),"/",IF(ISBLANK(AG177),"-",AG177),"/",IF(ISBLANK(AI177),"-",AI177))</f>
        <v>2023/-/-/-/-</v>
      </c>
      <c r="M177" s="6"/>
      <c r="N177" s="4" t="n">
        <v>2020</v>
      </c>
      <c r="O177" s="4" t="str">
        <f aca="false">CONCATENATE(IF(ISBLANK(V177),"-",V177),"/",IF(ISBLANK(Y177),"-",Y177),"/",IF(ISBLANK(AB177),"-",AB177),"/",IF(ISBLANK(AE177),"-",AE177))</f>
        <v>90+/-/-/-</v>
      </c>
      <c r="P177" s="4" t="s">
        <v>381</v>
      </c>
      <c r="Q177" s="4" t="s">
        <v>382</v>
      </c>
      <c r="R177" s="2"/>
      <c r="S177" s="2"/>
      <c r="T177" s="11" t="n">
        <f aca="false">M177*F177</f>
        <v>0</v>
      </c>
      <c r="U177" s="12" t="n">
        <f aca="false">G177*M177</f>
        <v>0</v>
      </c>
      <c r="V177" s="2" t="s">
        <v>388</v>
      </c>
      <c r="W177" s="2" t="n">
        <v>2019</v>
      </c>
      <c r="X177" s="2" t="n">
        <v>2023</v>
      </c>
      <c r="Y177" s="2"/>
      <c r="Z177" s="2"/>
      <c r="AA177" s="2"/>
      <c r="AB177" s="2"/>
      <c r="AC177" s="2"/>
      <c r="AD177" s="2"/>
      <c r="AF177" s="2"/>
      <c r="AG177" s="2"/>
      <c r="AH177" s="2"/>
      <c r="AI177" s="2"/>
      <c r="AJ177" s="0" t="n">
        <f aca="false">VLOOKUP(D177,Koordinaten!$A:$C,2,FALSE())</f>
        <v>12.4853384</v>
      </c>
      <c r="AK177" s="0" t="n">
        <f aca="false">VLOOKUP(D177,Koordinaten!$A:$C,3,FALSE())</f>
        <v>41.894802</v>
      </c>
      <c r="AL177" s="0" t="n">
        <f aca="false">IF(ISBLANK($E177),VLOOKUP(D177,Koordinaten!$A:$C,2,FALSE()),VLOOKUP($E177,Koordinaten!$F:$H,2,FALSE()))</f>
        <v>14.155048</v>
      </c>
      <c r="AM177" s="0" t="n">
        <f aca="false">IF(ISBLANK($E177),VLOOKUP(D177,Koordinaten!$A:$C,3,FALSE()),VLOOKUP($E177,Koordinaten!$F:$H,3,FALSE()))</f>
        <v>37.587794</v>
      </c>
      <c r="AN177" s="0" t="str">
        <f aca="false">CONCATENATE(AK177,";",AJ177)</f>
        <v>41,894802;12,4853384</v>
      </c>
      <c r="AO177" s="0" t="str">
        <f aca="false">CONCATENATE(AM177,";",AL177)</f>
        <v>37,587794;14,155048</v>
      </c>
      <c r="AP177" s="0" t="n">
        <f aca="false">MIN(IF(ISBLANK(X177),9999,X177),IF(ISBLANK(AA177),9999,AA177),IF(ISBLANK(AD177),9999,AD177),IF(ISBLANK(AG177),9999,AG177),IF(ISBLANK(AI177),9999,AI177))</f>
        <v>2023</v>
      </c>
      <c r="AQ177" s="10" t="n">
        <v>44099</v>
      </c>
      <c r="AR177" s="0" t="s">
        <v>51</v>
      </c>
    </row>
    <row r="178" customFormat="false" ht="13" hidden="false" customHeight="false" outlineLevel="0" collapsed="false">
      <c r="B178" s="4" t="s">
        <v>44</v>
      </c>
      <c r="C178" s="5" t="n">
        <v>2015</v>
      </c>
      <c r="D178" s="4" t="s">
        <v>60</v>
      </c>
      <c r="E178" s="4" t="s">
        <v>212</v>
      </c>
      <c r="F178" s="4" t="n">
        <v>3</v>
      </c>
      <c r="G178" s="4"/>
      <c r="H178" s="2" t="s">
        <v>378</v>
      </c>
      <c r="I178" s="2" t="s">
        <v>389</v>
      </c>
      <c r="J178" s="2" t="s">
        <v>48</v>
      </c>
      <c r="K178" s="4" t="str">
        <f aca="false">CONCATENATE(IF(ISBLANK(W178),"-",W178),"/",IF(ISBLANK(Z178),"-",Z178),"/",IF(ISBLANK(AC178),"-",AC178),"/",IF(ISBLANK(AF178),"-",AF178),"/",IF(ISBLANK(AH178),"-",AH178))</f>
        <v>2019/-/-/-/-</v>
      </c>
      <c r="L178" s="4" t="str">
        <f aca="false">CONCATENATE(IF(ISBLANK(X178),"-",X178),"/",IF(ISBLANK(AA178),"-",AA178),"/",IF(ISBLANK(AD178),"-",AD178),"/",IF(ISBLANK(AG178),"-",AG178),"/",IF(ISBLANK(AI178),"-",AI178))</f>
        <v>2025/-/-/-/-</v>
      </c>
      <c r="M178" s="6"/>
      <c r="N178" s="4" t="n">
        <v>2020</v>
      </c>
      <c r="O178" s="4" t="str">
        <f aca="false">CONCATENATE(IF(ISBLANK(V178),"-",V178),"/",IF(ISBLANK(Y178),"-",Y178),"/",IF(ISBLANK(AB178),"-",AB178),"/",IF(ISBLANK(AE178),"-",AE178))</f>
        <v>91/-/-/91</v>
      </c>
      <c r="P178" s="4" t="s">
        <v>381</v>
      </c>
      <c r="Q178" s="4" t="s">
        <v>382</v>
      </c>
      <c r="R178" s="2"/>
      <c r="S178" s="2"/>
      <c r="T178" s="11" t="n">
        <f aca="false">M178*F178</f>
        <v>0</v>
      </c>
      <c r="U178" s="12" t="n">
        <f aca="false">G178*M178</f>
        <v>0</v>
      </c>
      <c r="V178" s="2" t="n">
        <v>91</v>
      </c>
      <c r="W178" s="2" t="n">
        <v>2019</v>
      </c>
      <c r="X178" s="2" t="n">
        <v>2025</v>
      </c>
      <c r="Y178" s="2"/>
      <c r="Z178" s="2"/>
      <c r="AA178" s="2"/>
      <c r="AB178" s="2"/>
      <c r="AC178" s="2"/>
      <c r="AD178" s="2"/>
      <c r="AE178" s="2" t="n">
        <v>91</v>
      </c>
      <c r="AF178" s="2"/>
      <c r="AG178" s="2"/>
      <c r="AH178" s="2"/>
      <c r="AI178" s="2"/>
      <c r="AJ178" s="0" t="n">
        <f aca="false">VLOOKUP(D178,Koordinaten!$A:$C,2,FALSE())</f>
        <v>12.4853384</v>
      </c>
      <c r="AK178" s="0" t="n">
        <f aca="false">VLOOKUP(D178,Koordinaten!$A:$C,3,FALSE())</f>
        <v>41.894802</v>
      </c>
      <c r="AL178" s="0" t="n">
        <f aca="false">IF(ISBLANK($E178),VLOOKUP(D178,Koordinaten!$A:$C,2,FALSE()),VLOOKUP($E178,Koordinaten!$F:$H,2,FALSE()))</f>
        <v>14.155048</v>
      </c>
      <c r="AM178" s="0" t="n">
        <f aca="false">IF(ISBLANK($E178),VLOOKUP(D178,Koordinaten!$A:$C,3,FALSE()),VLOOKUP($E178,Koordinaten!$F:$H,3,FALSE()))</f>
        <v>37.587794</v>
      </c>
      <c r="AN178" s="0" t="str">
        <f aca="false">CONCATENATE(AK178,";",AJ178)</f>
        <v>41,894802;12,4853384</v>
      </c>
      <c r="AO178" s="0" t="str">
        <f aca="false">CONCATENATE(AM178,";",AL178)</f>
        <v>37,587794;14,155048</v>
      </c>
      <c r="AP178" s="0" t="n">
        <f aca="false">MIN(IF(ISBLANK(X178),9999,X178),IF(ISBLANK(AA178),9999,AA178),IF(ISBLANK(AD178),9999,AD178),IF(ISBLANK(AG178),9999,AG178),IF(ISBLANK(AI178),9999,AI178))</f>
        <v>2025</v>
      </c>
      <c r="AQ178" s="10" t="n">
        <v>44099</v>
      </c>
      <c r="AR178" s="0" t="s">
        <v>51</v>
      </c>
    </row>
    <row r="179" customFormat="false" ht="13" hidden="false" customHeight="false" outlineLevel="0" collapsed="false">
      <c r="B179" s="4" t="s">
        <v>71</v>
      </c>
      <c r="C179" s="5" t="n">
        <v>2015</v>
      </c>
      <c r="D179" s="4" t="s">
        <v>60</v>
      </c>
      <c r="E179" s="4" t="s">
        <v>212</v>
      </c>
      <c r="F179" s="4" t="n">
        <v>1</v>
      </c>
      <c r="G179" s="4" t="n">
        <v>1</v>
      </c>
      <c r="H179" s="2" t="s">
        <v>378</v>
      </c>
      <c r="I179" s="2" t="s">
        <v>386</v>
      </c>
      <c r="J179" s="2" t="s">
        <v>229</v>
      </c>
      <c r="K179" s="4" t="str">
        <f aca="false">CONCATENATE(IF(ISBLANK(W179),"-",W179),"/",IF(ISBLANK(Z179),"-",Z179),"/",IF(ISBLANK(AC179),"-",AC179),"/",IF(ISBLANK(AF179),"-",AF179),"/",IF(ISBLANK(AH179),"-",AH179))</f>
        <v>2019/-/-/2020/-</v>
      </c>
      <c r="L179" s="4" t="str">
        <f aca="false">CONCATENATE(IF(ISBLANK(X179),"-",X179),"/",IF(ISBLANK(AA179),"-",AA179),"/",IF(ISBLANK(AD179),"-",AD179),"/",IF(ISBLANK(AG179),"-",AG179),"/",IF(ISBLANK(AI179),"-",AI179))</f>
        <v>2030/-/-/2024/-</v>
      </c>
      <c r="M179" s="6"/>
      <c r="N179" s="4" t="n">
        <v>2020</v>
      </c>
      <c r="O179" s="4" t="str">
        <f aca="false">CONCATENATE(IF(ISBLANK(V179),"-",V179),"/",IF(ISBLANK(Y179),"-",Y179),"/",IF(ISBLANK(AB179),"-",AB179),"/",IF(ISBLANK(AE179),"-",AE179))</f>
        <v>94+/-/-/88,3</v>
      </c>
      <c r="P179" s="4" t="s">
        <v>381</v>
      </c>
      <c r="Q179" s="4" t="s">
        <v>382</v>
      </c>
      <c r="R179" s="2"/>
      <c r="S179" s="2"/>
      <c r="T179" s="11" t="n">
        <f aca="false">M179*F179</f>
        <v>0</v>
      </c>
      <c r="U179" s="12" t="n">
        <f aca="false">G179*M179</f>
        <v>0</v>
      </c>
      <c r="V179" s="2" t="s">
        <v>390</v>
      </c>
      <c r="W179" s="2" t="n">
        <v>2019</v>
      </c>
      <c r="X179" s="2" t="n">
        <v>2030</v>
      </c>
      <c r="Y179" s="2"/>
      <c r="Z179" s="2"/>
      <c r="AA179" s="2"/>
      <c r="AB179" s="2"/>
      <c r="AC179" s="2"/>
      <c r="AD179" s="2"/>
      <c r="AE179" s="2" t="n">
        <v>88.3</v>
      </c>
      <c r="AF179" s="2" t="n">
        <v>2020</v>
      </c>
      <c r="AG179" s="2" t="n">
        <v>2024</v>
      </c>
      <c r="AH179" s="2"/>
      <c r="AI179" s="2"/>
      <c r="AJ179" s="0" t="n">
        <f aca="false">VLOOKUP(D179,Koordinaten!$A:$C,2,FALSE())</f>
        <v>12.4853384</v>
      </c>
      <c r="AK179" s="0" t="n">
        <f aca="false">VLOOKUP(D179,Koordinaten!$A:$C,3,FALSE())</f>
        <v>41.894802</v>
      </c>
      <c r="AL179" s="0" t="n">
        <f aca="false">IF(ISBLANK($E179),VLOOKUP(D179,Koordinaten!$A:$C,2,FALSE()),VLOOKUP($E179,Koordinaten!$F:$H,2,FALSE()))</f>
        <v>14.155048</v>
      </c>
      <c r="AM179" s="0" t="n">
        <f aca="false">IF(ISBLANK($E179),VLOOKUP(D179,Koordinaten!$A:$C,3,FALSE()),VLOOKUP($E179,Koordinaten!$F:$H,3,FALSE()))</f>
        <v>37.587794</v>
      </c>
      <c r="AN179" s="0" t="str">
        <f aca="false">CONCATENATE(AK179,";",AJ179)</f>
        <v>41,894802;12,4853384</v>
      </c>
      <c r="AO179" s="0" t="str">
        <f aca="false">CONCATENATE(AM179,";",AL179)</f>
        <v>37,587794;14,155048</v>
      </c>
      <c r="AP179" s="0" t="n">
        <f aca="false">MIN(IF(ISBLANK(X179),9999,X179),IF(ISBLANK(AA179),9999,AA179),IF(ISBLANK(AD179),9999,AD179),IF(ISBLANK(AG179),9999,AG179),IF(ISBLANK(AI179),9999,AI179))</f>
        <v>2024</v>
      </c>
      <c r="AQ179" s="10" t="n">
        <v>44302</v>
      </c>
      <c r="AR179" s="0" t="s">
        <v>344</v>
      </c>
    </row>
    <row r="180" customFormat="false" ht="13" hidden="false" customHeight="false" outlineLevel="0" collapsed="false">
      <c r="B180" s="4" t="s">
        <v>89</v>
      </c>
      <c r="C180" s="5" t="n">
        <v>2017</v>
      </c>
      <c r="D180" s="4" t="s">
        <v>60</v>
      </c>
      <c r="E180" s="4" t="s">
        <v>212</v>
      </c>
      <c r="F180" s="4" t="n">
        <v>3</v>
      </c>
      <c r="G180" s="4" t="n">
        <v>3</v>
      </c>
      <c r="H180" s="2" t="s">
        <v>213</v>
      </c>
      <c r="I180" s="2" t="s">
        <v>391</v>
      </c>
      <c r="J180" s="2" t="s">
        <v>392</v>
      </c>
      <c r="K180" s="4" t="str">
        <f aca="false">CONCATENATE(IF(ISBLANK(W180),"-",W180),"/",IF(ISBLANK(Z180),"-",Z180),"/",IF(ISBLANK(AC180),"-",AC180),"/",IF(ISBLANK(AF180),"-",AF180),"/",IF(ISBLANK(AH180),"-",AH180))</f>
        <v>-/-/-/-/-</v>
      </c>
      <c r="L180" s="4" t="str">
        <f aca="false">CONCATENATE(IF(ISBLANK(X180),"-",X180),"/",IF(ISBLANK(AA180),"-",AA180),"/",IF(ISBLANK(AD180),"-",AD180),"/",IF(ISBLANK(AG180),"-",AG180),"/",IF(ISBLANK(AI180),"-",AI180))</f>
        <v>-/-/-/-/-</v>
      </c>
      <c r="M180" s="6"/>
      <c r="N180" s="4" t="n">
        <v>2020</v>
      </c>
      <c r="O180" s="4" t="str">
        <f aca="false">CONCATENATE(IF(ISBLANK(V180),"-",V180),"/",IF(ISBLANK(Y180),"-",Y180),"/",IF(ISBLANK(AB180),"-",AB180),"/",IF(ISBLANK(AE180),"-",AE180))</f>
        <v>-/-/-/90</v>
      </c>
      <c r="P180" s="4" t="s">
        <v>213</v>
      </c>
      <c r="Q180" s="4" t="s">
        <v>382</v>
      </c>
      <c r="R180" s="2"/>
      <c r="S180" s="2"/>
      <c r="T180" s="11" t="n">
        <f aca="false">M180*F180</f>
        <v>0</v>
      </c>
      <c r="U180" s="12" t="n">
        <f aca="false">G180*M180</f>
        <v>0</v>
      </c>
      <c r="V180" s="2"/>
      <c r="W180" s="2"/>
      <c r="X180" s="2"/>
      <c r="Y180" s="2"/>
      <c r="Z180" s="2"/>
      <c r="AA180" s="2"/>
      <c r="AB180" s="2"/>
      <c r="AC180" s="2"/>
      <c r="AD180" s="2"/>
      <c r="AE180" s="2" t="n">
        <v>90</v>
      </c>
      <c r="AF180" s="2"/>
      <c r="AG180" s="2"/>
      <c r="AH180" s="2"/>
      <c r="AI180" s="2"/>
      <c r="AJ180" s="0" t="n">
        <f aca="false">VLOOKUP(D180,Koordinaten!$A:$C,2,FALSE())</f>
        <v>12.4853384</v>
      </c>
      <c r="AK180" s="0" t="n">
        <f aca="false">VLOOKUP(D180,Koordinaten!$A:$C,3,FALSE())</f>
        <v>41.894802</v>
      </c>
      <c r="AL180" s="0" t="n">
        <f aca="false">IF(ISBLANK($E180),VLOOKUP(D180,Koordinaten!$A:$C,2,FALSE()),VLOOKUP($E180,Koordinaten!$F:$H,2,FALSE()))</f>
        <v>14.155048</v>
      </c>
      <c r="AM180" s="0" t="n">
        <f aca="false">IF(ISBLANK($E180),VLOOKUP(D180,Koordinaten!$A:$C,3,FALSE()),VLOOKUP($E180,Koordinaten!$F:$H,3,FALSE()))</f>
        <v>37.587794</v>
      </c>
      <c r="AN180" s="0" t="str">
        <f aca="false">CONCATENATE(AK180,";",AJ180)</f>
        <v>41,894802;12,4853384</v>
      </c>
      <c r="AO180" s="0" t="str">
        <f aca="false">CONCATENATE(AM180,";",AL180)</f>
        <v>37,587794;14,155048</v>
      </c>
      <c r="AP180" s="0" t="n">
        <f aca="false">MIN(IF(ISBLANK(X180),9999,X180),IF(ISBLANK(AA180),9999,AA180),IF(ISBLANK(AD180),9999,AD180),IF(ISBLANK(AG180),9999,AG180),IF(ISBLANK(AI180),9999,AI180))</f>
        <v>9999</v>
      </c>
      <c r="AQ180" s="10" t="n">
        <v>44065</v>
      </c>
      <c r="AR180" s="0" t="n">
        <v>5</v>
      </c>
    </row>
    <row r="181" customFormat="false" ht="13" hidden="false" customHeight="false" outlineLevel="0" collapsed="false">
      <c r="B181" s="4" t="s">
        <v>44</v>
      </c>
      <c r="C181" s="5" t="n">
        <v>2016</v>
      </c>
      <c r="D181" s="4" t="s">
        <v>60</v>
      </c>
      <c r="E181" s="4" t="s">
        <v>212</v>
      </c>
      <c r="F181" s="4" t="n">
        <v>3</v>
      </c>
      <c r="G181" s="4" t="n">
        <v>3</v>
      </c>
      <c r="H181" s="2" t="s">
        <v>213</v>
      </c>
      <c r="I181" s="2" t="s">
        <v>393</v>
      </c>
      <c r="J181" s="2" t="s">
        <v>229</v>
      </c>
      <c r="K181" s="4" t="str">
        <f aca="false">CONCATENATE(IF(ISBLANK(W181),"-",W181),"/",IF(ISBLANK(Z181),"-",Z181),"/",IF(ISBLANK(AC181),"-",AC181),"/",IF(ISBLANK(AF181),"-",AF181),"/",IF(ISBLANK(AH181),"-",AH181))</f>
        <v>-/-/-/-/-</v>
      </c>
      <c r="L181" s="4" t="str">
        <f aca="false">CONCATENATE(IF(ISBLANK(X181),"-",X181),"/",IF(ISBLANK(AA181),"-",AA181),"/",IF(ISBLANK(AD181),"-",AD181),"/",IF(ISBLANK(AG181),"-",AG181),"/",IF(ISBLANK(AI181),"-",AI181))</f>
        <v>-/-/-/-/-</v>
      </c>
      <c r="M181" s="6"/>
      <c r="N181" s="4" t="n">
        <v>2020</v>
      </c>
      <c r="O181" s="4" t="str">
        <f aca="false">CONCATENATE(IF(ISBLANK(V181),"-",V181),"/",IF(ISBLANK(Y181),"-",Y181),"/",IF(ISBLANK(AB181),"-",AB181),"/",IF(ISBLANK(AE181),"-",AE181))</f>
        <v>-/-/-/90</v>
      </c>
      <c r="P181" s="4" t="s">
        <v>213</v>
      </c>
      <c r="Q181" s="4" t="s">
        <v>382</v>
      </c>
      <c r="R181" s="2"/>
      <c r="S181" s="2"/>
      <c r="T181" s="11" t="n">
        <f aca="false">M181*F181</f>
        <v>0</v>
      </c>
      <c r="U181" s="12" t="n">
        <f aca="false">G181*M181</f>
        <v>0</v>
      </c>
      <c r="V181" s="2"/>
      <c r="W181" s="2"/>
      <c r="X181" s="2"/>
      <c r="Y181" s="2"/>
      <c r="Z181" s="2"/>
      <c r="AA181" s="2"/>
      <c r="AB181" s="2"/>
      <c r="AC181" s="2"/>
      <c r="AD181" s="2"/>
      <c r="AE181" s="2" t="n">
        <v>90</v>
      </c>
      <c r="AF181" s="2"/>
      <c r="AG181" s="2"/>
      <c r="AH181" s="2"/>
      <c r="AI181" s="2"/>
      <c r="AJ181" s="0" t="n">
        <f aca="false">VLOOKUP(D181,Koordinaten!$A:$C,2,FALSE())</f>
        <v>12.4853384</v>
      </c>
      <c r="AK181" s="0" t="n">
        <f aca="false">VLOOKUP(D181,Koordinaten!$A:$C,3,FALSE())</f>
        <v>41.894802</v>
      </c>
      <c r="AL181" s="0" t="n">
        <f aca="false">IF(ISBLANK($E181),VLOOKUP(D181,Koordinaten!$A:$C,2,FALSE()),VLOOKUP($E181,Koordinaten!$F:$H,2,FALSE()))</f>
        <v>14.155048</v>
      </c>
      <c r="AM181" s="0" t="n">
        <f aca="false">IF(ISBLANK($E181),VLOOKUP(D181,Koordinaten!$A:$C,3,FALSE()),VLOOKUP($E181,Koordinaten!$F:$H,3,FALSE()))</f>
        <v>37.587794</v>
      </c>
      <c r="AN181" s="0" t="str">
        <f aca="false">CONCATENATE(AK181,";",AJ181)</f>
        <v>41,894802;12,4853384</v>
      </c>
      <c r="AO181" s="0" t="str">
        <f aca="false">CONCATENATE(AM181,";",AL181)</f>
        <v>37,587794;14,155048</v>
      </c>
      <c r="AP181" s="0" t="n">
        <f aca="false">MIN(IF(ISBLANK(X181),9999,X181),IF(ISBLANK(AA181),9999,AA181),IF(ISBLANK(AD181),9999,AD181),IF(ISBLANK(AG181),9999,AG181),IF(ISBLANK(AI181),9999,AI181))</f>
        <v>9999</v>
      </c>
      <c r="AQ181" s="10" t="n">
        <v>44065</v>
      </c>
      <c r="AR181" s="0" t="s">
        <v>51</v>
      </c>
    </row>
    <row r="182" customFormat="false" ht="13" hidden="false" customHeight="false" outlineLevel="0" collapsed="false">
      <c r="B182" s="4" t="s">
        <v>44</v>
      </c>
      <c r="C182" s="5" t="n">
        <v>2016</v>
      </c>
      <c r="D182" s="4" t="s">
        <v>60</v>
      </c>
      <c r="E182" s="4" t="s">
        <v>212</v>
      </c>
      <c r="F182" s="4" t="n">
        <v>1</v>
      </c>
      <c r="G182" s="4" t="n">
        <v>1</v>
      </c>
      <c r="H182" s="2" t="s">
        <v>213</v>
      </c>
      <c r="I182" s="2" t="s">
        <v>394</v>
      </c>
      <c r="J182" s="2" t="s">
        <v>229</v>
      </c>
      <c r="K182" s="4" t="str">
        <f aca="false">CONCATENATE(IF(ISBLANK(W182),"-",W182),"/",IF(ISBLANK(Z182),"-",Z182),"/",IF(ISBLANK(AC182),"-",AC182),"/",IF(ISBLANK(AF182),"-",AF182),"/",IF(ISBLANK(AH182),"-",AH182))</f>
        <v>-/-/-/2021/-</v>
      </c>
      <c r="L182" s="4" t="str">
        <f aca="false">CONCATENATE(IF(ISBLANK(X182),"-",X182),"/",IF(ISBLANK(AA182),"-",AA182),"/",IF(ISBLANK(AD182),"-",AD182),"/",IF(ISBLANK(AG182),"-",AG182),"/",IF(ISBLANK(AI182),"-",AI182))</f>
        <v>-/-/-/2028/-</v>
      </c>
      <c r="M182" s="6"/>
      <c r="N182" s="4" t="n">
        <v>2020</v>
      </c>
      <c r="O182" s="4" t="str">
        <f aca="false">CONCATENATE(IF(ISBLANK(V182),"-",V182),"/",IF(ISBLANK(Y182),"-",Y182),"/",IF(ISBLANK(AB182),"-",AB182),"/",IF(ISBLANK(AE182),"-",AE182))</f>
        <v>-/-/-/90,8</v>
      </c>
      <c r="P182" s="4" t="s">
        <v>213</v>
      </c>
      <c r="Q182" s="4" t="s">
        <v>382</v>
      </c>
      <c r="R182" s="2"/>
      <c r="S182" s="2"/>
      <c r="T182" s="11" t="n">
        <f aca="false">M182*F182</f>
        <v>0</v>
      </c>
      <c r="U182" s="12" t="n">
        <f aca="false">G182*M182</f>
        <v>0</v>
      </c>
      <c r="V182" s="2"/>
      <c r="W182" s="2"/>
      <c r="X182" s="2"/>
      <c r="Y182" s="2"/>
      <c r="Z182" s="2"/>
      <c r="AA182" s="2"/>
      <c r="AB182" s="2"/>
      <c r="AC182" s="2"/>
      <c r="AD182" s="2"/>
      <c r="AE182" s="2" t="n">
        <v>90.8</v>
      </c>
      <c r="AF182" s="2" t="n">
        <v>2021</v>
      </c>
      <c r="AG182" s="2" t="n">
        <v>2028</v>
      </c>
      <c r="AH182" s="2"/>
      <c r="AI182" s="2"/>
      <c r="AJ182" s="0" t="n">
        <f aca="false">VLOOKUP(D182,Koordinaten!$A:$C,2,FALSE())</f>
        <v>12.4853384</v>
      </c>
      <c r="AK182" s="0" t="n">
        <f aca="false">VLOOKUP(D182,Koordinaten!$A:$C,3,FALSE())</f>
        <v>41.894802</v>
      </c>
      <c r="AL182" s="0" t="n">
        <f aca="false">IF(ISBLANK($E182),VLOOKUP(D182,Koordinaten!$A:$C,2,FALSE()),VLOOKUP($E182,Koordinaten!$F:$H,2,FALSE()))</f>
        <v>14.155048</v>
      </c>
      <c r="AM182" s="0" t="n">
        <f aca="false">IF(ISBLANK($E182),VLOOKUP(D182,Koordinaten!$A:$C,3,FALSE()),VLOOKUP($E182,Koordinaten!$F:$H,3,FALSE()))</f>
        <v>37.587794</v>
      </c>
      <c r="AN182" s="0" t="str">
        <f aca="false">CONCATENATE(AK182,";",AJ182)</f>
        <v>41,894802;12,4853384</v>
      </c>
      <c r="AO182" s="0" t="str">
        <f aca="false">CONCATENATE(AM182,";",AL182)</f>
        <v>37,587794;14,155048</v>
      </c>
      <c r="AP182" s="0" t="n">
        <f aca="false">MIN(IF(ISBLANK(X182),9999,X182),IF(ISBLANK(AA182),9999,AA182),IF(ISBLANK(AD182),9999,AD182),IF(ISBLANK(AG182),9999,AG182),IF(ISBLANK(AI182),9999,AI182))</f>
        <v>2028</v>
      </c>
      <c r="AQ182" s="10" t="n">
        <v>44065</v>
      </c>
      <c r="AR182" s="0" t="n">
        <v>15</v>
      </c>
    </row>
    <row r="183" customFormat="false" ht="13" hidden="false" customHeight="false" outlineLevel="0" collapsed="false">
      <c r="B183" s="4" t="s">
        <v>44</v>
      </c>
      <c r="C183" s="5" t="n">
        <v>2016</v>
      </c>
      <c r="D183" s="4" t="s">
        <v>60</v>
      </c>
      <c r="E183" s="4" t="s">
        <v>212</v>
      </c>
      <c r="F183" s="4" t="n">
        <v>1</v>
      </c>
      <c r="G183" s="4" t="n">
        <v>1</v>
      </c>
      <c r="H183" s="2" t="s">
        <v>213</v>
      </c>
      <c r="I183" s="2" t="s">
        <v>395</v>
      </c>
      <c r="J183" s="2" t="s">
        <v>229</v>
      </c>
      <c r="K183" s="4" t="str">
        <f aca="false">CONCATENATE(IF(ISBLANK(W183),"-",W183),"/",IF(ISBLANK(Z183),"-",Z183),"/",IF(ISBLANK(AC183),"-",AC183),"/",IF(ISBLANK(AF183),"-",AF183),"/",IF(ISBLANK(AH183),"-",AH183))</f>
        <v>-/-/-/2021/-</v>
      </c>
      <c r="L183" s="4" t="str">
        <f aca="false">CONCATENATE(IF(ISBLANK(X183),"-",X183),"/",IF(ISBLANK(AA183),"-",AA183),"/",IF(ISBLANK(AD183),"-",AD183),"/",IF(ISBLANK(AG183),"-",AG183),"/",IF(ISBLANK(AI183),"-",AI183))</f>
        <v>-/-/-/2031/-</v>
      </c>
      <c r="M183" s="6"/>
      <c r="N183" s="4" t="n">
        <v>2020</v>
      </c>
      <c r="O183" s="4" t="str">
        <f aca="false">CONCATENATE(IF(ISBLANK(V183),"-",V183),"/",IF(ISBLANK(Y183),"-",Y183),"/",IF(ISBLANK(AB183),"-",AB183),"/",IF(ISBLANK(AE183),"-",AE183))</f>
        <v>-/-/-/91,3</v>
      </c>
      <c r="P183" s="4" t="s">
        <v>213</v>
      </c>
      <c r="Q183" s="4" t="s">
        <v>382</v>
      </c>
      <c r="R183" s="2"/>
      <c r="S183" s="2"/>
      <c r="T183" s="11" t="n">
        <f aca="false">M183*F183</f>
        <v>0</v>
      </c>
      <c r="U183" s="12" t="n">
        <f aca="false">G183*M183</f>
        <v>0</v>
      </c>
      <c r="V183" s="2"/>
      <c r="W183" s="2"/>
      <c r="X183" s="2"/>
      <c r="Y183" s="2"/>
      <c r="Z183" s="2"/>
      <c r="AA183" s="2"/>
      <c r="AB183" s="2"/>
      <c r="AC183" s="2"/>
      <c r="AD183" s="2"/>
      <c r="AE183" s="2" t="n">
        <v>91.3</v>
      </c>
      <c r="AF183" s="2" t="n">
        <v>2021</v>
      </c>
      <c r="AG183" s="2" t="n">
        <v>2031</v>
      </c>
      <c r="AH183" s="2"/>
      <c r="AI183" s="2"/>
      <c r="AJ183" s="0" t="n">
        <f aca="false">VLOOKUP(D183,Koordinaten!$A:$C,2,FALSE())</f>
        <v>12.4853384</v>
      </c>
      <c r="AK183" s="0" t="n">
        <f aca="false">VLOOKUP(D183,Koordinaten!$A:$C,3,FALSE())</f>
        <v>41.894802</v>
      </c>
      <c r="AL183" s="0" t="n">
        <f aca="false">IF(ISBLANK($E183),VLOOKUP(D183,Koordinaten!$A:$C,2,FALSE()),VLOOKUP($E183,Koordinaten!$F:$H,2,FALSE()))</f>
        <v>14.155048</v>
      </c>
      <c r="AM183" s="0" t="n">
        <f aca="false">IF(ISBLANK($E183),VLOOKUP(D183,Koordinaten!$A:$C,3,FALSE()),VLOOKUP($E183,Koordinaten!$F:$H,3,FALSE()))</f>
        <v>37.587794</v>
      </c>
      <c r="AN183" s="0" t="str">
        <f aca="false">CONCATENATE(AK183,";",AJ183)</f>
        <v>41,894802;12,4853384</v>
      </c>
      <c r="AO183" s="0" t="str">
        <f aca="false">CONCATENATE(AM183,";",AL183)</f>
        <v>37,587794;14,155048</v>
      </c>
      <c r="AP183" s="0" t="n">
        <f aca="false">MIN(IF(ISBLANK(X183),9999,X183),IF(ISBLANK(AA183),9999,AA183),IF(ISBLANK(AD183),9999,AD183),IF(ISBLANK(AG183),9999,AG183),IF(ISBLANK(AI183),9999,AI183))</f>
        <v>2031</v>
      </c>
      <c r="AQ183" s="10" t="n">
        <v>44065</v>
      </c>
      <c r="AR183" s="0" t="n">
        <v>11</v>
      </c>
    </row>
    <row r="184" customFormat="false" ht="13" hidden="false" customHeight="false" outlineLevel="0" collapsed="false">
      <c r="B184" s="4" t="s">
        <v>44</v>
      </c>
      <c r="C184" s="5" t="n">
        <v>2016</v>
      </c>
      <c r="D184" s="4" t="s">
        <v>60</v>
      </c>
      <c r="E184" s="4" t="s">
        <v>212</v>
      </c>
      <c r="F184" s="4" t="n">
        <v>1</v>
      </c>
      <c r="G184" s="4" t="n">
        <v>1</v>
      </c>
      <c r="H184" s="2" t="s">
        <v>213</v>
      </c>
      <c r="I184" s="2" t="s">
        <v>396</v>
      </c>
      <c r="J184" s="2" t="s">
        <v>229</v>
      </c>
      <c r="K184" s="4" t="str">
        <f aca="false">CONCATENATE(IF(ISBLANK(W184),"-",W184),"/",IF(ISBLANK(Z184),"-",Z184),"/",IF(ISBLANK(AC184),"-",AC184),"/",IF(ISBLANK(AF184),"-",AF184),"/",IF(ISBLANK(AH184),"-",AH184))</f>
        <v>-/-/-/2021/-</v>
      </c>
      <c r="L184" s="4" t="str">
        <f aca="false">CONCATENATE(IF(ISBLANK(X184),"-",X184),"/",IF(ISBLANK(AA184),"-",AA184),"/",IF(ISBLANK(AD184),"-",AD184),"/",IF(ISBLANK(AG184),"-",AG184),"/",IF(ISBLANK(AI184),"-",AI184))</f>
        <v>-/-/-/2026/-</v>
      </c>
      <c r="M184" s="6"/>
      <c r="N184" s="4" t="n">
        <v>2020</v>
      </c>
      <c r="O184" s="4" t="str">
        <f aca="false">CONCATENATE(IF(ISBLANK(V184),"-",V184),"/",IF(ISBLANK(Y184),"-",Y184),"/",IF(ISBLANK(AB184),"-",AB184),"/",IF(ISBLANK(AE184),"-",AE184))</f>
        <v>-/-/-/91,3</v>
      </c>
      <c r="P184" s="4" t="s">
        <v>213</v>
      </c>
      <c r="Q184" s="4" t="s">
        <v>382</v>
      </c>
      <c r="R184" s="2"/>
      <c r="S184" s="2"/>
      <c r="T184" s="11" t="n">
        <f aca="false">M184*F184</f>
        <v>0</v>
      </c>
      <c r="U184" s="12" t="n">
        <f aca="false">G184*M184</f>
        <v>0</v>
      </c>
      <c r="V184" s="2"/>
      <c r="W184" s="2"/>
      <c r="X184" s="2"/>
      <c r="Y184" s="2"/>
      <c r="Z184" s="2"/>
      <c r="AA184" s="2"/>
      <c r="AB184" s="2"/>
      <c r="AC184" s="2"/>
      <c r="AD184" s="2"/>
      <c r="AE184" s="2" t="n">
        <v>91.3</v>
      </c>
      <c r="AF184" s="2" t="n">
        <v>2021</v>
      </c>
      <c r="AG184" s="2" t="n">
        <v>2026</v>
      </c>
      <c r="AH184" s="2"/>
      <c r="AI184" s="2"/>
      <c r="AJ184" s="0" t="n">
        <f aca="false">VLOOKUP(D184,Koordinaten!$A:$C,2,FALSE())</f>
        <v>12.4853384</v>
      </c>
      <c r="AK184" s="0" t="n">
        <f aca="false">VLOOKUP(D184,Koordinaten!$A:$C,3,FALSE())</f>
        <v>41.894802</v>
      </c>
      <c r="AL184" s="0" t="n">
        <f aca="false">IF(ISBLANK($E184),VLOOKUP(D184,Koordinaten!$A:$C,2,FALSE()),VLOOKUP($E184,Koordinaten!$F:$H,2,FALSE()))</f>
        <v>14.155048</v>
      </c>
      <c r="AM184" s="0" t="n">
        <f aca="false">IF(ISBLANK($E184),VLOOKUP(D184,Koordinaten!$A:$C,3,FALSE()),VLOOKUP($E184,Koordinaten!$F:$H,3,FALSE()))</f>
        <v>37.587794</v>
      </c>
      <c r="AN184" s="0" t="str">
        <f aca="false">CONCATENATE(AK184,";",AJ184)</f>
        <v>41,894802;12,4853384</v>
      </c>
      <c r="AO184" s="0" t="str">
        <f aca="false">CONCATENATE(AM184,";",AL184)</f>
        <v>37,587794;14,155048</v>
      </c>
      <c r="AP184" s="0" t="n">
        <f aca="false">MIN(IF(ISBLANK(X184),9999,X184),IF(ISBLANK(AA184),9999,AA184),IF(ISBLANK(AD184),9999,AD184),IF(ISBLANK(AG184),9999,AG184),IF(ISBLANK(AI184),9999,AI184))</f>
        <v>2026</v>
      </c>
      <c r="AQ184" s="10" t="n">
        <v>44065</v>
      </c>
      <c r="AR184" s="0" t="n">
        <v>11</v>
      </c>
    </row>
    <row r="185" customFormat="false" ht="13" hidden="false" customHeight="false" outlineLevel="0" collapsed="false">
      <c r="B185" s="4" t="s">
        <v>71</v>
      </c>
      <c r="C185" s="5" t="n">
        <v>2016</v>
      </c>
      <c r="D185" s="4" t="s">
        <v>60</v>
      </c>
      <c r="E185" s="4" t="s">
        <v>212</v>
      </c>
      <c r="F185" s="4" t="n">
        <v>1</v>
      </c>
      <c r="G185" s="4" t="n">
        <v>1</v>
      </c>
      <c r="H185" s="2" t="s">
        <v>213</v>
      </c>
      <c r="I185" s="2" t="s">
        <v>394</v>
      </c>
      <c r="J185" s="2" t="s">
        <v>229</v>
      </c>
      <c r="K185" s="4" t="str">
        <f aca="false">CONCATENATE(IF(ISBLANK(W185),"-",W185),"/",IF(ISBLANK(Z185),"-",Z185),"/",IF(ISBLANK(AC185),"-",AC185),"/",IF(ISBLANK(AF185),"-",AF185),"/",IF(ISBLANK(AH185),"-",AH185))</f>
        <v>-/-/-/2021/-</v>
      </c>
      <c r="L185" s="4" t="str">
        <f aca="false">CONCATENATE(IF(ISBLANK(X185),"-",X185),"/",IF(ISBLANK(AA185),"-",AA185),"/",IF(ISBLANK(AD185),"-",AD185),"/",IF(ISBLANK(AG185),"-",AG185),"/",IF(ISBLANK(AI185),"-",AI185))</f>
        <v>-/-/-/2028/-</v>
      </c>
      <c r="M185" s="6"/>
      <c r="N185" s="4" t="n">
        <v>2020</v>
      </c>
      <c r="O185" s="4" t="str">
        <f aca="false">CONCATENATE(IF(ISBLANK(V185),"-",V185),"/",IF(ISBLANK(Y185),"-",Y185),"/",IF(ISBLANK(AB185),"-",AB185),"/",IF(ISBLANK(AE185),"-",AE185))</f>
        <v>-/-/-/90,8</v>
      </c>
      <c r="P185" s="4" t="s">
        <v>213</v>
      </c>
      <c r="Q185" s="4" t="s">
        <v>382</v>
      </c>
      <c r="R185" s="2"/>
      <c r="S185" s="2"/>
      <c r="T185" s="11" t="n">
        <f aca="false">M185*F185</f>
        <v>0</v>
      </c>
      <c r="U185" s="12" t="n">
        <f aca="false">G185*M185</f>
        <v>0</v>
      </c>
      <c r="V185" s="2"/>
      <c r="W185" s="2"/>
      <c r="X185" s="2"/>
      <c r="Y185" s="2"/>
      <c r="Z185" s="2"/>
      <c r="AA185" s="2"/>
      <c r="AB185" s="2"/>
      <c r="AC185" s="2"/>
      <c r="AD185" s="2"/>
      <c r="AE185" s="2" t="n">
        <v>90.8</v>
      </c>
      <c r="AF185" s="2" t="n">
        <v>2021</v>
      </c>
      <c r="AG185" s="2" t="n">
        <v>2028</v>
      </c>
      <c r="AH185" s="2"/>
      <c r="AI185" s="2"/>
      <c r="AJ185" s="0" t="n">
        <f aca="false">VLOOKUP(D185,Koordinaten!$A:$C,2,FALSE())</f>
        <v>12.4853384</v>
      </c>
      <c r="AK185" s="0" t="n">
        <f aca="false">VLOOKUP(D185,Koordinaten!$A:$C,3,FALSE())</f>
        <v>41.894802</v>
      </c>
      <c r="AL185" s="0" t="n">
        <f aca="false">IF(ISBLANK($E185),VLOOKUP(D185,Koordinaten!$A:$C,2,FALSE()),VLOOKUP($E185,Koordinaten!$F:$H,2,FALSE()))</f>
        <v>14.155048</v>
      </c>
      <c r="AM185" s="0" t="n">
        <f aca="false">IF(ISBLANK($E185),VLOOKUP(D185,Koordinaten!$A:$C,3,FALSE()),VLOOKUP($E185,Koordinaten!$F:$H,3,FALSE()))</f>
        <v>37.587794</v>
      </c>
      <c r="AN185" s="0" t="str">
        <f aca="false">CONCATENATE(AK185,";",AJ185)</f>
        <v>41,894802;12,4853384</v>
      </c>
      <c r="AO185" s="0" t="str">
        <f aca="false">CONCATENATE(AM185,";",AL185)</f>
        <v>37,587794;14,155048</v>
      </c>
      <c r="AP185" s="0" t="n">
        <f aca="false">MIN(IF(ISBLANK(X185),9999,X185),IF(ISBLANK(AA185),9999,AA185),IF(ISBLANK(AD185),9999,AD185),IF(ISBLANK(AG185),9999,AG185),IF(ISBLANK(AI185),9999,AI185))</f>
        <v>2028</v>
      </c>
      <c r="AQ185" s="10" t="n">
        <v>44302</v>
      </c>
      <c r="AR185" s="0" t="s">
        <v>397</v>
      </c>
    </row>
    <row r="186" customFormat="false" ht="13" hidden="false" customHeight="false" outlineLevel="0" collapsed="false">
      <c r="B186" s="4" t="s">
        <v>44</v>
      </c>
      <c r="C186" s="5" t="n">
        <v>2019</v>
      </c>
      <c r="D186" s="4" t="s">
        <v>60</v>
      </c>
      <c r="E186" s="4" t="s">
        <v>212</v>
      </c>
      <c r="F186" s="4" t="n">
        <v>3</v>
      </c>
      <c r="G186" s="4" t="n">
        <v>3</v>
      </c>
      <c r="H186" s="2" t="s">
        <v>398</v>
      </c>
      <c r="I186" s="2" t="s">
        <v>399</v>
      </c>
      <c r="J186" s="2" t="s">
        <v>48</v>
      </c>
      <c r="K186" s="4" t="str">
        <f aca="false">CONCATENATE(IF(ISBLANK(W186),"-",W186),"/",IF(ISBLANK(Z186),"-",Z186),"/",IF(ISBLANK(AC186),"-",AC186),"/",IF(ISBLANK(AF186),"-",AF186),"/",IF(ISBLANK(AH186),"-",AH186))</f>
        <v>-/-/-/-/-</v>
      </c>
      <c r="L186" s="4" t="str">
        <f aca="false">CONCATENATE(IF(ISBLANK(X186),"-",X186),"/",IF(ISBLANK(AA186),"-",AA186),"/",IF(ISBLANK(AD186),"-",AD186),"/",IF(ISBLANK(AG186),"-",AG186),"/",IF(ISBLANK(AI186),"-",AI186))</f>
        <v>-/-/-/-/-</v>
      </c>
      <c r="M186" s="6"/>
      <c r="N186" s="4" t="n">
        <v>2020</v>
      </c>
      <c r="O186" s="4" t="str">
        <f aca="false">CONCATENATE(IF(ISBLANK(V186),"-",V186),"/",IF(ISBLANK(Y186),"-",Y186),"/",IF(ISBLANK(AB186),"-",AB186),"/",IF(ISBLANK(AE186),"-",AE186))</f>
        <v>-/-/-/-</v>
      </c>
      <c r="P186" s="4" t="s">
        <v>398</v>
      </c>
      <c r="Q186" s="4" t="s">
        <v>382</v>
      </c>
      <c r="R186" s="2"/>
      <c r="S186" s="2"/>
      <c r="T186" s="11" t="n">
        <f aca="false">M186*F186</f>
        <v>0</v>
      </c>
      <c r="U186" s="12" t="n">
        <f aca="false">G186*M186</f>
        <v>0</v>
      </c>
      <c r="V186" s="2"/>
      <c r="W186" s="2"/>
      <c r="X186" s="2"/>
      <c r="Y186" s="2"/>
      <c r="Z186" s="2"/>
      <c r="AA186" s="2"/>
      <c r="AB186" s="2"/>
      <c r="AC186" s="2"/>
      <c r="AD186" s="2"/>
      <c r="AF186" s="2"/>
      <c r="AG186" s="2"/>
      <c r="AH186" s="2"/>
      <c r="AI186" s="2"/>
      <c r="AJ186" s="0" t="n">
        <f aca="false">VLOOKUP(D186,Koordinaten!$A:$C,2,FALSE())</f>
        <v>12.4853384</v>
      </c>
      <c r="AK186" s="0" t="n">
        <f aca="false">VLOOKUP(D186,Koordinaten!$A:$C,3,FALSE())</f>
        <v>41.894802</v>
      </c>
      <c r="AL186" s="0" t="n">
        <f aca="false">IF(ISBLANK($E186),VLOOKUP(D186,Koordinaten!$A:$C,2,FALSE()),VLOOKUP($E186,Koordinaten!$F:$H,2,FALSE()))</f>
        <v>14.155048</v>
      </c>
      <c r="AM186" s="0" t="n">
        <f aca="false">IF(ISBLANK($E186),VLOOKUP(D186,Koordinaten!$A:$C,3,FALSE()),VLOOKUP($E186,Koordinaten!$F:$H,3,FALSE()))</f>
        <v>37.587794</v>
      </c>
      <c r="AN186" s="0" t="str">
        <f aca="false">CONCATENATE(AK186,";",AJ186)</f>
        <v>41,894802;12,4853384</v>
      </c>
      <c r="AO186" s="0" t="str">
        <f aca="false">CONCATENATE(AM186,";",AL186)</f>
        <v>37,587794;14,155048</v>
      </c>
      <c r="AP186" s="0" t="n">
        <f aca="false">MIN(IF(ISBLANK(X186),9999,X186),IF(ISBLANK(AA186),9999,AA186),IF(ISBLANK(AD186),9999,AD186),IF(ISBLANK(AG186),9999,AG186),IF(ISBLANK(AI186),9999,AI186))</f>
        <v>9999</v>
      </c>
      <c r="AQ186" s="10" t="n">
        <v>44065</v>
      </c>
      <c r="AR186" s="0" t="s">
        <v>51</v>
      </c>
    </row>
    <row r="187" customFormat="false" ht="13" hidden="false" customHeight="false" outlineLevel="0" collapsed="false">
      <c r="B187" s="4" t="s">
        <v>44</v>
      </c>
      <c r="C187" s="5" t="n">
        <v>2017</v>
      </c>
      <c r="D187" s="4" t="s">
        <v>60</v>
      </c>
      <c r="E187" s="4" t="s">
        <v>212</v>
      </c>
      <c r="F187" s="4" t="n">
        <v>3</v>
      </c>
      <c r="G187" s="4" t="n">
        <v>3</v>
      </c>
      <c r="H187" s="2" t="s">
        <v>398</v>
      </c>
      <c r="I187" s="2" t="s">
        <v>398</v>
      </c>
      <c r="J187" s="2" t="s">
        <v>48</v>
      </c>
      <c r="K187" s="4" t="str">
        <f aca="false">CONCATENATE(IF(ISBLANK(W187),"-",W187),"/",IF(ISBLANK(Z187),"-",Z187),"/",IF(ISBLANK(AC187),"-",AC187),"/",IF(ISBLANK(AF187),"-",AF187),"/",IF(ISBLANK(AH187),"-",AH187))</f>
        <v>-/-/-/2018/-</v>
      </c>
      <c r="L187" s="4" t="str">
        <f aca="false">CONCATENATE(IF(ISBLANK(X187),"-",X187),"/",IF(ISBLANK(AA187),"-",AA187),"/",IF(ISBLANK(AD187),"-",AD187),"/",IF(ISBLANK(AG187),"-",AG187),"/",IF(ISBLANK(AI187),"-",AI187))</f>
        <v>-/-/-/2022/-</v>
      </c>
      <c r="M187" s="6"/>
      <c r="N187" s="4" t="n">
        <v>2020</v>
      </c>
      <c r="O187" s="4" t="str">
        <f aca="false">CONCATENATE(IF(ISBLANK(V187),"-",V187),"/",IF(ISBLANK(Y187),"-",Y187),"/",IF(ISBLANK(AB187),"-",AB187),"/",IF(ISBLANK(AE187),"-",AE187))</f>
        <v>-/-/-/-</v>
      </c>
      <c r="P187" s="4" t="s">
        <v>398</v>
      </c>
      <c r="Q187" s="4" t="s">
        <v>382</v>
      </c>
      <c r="R187" s="2"/>
      <c r="S187" s="2"/>
      <c r="T187" s="11" t="n">
        <f aca="false">M187*F187</f>
        <v>0</v>
      </c>
      <c r="U187" s="12" t="n">
        <f aca="false">G187*M187</f>
        <v>0</v>
      </c>
      <c r="V187" s="2"/>
      <c r="W187" s="2"/>
      <c r="X187" s="2"/>
      <c r="Y187" s="2"/>
      <c r="Z187" s="2"/>
      <c r="AA187" s="2"/>
      <c r="AB187" s="2"/>
      <c r="AC187" s="2"/>
      <c r="AD187" s="2"/>
      <c r="AF187" s="2" t="n">
        <v>2018</v>
      </c>
      <c r="AG187" s="2" t="n">
        <v>2022</v>
      </c>
      <c r="AH187" s="2"/>
      <c r="AI187" s="2"/>
      <c r="AJ187" s="0" t="n">
        <f aca="false">VLOOKUP(D187,Koordinaten!$A:$C,2,FALSE())</f>
        <v>12.4853384</v>
      </c>
      <c r="AK187" s="0" t="n">
        <f aca="false">VLOOKUP(D187,Koordinaten!$A:$C,3,FALSE())</f>
        <v>41.894802</v>
      </c>
      <c r="AL187" s="0" t="n">
        <f aca="false">IF(ISBLANK($E187),VLOOKUP(D187,Koordinaten!$A:$C,2,FALSE()),VLOOKUP($E187,Koordinaten!$F:$H,2,FALSE()))</f>
        <v>14.155048</v>
      </c>
      <c r="AM187" s="0" t="n">
        <f aca="false">IF(ISBLANK($E187),VLOOKUP(D187,Koordinaten!$A:$C,3,FALSE()),VLOOKUP($E187,Koordinaten!$F:$H,3,FALSE()))</f>
        <v>37.587794</v>
      </c>
      <c r="AN187" s="0" t="str">
        <f aca="false">CONCATENATE(AK187,";",AJ187)</f>
        <v>41,894802;12,4853384</v>
      </c>
      <c r="AO187" s="0" t="str">
        <f aca="false">CONCATENATE(AM187,";",AL187)</f>
        <v>37,587794;14,155048</v>
      </c>
      <c r="AP187" s="0" t="n">
        <f aca="false">MIN(IF(ISBLANK(X187),9999,X187),IF(ISBLANK(AA187),9999,AA187),IF(ISBLANK(AD187),9999,AD187),IF(ISBLANK(AG187),9999,AG187),IF(ISBLANK(AI187),9999,AI187))</f>
        <v>2022</v>
      </c>
      <c r="AQ187" s="10" t="n">
        <v>44065</v>
      </c>
      <c r="AR187" s="0" t="s">
        <v>51</v>
      </c>
    </row>
    <row r="188" customFormat="false" ht="13" hidden="false" customHeight="false" outlineLevel="0" collapsed="false">
      <c r="B188" s="4" t="s">
        <v>71</v>
      </c>
      <c r="C188" s="5" t="n">
        <v>2017</v>
      </c>
      <c r="D188" s="4" t="s">
        <v>60</v>
      </c>
      <c r="E188" s="4" t="s">
        <v>212</v>
      </c>
      <c r="F188" s="4" t="n">
        <v>1</v>
      </c>
      <c r="G188" s="4" t="n">
        <v>0</v>
      </c>
      <c r="H188" s="2" t="s">
        <v>398</v>
      </c>
      <c r="I188" s="2" t="s">
        <v>398</v>
      </c>
      <c r="J188" s="2" t="s">
        <v>48</v>
      </c>
      <c r="K188" s="4" t="str">
        <f aca="false">CONCATENATE(IF(ISBLANK(W188),"-",W188),"/",IF(ISBLANK(Z188),"-",Z188),"/",IF(ISBLANK(AC188),"-",AC188),"/",IF(ISBLANK(AF188),"-",AF188),"/",IF(ISBLANK(AH188),"-",AH188))</f>
        <v>-/-/-/2018/-</v>
      </c>
      <c r="L188" s="4" t="str">
        <f aca="false">CONCATENATE(IF(ISBLANK(X188),"-",X188),"/",IF(ISBLANK(AA188),"-",AA188),"/",IF(ISBLANK(AD188),"-",AD188),"/",IF(ISBLANK(AG188),"-",AG188),"/",IF(ISBLANK(AI188),"-",AI188))</f>
        <v>-/-/-/2022/-</v>
      </c>
      <c r="M188" s="6"/>
      <c r="N188" s="4" t="n">
        <v>2020</v>
      </c>
      <c r="O188" s="4" t="str">
        <f aca="false">CONCATENATE(IF(ISBLANK(V188),"-",V188),"/",IF(ISBLANK(Y188),"-",Y188),"/",IF(ISBLANK(AB188),"-",AB188),"/",IF(ISBLANK(AE188),"-",AE188))</f>
        <v>-/-/-/-</v>
      </c>
      <c r="P188" s="4" t="s">
        <v>398</v>
      </c>
      <c r="Q188" s="4" t="s">
        <v>382</v>
      </c>
      <c r="R188" s="2"/>
      <c r="S188" s="2"/>
      <c r="T188" s="11" t="n">
        <f aca="false">M188*F188</f>
        <v>0</v>
      </c>
      <c r="U188" s="12" t="n">
        <f aca="false">G188*M188</f>
        <v>0</v>
      </c>
      <c r="V188" s="2"/>
      <c r="W188" s="2"/>
      <c r="X188" s="2"/>
      <c r="Y188" s="2"/>
      <c r="Z188" s="2"/>
      <c r="AA188" s="2"/>
      <c r="AB188" s="2"/>
      <c r="AC188" s="2"/>
      <c r="AD188" s="2"/>
      <c r="AF188" s="2" t="n">
        <v>2018</v>
      </c>
      <c r="AG188" s="2" t="n">
        <v>2022</v>
      </c>
      <c r="AH188" s="2"/>
      <c r="AI188" s="2"/>
      <c r="AJ188" s="0" t="n">
        <f aca="false">VLOOKUP(D188,Koordinaten!$A:$C,2,FALSE())</f>
        <v>12.4853384</v>
      </c>
      <c r="AK188" s="0" t="n">
        <f aca="false">VLOOKUP(D188,Koordinaten!$A:$C,3,FALSE())</f>
        <v>41.894802</v>
      </c>
      <c r="AL188" s="0" t="n">
        <f aca="false">IF(ISBLANK($E188),VLOOKUP(D188,Koordinaten!$A:$C,2,FALSE()),VLOOKUP($E188,Koordinaten!$F:$H,2,FALSE()))</f>
        <v>14.155048</v>
      </c>
      <c r="AM188" s="0" t="n">
        <f aca="false">IF(ISBLANK($E188),VLOOKUP(D188,Koordinaten!$A:$C,3,FALSE()),VLOOKUP($E188,Koordinaten!$F:$H,3,FALSE()))</f>
        <v>37.587794</v>
      </c>
      <c r="AN188" s="0" t="str">
        <f aca="false">CONCATENATE(AK188,";",AJ188)</f>
        <v>41,894802;12,4853384</v>
      </c>
      <c r="AO188" s="0" t="str">
        <f aca="false">CONCATENATE(AM188,";",AL188)</f>
        <v>37,587794;14,155048</v>
      </c>
      <c r="AP188" s="0" t="n">
        <f aca="false">MIN(IF(ISBLANK(X188),9999,X188),IF(ISBLANK(AA188),9999,AA188),IF(ISBLANK(AD188),9999,AD188),IF(ISBLANK(AG188),9999,AG188),IF(ISBLANK(AI188),9999,AI188))</f>
        <v>2022</v>
      </c>
      <c r="AQ188" s="10" t="n">
        <v>44302</v>
      </c>
      <c r="AR188" s="0" t="s">
        <v>51</v>
      </c>
    </row>
    <row r="189" customFormat="false" ht="13" hidden="false" customHeight="false" outlineLevel="0" collapsed="false">
      <c r="B189" s="4" t="s">
        <v>89</v>
      </c>
      <c r="C189" s="5" t="n">
        <v>2017</v>
      </c>
      <c r="D189" s="4" t="s">
        <v>60</v>
      </c>
      <c r="E189" s="4" t="s">
        <v>212</v>
      </c>
      <c r="F189" s="4" t="n">
        <v>3</v>
      </c>
      <c r="G189" s="4" t="n">
        <v>3</v>
      </c>
      <c r="H189" s="2" t="s">
        <v>400</v>
      </c>
      <c r="I189" s="2" t="s">
        <v>401</v>
      </c>
      <c r="J189" s="2" t="s">
        <v>79</v>
      </c>
      <c r="K189" s="4" t="str">
        <f aca="false">CONCATENATE(IF(ISBLANK(W189),"-",W189),"/",IF(ISBLANK(Z189),"-",Z189),"/",IF(ISBLANK(AC189),"-",AC189),"/",IF(ISBLANK(AF189),"-",AF189),"/",IF(ISBLANK(AH189),"-",AH189))</f>
        <v>-/-/-/-/-</v>
      </c>
      <c r="L189" s="4" t="str">
        <f aca="false">CONCATENATE(IF(ISBLANK(X189),"-",X189),"/",IF(ISBLANK(AA189),"-",AA189),"/",IF(ISBLANK(AD189),"-",AD189),"/",IF(ISBLANK(AG189),"-",AG189),"/",IF(ISBLANK(AI189),"-",AI189))</f>
        <v>-/-/-/-/-</v>
      </c>
      <c r="M189" s="6"/>
      <c r="N189" s="4" t="n">
        <v>2020</v>
      </c>
      <c r="O189" s="4" t="str">
        <f aca="false">CONCATENATE(IF(ISBLANK(V189),"-",V189),"/",IF(ISBLANK(Y189),"-",Y189),"/",IF(ISBLANK(AB189),"-",AB189),"/",IF(ISBLANK(AE189),"-",AE189))</f>
        <v>-/-/-/-</v>
      </c>
      <c r="P189" s="4" t="s">
        <v>400</v>
      </c>
      <c r="Q189" s="4" t="s">
        <v>382</v>
      </c>
      <c r="R189" s="2"/>
      <c r="S189" s="2"/>
      <c r="T189" s="11" t="n">
        <f aca="false">M189*F189</f>
        <v>0</v>
      </c>
      <c r="U189" s="12" t="n">
        <f aca="false">G189*M189</f>
        <v>0</v>
      </c>
      <c r="V189" s="2"/>
      <c r="W189" s="2"/>
      <c r="X189" s="2"/>
      <c r="Y189" s="2"/>
      <c r="Z189" s="2"/>
      <c r="AA189" s="2"/>
      <c r="AB189" s="2"/>
      <c r="AC189" s="2"/>
      <c r="AD189" s="2"/>
      <c r="AF189" s="2"/>
      <c r="AG189" s="2"/>
      <c r="AH189" s="2"/>
      <c r="AI189" s="2"/>
      <c r="AJ189" s="0" t="n">
        <f aca="false">VLOOKUP(D189,Koordinaten!$A:$C,2,FALSE())</f>
        <v>12.4853384</v>
      </c>
      <c r="AK189" s="0" t="n">
        <f aca="false">VLOOKUP(D189,Koordinaten!$A:$C,3,FALSE())</f>
        <v>41.894802</v>
      </c>
      <c r="AL189" s="0" t="n">
        <f aca="false">IF(ISBLANK($E189),VLOOKUP(D189,Koordinaten!$A:$C,2,FALSE()),VLOOKUP($E189,Koordinaten!$F:$H,2,FALSE()))</f>
        <v>14.155048</v>
      </c>
      <c r="AM189" s="0" t="n">
        <f aca="false">IF(ISBLANK($E189),VLOOKUP(D189,Koordinaten!$A:$C,3,FALSE()),VLOOKUP($E189,Koordinaten!$F:$H,3,FALSE()))</f>
        <v>37.587794</v>
      </c>
      <c r="AN189" s="0" t="str">
        <f aca="false">CONCATENATE(AK189,";",AJ189)</f>
        <v>41,894802;12,4853384</v>
      </c>
      <c r="AO189" s="0" t="str">
        <f aca="false">CONCATENATE(AM189,";",AL189)</f>
        <v>37,587794;14,155048</v>
      </c>
      <c r="AP189" s="0" t="n">
        <f aca="false">MIN(IF(ISBLANK(X189),9999,X189),IF(ISBLANK(AA189),9999,AA189),IF(ISBLANK(AD189),9999,AD189),IF(ISBLANK(AG189),9999,AG189),IF(ISBLANK(AI189),9999,AI189))</f>
        <v>9999</v>
      </c>
      <c r="AQ189" s="10" t="n">
        <v>44065</v>
      </c>
      <c r="AR189" s="0" t="n">
        <v>2</v>
      </c>
    </row>
    <row r="190" customFormat="false" ht="13" hidden="false" customHeight="false" outlineLevel="0" collapsed="false">
      <c r="B190" s="4" t="s">
        <v>44</v>
      </c>
      <c r="C190" s="5" t="n">
        <v>2016</v>
      </c>
      <c r="D190" s="4" t="s">
        <v>60</v>
      </c>
      <c r="E190" s="4" t="s">
        <v>212</v>
      </c>
      <c r="F190" s="4" t="n">
        <v>3</v>
      </c>
      <c r="G190" s="4" t="n">
        <v>2</v>
      </c>
      <c r="H190" s="2" t="s">
        <v>400</v>
      </c>
      <c r="I190" s="2" t="s">
        <v>402</v>
      </c>
      <c r="J190" s="2" t="s">
        <v>48</v>
      </c>
      <c r="K190" s="4" t="str">
        <f aca="false">CONCATENATE(IF(ISBLANK(W190),"-",W190),"/",IF(ISBLANK(Z190),"-",Z190),"/",IF(ISBLANK(AC190),"-",AC190),"/",IF(ISBLANK(AF190),"-",AF190),"/",IF(ISBLANK(AH190),"-",AH190))</f>
        <v>-/-/-/-/-</v>
      </c>
      <c r="L190" s="4" t="str">
        <f aca="false">CONCATENATE(IF(ISBLANK(X190),"-",X190),"/",IF(ISBLANK(AA190),"-",AA190),"/",IF(ISBLANK(AD190),"-",AD190),"/",IF(ISBLANK(AG190),"-",AG190),"/",IF(ISBLANK(AI190),"-",AI190))</f>
        <v>-/-/-/-/-</v>
      </c>
      <c r="M190" s="6"/>
      <c r="N190" s="4" t="n">
        <v>2020</v>
      </c>
      <c r="O190" s="4" t="str">
        <f aca="false">CONCATENATE(IF(ISBLANK(V190),"-",V190),"/",IF(ISBLANK(Y190),"-",Y190),"/",IF(ISBLANK(AB190),"-",AB190),"/",IF(ISBLANK(AE190),"-",AE190))</f>
        <v>-/-/-/-</v>
      </c>
      <c r="P190" s="4" t="s">
        <v>400</v>
      </c>
      <c r="Q190" s="4" t="s">
        <v>382</v>
      </c>
      <c r="R190" s="2"/>
      <c r="S190" s="2"/>
      <c r="T190" s="11" t="n">
        <f aca="false">M190*F190</f>
        <v>0</v>
      </c>
      <c r="U190" s="12" t="n">
        <f aca="false">G190*M190</f>
        <v>0</v>
      </c>
      <c r="V190" s="2"/>
      <c r="W190" s="2"/>
      <c r="X190" s="2"/>
      <c r="Y190" s="2"/>
      <c r="Z190" s="2"/>
      <c r="AA190" s="2"/>
      <c r="AB190" s="2"/>
      <c r="AC190" s="2"/>
      <c r="AD190" s="2"/>
      <c r="AF190" s="2"/>
      <c r="AG190" s="2"/>
      <c r="AH190" s="2"/>
      <c r="AI190" s="2"/>
      <c r="AJ190" s="0" t="n">
        <f aca="false">VLOOKUP(D190,Koordinaten!$A:$C,2,FALSE())</f>
        <v>12.4853384</v>
      </c>
      <c r="AK190" s="0" t="n">
        <f aca="false">VLOOKUP(D190,Koordinaten!$A:$C,3,FALSE())</f>
        <v>41.894802</v>
      </c>
      <c r="AL190" s="0" t="n">
        <f aca="false">IF(ISBLANK($E190),VLOOKUP(D190,Koordinaten!$A:$C,2,FALSE()),VLOOKUP($E190,Koordinaten!$F:$H,2,FALSE()))</f>
        <v>14.155048</v>
      </c>
      <c r="AM190" s="0" t="n">
        <f aca="false">IF(ISBLANK($E190),VLOOKUP(D190,Koordinaten!$A:$C,3,FALSE()),VLOOKUP($E190,Koordinaten!$F:$H,3,FALSE()))</f>
        <v>37.587794</v>
      </c>
      <c r="AN190" s="0" t="str">
        <f aca="false">CONCATENATE(AK190,";",AJ190)</f>
        <v>41,894802;12,4853384</v>
      </c>
      <c r="AO190" s="0" t="str">
        <f aca="false">CONCATENATE(AM190,";",AL190)</f>
        <v>37,587794;14,155048</v>
      </c>
      <c r="AP190" s="0" t="n">
        <f aca="false">MIN(IF(ISBLANK(X190),9999,X190),IF(ISBLANK(AA190),9999,AA190),IF(ISBLANK(AD190),9999,AD190),IF(ISBLANK(AG190),9999,AG190),IF(ISBLANK(AI190),9999,AI190))</f>
        <v>9999</v>
      </c>
      <c r="AQ190" s="10" t="n">
        <v>44065</v>
      </c>
      <c r="AR190" s="0" t="n">
        <v>9</v>
      </c>
    </row>
    <row r="191" customFormat="false" ht="13" hidden="false" customHeight="false" outlineLevel="0" collapsed="false">
      <c r="B191" s="4" t="s">
        <v>128</v>
      </c>
      <c r="C191" s="5" t="n">
        <v>2017</v>
      </c>
      <c r="D191" s="4" t="s">
        <v>60</v>
      </c>
      <c r="E191" s="4" t="s">
        <v>212</v>
      </c>
      <c r="F191" s="4" t="n">
        <v>6</v>
      </c>
      <c r="G191" s="4" t="n">
        <v>0</v>
      </c>
      <c r="H191" s="2" t="s">
        <v>403</v>
      </c>
      <c r="I191" s="2" t="s">
        <v>404</v>
      </c>
      <c r="J191" s="2" t="s">
        <v>79</v>
      </c>
      <c r="K191" s="4" t="str">
        <f aca="false">CONCATENATE(IF(ISBLANK(W191),"-",W191),"/",IF(ISBLANK(Z191),"-",Z191),"/",IF(ISBLANK(AC191),"-",AC191),"/",IF(ISBLANK(AF191),"-",AF191),"/",IF(ISBLANK(AH191),"-",AH191))</f>
        <v>-/-/-/-/-</v>
      </c>
      <c r="L191" s="4" t="str">
        <f aca="false">CONCATENATE(IF(ISBLANK(X191),"-",X191),"/",IF(ISBLANK(AA191),"-",AA191),"/",IF(ISBLANK(AD191),"-",AD191),"/",IF(ISBLANK(AG191),"-",AG191),"/",IF(ISBLANK(AI191),"-",AI191))</f>
        <v>-/-/-/-/-</v>
      </c>
      <c r="M191" s="6"/>
      <c r="N191" s="4" t="n">
        <v>2020</v>
      </c>
      <c r="O191" s="4" t="str">
        <f aca="false">CONCATENATE(IF(ISBLANK(V191),"-",V191),"/",IF(ISBLANK(Y191),"-",Y191),"/",IF(ISBLANK(AB191),"-",AB191),"/",IF(ISBLANK(AE191),"-",AE191))</f>
        <v>-/-/-/-</v>
      </c>
      <c r="P191" s="4" t="s">
        <v>403</v>
      </c>
      <c r="Q191" s="4" t="s">
        <v>382</v>
      </c>
      <c r="R191" s="2"/>
      <c r="S191" s="2"/>
      <c r="T191" s="11" t="n">
        <f aca="false">M191*F191</f>
        <v>0</v>
      </c>
      <c r="U191" s="12" t="n">
        <f aca="false">G191*M191</f>
        <v>0</v>
      </c>
      <c r="V191" s="2"/>
      <c r="W191" s="2"/>
      <c r="X191" s="2"/>
      <c r="Y191" s="2"/>
      <c r="Z191" s="2"/>
      <c r="AA191" s="2"/>
      <c r="AB191" s="2"/>
      <c r="AC191" s="2"/>
      <c r="AD191" s="2"/>
      <c r="AF191" s="2"/>
      <c r="AG191" s="2"/>
      <c r="AH191" s="2"/>
      <c r="AI191" s="2"/>
      <c r="AJ191" s="0" t="n">
        <f aca="false">VLOOKUP(D191,Koordinaten!$A:$C,2,FALSE())</f>
        <v>12.4853384</v>
      </c>
      <c r="AK191" s="0" t="n">
        <f aca="false">VLOOKUP(D191,Koordinaten!$A:$C,3,FALSE())</f>
        <v>41.894802</v>
      </c>
      <c r="AL191" s="0" t="n">
        <f aca="false">IF(ISBLANK($E191),VLOOKUP(D191,Koordinaten!$A:$C,2,FALSE()),VLOOKUP($E191,Koordinaten!$F:$H,2,FALSE()))</f>
        <v>14.155048</v>
      </c>
      <c r="AM191" s="0" t="n">
        <f aca="false">IF(ISBLANK($E191),VLOOKUP(D191,Koordinaten!$A:$C,3,FALSE()),VLOOKUP($E191,Koordinaten!$F:$H,3,FALSE()))</f>
        <v>37.587794</v>
      </c>
      <c r="AN191" s="0" t="str">
        <f aca="false">CONCATENATE(AK191,";",AJ191)</f>
        <v>41,894802;12,4853384</v>
      </c>
      <c r="AO191" s="0" t="str">
        <f aca="false">CONCATENATE(AM191,";",AL191)</f>
        <v>37,587794;14,155048</v>
      </c>
      <c r="AP191" s="0" t="n">
        <f aca="false">MIN(IF(ISBLANK(X191),9999,X191),IF(ISBLANK(AA191),9999,AA191),IF(ISBLANK(AD191),9999,AD191),IF(ISBLANK(AG191),9999,AG191),IF(ISBLANK(AI191),9999,AI191))</f>
        <v>9999</v>
      </c>
      <c r="AQ191" s="10" t="n">
        <v>44065</v>
      </c>
      <c r="AR191" s="0" t="n">
        <v>1</v>
      </c>
    </row>
    <row r="192" customFormat="false" ht="13" hidden="false" customHeight="false" outlineLevel="0" collapsed="false">
      <c r="B192" s="4" t="s">
        <v>52</v>
      </c>
      <c r="C192" s="5" t="n">
        <v>2016</v>
      </c>
      <c r="D192" s="4" t="s">
        <v>60</v>
      </c>
      <c r="E192" s="4" t="s">
        <v>212</v>
      </c>
      <c r="F192" s="4" t="n">
        <v>1</v>
      </c>
      <c r="G192" s="4" t="n">
        <v>1</v>
      </c>
      <c r="H192" s="2" t="s">
        <v>405</v>
      </c>
      <c r="I192" s="2" t="s">
        <v>406</v>
      </c>
      <c r="J192" s="2" t="s">
        <v>406</v>
      </c>
      <c r="K192" s="4" t="str">
        <f aca="false">CONCATENATE(IF(ISBLANK(W192),"-",W192),"/",IF(ISBLANK(Z192),"-",Z192),"/",IF(ISBLANK(AC192),"-",AC192),"/",IF(ISBLANK(AF192),"-",AF192),"/",IF(ISBLANK(AH192),"-",AH192))</f>
        <v>-/-/-/2019/-</v>
      </c>
      <c r="L192" s="4" t="str">
        <f aca="false">CONCATENATE(IF(ISBLANK(X192),"-",X192),"/",IF(ISBLANK(AA192),"-",AA192),"/",IF(ISBLANK(AD192),"-",AD192),"/",IF(ISBLANK(AG192),"-",AG192),"/",IF(ISBLANK(AI192),"-",AI192))</f>
        <v>-/-/-/2026/-</v>
      </c>
      <c r="M192" s="16"/>
      <c r="N192" s="4" t="n">
        <v>2020</v>
      </c>
      <c r="O192" s="4" t="str">
        <f aca="false">CONCATENATE(IF(ISBLANK(V192),"-",V192),"/",IF(ISBLANK(Y192),"-",Y192),"/",IF(ISBLANK(AB192),"-",AB192),"/",IF(ISBLANK(AE192),"-",AE192))</f>
        <v>-/-/-/92,5</v>
      </c>
      <c r="P192" s="4" t="s">
        <v>407</v>
      </c>
      <c r="Q192" s="4" t="s">
        <v>382</v>
      </c>
      <c r="R192" s="2"/>
      <c r="S192" s="2"/>
      <c r="T192" s="11" t="n">
        <f aca="false">M192*F192</f>
        <v>0</v>
      </c>
      <c r="U192" s="12" t="n">
        <f aca="false">G192*M192</f>
        <v>0</v>
      </c>
      <c r="V192" s="2"/>
      <c r="W192" s="2"/>
      <c r="X192" s="2"/>
      <c r="Y192" s="2"/>
      <c r="Z192" s="2"/>
      <c r="AA192" s="2"/>
      <c r="AB192" s="2"/>
      <c r="AC192" s="2"/>
      <c r="AD192" s="2"/>
      <c r="AE192" s="2" t="n">
        <v>92.5</v>
      </c>
      <c r="AF192" s="2" t="n">
        <v>2019</v>
      </c>
      <c r="AG192" s="2" t="n">
        <v>2026</v>
      </c>
      <c r="AH192" s="2"/>
      <c r="AI192" s="2"/>
      <c r="AJ192" s="0" t="n">
        <f aca="false">VLOOKUP(D192,Koordinaten!$A:$C,2,FALSE())</f>
        <v>12.4853384</v>
      </c>
      <c r="AK192" s="0" t="n">
        <f aca="false">VLOOKUP(D192,Koordinaten!$A:$C,3,FALSE())</f>
        <v>41.894802</v>
      </c>
      <c r="AL192" s="0" t="n">
        <f aca="false">IF(ISBLANK($E192),VLOOKUP(D192,Koordinaten!$A:$C,2,FALSE()),VLOOKUP($E192,Koordinaten!$F:$H,2,FALSE()))</f>
        <v>14.155048</v>
      </c>
      <c r="AM192" s="0" t="n">
        <f aca="false">IF(ISBLANK($E192),VLOOKUP(D192,Koordinaten!$A:$C,3,FALSE()),VLOOKUP($E192,Koordinaten!$F:$H,3,FALSE()))</f>
        <v>37.587794</v>
      </c>
      <c r="AN192" s="0" t="str">
        <f aca="false">CONCATENATE(AK192,";",AJ192)</f>
        <v>41,894802;12,4853384</v>
      </c>
      <c r="AO192" s="0" t="str">
        <f aca="false">CONCATENATE(AM192,";",AL192)</f>
        <v>37,587794;14,155048</v>
      </c>
      <c r="AP192" s="0" t="n">
        <f aca="false">MIN(IF(ISBLANK(X192),9999,X192),IF(ISBLANK(AA192),9999,AA192),IF(ISBLANK(AD192),9999,AD192),IF(ISBLANK(AG192),9999,AG192),IF(ISBLANK(AI192),9999,AI192))</f>
        <v>2026</v>
      </c>
      <c r="AQ192" s="10" t="n">
        <v>44107</v>
      </c>
      <c r="AR192" s="0" t="n">
        <v>16</v>
      </c>
    </row>
    <row r="193" customFormat="false" ht="13" hidden="false" customHeight="false" outlineLevel="0" collapsed="false">
      <c r="B193" s="4" t="s">
        <v>44</v>
      </c>
      <c r="C193" s="5" t="n">
        <v>2018</v>
      </c>
      <c r="D193" s="4" t="s">
        <v>60</v>
      </c>
      <c r="E193" s="4" t="s">
        <v>212</v>
      </c>
      <c r="F193" s="4" t="n">
        <v>2</v>
      </c>
      <c r="G193" s="4" t="n">
        <v>2</v>
      </c>
      <c r="H193" s="2" t="s">
        <v>405</v>
      </c>
      <c r="I193" s="2" t="s">
        <v>408</v>
      </c>
      <c r="J193" s="2" t="s">
        <v>408</v>
      </c>
      <c r="K193" s="4" t="str">
        <f aca="false">CONCATENATE(IF(ISBLANK(W193),"-",W193),"/",IF(ISBLANK(Z193),"-",Z193),"/",IF(ISBLANK(AC193),"-",AC193),"/",IF(ISBLANK(AF193),"-",AF193),"/",IF(ISBLANK(AH193),"-",AH193))</f>
        <v>-/-/-/2021/-</v>
      </c>
      <c r="L193" s="4" t="str">
        <f aca="false">CONCATENATE(IF(ISBLANK(X193),"-",X193),"/",IF(ISBLANK(AA193),"-",AA193),"/",IF(ISBLANK(AD193),"-",AD193),"/",IF(ISBLANK(AG193),"-",AG193),"/",IF(ISBLANK(AI193),"-",AI193))</f>
        <v>-/-/-/2025/-</v>
      </c>
      <c r="M193" s="16"/>
      <c r="N193" s="4" t="n">
        <v>2020</v>
      </c>
      <c r="O193" s="4" t="str">
        <f aca="false">CONCATENATE(IF(ISBLANK(V193),"-",V193),"/",IF(ISBLANK(Y193),"-",Y193),"/",IF(ISBLANK(AB193),"-",AB193),"/",IF(ISBLANK(AE193),"-",AE193))</f>
        <v>-/-/-/92</v>
      </c>
      <c r="P193" s="4" t="s">
        <v>407</v>
      </c>
      <c r="Q193" s="4" t="s">
        <v>382</v>
      </c>
      <c r="R193" s="2"/>
      <c r="S193" s="2"/>
      <c r="T193" s="11" t="n">
        <f aca="false">M193*F193</f>
        <v>0</v>
      </c>
      <c r="U193" s="12" t="n">
        <f aca="false">G193*M193</f>
        <v>0</v>
      </c>
      <c r="V193" s="2"/>
      <c r="W193" s="2"/>
      <c r="X193" s="2"/>
      <c r="Y193" s="2"/>
      <c r="Z193" s="2"/>
      <c r="AA193" s="2"/>
      <c r="AB193" s="2"/>
      <c r="AC193" s="2"/>
      <c r="AD193" s="2"/>
      <c r="AE193" s="2" t="n">
        <v>92</v>
      </c>
      <c r="AF193" s="2" t="n">
        <v>2021</v>
      </c>
      <c r="AG193" s="2" t="n">
        <v>2025</v>
      </c>
      <c r="AH193" s="2"/>
      <c r="AI193" s="2"/>
      <c r="AJ193" s="0" t="n">
        <f aca="false">VLOOKUP(D193,Koordinaten!$A:$C,2,FALSE())</f>
        <v>12.4853384</v>
      </c>
      <c r="AK193" s="0" t="n">
        <f aca="false">VLOOKUP(D193,Koordinaten!$A:$C,3,FALSE())</f>
        <v>41.894802</v>
      </c>
      <c r="AL193" s="0" t="n">
        <f aca="false">IF(ISBLANK($E193),VLOOKUP(D193,Koordinaten!$A:$C,2,FALSE()),VLOOKUP($E193,Koordinaten!$F:$H,2,FALSE()))</f>
        <v>14.155048</v>
      </c>
      <c r="AM193" s="0" t="n">
        <f aca="false">IF(ISBLANK($E193),VLOOKUP(D193,Koordinaten!$A:$C,3,FALSE()),VLOOKUP($E193,Koordinaten!$F:$H,3,FALSE()))</f>
        <v>37.587794</v>
      </c>
      <c r="AN193" s="0" t="str">
        <f aca="false">CONCATENATE(AK193,";",AJ193)</f>
        <v>41,894802;12,4853384</v>
      </c>
      <c r="AO193" s="0" t="str">
        <f aca="false">CONCATENATE(AM193,";",AL193)</f>
        <v>37,587794;14,155048</v>
      </c>
      <c r="AP193" s="0" t="n">
        <f aca="false">MIN(IF(ISBLANK(X193),9999,X193),IF(ISBLANK(AA193),9999,AA193),IF(ISBLANK(AD193),9999,AD193),IF(ISBLANK(AG193),9999,AG193),IF(ISBLANK(AI193),9999,AI193))</f>
        <v>2025</v>
      </c>
      <c r="AQ193" s="10" t="n">
        <v>44065</v>
      </c>
      <c r="AR193" s="0" t="n">
        <v>14</v>
      </c>
    </row>
    <row r="194" customFormat="false" ht="13" hidden="false" customHeight="false" outlineLevel="0" collapsed="false">
      <c r="B194" s="4" t="s">
        <v>44</v>
      </c>
      <c r="C194" s="5" t="n">
        <v>2015</v>
      </c>
      <c r="D194" s="4" t="s">
        <v>60</v>
      </c>
      <c r="E194" s="4" t="s">
        <v>212</v>
      </c>
      <c r="F194" s="4" t="n">
        <v>3</v>
      </c>
      <c r="G194" s="4" t="n">
        <v>3</v>
      </c>
      <c r="H194" s="2" t="s">
        <v>405</v>
      </c>
      <c r="I194" s="2" t="s">
        <v>409</v>
      </c>
      <c r="J194" s="2" t="s">
        <v>48</v>
      </c>
      <c r="K194" s="4" t="str">
        <f aca="false">CONCATENATE(IF(ISBLANK(W194),"-",W194),"/",IF(ISBLANK(Z194),"-",Z194),"/",IF(ISBLANK(AC194),"-",AC194),"/",IF(ISBLANK(AF194),"-",AF194),"/",IF(ISBLANK(AH194),"-",AH194))</f>
        <v>-/-/-/2018/-</v>
      </c>
      <c r="L194" s="4" t="str">
        <f aca="false">CONCATENATE(IF(ISBLANK(X194),"-",X194),"/",IF(ISBLANK(AA194),"-",AA194),"/",IF(ISBLANK(AD194),"-",AD194),"/",IF(ISBLANK(AG194),"-",AG194),"/",IF(ISBLANK(AI194),"-",AI194))</f>
        <v>-/-/-/2020/-</v>
      </c>
      <c r="M194" s="16"/>
      <c r="N194" s="4" t="n">
        <v>2020</v>
      </c>
      <c r="O194" s="4" t="str">
        <f aca="false">CONCATENATE(IF(ISBLANK(V194),"-",V194),"/",IF(ISBLANK(Y194),"-",Y194),"/",IF(ISBLANK(AB194),"-",AB194),"/",IF(ISBLANK(AE194),"-",AE194))</f>
        <v>-/-/-/90,4</v>
      </c>
      <c r="P194" s="4" t="s">
        <v>407</v>
      </c>
      <c r="Q194" s="4" t="s">
        <v>382</v>
      </c>
      <c r="R194" s="2"/>
      <c r="S194" s="2"/>
      <c r="T194" s="11" t="n">
        <f aca="false">M194*F194</f>
        <v>0</v>
      </c>
      <c r="U194" s="12" t="n">
        <f aca="false">G194*M194</f>
        <v>0</v>
      </c>
      <c r="V194" s="2"/>
      <c r="W194" s="2"/>
      <c r="X194" s="2"/>
      <c r="Y194" s="2"/>
      <c r="Z194" s="2"/>
      <c r="AA194" s="2"/>
      <c r="AB194" s="2"/>
      <c r="AC194" s="2"/>
      <c r="AD194" s="2"/>
      <c r="AE194" s="2" t="n">
        <v>90.4</v>
      </c>
      <c r="AF194" s="2" t="n">
        <v>2018</v>
      </c>
      <c r="AG194" s="2" t="n">
        <v>2020</v>
      </c>
      <c r="AH194" s="2"/>
      <c r="AI194" s="2"/>
      <c r="AJ194" s="0" t="n">
        <f aca="false">VLOOKUP(D194,Koordinaten!$A:$C,2,FALSE())</f>
        <v>12.4853384</v>
      </c>
      <c r="AK194" s="0" t="n">
        <f aca="false">VLOOKUP(D194,Koordinaten!$A:$C,3,FALSE())</f>
        <v>41.894802</v>
      </c>
      <c r="AL194" s="0" t="n">
        <f aca="false">IF(ISBLANK($E194),VLOOKUP(D194,Koordinaten!$A:$C,2,FALSE()),VLOOKUP($E194,Koordinaten!$F:$H,2,FALSE()))</f>
        <v>14.155048</v>
      </c>
      <c r="AM194" s="0" t="n">
        <f aca="false">IF(ISBLANK($E194),VLOOKUP(D194,Koordinaten!$A:$C,3,FALSE()),VLOOKUP($E194,Koordinaten!$F:$H,3,FALSE()))</f>
        <v>37.587794</v>
      </c>
      <c r="AN194" s="0" t="str">
        <f aca="false">CONCATENATE(AK194,";",AJ194)</f>
        <v>41,894802;12,4853384</v>
      </c>
      <c r="AO194" s="0" t="str">
        <f aca="false">CONCATENATE(AM194,";",AL194)</f>
        <v>37,587794;14,155048</v>
      </c>
      <c r="AP194" s="0" t="n">
        <f aca="false">MIN(IF(ISBLANK(X194),9999,X194),IF(ISBLANK(AA194),9999,AA194),IF(ISBLANK(AD194),9999,AD194),IF(ISBLANK(AG194),9999,AG194),IF(ISBLANK(AI194),9999,AI194))</f>
        <v>2020</v>
      </c>
      <c r="AQ194" s="10" t="n">
        <v>44065</v>
      </c>
      <c r="AR194" s="0" t="s">
        <v>51</v>
      </c>
    </row>
    <row r="195" customFormat="false" ht="13" hidden="false" customHeight="false" outlineLevel="0" collapsed="false">
      <c r="B195" s="4" t="s">
        <v>71</v>
      </c>
      <c r="C195" s="5" t="n">
        <v>2013</v>
      </c>
      <c r="D195" s="4" t="s">
        <v>60</v>
      </c>
      <c r="E195" s="4" t="s">
        <v>212</v>
      </c>
      <c r="F195" s="4" t="n">
        <v>1</v>
      </c>
      <c r="G195" s="4" t="n">
        <v>1</v>
      </c>
      <c r="H195" s="2" t="s">
        <v>405</v>
      </c>
      <c r="I195" s="2" t="s">
        <v>409</v>
      </c>
      <c r="J195" s="2" t="s">
        <v>48</v>
      </c>
      <c r="K195" s="4" t="str">
        <f aca="false">CONCATENATE(IF(ISBLANK(W195),"-",W195),"/",IF(ISBLANK(Z195),"-",Z195),"/",IF(ISBLANK(AC195),"-",AC195),"/",IF(ISBLANK(AF195),"-",AF195),"/",IF(ISBLANK(AH195),"-",AH195))</f>
        <v>-/-/-/2017/-</v>
      </c>
      <c r="L195" s="4" t="str">
        <f aca="false">CONCATENATE(IF(ISBLANK(X195),"-",X195),"/",IF(ISBLANK(AA195),"-",AA195),"/",IF(ISBLANK(AD195),"-",AD195),"/",IF(ISBLANK(AG195),"-",AG195),"/",IF(ISBLANK(AI195),"-",AI195))</f>
        <v>-/-/-/2021/-</v>
      </c>
      <c r="M195" s="16"/>
      <c r="N195" s="4" t="n">
        <v>2020</v>
      </c>
      <c r="O195" s="4" t="str">
        <f aca="false">CONCATENATE(IF(ISBLANK(V195),"-",V195),"/",IF(ISBLANK(Y195),"-",Y195),"/",IF(ISBLANK(AB195),"-",AB195),"/",IF(ISBLANK(AE195),"-",AE195))</f>
        <v>-/-/-/89</v>
      </c>
      <c r="P195" s="4" t="s">
        <v>407</v>
      </c>
      <c r="Q195" s="4" t="s">
        <v>382</v>
      </c>
      <c r="R195" s="2"/>
      <c r="S195" s="2"/>
      <c r="T195" s="11" t="n">
        <f aca="false">M195*F195</f>
        <v>0</v>
      </c>
      <c r="U195" s="12" t="n">
        <f aca="false">G195*M195</f>
        <v>0</v>
      </c>
      <c r="V195" s="2"/>
      <c r="W195" s="2"/>
      <c r="X195" s="2"/>
      <c r="Y195" s="2"/>
      <c r="Z195" s="2"/>
      <c r="AA195" s="2"/>
      <c r="AB195" s="2"/>
      <c r="AC195" s="2"/>
      <c r="AD195" s="2"/>
      <c r="AE195" s="2" t="n">
        <v>89</v>
      </c>
      <c r="AF195" s="2" t="n">
        <v>2017</v>
      </c>
      <c r="AG195" s="2" t="n">
        <v>2021</v>
      </c>
      <c r="AH195" s="2"/>
      <c r="AI195" s="2"/>
      <c r="AJ195" s="0" t="n">
        <f aca="false">VLOOKUP(D195,Koordinaten!$A:$C,2,FALSE())</f>
        <v>12.4853384</v>
      </c>
      <c r="AK195" s="0" t="n">
        <f aca="false">VLOOKUP(D195,Koordinaten!$A:$C,3,FALSE())</f>
        <v>41.894802</v>
      </c>
      <c r="AL195" s="0" t="n">
        <f aca="false">IF(ISBLANK($E195),VLOOKUP(D195,Koordinaten!$A:$C,2,FALSE()),VLOOKUP($E195,Koordinaten!$F:$H,2,FALSE()))</f>
        <v>14.155048</v>
      </c>
      <c r="AM195" s="0" t="n">
        <f aca="false">IF(ISBLANK($E195),VLOOKUP(D195,Koordinaten!$A:$C,3,FALSE()),VLOOKUP($E195,Koordinaten!$F:$H,3,FALSE()))</f>
        <v>37.587794</v>
      </c>
      <c r="AN195" s="0" t="str">
        <f aca="false">CONCATENATE(AK195,";",AJ195)</f>
        <v>41,894802;12,4853384</v>
      </c>
      <c r="AO195" s="0" t="str">
        <f aca="false">CONCATENATE(AM195,";",AL195)</f>
        <v>37,587794;14,155048</v>
      </c>
      <c r="AP195" s="0" t="n">
        <f aca="false">MIN(IF(ISBLANK(X195),9999,X195),IF(ISBLANK(AA195),9999,AA195),IF(ISBLANK(AD195),9999,AD195),IF(ISBLANK(AG195),9999,AG195),IF(ISBLANK(AI195),9999,AI195))</f>
        <v>2021</v>
      </c>
      <c r="AQ195" s="10" t="n">
        <v>44302</v>
      </c>
      <c r="AR195" s="0" t="s">
        <v>295</v>
      </c>
    </row>
    <row r="196" customFormat="false" ht="13" hidden="false" customHeight="false" outlineLevel="0" collapsed="false">
      <c r="B196" s="4" t="s">
        <v>44</v>
      </c>
      <c r="C196" s="5" t="n">
        <v>2018</v>
      </c>
      <c r="D196" s="4" t="s">
        <v>60</v>
      </c>
      <c r="E196" s="4" t="s">
        <v>61</v>
      </c>
      <c r="F196" s="4" t="n">
        <v>2</v>
      </c>
      <c r="G196" s="4"/>
      <c r="H196" s="2" t="s">
        <v>410</v>
      </c>
      <c r="I196" s="2" t="n">
        <v>414</v>
      </c>
      <c r="J196" s="2" t="s">
        <v>75</v>
      </c>
      <c r="K196" s="4" t="str">
        <f aca="false">CONCATENATE(IF(ISBLANK(W196),"-",W196),"/",IF(ISBLANK(Z196),"-",Z196),"/",IF(ISBLANK(AC196),"-",AC196),"/",IF(ISBLANK(AF196),"-",AF196),"/",IF(ISBLANK(AH196),"-",AH196))</f>
        <v>-/-/-/-/-</v>
      </c>
      <c r="L196" s="4" t="str">
        <f aca="false">CONCATENATE(IF(ISBLANK(X196),"-",X196),"/",IF(ISBLANK(AA196),"-",AA196),"/",IF(ISBLANK(AD196),"-",AD196),"/",IF(ISBLANK(AG196),"-",AG196),"/",IF(ISBLANK(AI196),"-",AI196))</f>
        <v>-/-/-/-/-</v>
      </c>
      <c r="M196" s="6"/>
      <c r="N196" s="4" t="n">
        <v>2020</v>
      </c>
      <c r="O196" s="4" t="str">
        <f aca="false">CONCATENATE(IF(ISBLANK(V196),"-",V196),"/",IF(ISBLANK(Y196),"-",Y196),"/",IF(ISBLANK(AB196),"-",AB196),"/",IF(ISBLANK(AE196),"-",AE196))</f>
        <v>-/-/-/-</v>
      </c>
      <c r="P196" s="4" t="s">
        <v>411</v>
      </c>
      <c r="Q196" s="4" t="s">
        <v>411</v>
      </c>
      <c r="R196" s="2"/>
      <c r="S196" s="2"/>
      <c r="T196" s="11" t="n">
        <f aca="false">M196*F196</f>
        <v>0</v>
      </c>
      <c r="U196" s="12" t="n">
        <f aca="false">G196*M196</f>
        <v>0</v>
      </c>
      <c r="V196" s="2"/>
      <c r="W196" s="2"/>
      <c r="X196" s="2"/>
      <c r="Y196" s="2"/>
      <c r="Z196" s="2"/>
      <c r="AA196" s="2"/>
      <c r="AB196" s="2"/>
      <c r="AC196" s="2"/>
      <c r="AD196" s="2"/>
      <c r="AF196" s="2"/>
      <c r="AG196" s="2"/>
      <c r="AH196" s="2"/>
      <c r="AI196" s="2"/>
      <c r="AJ196" s="0" t="n">
        <f aca="false">VLOOKUP(D196,Koordinaten!$A:$C,2,FALSE())</f>
        <v>12.4853384</v>
      </c>
      <c r="AK196" s="0" t="n">
        <f aca="false">VLOOKUP(D196,Koordinaten!$A:$C,3,FALSE())</f>
        <v>41.894802</v>
      </c>
      <c r="AL196" s="0" t="n">
        <f aca="false">IF(ISBLANK($E196),VLOOKUP(D196,Koordinaten!$A:$C,2,FALSE()),VLOOKUP($E196,Koordinaten!$F:$H,2,FALSE()))</f>
        <v>11.2555757</v>
      </c>
      <c r="AM196" s="0" t="n">
        <f aca="false">IF(ISBLANK($E196),VLOOKUP(D196,Koordinaten!$A:$C,3,FALSE()),VLOOKUP($E196,Koordinaten!$F:$H,3,FALSE()))</f>
        <v>43.7698712</v>
      </c>
      <c r="AN196" s="0" t="str">
        <f aca="false">CONCATENATE(AK196,";",AJ196)</f>
        <v>41,894802;12,4853384</v>
      </c>
      <c r="AO196" s="0" t="str">
        <f aca="false">CONCATENATE(AM196,";",AL196)</f>
        <v>43,7698712;11,2555757</v>
      </c>
      <c r="AP196" s="0" t="n">
        <f aca="false">MIN(IF(ISBLANK(X196),9999,X196),IF(ISBLANK(AA196),9999,AA196),IF(ISBLANK(AD196),9999,AD196),IF(ISBLANK(AG196),9999,AG196),IF(ISBLANK(AI196),9999,AI196))</f>
        <v>9999</v>
      </c>
    </row>
    <row r="197" customFormat="false" ht="13" hidden="false" customHeight="false" outlineLevel="0" collapsed="false">
      <c r="B197" s="4" t="s">
        <v>44</v>
      </c>
      <c r="C197" s="5" t="n">
        <v>2015</v>
      </c>
      <c r="D197" s="4" t="s">
        <v>53</v>
      </c>
      <c r="E197" s="4" t="s">
        <v>54</v>
      </c>
      <c r="F197" s="4" t="n">
        <v>2</v>
      </c>
      <c r="G197" s="4"/>
      <c r="H197" s="2" t="s">
        <v>412</v>
      </c>
      <c r="I197" s="2" t="s">
        <v>413</v>
      </c>
      <c r="J197" s="2" t="s">
        <v>196</v>
      </c>
      <c r="K197" s="4" t="str">
        <f aca="false">CONCATENATE(IF(ISBLANK(W197),"-",W197),"/",IF(ISBLANK(Z197),"-",Z197),"/",IF(ISBLANK(AC197),"-",AC197),"/",IF(ISBLANK(AF197),"-",AF197),"/",IF(ISBLANK(AH197),"-",AH197))</f>
        <v>-/-/-/-/-</v>
      </c>
      <c r="L197" s="4" t="str">
        <f aca="false">CONCATENATE(IF(ISBLANK(X197),"-",X197),"/",IF(ISBLANK(AA197),"-",AA197),"/",IF(ISBLANK(AD197),"-",AD197),"/",IF(ISBLANK(AG197),"-",AG197),"/",IF(ISBLANK(AI197),"-",AI197))</f>
        <v>-/-/-/-/-</v>
      </c>
      <c r="M197" s="6"/>
      <c r="N197" s="4" t="n">
        <v>2020</v>
      </c>
      <c r="O197" s="4" t="str">
        <f aca="false">CONCATENATE(IF(ISBLANK(V197),"-",V197),"/",IF(ISBLANK(Y197),"-",Y197),"/",IF(ISBLANK(AB197),"-",AB197),"/",IF(ISBLANK(AE197),"-",AE197))</f>
        <v>-/-/-/-</v>
      </c>
      <c r="P197" s="4" t="s">
        <v>411</v>
      </c>
      <c r="Q197" s="4" t="s">
        <v>411</v>
      </c>
      <c r="R197" s="2"/>
      <c r="S197" s="2"/>
      <c r="T197" s="11" t="n">
        <f aca="false">M197*F197</f>
        <v>0</v>
      </c>
      <c r="U197" s="12" t="n">
        <f aca="false">G197*M197</f>
        <v>0</v>
      </c>
      <c r="V197" s="2"/>
      <c r="W197" s="2"/>
      <c r="X197" s="2"/>
      <c r="Y197" s="2"/>
      <c r="Z197" s="2"/>
      <c r="AA197" s="2"/>
      <c r="AB197" s="2"/>
      <c r="AC197" s="2"/>
      <c r="AD197" s="2"/>
      <c r="AF197" s="2"/>
      <c r="AG197" s="2"/>
      <c r="AH197" s="2"/>
      <c r="AI197" s="2"/>
      <c r="AJ197" s="0" t="n">
        <f aca="false">VLOOKUP(D197,Koordinaten!$A:$C,2,FALSE())</f>
        <v>16.3725042</v>
      </c>
      <c r="AK197" s="0" t="n">
        <f aca="false">VLOOKUP(D197,Koordinaten!$A:$C,3,FALSE())</f>
        <v>48.2083537</v>
      </c>
      <c r="AL197" s="0" t="n">
        <f aca="false">IF(ISBLANK($E197),VLOOKUP(D197,Koordinaten!$A:$C,2,FALSE()),VLOOKUP($E197,Koordinaten!$F:$H,2,FALSE()))</f>
        <v>16.4166666</v>
      </c>
      <c r="AM197" s="0" t="n">
        <f aca="false">IF(ISBLANK($E197),VLOOKUP(D197,Koordinaten!$A:$C,3,FALSE()),VLOOKUP($E197,Koordinaten!$F:$H,3,FALSE()))</f>
        <v>47.5000001</v>
      </c>
      <c r="AN197" s="0" t="str">
        <f aca="false">CONCATENATE(AK197,";",AJ197)</f>
        <v>48,2083537;16,3725042</v>
      </c>
      <c r="AO197" s="0" t="str">
        <f aca="false">CONCATENATE(AM197,";",AL197)</f>
        <v>47,5000001;16,4166666</v>
      </c>
      <c r="AP197" s="0" t="n">
        <f aca="false">MIN(IF(ISBLANK(X197),9999,X197),IF(ISBLANK(AA197),9999,AA197),IF(ISBLANK(AD197),9999,AD197),IF(ISBLANK(AG197),9999,AG197),IF(ISBLANK(AI197),9999,AI197))</f>
        <v>9999</v>
      </c>
    </row>
    <row r="198" customFormat="false" ht="13" hidden="false" customHeight="false" outlineLevel="0" collapsed="false">
      <c r="B198" s="4" t="s">
        <v>44</v>
      </c>
      <c r="C198" s="5" t="n">
        <v>2017</v>
      </c>
      <c r="D198" s="4" t="s">
        <v>60</v>
      </c>
      <c r="E198" s="4" t="s">
        <v>361</v>
      </c>
      <c r="F198" s="4" t="n">
        <v>2</v>
      </c>
      <c r="G198" s="4"/>
      <c r="H198" s="2" t="s">
        <v>414</v>
      </c>
      <c r="I198" s="2" t="s">
        <v>415</v>
      </c>
      <c r="K198" s="4" t="str">
        <f aca="false">CONCATENATE(IF(ISBLANK(W198),"-",W198),"/",IF(ISBLANK(Z198),"-",Z198),"/",IF(ISBLANK(AC198),"-",AC198),"/",IF(ISBLANK(AF198),"-",AF198),"/",IF(ISBLANK(AH198),"-",AH198))</f>
        <v>-/-/-/-/-</v>
      </c>
      <c r="L198" s="4" t="str">
        <f aca="false">CONCATENATE(IF(ISBLANK(X198),"-",X198),"/",IF(ISBLANK(AA198),"-",AA198),"/",IF(ISBLANK(AD198),"-",AD198),"/",IF(ISBLANK(AG198),"-",AG198),"/",IF(ISBLANK(AI198),"-",AI198))</f>
        <v>-/-/-/-/-</v>
      </c>
      <c r="M198" s="6"/>
      <c r="N198" s="4" t="n">
        <v>2020</v>
      </c>
      <c r="O198" s="4" t="str">
        <f aca="false">CONCATENATE(IF(ISBLANK(V198),"-",V198),"/",IF(ISBLANK(Y198),"-",Y198),"/",IF(ISBLANK(AB198),"-",AB198),"/",IF(ISBLANK(AE198),"-",AE198))</f>
        <v>-/-/-/-</v>
      </c>
      <c r="P198" s="4" t="s">
        <v>411</v>
      </c>
      <c r="Q198" s="4" t="s">
        <v>411</v>
      </c>
      <c r="R198" s="2"/>
      <c r="S198" s="2"/>
      <c r="T198" s="11" t="n">
        <f aca="false">M198*F198</f>
        <v>0</v>
      </c>
      <c r="U198" s="12" t="n">
        <f aca="false">G198*M198</f>
        <v>0</v>
      </c>
      <c r="V198" s="2"/>
      <c r="W198" s="2"/>
      <c r="X198" s="2"/>
      <c r="Y198" s="2"/>
      <c r="Z198" s="2"/>
      <c r="AA198" s="2"/>
      <c r="AB198" s="2"/>
      <c r="AC198" s="2"/>
      <c r="AD198" s="2"/>
      <c r="AF198" s="2"/>
      <c r="AG198" s="2"/>
      <c r="AH198" s="2"/>
      <c r="AI198" s="2"/>
      <c r="AJ198" s="0" t="n">
        <f aca="false">VLOOKUP(D198,Koordinaten!$A:$C,2,FALSE())</f>
        <v>12.4853384</v>
      </c>
      <c r="AK198" s="0" t="n">
        <f aca="false">VLOOKUP(D198,Koordinaten!$A:$C,3,FALSE())</f>
        <v>41.894802</v>
      </c>
      <c r="AL198" s="0" t="n">
        <f aca="false">IF(ISBLANK($E198),VLOOKUP(D198,Koordinaten!$A:$C,2,FALSE()),VLOOKUP($E198,Koordinaten!$F:$H,2,FALSE()))</f>
        <v>9.0977538</v>
      </c>
      <c r="AM198" s="0" t="n">
        <f aca="false">IF(ISBLANK($E198),VLOOKUP(D198,Koordinaten!$A:$C,3,FALSE()),VLOOKUP($E198,Koordinaten!$F:$H,3,FALSE()))</f>
        <v>40.061604</v>
      </c>
      <c r="AN198" s="0" t="str">
        <f aca="false">CONCATENATE(AK198,";",AJ198)</f>
        <v>41,894802;12,4853384</v>
      </c>
      <c r="AO198" s="0" t="str">
        <f aca="false">CONCATENATE(AM198,";",AL198)</f>
        <v>40,061604;9,0977538</v>
      </c>
      <c r="AP198" s="0" t="n">
        <f aca="false">MIN(IF(ISBLANK(X198),9999,X198),IF(ISBLANK(AA198),9999,AA198),IF(ISBLANK(AD198),9999,AD198),IF(ISBLANK(AG198),9999,AG198),IF(ISBLANK(AI198),9999,AI198))</f>
        <v>9999</v>
      </c>
    </row>
    <row r="199" customFormat="false" ht="24" hidden="false" customHeight="false" outlineLevel="0" collapsed="false">
      <c r="B199" s="4" t="s">
        <v>89</v>
      </c>
      <c r="C199" s="5" t="n">
        <v>2018</v>
      </c>
      <c r="D199" s="4" t="s">
        <v>197</v>
      </c>
      <c r="E199" s="4" t="s">
        <v>198</v>
      </c>
      <c r="F199" s="4" t="n">
        <v>6</v>
      </c>
      <c r="G199" s="4"/>
      <c r="H199" s="2" t="s">
        <v>199</v>
      </c>
      <c r="I199" s="2" t="s">
        <v>200</v>
      </c>
      <c r="J199" s="2" t="s">
        <v>201</v>
      </c>
      <c r="K199" s="4" t="str">
        <f aca="false">CONCATENATE(IF(ISBLANK(W199),"-",W199),"/",IF(ISBLANK(Z199),"-",Z199),"/",IF(ISBLANK(AC199),"-",AC199),"/",IF(ISBLANK(AF199),"-",AF199),"/",IF(ISBLANK(AH199),"-",AH199))</f>
        <v>-/-/-/-/-</v>
      </c>
      <c r="L199" s="4" t="str">
        <f aca="false">CONCATENATE(IF(ISBLANK(X199),"-",X199),"/",IF(ISBLANK(AA199),"-",AA199),"/",IF(ISBLANK(AD199),"-",AD199),"/",IF(ISBLANK(AG199),"-",AG199),"/",IF(ISBLANK(AI199),"-",AI199))</f>
        <v>-/-/-/-/-</v>
      </c>
      <c r="M199" s="6"/>
      <c r="N199" s="4" t="n">
        <v>2020</v>
      </c>
      <c r="O199" s="4" t="str">
        <f aca="false">CONCATENATE(IF(ISBLANK(V199),"-",V199),"/",IF(ISBLANK(Y199),"-",Y199),"/",IF(ISBLANK(AB199),"-",AB199),"/",IF(ISBLANK(AE199),"-",AE199))</f>
        <v>-/-/-/-</v>
      </c>
      <c r="P199" s="4" t="s">
        <v>411</v>
      </c>
      <c r="Q199" s="4" t="s">
        <v>411</v>
      </c>
      <c r="R199" s="2"/>
      <c r="S199" s="2"/>
      <c r="T199" s="11" t="n">
        <f aca="false">M199*F199</f>
        <v>0</v>
      </c>
      <c r="U199" s="12" t="n">
        <f aca="false">G199*M199</f>
        <v>0</v>
      </c>
      <c r="V199" s="2"/>
      <c r="W199" s="2"/>
      <c r="X199" s="2"/>
      <c r="Y199" s="2"/>
      <c r="Z199" s="2"/>
      <c r="AA199" s="2"/>
      <c r="AB199" s="2"/>
      <c r="AC199" s="2"/>
      <c r="AD199" s="2"/>
      <c r="AF199" s="2"/>
      <c r="AG199" s="2"/>
      <c r="AH199" s="2"/>
      <c r="AI199" s="2"/>
      <c r="AJ199" s="0" t="n">
        <f aca="false">VLOOKUP(D199,Koordinaten!$A:$C,2,FALSE())</f>
        <v>13.376935</v>
      </c>
      <c r="AK199" s="0" t="n">
        <f aca="false">VLOOKUP(D199,Koordinaten!$A:$C,3,FALSE())</f>
        <v>52.516181</v>
      </c>
      <c r="AL199" s="0" t="n">
        <f aca="false">IF(ISBLANK($E199),VLOOKUP(D199,Koordinaten!$A:$C,2,FALSE()),VLOOKUP($E199,Koordinaten!$F:$H,2,FALSE()))</f>
        <v>7.4396553</v>
      </c>
      <c r="AM199" s="0" t="n">
        <f aca="false">IF(ISBLANK($E199),VLOOKUP(D199,Koordinaten!$A:$C,3,FALSE()),VLOOKUP($E199,Koordinaten!$F:$H,3,FALSE()))</f>
        <v>49.7497346</v>
      </c>
      <c r="AN199" s="0" t="str">
        <f aca="false">CONCATENATE(AK199,";",AJ199)</f>
        <v>52,516181;13,376935</v>
      </c>
      <c r="AO199" s="0" t="str">
        <f aca="false">CONCATENATE(AM199,";",AL199)</f>
        <v>49,7497346;7,4396553</v>
      </c>
      <c r="AP199" s="0" t="n">
        <f aca="false">MIN(IF(ISBLANK(X199),9999,X199),IF(ISBLANK(AA199),9999,AA199),IF(ISBLANK(AD199),9999,AD199),IF(ISBLANK(AG199),9999,AG199),IF(ISBLANK(AI199),9999,AI199))</f>
        <v>9999</v>
      </c>
      <c r="AQ199" s="10" t="n">
        <v>44066</v>
      </c>
      <c r="AR199" s="0" t="s">
        <v>51</v>
      </c>
    </row>
    <row r="200" customFormat="false" ht="13" hidden="false" customHeight="false" outlineLevel="0" collapsed="false">
      <c r="B200" s="4" t="s">
        <v>71</v>
      </c>
      <c r="C200" s="5" t="n">
        <v>2007</v>
      </c>
      <c r="D200" s="4" t="s">
        <v>60</v>
      </c>
      <c r="E200" s="4" t="s">
        <v>157</v>
      </c>
      <c r="F200" s="4" t="n">
        <v>1</v>
      </c>
      <c r="G200" s="4"/>
      <c r="H200" s="2" t="s">
        <v>416</v>
      </c>
      <c r="I200" s="2" t="s">
        <v>417</v>
      </c>
      <c r="J200" s="2" t="s">
        <v>73</v>
      </c>
      <c r="K200" s="4" t="str">
        <f aca="false">CONCATENATE(IF(ISBLANK(W200),"-",W200),"/",IF(ISBLANK(Z200),"-",Z200),"/",IF(ISBLANK(AC200),"-",AC200),"/",IF(ISBLANK(AF200),"-",AF200),"/",IF(ISBLANK(AH200),"-",AH200))</f>
        <v>-/-/-/-/-</v>
      </c>
      <c r="L200" s="4" t="str">
        <f aca="false">CONCATENATE(IF(ISBLANK(X200),"-",X200),"/",IF(ISBLANK(AA200),"-",AA200),"/",IF(ISBLANK(AD200),"-",AD200),"/",IF(ISBLANK(AG200),"-",AG200),"/",IF(ISBLANK(AI200),"-",AI200))</f>
        <v>-/-/-/-/-</v>
      </c>
      <c r="M200" s="6"/>
      <c r="N200" s="4" t="n">
        <v>2020</v>
      </c>
      <c r="O200" s="4" t="str">
        <f aca="false">CONCATENATE(IF(ISBLANK(V200),"-",V200),"/",IF(ISBLANK(Y200),"-",Y200),"/",IF(ISBLANK(AB200),"-",AB200),"/",IF(ISBLANK(AE200),"-",AE200))</f>
        <v>-/-/-/-</v>
      </c>
      <c r="P200" s="4" t="s">
        <v>418</v>
      </c>
      <c r="Q200" s="4" t="s">
        <v>419</v>
      </c>
      <c r="R200" s="2" t="s">
        <v>420</v>
      </c>
      <c r="S200" s="2"/>
      <c r="T200" s="11" t="n">
        <f aca="false">M200*F200</f>
        <v>0</v>
      </c>
      <c r="U200" s="12" t="n">
        <f aca="false">G200*M200</f>
        <v>0</v>
      </c>
      <c r="V200" s="2"/>
      <c r="W200" s="2"/>
      <c r="X200" s="2"/>
      <c r="Y200" s="2"/>
      <c r="Z200" s="2"/>
      <c r="AA200" s="2"/>
      <c r="AB200" s="2"/>
      <c r="AC200" s="2"/>
      <c r="AD200" s="2"/>
      <c r="AF200" s="2"/>
      <c r="AG200" s="2"/>
      <c r="AH200" s="2"/>
      <c r="AI200" s="2"/>
      <c r="AJ200" s="0" t="n">
        <f aca="false">VLOOKUP(D200,Koordinaten!$A:$C,2,FALSE())</f>
        <v>12.4853384</v>
      </c>
      <c r="AK200" s="0" t="n">
        <f aca="false">VLOOKUP(D200,Koordinaten!$A:$C,3,FALSE())</f>
        <v>41.894802</v>
      </c>
      <c r="AL200" s="0" t="n">
        <f aca="false">IF(ISBLANK($E200),VLOOKUP(D200,Koordinaten!$A:$C,2,FALSE()),VLOOKUP($E200,Koordinaten!$F:$H,2,FALSE()))</f>
        <v>11.3547801</v>
      </c>
      <c r="AM200" s="0" t="n">
        <f aca="false">IF(ISBLANK($E200),VLOOKUP(D200,Koordinaten!$A:$C,3,FALSE()),VLOOKUP($E200,Koordinaten!$F:$H,3,FALSE()))</f>
        <v>46.4981125</v>
      </c>
      <c r="AN200" s="0" t="str">
        <f aca="false">CONCATENATE(AK200,";",AJ200)</f>
        <v>41,894802;12,4853384</v>
      </c>
      <c r="AO200" s="0" t="str">
        <f aca="false">CONCATENATE(AM200,";",AL200)</f>
        <v>46,4981125;11,3547801</v>
      </c>
      <c r="AP200" s="0" t="n">
        <f aca="false">MIN(IF(ISBLANK(X200),9999,X200),IF(ISBLANK(AA200),9999,AA200),IF(ISBLANK(AD200),9999,AD200),IF(ISBLANK(AG200),9999,AG200),IF(ISBLANK(AI200),9999,AI200))</f>
        <v>9999</v>
      </c>
      <c r="AQ200" s="10" t="n">
        <v>44099</v>
      </c>
      <c r="AR200" s="0" t="s">
        <v>51</v>
      </c>
    </row>
    <row r="201" customFormat="false" ht="13" hidden="false" customHeight="false" outlineLevel="0" collapsed="false">
      <c r="B201" s="4" t="s">
        <v>44</v>
      </c>
      <c r="C201" s="5" t="n">
        <v>2016</v>
      </c>
      <c r="D201" s="4" t="s">
        <v>60</v>
      </c>
      <c r="E201" s="4" t="s">
        <v>157</v>
      </c>
      <c r="F201" s="4" t="n">
        <v>2</v>
      </c>
      <c r="G201" s="4"/>
      <c r="H201" s="2" t="s">
        <v>158</v>
      </c>
      <c r="I201" s="2" t="s">
        <v>173</v>
      </c>
      <c r="J201" s="2" t="s">
        <v>73</v>
      </c>
      <c r="K201" s="4" t="str">
        <f aca="false">CONCATENATE(IF(ISBLANK(W201),"-",W201),"/",IF(ISBLANK(Z201),"-",Z201),"/",IF(ISBLANK(AC201),"-",AC201),"/",IF(ISBLANK(AF201),"-",AF201),"/",IF(ISBLANK(AH201),"-",AH201))</f>
        <v>-/-/-/-/-</v>
      </c>
      <c r="L201" s="4" t="str">
        <f aca="false">CONCATENATE(IF(ISBLANK(X201),"-",X201),"/",IF(ISBLANK(AA201),"-",AA201),"/",IF(ISBLANK(AD201),"-",AD201),"/",IF(ISBLANK(AG201),"-",AG201),"/",IF(ISBLANK(AI201),"-",AI201))</f>
        <v>-/-/-/-/-</v>
      </c>
      <c r="M201" s="6"/>
      <c r="N201" s="4" t="n">
        <v>2020</v>
      </c>
      <c r="O201" s="4" t="str">
        <f aca="false">CONCATENATE(IF(ISBLANK(V201),"-",V201),"/",IF(ISBLANK(Y201),"-",Y201),"/",IF(ISBLANK(AB201),"-",AB201),"/",IF(ISBLANK(AE201),"-",AE201))</f>
        <v>-/-/-/-</v>
      </c>
      <c r="P201" s="4" t="s">
        <v>418</v>
      </c>
      <c r="Q201" s="4" t="s">
        <v>419</v>
      </c>
      <c r="R201" s="2"/>
      <c r="S201" s="2"/>
      <c r="T201" s="11" t="n">
        <f aca="false">M201*F201</f>
        <v>0</v>
      </c>
      <c r="U201" s="12" t="n">
        <f aca="false">G201*M201</f>
        <v>0</v>
      </c>
      <c r="V201" s="2"/>
      <c r="W201" s="2"/>
      <c r="X201" s="2"/>
      <c r="Y201" s="2"/>
      <c r="Z201" s="2"/>
      <c r="AA201" s="2"/>
      <c r="AB201" s="2"/>
      <c r="AC201" s="2"/>
      <c r="AD201" s="2"/>
      <c r="AF201" s="2"/>
      <c r="AG201" s="2"/>
      <c r="AH201" s="2"/>
      <c r="AI201" s="2"/>
      <c r="AJ201" s="0" t="n">
        <f aca="false">VLOOKUP(D201,Koordinaten!$A:$C,2,FALSE())</f>
        <v>12.4853384</v>
      </c>
      <c r="AK201" s="0" t="n">
        <f aca="false">VLOOKUP(D201,Koordinaten!$A:$C,3,FALSE())</f>
        <v>41.894802</v>
      </c>
      <c r="AL201" s="0" t="n">
        <f aca="false">IF(ISBLANK($E201),VLOOKUP(D201,Koordinaten!$A:$C,2,FALSE()),VLOOKUP($E201,Koordinaten!$F:$H,2,FALSE()))</f>
        <v>11.3547801</v>
      </c>
      <c r="AM201" s="0" t="n">
        <f aca="false">IF(ISBLANK($E201),VLOOKUP(D201,Koordinaten!$A:$C,3,FALSE()),VLOOKUP($E201,Koordinaten!$F:$H,3,FALSE()))</f>
        <v>46.4981125</v>
      </c>
      <c r="AN201" s="0" t="str">
        <f aca="false">CONCATENATE(AK201,";",AJ201)</f>
        <v>41,894802;12,4853384</v>
      </c>
      <c r="AO201" s="0" t="str">
        <f aca="false">CONCATENATE(AM201,";",AL201)</f>
        <v>46,4981125;11,3547801</v>
      </c>
      <c r="AP201" s="0" t="n">
        <f aca="false">MIN(IF(ISBLANK(X201),9999,X201),IF(ISBLANK(AA201),9999,AA201),IF(ISBLANK(AD201),9999,AD201),IF(ISBLANK(AG201),9999,AG201),IF(ISBLANK(AI201),9999,AI201))</f>
        <v>9999</v>
      </c>
      <c r="AQ201" s="10" t="n">
        <v>44099</v>
      </c>
      <c r="AR201" s="0" t="s">
        <v>51</v>
      </c>
    </row>
    <row r="202" customFormat="false" ht="13" hidden="false" customHeight="false" outlineLevel="0" collapsed="false">
      <c r="B202" s="4" t="s">
        <v>44</v>
      </c>
      <c r="C202" s="5" t="n">
        <v>2018</v>
      </c>
      <c r="D202" s="4" t="s">
        <v>60</v>
      </c>
      <c r="E202" s="4" t="s">
        <v>157</v>
      </c>
      <c r="F202" s="4" t="n">
        <v>2</v>
      </c>
      <c r="G202" s="4"/>
      <c r="H202" s="2" t="s">
        <v>250</v>
      </c>
      <c r="I202" s="2" t="s">
        <v>421</v>
      </c>
      <c r="J202" s="2" t="s">
        <v>69</v>
      </c>
      <c r="K202" s="4" t="str">
        <f aca="false">CONCATENATE(IF(ISBLANK(W202),"-",W202),"/",IF(ISBLANK(Z202),"-",Z202),"/",IF(ISBLANK(AC202),"-",AC202),"/",IF(ISBLANK(AF202),"-",AF202),"/",IF(ISBLANK(AH202),"-",AH202))</f>
        <v>-/-/-/-/-</v>
      </c>
      <c r="L202" s="4" t="str">
        <f aca="false">CONCATENATE(IF(ISBLANK(X202),"-",X202),"/",IF(ISBLANK(AA202),"-",AA202),"/",IF(ISBLANK(AD202),"-",AD202),"/",IF(ISBLANK(AG202),"-",AG202),"/",IF(ISBLANK(AI202),"-",AI202))</f>
        <v>-/-/-/-/-</v>
      </c>
      <c r="M202" s="6"/>
      <c r="N202" s="4" t="n">
        <v>2020</v>
      </c>
      <c r="O202" s="4" t="str">
        <f aca="false">CONCATENATE(IF(ISBLANK(V202),"-",V202),"/",IF(ISBLANK(Y202),"-",Y202),"/",IF(ISBLANK(AB202),"-",AB202),"/",IF(ISBLANK(AE202),"-",AE202))</f>
        <v>-/-/-/-</v>
      </c>
      <c r="P202" s="4" t="s">
        <v>418</v>
      </c>
      <c r="Q202" s="4" t="s">
        <v>419</v>
      </c>
      <c r="R202" s="2"/>
      <c r="S202" s="2"/>
      <c r="T202" s="11" t="n">
        <f aca="false">M202*F202</f>
        <v>0</v>
      </c>
      <c r="U202" s="12" t="n">
        <f aca="false">G202*M202</f>
        <v>0</v>
      </c>
      <c r="V202" s="2"/>
      <c r="W202" s="2"/>
      <c r="X202" s="2"/>
      <c r="Y202" s="2"/>
      <c r="Z202" s="2"/>
      <c r="AA202" s="2"/>
      <c r="AB202" s="2"/>
      <c r="AC202" s="2"/>
      <c r="AD202" s="2"/>
      <c r="AF202" s="2"/>
      <c r="AG202" s="2"/>
      <c r="AH202" s="2"/>
      <c r="AI202" s="2"/>
      <c r="AJ202" s="0" t="n">
        <f aca="false">VLOOKUP(D202,Koordinaten!$A:$C,2,FALSE())</f>
        <v>12.4853384</v>
      </c>
      <c r="AK202" s="0" t="n">
        <f aca="false">VLOOKUP(D202,Koordinaten!$A:$C,3,FALSE())</f>
        <v>41.894802</v>
      </c>
      <c r="AL202" s="0" t="n">
        <f aca="false">IF(ISBLANK($E202),VLOOKUP(D202,Koordinaten!$A:$C,2,FALSE()),VLOOKUP($E202,Koordinaten!$F:$H,2,FALSE()))</f>
        <v>11.3547801</v>
      </c>
      <c r="AM202" s="0" t="n">
        <f aca="false">IF(ISBLANK($E202),VLOOKUP(D202,Koordinaten!$A:$C,3,FALSE()),VLOOKUP($E202,Koordinaten!$F:$H,3,FALSE()))</f>
        <v>46.4981125</v>
      </c>
      <c r="AN202" s="0" t="str">
        <f aca="false">CONCATENATE(AK202,";",AJ202)</f>
        <v>41,894802;12,4853384</v>
      </c>
      <c r="AO202" s="0" t="str">
        <f aca="false">CONCATENATE(AM202,";",AL202)</f>
        <v>46,4981125;11,3547801</v>
      </c>
      <c r="AP202" s="0" t="n">
        <f aca="false">MIN(IF(ISBLANK(X202),9999,X202),IF(ISBLANK(AA202),9999,AA202),IF(ISBLANK(AD202),9999,AD202),IF(ISBLANK(AG202),9999,AG202),IF(ISBLANK(AI202),9999,AI202))</f>
        <v>9999</v>
      </c>
    </row>
    <row r="203" customFormat="false" ht="13" hidden="false" customHeight="false" outlineLevel="0" collapsed="false">
      <c r="B203" s="4" t="s">
        <v>44</v>
      </c>
      <c r="C203" s="5" t="n">
        <v>2017</v>
      </c>
      <c r="D203" s="4" t="s">
        <v>60</v>
      </c>
      <c r="E203" s="4" t="s">
        <v>157</v>
      </c>
      <c r="F203" s="4" t="n">
        <v>2</v>
      </c>
      <c r="G203" s="4"/>
      <c r="H203" s="2" t="s">
        <v>422</v>
      </c>
      <c r="I203" s="2" t="s">
        <v>423</v>
      </c>
      <c r="J203" s="2" t="s">
        <v>73</v>
      </c>
      <c r="K203" s="4" t="str">
        <f aca="false">CONCATENATE(IF(ISBLANK(W203),"-",W203),"/",IF(ISBLANK(Z203),"-",Z203),"/",IF(ISBLANK(AC203),"-",AC203),"/",IF(ISBLANK(AF203),"-",AF203),"/",IF(ISBLANK(AH203),"-",AH203))</f>
        <v>-/-/-/-/-</v>
      </c>
      <c r="L203" s="4" t="str">
        <f aca="false">CONCATENATE(IF(ISBLANK(X203),"-",X203),"/",IF(ISBLANK(AA203),"-",AA203),"/",IF(ISBLANK(AD203),"-",AD203),"/",IF(ISBLANK(AG203),"-",AG203),"/",IF(ISBLANK(AI203),"-",AI203))</f>
        <v>-/-/-/-/-</v>
      </c>
      <c r="M203" s="6"/>
      <c r="N203" s="4" t="n">
        <v>2020</v>
      </c>
      <c r="O203" s="4" t="str">
        <f aca="false">CONCATENATE(IF(ISBLANK(V203),"-",V203),"/",IF(ISBLANK(Y203),"-",Y203),"/",IF(ISBLANK(AB203),"-",AB203),"/",IF(ISBLANK(AE203),"-",AE203))</f>
        <v>-/-/-/-</v>
      </c>
      <c r="P203" s="4" t="s">
        <v>418</v>
      </c>
      <c r="Q203" s="4" t="s">
        <v>419</v>
      </c>
      <c r="R203" s="2"/>
      <c r="S203" s="2"/>
      <c r="T203" s="11" t="n">
        <f aca="false">M203*F203</f>
        <v>0</v>
      </c>
      <c r="U203" s="12" t="n">
        <f aca="false">G203*M203</f>
        <v>0</v>
      </c>
      <c r="V203" s="2"/>
      <c r="W203" s="2"/>
      <c r="X203" s="2"/>
      <c r="Y203" s="2"/>
      <c r="Z203" s="2"/>
      <c r="AA203" s="2"/>
      <c r="AB203" s="2"/>
      <c r="AC203" s="2"/>
      <c r="AD203" s="2"/>
      <c r="AF203" s="2"/>
      <c r="AG203" s="2"/>
      <c r="AH203" s="2"/>
      <c r="AI203" s="2"/>
      <c r="AJ203" s="0" t="n">
        <f aca="false">VLOOKUP(D203,Koordinaten!$A:$C,2,FALSE())</f>
        <v>12.4853384</v>
      </c>
      <c r="AK203" s="0" t="n">
        <f aca="false">VLOOKUP(D203,Koordinaten!$A:$C,3,FALSE())</f>
        <v>41.894802</v>
      </c>
      <c r="AL203" s="0" t="n">
        <f aca="false">IF(ISBLANK($E203),VLOOKUP(D203,Koordinaten!$A:$C,2,FALSE()),VLOOKUP($E203,Koordinaten!$F:$H,2,FALSE()))</f>
        <v>11.3547801</v>
      </c>
      <c r="AM203" s="0" t="n">
        <f aca="false">IF(ISBLANK($E203),VLOOKUP(D203,Koordinaten!$A:$C,3,FALSE()),VLOOKUP($E203,Koordinaten!$F:$H,3,FALSE()))</f>
        <v>46.4981125</v>
      </c>
      <c r="AN203" s="0" t="str">
        <f aca="false">CONCATENATE(AK203,";",AJ203)</f>
        <v>41,894802;12,4853384</v>
      </c>
      <c r="AO203" s="0" t="str">
        <f aca="false">CONCATENATE(AM203,";",AL203)</f>
        <v>46,4981125;11,3547801</v>
      </c>
      <c r="AP203" s="0" t="n">
        <f aca="false">MIN(IF(ISBLANK(X203),9999,X203),IF(ISBLANK(AA203),9999,AA203),IF(ISBLANK(AD203),9999,AD203),IF(ISBLANK(AG203),9999,AG203),IF(ISBLANK(AI203),9999,AI203))</f>
        <v>9999</v>
      </c>
      <c r="AQ203" s="10" t="n">
        <v>44065</v>
      </c>
      <c r="AR203" s="0" t="s">
        <v>51</v>
      </c>
    </row>
    <row r="204" customFormat="false" ht="13" hidden="false" customHeight="false" outlineLevel="0" collapsed="false">
      <c r="B204" s="4" t="s">
        <v>44</v>
      </c>
      <c r="C204" s="5" t="n">
        <v>2018</v>
      </c>
      <c r="D204" s="4" t="s">
        <v>60</v>
      </c>
      <c r="E204" s="4" t="s">
        <v>157</v>
      </c>
      <c r="F204" s="4" t="n">
        <v>2</v>
      </c>
      <c r="G204" s="4"/>
      <c r="H204" s="2" t="s">
        <v>424</v>
      </c>
      <c r="I204" s="2" t="s">
        <v>425</v>
      </c>
      <c r="J204" s="2" t="s">
        <v>163</v>
      </c>
      <c r="K204" s="4" t="str">
        <f aca="false">CONCATENATE(IF(ISBLANK(W204),"-",W204),"/",IF(ISBLANK(Z204),"-",Z204),"/",IF(ISBLANK(AC204),"-",AC204),"/",IF(ISBLANK(AF204),"-",AF204),"/",IF(ISBLANK(AH204),"-",AH204))</f>
        <v>-/-/-/-/-</v>
      </c>
      <c r="L204" s="4" t="str">
        <f aca="false">CONCATENATE(IF(ISBLANK(X204),"-",X204),"/",IF(ISBLANK(AA204),"-",AA204),"/",IF(ISBLANK(AD204),"-",AD204),"/",IF(ISBLANK(AG204),"-",AG204),"/",IF(ISBLANK(AI204),"-",AI204))</f>
        <v>-/-/-/-/-</v>
      </c>
      <c r="M204" s="6"/>
      <c r="N204" s="4" t="n">
        <v>2020</v>
      </c>
      <c r="O204" s="4" t="str">
        <f aca="false">CONCATENATE(IF(ISBLANK(V204),"-",V204),"/",IF(ISBLANK(Y204),"-",Y204),"/",IF(ISBLANK(AB204),"-",AB204),"/",IF(ISBLANK(AE204),"-",AE204))</f>
        <v>-/-/-/-</v>
      </c>
      <c r="P204" s="4" t="s">
        <v>418</v>
      </c>
      <c r="Q204" s="4" t="s">
        <v>419</v>
      </c>
      <c r="R204" s="2"/>
      <c r="S204" s="2"/>
      <c r="T204" s="11" t="n">
        <f aca="false">M204*F204</f>
        <v>0</v>
      </c>
      <c r="U204" s="12" t="n">
        <f aca="false">G204*M204</f>
        <v>0</v>
      </c>
      <c r="V204" s="2"/>
      <c r="W204" s="2"/>
      <c r="X204" s="2"/>
      <c r="Y204" s="2"/>
      <c r="Z204" s="2"/>
      <c r="AA204" s="2"/>
      <c r="AB204" s="2"/>
      <c r="AC204" s="2"/>
      <c r="AD204" s="2"/>
      <c r="AF204" s="2"/>
      <c r="AG204" s="2"/>
      <c r="AH204" s="2"/>
      <c r="AI204" s="2"/>
      <c r="AJ204" s="0" t="n">
        <f aca="false">VLOOKUP(D204,Koordinaten!$A:$C,2,FALSE())</f>
        <v>12.4853384</v>
      </c>
      <c r="AK204" s="0" t="n">
        <f aca="false">VLOOKUP(D204,Koordinaten!$A:$C,3,FALSE())</f>
        <v>41.894802</v>
      </c>
      <c r="AL204" s="0" t="n">
        <f aca="false">IF(ISBLANK($E204),VLOOKUP(D204,Koordinaten!$A:$C,2,FALSE()),VLOOKUP($E204,Koordinaten!$F:$H,2,FALSE()))</f>
        <v>11.3547801</v>
      </c>
      <c r="AM204" s="0" t="n">
        <f aca="false">IF(ISBLANK($E204),VLOOKUP(D204,Koordinaten!$A:$C,3,FALSE()),VLOOKUP($E204,Koordinaten!$F:$H,3,FALSE()))</f>
        <v>46.4981125</v>
      </c>
      <c r="AN204" s="0" t="str">
        <f aca="false">CONCATENATE(AK204,";",AJ204)</f>
        <v>41,894802;12,4853384</v>
      </c>
      <c r="AO204" s="0" t="str">
        <f aca="false">CONCATENATE(AM204,";",AL204)</f>
        <v>46,4981125;11,3547801</v>
      </c>
      <c r="AP204" s="0" t="n">
        <f aca="false">MIN(IF(ISBLANK(X204),9999,X204),IF(ISBLANK(AA204),9999,AA204),IF(ISBLANK(AD204),9999,AD204),IF(ISBLANK(AG204),9999,AG204),IF(ISBLANK(AI204),9999,AI204))</f>
        <v>9999</v>
      </c>
    </row>
    <row r="205" customFormat="false" ht="13" hidden="false" customHeight="false" outlineLevel="0" collapsed="false">
      <c r="B205" s="4" t="s">
        <v>44</v>
      </c>
      <c r="C205" s="5" t="n">
        <v>2015</v>
      </c>
      <c r="D205" s="4" t="s">
        <v>60</v>
      </c>
      <c r="E205" s="4" t="s">
        <v>157</v>
      </c>
      <c r="F205" s="4" t="n">
        <v>2</v>
      </c>
      <c r="G205" s="4"/>
      <c r="H205" s="2" t="s">
        <v>416</v>
      </c>
      <c r="I205" s="2" t="s">
        <v>162</v>
      </c>
      <c r="J205" s="2" t="s">
        <v>163</v>
      </c>
      <c r="K205" s="4" t="str">
        <f aca="false">CONCATENATE(IF(ISBLANK(W205),"-",W205),"/",IF(ISBLANK(Z205),"-",Z205),"/",IF(ISBLANK(AC205),"-",AC205),"/",IF(ISBLANK(AF205),"-",AF205),"/",IF(ISBLANK(AH205),"-",AH205))</f>
        <v>-/-/-/-/-</v>
      </c>
      <c r="L205" s="4" t="str">
        <f aca="false">CONCATENATE(IF(ISBLANK(X205),"-",X205),"/",IF(ISBLANK(AA205),"-",AA205),"/",IF(ISBLANK(AD205),"-",AD205),"/",IF(ISBLANK(AG205),"-",AG205),"/",IF(ISBLANK(AI205),"-",AI205))</f>
        <v>-/-/-/-/-</v>
      </c>
      <c r="M205" s="6"/>
      <c r="N205" s="4" t="n">
        <v>2020</v>
      </c>
      <c r="O205" s="4" t="str">
        <f aca="false">CONCATENATE(IF(ISBLANK(V205),"-",V205),"/",IF(ISBLANK(Y205),"-",Y205),"/",IF(ISBLANK(AB205),"-",AB205),"/",IF(ISBLANK(AE205),"-",AE205))</f>
        <v>-/-/-/-</v>
      </c>
      <c r="P205" s="4" t="s">
        <v>418</v>
      </c>
      <c r="Q205" s="4" t="s">
        <v>419</v>
      </c>
      <c r="R205" s="2"/>
      <c r="S205" s="2"/>
      <c r="T205" s="11" t="n">
        <f aca="false">M205*F205</f>
        <v>0</v>
      </c>
      <c r="U205" s="12" t="n">
        <f aca="false">G205*M205</f>
        <v>0</v>
      </c>
      <c r="V205" s="2"/>
      <c r="W205" s="2"/>
      <c r="X205" s="2"/>
      <c r="Y205" s="2"/>
      <c r="Z205" s="2"/>
      <c r="AA205" s="2"/>
      <c r="AB205" s="2"/>
      <c r="AC205" s="2"/>
      <c r="AD205" s="2"/>
      <c r="AF205" s="2"/>
      <c r="AG205" s="2"/>
      <c r="AH205" s="2"/>
      <c r="AI205" s="2"/>
      <c r="AJ205" s="0" t="n">
        <f aca="false">VLOOKUP(D205,Koordinaten!$A:$C,2,FALSE())</f>
        <v>12.4853384</v>
      </c>
      <c r="AK205" s="0" t="n">
        <f aca="false">VLOOKUP(D205,Koordinaten!$A:$C,3,FALSE())</f>
        <v>41.894802</v>
      </c>
      <c r="AL205" s="0" t="n">
        <f aca="false">IF(ISBLANK($E205),VLOOKUP(D205,Koordinaten!$A:$C,2,FALSE()),VLOOKUP($E205,Koordinaten!$F:$H,2,FALSE()))</f>
        <v>11.3547801</v>
      </c>
      <c r="AM205" s="0" t="n">
        <f aca="false">IF(ISBLANK($E205),VLOOKUP(D205,Koordinaten!$A:$C,3,FALSE()),VLOOKUP($E205,Koordinaten!$F:$H,3,FALSE()))</f>
        <v>46.4981125</v>
      </c>
      <c r="AN205" s="0" t="str">
        <f aca="false">CONCATENATE(AK205,";",AJ205)</f>
        <v>41,894802;12,4853384</v>
      </c>
      <c r="AO205" s="0" t="str">
        <f aca="false">CONCATENATE(AM205,";",AL205)</f>
        <v>46,4981125;11,3547801</v>
      </c>
      <c r="AP205" s="0" t="n">
        <f aca="false">MIN(IF(ISBLANK(X205),9999,X205),IF(ISBLANK(AA205),9999,AA205),IF(ISBLANK(AD205),9999,AD205),IF(ISBLANK(AG205),9999,AG205),IF(ISBLANK(AI205),9999,AI205))</f>
        <v>9999</v>
      </c>
    </row>
    <row r="206" customFormat="false" ht="13" hidden="false" customHeight="false" outlineLevel="0" collapsed="false">
      <c r="B206" s="4" t="s">
        <v>128</v>
      </c>
      <c r="C206" s="5" t="s">
        <v>426</v>
      </c>
      <c r="D206" s="4" t="s">
        <v>60</v>
      </c>
      <c r="E206" s="4" t="s">
        <v>191</v>
      </c>
      <c r="F206" s="4" t="n">
        <v>0</v>
      </c>
      <c r="G206" s="4"/>
      <c r="H206" s="2" t="s">
        <v>427</v>
      </c>
      <c r="I206" s="2" t="s">
        <v>428</v>
      </c>
      <c r="J206" s="2" t="s">
        <v>280</v>
      </c>
      <c r="K206" s="4" t="str">
        <f aca="false">CONCATENATE(IF(ISBLANK(W206),"-",W206),"/",IF(ISBLANK(Z206),"-",Z206),"/",IF(ISBLANK(AC206),"-",AC206),"/",IF(ISBLANK(AF206),"-",AF206),"/",IF(ISBLANK(AH206),"-",AH206))</f>
        <v>-/-/-/-/-</v>
      </c>
      <c r="L206" s="4" t="str">
        <f aca="false">CONCATENATE(IF(ISBLANK(X206),"-",X206),"/",IF(ISBLANK(AA206),"-",AA206),"/",IF(ISBLANK(AD206),"-",AD206),"/",IF(ISBLANK(AG206),"-",AG206),"/",IF(ISBLANK(AI206),"-",AI206))</f>
        <v>-/-/-/-/-</v>
      </c>
      <c r="M206" s="6"/>
      <c r="N206" s="4" t="n">
        <v>2020</v>
      </c>
      <c r="O206" s="4" t="str">
        <f aca="false">CONCATENATE(IF(ISBLANK(V206),"-",V206),"/",IF(ISBLANK(Y206),"-",Y206),"/",IF(ISBLANK(AB206),"-",AB206),"/",IF(ISBLANK(AE206),"-",AE206))</f>
        <v>-/-/-/-</v>
      </c>
      <c r="P206" s="4" t="s">
        <v>429</v>
      </c>
      <c r="Q206" s="4" t="s">
        <v>430</v>
      </c>
      <c r="R206" s="2"/>
      <c r="S206" s="2"/>
      <c r="T206" s="11" t="n">
        <f aca="false">M206*F206</f>
        <v>0</v>
      </c>
      <c r="U206" s="12" t="n">
        <f aca="false">G206*M206</f>
        <v>0</v>
      </c>
      <c r="V206" s="2"/>
      <c r="W206" s="2"/>
      <c r="X206" s="2"/>
      <c r="Y206" s="2"/>
      <c r="Z206" s="2"/>
      <c r="AA206" s="2"/>
      <c r="AB206" s="2"/>
      <c r="AC206" s="2"/>
      <c r="AD206" s="2"/>
      <c r="AF206" s="2"/>
      <c r="AG206" s="2"/>
      <c r="AH206" s="2"/>
      <c r="AI206" s="2"/>
      <c r="AJ206" s="0" t="n">
        <f aca="false">VLOOKUP(D206,Koordinaten!$A:$C,2,FALSE())</f>
        <v>12.4853384</v>
      </c>
      <c r="AK206" s="0" t="n">
        <f aca="false">VLOOKUP(D206,Koordinaten!$A:$C,3,FALSE())</f>
        <v>41.894802</v>
      </c>
      <c r="AL206" s="0" t="n">
        <f aca="false">IF(ISBLANK($E206),VLOOKUP(D206,Koordinaten!$A:$C,2,FALSE()),VLOOKUP($E206,Koordinaten!$F:$H,2,FALSE()))</f>
        <v>9.768893</v>
      </c>
      <c r="AM206" s="0" t="n">
        <f aca="false">IF(ISBLANK($E206),VLOOKUP(D206,Koordinaten!$A:$C,3,FALSE()),VLOOKUP($E206,Koordinaten!$F:$H,3,FALSE()))</f>
        <v>45.6209</v>
      </c>
      <c r="AN206" s="0" t="str">
        <f aca="false">CONCATENATE(AK206,";",AJ206)</f>
        <v>41,894802;12,4853384</v>
      </c>
      <c r="AO206" s="0" t="str">
        <f aca="false">CONCATENATE(AM206,";",AL206)</f>
        <v>45,6209;9,768893</v>
      </c>
      <c r="AP206" s="0" t="n">
        <f aca="false">MIN(IF(ISBLANK(X206),9999,X206),IF(ISBLANK(AA206),9999,AA206),IF(ISBLANK(AD206),9999,AD206),IF(ISBLANK(AG206),9999,AG206),IF(ISBLANK(AI206),9999,AI206))</f>
        <v>9999</v>
      </c>
    </row>
    <row r="207" customFormat="false" ht="13" hidden="false" customHeight="false" outlineLevel="0" collapsed="false">
      <c r="B207" s="4" t="s">
        <v>333</v>
      </c>
      <c r="C207" s="5" t="n">
        <v>2019</v>
      </c>
      <c r="D207" s="4" t="s">
        <v>53</v>
      </c>
      <c r="E207" s="4" t="s">
        <v>431</v>
      </c>
      <c r="F207" s="4" t="n">
        <v>0</v>
      </c>
      <c r="G207" s="4"/>
      <c r="H207" s="2" t="s">
        <v>432</v>
      </c>
      <c r="J207" s="2" t="s">
        <v>48</v>
      </c>
      <c r="K207" s="4" t="str">
        <f aca="false">CONCATENATE(IF(ISBLANK(W207),"-",W207),"/",IF(ISBLANK(Z207),"-",Z207),"/",IF(ISBLANK(AC207),"-",AC207),"/",IF(ISBLANK(AF207),"-",AF207),"/",IF(ISBLANK(AH207),"-",AH207))</f>
        <v>-/-/-/-/-</v>
      </c>
      <c r="L207" s="4" t="str">
        <f aca="false">CONCATENATE(IF(ISBLANK(X207),"-",X207),"/",IF(ISBLANK(AA207),"-",AA207),"/",IF(ISBLANK(AD207),"-",AD207),"/",IF(ISBLANK(AG207),"-",AG207),"/",IF(ISBLANK(AI207),"-",AI207))</f>
        <v>-/-/-/-/-</v>
      </c>
      <c r="M207" s="6"/>
      <c r="N207" s="4" t="n">
        <v>2020</v>
      </c>
      <c r="O207" s="4" t="str">
        <f aca="false">CONCATENATE(IF(ISBLANK(V207),"-",V207),"/",IF(ISBLANK(Y207),"-",Y207),"/",IF(ISBLANK(AB207),"-",AB207),"/",IF(ISBLANK(AE207),"-",AE207))</f>
        <v>-/-/-/-</v>
      </c>
      <c r="P207" s="4" t="s">
        <v>433</v>
      </c>
      <c r="Q207" s="4" t="s">
        <v>430</v>
      </c>
      <c r="R207" s="2"/>
      <c r="S207" s="2"/>
      <c r="T207" s="11" t="n">
        <f aca="false">M207*F207</f>
        <v>0</v>
      </c>
      <c r="U207" s="12" t="n">
        <f aca="false">G207*M207</f>
        <v>0</v>
      </c>
      <c r="V207" s="2"/>
      <c r="W207" s="2"/>
      <c r="X207" s="2"/>
      <c r="Y207" s="2"/>
      <c r="Z207" s="2"/>
      <c r="AA207" s="2"/>
      <c r="AB207" s="2"/>
      <c r="AC207" s="2"/>
      <c r="AD207" s="2"/>
      <c r="AF207" s="2"/>
      <c r="AG207" s="2"/>
      <c r="AH207" s="2"/>
      <c r="AI207" s="2"/>
      <c r="AJ207" s="0" t="n">
        <f aca="false">VLOOKUP(D207,Koordinaten!$A:$C,2,FALSE())</f>
        <v>16.3725042</v>
      </c>
      <c r="AK207" s="0" t="n">
        <f aca="false">VLOOKUP(D207,Koordinaten!$A:$C,3,FALSE())</f>
        <v>48.2083537</v>
      </c>
      <c r="AL207" s="0" t="n">
        <f aca="false">IF(ISBLANK($E207),VLOOKUP(D207,Koordinaten!$A:$C,2,FALSE()),VLOOKUP($E207,Koordinaten!$F:$H,2,FALSE()))</f>
        <v>16.3725042</v>
      </c>
      <c r="AM207" s="0" t="n">
        <f aca="false">IF(ISBLANK($E207),VLOOKUP(D207,Koordinaten!$A:$C,3,FALSE()),VLOOKUP($E207,Koordinaten!$F:$H,3,FALSE()))</f>
        <v>48.2083537</v>
      </c>
      <c r="AN207" s="0" t="str">
        <f aca="false">CONCATENATE(AK207,";",AJ207)</f>
        <v>48,2083537;16,3725042</v>
      </c>
      <c r="AO207" s="0" t="str">
        <f aca="false">CONCATENATE(AM207,";",AL207)</f>
        <v>48,2083537;16,3725042</v>
      </c>
      <c r="AP207" s="0" t="n">
        <f aca="false">MIN(IF(ISBLANK(X207),9999,X207),IF(ISBLANK(AA207),9999,AA207),IF(ISBLANK(AD207),9999,AD207),IF(ISBLANK(AG207),9999,AG207),IF(ISBLANK(AI207),9999,AI207))</f>
        <v>9999</v>
      </c>
    </row>
    <row r="208" customFormat="false" ht="13" hidden="false" customHeight="false" outlineLevel="0" collapsed="false">
      <c r="B208" s="4" t="s">
        <v>89</v>
      </c>
      <c r="C208" s="5" t="n">
        <v>2016</v>
      </c>
      <c r="D208" s="4" t="s">
        <v>53</v>
      </c>
      <c r="E208" s="4" t="s">
        <v>147</v>
      </c>
      <c r="F208" s="4" t="n">
        <v>0</v>
      </c>
      <c r="G208" s="4"/>
      <c r="H208" s="2" t="s">
        <v>434</v>
      </c>
      <c r="I208" s="2" t="s">
        <v>435</v>
      </c>
      <c r="J208" s="2" t="s">
        <v>201</v>
      </c>
      <c r="K208" s="4" t="str">
        <f aca="false">CONCATENATE(IF(ISBLANK(W208),"-",W208),"/",IF(ISBLANK(Z208),"-",Z208),"/",IF(ISBLANK(AC208),"-",AC208),"/",IF(ISBLANK(AF208),"-",AF208),"/",IF(ISBLANK(AH208),"-",AH208))</f>
        <v>-/-/-/-/-</v>
      </c>
      <c r="L208" s="4" t="str">
        <f aca="false">CONCATENATE(IF(ISBLANK(X208),"-",X208),"/",IF(ISBLANK(AA208),"-",AA208),"/",IF(ISBLANK(AD208),"-",AD208),"/",IF(ISBLANK(AG208),"-",AG208),"/",IF(ISBLANK(AI208),"-",AI208))</f>
        <v>-/-/-/-/-</v>
      </c>
      <c r="M208" s="6"/>
      <c r="N208" s="4" t="n">
        <v>2020</v>
      </c>
      <c r="O208" s="4"/>
      <c r="P208" s="4" t="s">
        <v>436</v>
      </c>
      <c r="Q208" s="4" t="s">
        <v>437</v>
      </c>
      <c r="R208" s="2"/>
      <c r="S208" s="2"/>
      <c r="T208" s="11" t="n">
        <f aca="false">M208*F208</f>
        <v>0</v>
      </c>
      <c r="U208" s="12" t="n">
        <f aca="false">G208*M208</f>
        <v>0</v>
      </c>
      <c r="V208" s="2"/>
      <c r="W208" s="2"/>
      <c r="X208" s="2"/>
      <c r="Y208" s="2"/>
      <c r="Z208" s="2"/>
      <c r="AA208" s="2"/>
      <c r="AB208" s="2"/>
      <c r="AC208" s="2"/>
      <c r="AD208" s="2"/>
      <c r="AF208" s="2"/>
      <c r="AG208" s="2"/>
      <c r="AH208" s="2"/>
      <c r="AI208" s="2"/>
      <c r="AJ208" s="0" t="n">
        <f aca="false">VLOOKUP(D208,Koordinaten!$A:$C,2,FALSE())</f>
        <v>16.3725042</v>
      </c>
      <c r="AK208" s="0" t="n">
        <f aca="false">VLOOKUP(D208,Koordinaten!$A:$C,3,FALSE())</f>
        <v>48.2083537</v>
      </c>
      <c r="AL208" s="0" t="n">
        <f aca="false">IF(ISBLANK($E208),VLOOKUP(D208,Koordinaten!$A:$C,2,FALSE()),VLOOKUP($E208,Koordinaten!$F:$H,2,FALSE()))</f>
        <v>16.0816</v>
      </c>
      <c r="AM208" s="0" t="n">
        <f aca="false">IF(ISBLANK($E208),VLOOKUP(D208,Koordinaten!$A:$C,3,FALSE()),VLOOKUP($E208,Koordinaten!$F:$H,3,FALSE()))</f>
        <v>47.7221</v>
      </c>
      <c r="AN208" s="0" t="str">
        <f aca="false">CONCATENATE(AK208,";",AJ208)</f>
        <v>48,2083537;16,3725042</v>
      </c>
      <c r="AO208" s="0" t="str">
        <f aca="false">CONCATENATE(AM208,";",AL208)</f>
        <v>47,7221;16,0816</v>
      </c>
      <c r="AP208" s="0" t="n">
        <f aca="false">MIN(IF(ISBLANK(X208),9999,X208),IF(ISBLANK(AA208),9999,AA208),IF(ISBLANK(AD208),9999,AD208),IF(ISBLANK(AG208),9999,AG208),IF(ISBLANK(AI208),9999,AI208))</f>
        <v>9999</v>
      </c>
    </row>
    <row r="209" customFormat="false" ht="13" hidden="false" customHeight="false" outlineLevel="0" collapsed="false">
      <c r="B209" s="4" t="s">
        <v>44</v>
      </c>
      <c r="C209" s="5" t="n">
        <v>2017</v>
      </c>
      <c r="D209" s="4" t="s">
        <v>53</v>
      </c>
      <c r="E209" s="4" t="s">
        <v>54</v>
      </c>
      <c r="F209" s="4" t="n">
        <v>0</v>
      </c>
      <c r="G209" s="4" t="n">
        <v>1</v>
      </c>
      <c r="H209" s="2" t="s">
        <v>438</v>
      </c>
      <c r="I209" s="2" t="s">
        <v>439</v>
      </c>
      <c r="J209" s="2" t="s">
        <v>48</v>
      </c>
      <c r="K209" s="4" t="str">
        <f aca="false">CONCATENATE(IF(ISBLANK(W209),"-",W209),"/",IF(ISBLANK(Z209),"-",Z209),"/",IF(ISBLANK(AC209),"-",AC209),"/",IF(ISBLANK(AF209),"-",AF209),"/",IF(ISBLANK(AH209),"-",AH209))</f>
        <v>-/-/-/-/2020</v>
      </c>
      <c r="L209" s="4" t="str">
        <f aca="false">CONCATENATE(IF(ISBLANK(X209),"-",X209),"/",IF(ISBLANK(AA209),"-",AA209),"/",IF(ISBLANK(AD209),"-",AD209),"/",IF(ISBLANK(AG209),"-",AG209),"/",IF(ISBLANK(AI209),"-",AI209))</f>
        <v>-/-/-/-/2030</v>
      </c>
      <c r="M209" s="6"/>
      <c r="N209" s="4" t="n">
        <v>2020</v>
      </c>
      <c r="O209" s="4" t="str">
        <f aca="false">CONCATENATE(IF(ISBLANK(V209),"-",V209),"/",IF(ISBLANK(Y209),"-",Y209),"/",IF(ISBLANK(AB209),"-",AB209),"/",IF(ISBLANK(AE209),"-",AE209))</f>
        <v>-/-/-/-</v>
      </c>
      <c r="P209" s="4" t="s">
        <v>145</v>
      </c>
      <c r="Q209" s="4" t="s">
        <v>440</v>
      </c>
      <c r="R209" s="2"/>
      <c r="S209" s="2"/>
      <c r="T209" s="11" t="n">
        <f aca="false">M209*F209</f>
        <v>0</v>
      </c>
      <c r="U209" s="12" t="n">
        <f aca="false">G209*M209</f>
        <v>0</v>
      </c>
      <c r="V209" s="2"/>
      <c r="W209" s="2"/>
      <c r="X209" s="2"/>
      <c r="Y209" s="2"/>
      <c r="Z209" s="2"/>
      <c r="AA209" s="2"/>
      <c r="AB209" s="2"/>
      <c r="AC209" s="2"/>
      <c r="AD209" s="2"/>
      <c r="AF209" s="2"/>
      <c r="AG209" s="2"/>
      <c r="AH209" s="2" t="n">
        <v>2020</v>
      </c>
      <c r="AI209" s="2" t="n">
        <v>2030</v>
      </c>
      <c r="AJ209" s="0" t="n">
        <f aca="false">VLOOKUP(D209,Koordinaten!$A:$C,2,FALSE())</f>
        <v>16.3725042</v>
      </c>
      <c r="AK209" s="0" t="n">
        <f aca="false">VLOOKUP(D209,Koordinaten!$A:$C,3,FALSE())</f>
        <v>48.2083537</v>
      </c>
      <c r="AL209" s="0" t="n">
        <f aca="false">IF(ISBLANK($E209),VLOOKUP(D209,Koordinaten!$A:$C,2,FALSE()),VLOOKUP($E209,Koordinaten!$F:$H,2,FALSE()))</f>
        <v>16.4166666</v>
      </c>
      <c r="AM209" s="0" t="n">
        <f aca="false">IF(ISBLANK($E209),VLOOKUP(D209,Koordinaten!$A:$C,3,FALSE()),VLOOKUP($E209,Koordinaten!$F:$H,3,FALSE()))</f>
        <v>47.5000001</v>
      </c>
      <c r="AN209" s="0" t="str">
        <f aca="false">CONCATENATE(AK209,";",AJ209)</f>
        <v>48,2083537;16,3725042</v>
      </c>
      <c r="AO209" s="0" t="str">
        <f aca="false">CONCATENATE(AM209,";",AL209)</f>
        <v>47,5000001;16,4166666</v>
      </c>
      <c r="AP209" s="0" t="n">
        <f aca="false">MIN(IF(ISBLANK(X209),9999,X209),IF(ISBLANK(AA209),9999,AA209),IF(ISBLANK(AD209),9999,AD209),IF(ISBLANK(AG209),9999,AG209),IF(ISBLANK(AI209),9999,AI209))</f>
        <v>2030</v>
      </c>
      <c r="AQ209" s="10" t="n">
        <v>44066</v>
      </c>
      <c r="AR209" s="0" t="n">
        <v>8</v>
      </c>
    </row>
    <row r="210" customFormat="false" ht="13" hidden="false" customHeight="false" outlineLevel="0" collapsed="false">
      <c r="B210" s="4" t="s">
        <v>44</v>
      </c>
      <c r="C210" s="5" t="n">
        <v>2015</v>
      </c>
      <c r="D210" s="4" t="s">
        <v>60</v>
      </c>
      <c r="E210" s="4" t="s">
        <v>441</v>
      </c>
      <c r="F210" s="4" t="n">
        <v>3</v>
      </c>
      <c r="G210" s="4" t="n">
        <v>2</v>
      </c>
      <c r="H210" s="4" t="s">
        <v>442</v>
      </c>
      <c r="I210" s="4" t="s">
        <v>443</v>
      </c>
      <c r="J210" s="2" t="s">
        <v>444</v>
      </c>
      <c r="K210" s="4" t="str">
        <f aca="false">CONCATENATE(IF(ISBLANK(W210),"-",W210),"/",IF(ISBLANK(Z210),"-",Z210),"/",IF(ISBLANK(AC210),"-",AC210),"/",IF(ISBLANK(AF210),"-",AF210),"/",IF(ISBLANK(AH210),"-",AH210))</f>
        <v>-/-/-/-/-</v>
      </c>
      <c r="L210" s="4" t="str">
        <f aca="false">CONCATENATE(IF(ISBLANK(X210),"-",X210),"/",IF(ISBLANK(AA210),"-",AA210),"/",IF(ISBLANK(AD210),"-",AD210),"/",IF(ISBLANK(AG210),"-",AG210),"/",IF(ISBLANK(AI210),"-",AI210))</f>
        <v>-/-/-/-/-</v>
      </c>
      <c r="M210" s="6"/>
      <c r="N210" s="4" t="n">
        <v>2020</v>
      </c>
      <c r="O210" s="4" t="str">
        <f aca="false">CONCATENATE(IF(ISBLANK(V210),"-",V210),"/",IF(ISBLANK(Y210),"-",Y210),"/",IF(ISBLANK(AB210),"-",AB210),"/",IF(ISBLANK(AE210),"-",AE210))</f>
        <v>-/-/-/-</v>
      </c>
      <c r="P210" s="4" t="s">
        <v>445</v>
      </c>
      <c r="Q210" s="4" t="s">
        <v>445</v>
      </c>
      <c r="R210" s="2"/>
      <c r="S210" s="2"/>
      <c r="T210" s="11" t="n">
        <f aca="false">M210*F210</f>
        <v>0</v>
      </c>
      <c r="U210" s="12" t="n">
        <f aca="false">G210*M210</f>
        <v>0</v>
      </c>
      <c r="V210" s="2"/>
      <c r="W210" s="2"/>
      <c r="X210" s="2"/>
      <c r="Y210" s="2"/>
      <c r="Z210" s="2"/>
      <c r="AA210" s="2"/>
      <c r="AB210" s="2"/>
      <c r="AC210" s="2"/>
      <c r="AD210" s="2"/>
      <c r="AF210" s="2"/>
      <c r="AG210" s="2"/>
      <c r="AH210" s="2"/>
      <c r="AI210" s="2"/>
      <c r="AJ210" s="0" t="n">
        <f aca="false">VLOOKUP(D210,Koordinaten!$A:$C,2,FALSE())</f>
        <v>12.4853384</v>
      </c>
      <c r="AK210" s="0" t="n">
        <f aca="false">VLOOKUP(D210,Koordinaten!$A:$C,3,FALSE())</f>
        <v>41.894802</v>
      </c>
      <c r="AL210" s="0" t="n">
        <f aca="false">IF(ISBLANK($E210),VLOOKUP(D210,Koordinaten!$A:$C,2,FALSE()),VLOOKUP($E210,Koordinaten!$F:$H,2,FALSE()))</f>
        <v>16.1759605407714</v>
      </c>
      <c r="AM210" s="0" t="n">
        <f aca="false">IF(ISBLANK($E210),VLOOKUP(D210,Koordinaten!$A:$C,3,FALSE()),VLOOKUP($E210,Koordinaten!$F:$H,3,FALSE()))</f>
        <v>40.4932327270507</v>
      </c>
      <c r="AN210" s="0" t="str">
        <f aca="false">CONCATENATE(AK210,";",AJ210)</f>
        <v>41,894802;12,4853384</v>
      </c>
      <c r="AO210" s="0" t="str">
        <f aca="false">CONCATENATE(AM210,";",AL210)</f>
        <v>40,4932327270507;16,1759605407714</v>
      </c>
      <c r="AP210" s="0" t="n">
        <f aca="false">MIN(IF(ISBLANK(X210),9999,X210),IF(ISBLANK(AA210),9999,AA210),IF(ISBLANK(AD210),9999,AD210),IF(ISBLANK(AG210),9999,AG210),IF(ISBLANK(AI210),9999,AI210))</f>
        <v>9999</v>
      </c>
      <c r="AQ210" s="10" t="n">
        <v>44066</v>
      </c>
      <c r="AR210" s="0" t="s">
        <v>51</v>
      </c>
    </row>
    <row r="211" customFormat="false" ht="13" hidden="false" customHeight="false" outlineLevel="0" collapsed="false">
      <c r="B211" s="4" t="s">
        <v>89</v>
      </c>
      <c r="C211" s="5" t="n">
        <v>2018</v>
      </c>
      <c r="D211" s="4" t="s">
        <v>60</v>
      </c>
      <c r="E211" s="4" t="s">
        <v>105</v>
      </c>
      <c r="F211" s="4" t="n">
        <v>3</v>
      </c>
      <c r="G211" s="4"/>
      <c r="H211" s="2" t="s">
        <v>446</v>
      </c>
      <c r="I211" s="2" t="s">
        <v>447</v>
      </c>
      <c r="J211" s="2" t="s">
        <v>448</v>
      </c>
      <c r="K211" s="4" t="str">
        <f aca="false">CONCATENATE(IF(ISBLANK(W211),"-",W211),"/",IF(ISBLANK(Z211),"-",Z211),"/",IF(ISBLANK(AC211),"-",AC211),"/",IF(ISBLANK(AF211),"-",AF211),"/",IF(ISBLANK(AH211),"-",AH211))</f>
        <v>-/-/-/-/-</v>
      </c>
      <c r="L211" s="4" t="str">
        <f aca="false">CONCATENATE(IF(ISBLANK(X211),"-",X211),"/",IF(ISBLANK(AA211),"-",AA211),"/",IF(ISBLANK(AD211),"-",AD211),"/",IF(ISBLANK(AG211),"-",AG211),"/",IF(ISBLANK(AI211),"-",AI211))</f>
        <v>-/-/-/-/-</v>
      </c>
      <c r="M211" s="6"/>
      <c r="N211" s="4" t="n">
        <v>2020</v>
      </c>
      <c r="O211" s="4" t="str">
        <f aca="false">CONCATENATE(IF(ISBLANK(V211),"-",V211),"/",IF(ISBLANK(Y211),"-",Y211),"/",IF(ISBLANK(AB211),"-",AB211),"/",IF(ISBLANK(AE211),"-",AE211))</f>
        <v>-/-/-/-</v>
      </c>
      <c r="P211" s="4" t="s">
        <v>445</v>
      </c>
      <c r="Q211" s="4" t="s">
        <v>445</v>
      </c>
      <c r="R211" s="2"/>
      <c r="S211" s="2"/>
      <c r="T211" s="11" t="n">
        <f aca="false">M211*F211</f>
        <v>0</v>
      </c>
      <c r="U211" s="12" t="n">
        <f aca="false">G211*M211</f>
        <v>0</v>
      </c>
      <c r="V211" s="2"/>
      <c r="W211" s="2"/>
      <c r="X211" s="2"/>
      <c r="Y211" s="2"/>
      <c r="Z211" s="2"/>
      <c r="AA211" s="2"/>
      <c r="AB211" s="2"/>
      <c r="AC211" s="2"/>
      <c r="AD211" s="2"/>
      <c r="AF211" s="2"/>
      <c r="AG211" s="2"/>
      <c r="AH211" s="2"/>
      <c r="AI211" s="2"/>
      <c r="AJ211" s="0" t="n">
        <f aca="false">VLOOKUP(D211,Koordinaten!$A:$C,2,FALSE())</f>
        <v>12.4853384</v>
      </c>
      <c r="AK211" s="0" t="n">
        <f aca="false">VLOOKUP(D211,Koordinaten!$A:$C,3,FALSE())</f>
        <v>41.894802</v>
      </c>
      <c r="AL211" s="0" t="n">
        <f aca="false">IF(ISBLANK($E211),VLOOKUP(D211,Koordinaten!$A:$C,2,FALSE()),VLOOKUP($E211,Koordinaten!$F:$H,2,FALSE()))</f>
        <v>16.6210027</v>
      </c>
      <c r="AM211" s="0" t="n">
        <f aca="false">IF(ISBLANK($E211),VLOOKUP(D211,Koordinaten!$A:$C,3,FALSE()),VLOOKUP($E211,Koordinaten!$F:$H,3,FALSE()))</f>
        <v>40.9842539</v>
      </c>
      <c r="AN211" s="0" t="str">
        <f aca="false">CONCATENATE(AK211,";",AJ211)</f>
        <v>41,894802;12,4853384</v>
      </c>
      <c r="AO211" s="0" t="str">
        <f aca="false">CONCATENATE(AM211,";",AL211)</f>
        <v>40,9842539;16,6210027</v>
      </c>
      <c r="AP211" s="0" t="n">
        <f aca="false">MIN(IF(ISBLANK(X211),9999,X211),IF(ISBLANK(AA211),9999,AA211),IF(ISBLANK(AD211),9999,AD211),IF(ISBLANK(AG211),9999,AG211),IF(ISBLANK(AI211),9999,AI211))</f>
        <v>9999</v>
      </c>
    </row>
    <row r="212" customFormat="false" ht="13" hidden="false" customHeight="false" outlineLevel="0" collapsed="false">
      <c r="B212" s="4" t="s">
        <v>44</v>
      </c>
      <c r="C212" s="5" t="n">
        <v>2012</v>
      </c>
      <c r="D212" s="4" t="s">
        <v>45</v>
      </c>
      <c r="E212" s="4" t="s">
        <v>236</v>
      </c>
      <c r="F212" s="4" t="n">
        <v>0</v>
      </c>
      <c r="G212" s="4" t="n">
        <v>3</v>
      </c>
      <c r="H212" s="2" t="s">
        <v>449</v>
      </c>
      <c r="I212" s="2" t="s">
        <v>450</v>
      </c>
      <c r="J212" s="2" t="s">
        <v>73</v>
      </c>
      <c r="K212" s="4" t="str">
        <f aca="false">CONCATENATE(IF(ISBLANK(W212),"-",W212),"/",IF(ISBLANK(Z212),"-",Z212),"/",IF(ISBLANK(AC212),"-",AC212),"/",IF(ISBLANK(AF212),"-",AF212),"/",IF(ISBLANK(AH212),"-",AH212))</f>
        <v>-/-/-/-/-</v>
      </c>
      <c r="L212" s="4" t="str">
        <f aca="false">CONCATENATE(IF(ISBLANK(X212),"-",X212),"/",IF(ISBLANK(AA212),"-",AA212),"/",IF(ISBLANK(AD212),"-",AD212),"/",IF(ISBLANK(AG212),"-",AG212),"/",IF(ISBLANK(AI212),"-",AI212))</f>
        <v>-/-/-/-/-</v>
      </c>
      <c r="M212" s="6"/>
      <c r="N212" s="4" t="n">
        <v>2020</v>
      </c>
      <c r="O212" s="4" t="str">
        <f aca="false">CONCATENATE(IF(ISBLANK(V212),"-",V212),"/",IF(ISBLANK(Y212),"-",Y212),"/",IF(ISBLANK(AB212),"-",AB212),"/",IF(ISBLANK(AE212),"-",AE212))</f>
        <v>-/-/-/-</v>
      </c>
      <c r="P212" s="4" t="s">
        <v>433</v>
      </c>
      <c r="Q212" s="4" t="s">
        <v>451</v>
      </c>
      <c r="R212" s="2"/>
      <c r="S212" s="2"/>
      <c r="T212" s="11" t="n">
        <f aca="false">M212*F212</f>
        <v>0</v>
      </c>
      <c r="U212" s="12" t="n">
        <f aca="false">G212*M212</f>
        <v>0</v>
      </c>
      <c r="V212" s="2"/>
      <c r="W212" s="2"/>
      <c r="X212" s="2"/>
      <c r="Y212" s="2"/>
      <c r="Z212" s="2"/>
      <c r="AA212" s="2"/>
      <c r="AB212" s="2"/>
      <c r="AC212" s="2"/>
      <c r="AD212" s="2"/>
      <c r="AF212" s="2"/>
      <c r="AG212" s="2"/>
      <c r="AH212" s="2"/>
      <c r="AI212" s="2"/>
      <c r="AJ212" s="0" t="n">
        <f aca="false">VLOOKUP(D212,Koordinaten!$A:$C,2,FALSE())</f>
        <v>2.3514616</v>
      </c>
      <c r="AK212" s="0" t="n">
        <f aca="false">VLOOKUP(D212,Koordinaten!$A:$C,3,FALSE())</f>
        <v>48.8566969</v>
      </c>
      <c r="AL212" s="0" t="n">
        <f aca="false">IF(ISBLANK($E212),VLOOKUP(D212,Koordinaten!$A:$C,2,FALSE()),VLOOKUP($E212,Koordinaten!$F:$H,2,FALSE()))</f>
        <v>3.89687</v>
      </c>
      <c r="AM212" s="0" t="n">
        <f aca="false">IF(ISBLANK($E212),VLOOKUP(D212,Koordinaten!$A:$C,3,FALSE()),VLOOKUP($E212,Koordinaten!$F:$H,3,FALSE()))</f>
        <v>43.5985</v>
      </c>
      <c r="AN212" s="0" t="str">
        <f aca="false">CONCATENATE(AK212,";",AJ212)</f>
        <v>48,8566969;2,3514616</v>
      </c>
      <c r="AO212" s="0" t="str">
        <f aca="false">CONCATENATE(AM212,";",AL212)</f>
        <v>43,5985;3,89687</v>
      </c>
      <c r="AP212" s="0" t="n">
        <f aca="false">MIN(IF(ISBLANK(X212),9999,X212),IF(ISBLANK(AA212),9999,AA212),IF(ISBLANK(AD212),9999,AD212),IF(ISBLANK(AG212),9999,AG212),IF(ISBLANK(AI212),9999,AI212))</f>
        <v>9999</v>
      </c>
      <c r="AQ212" s="10" t="n">
        <v>44066</v>
      </c>
      <c r="AR212" s="0" t="n">
        <v>8</v>
      </c>
    </row>
    <row r="213" customFormat="false" ht="13" hidden="false" customHeight="false" outlineLevel="0" collapsed="false">
      <c r="B213" s="4" t="s">
        <v>89</v>
      </c>
      <c r="C213" s="5" t="n">
        <v>2019</v>
      </c>
      <c r="D213" s="4" t="s">
        <v>45</v>
      </c>
      <c r="E213" s="4" t="s">
        <v>452</v>
      </c>
      <c r="F213" s="4" t="n">
        <v>2</v>
      </c>
      <c r="G213" s="4"/>
      <c r="H213" s="2" t="s">
        <v>453</v>
      </c>
      <c r="I213" s="2" t="s">
        <v>454</v>
      </c>
      <c r="J213" s="2" t="s">
        <v>79</v>
      </c>
      <c r="K213" s="4" t="str">
        <f aca="false">CONCATENATE(IF(ISBLANK(W213),"-",W213),"/",IF(ISBLANK(Z213),"-",Z213),"/",IF(ISBLANK(AC213),"-",AC213),"/",IF(ISBLANK(AF213),"-",AF213),"/",IF(ISBLANK(AH213),"-",AH213))</f>
        <v>-/-/-/-/-</v>
      </c>
      <c r="L213" s="4" t="str">
        <f aca="false">CONCATENATE(IF(ISBLANK(X213),"-",X213),"/",IF(ISBLANK(AA213),"-",AA213),"/",IF(ISBLANK(AD213),"-",AD213),"/",IF(ISBLANK(AG213),"-",AG213),"/",IF(ISBLANK(AI213),"-",AI213))</f>
        <v>-/-/-/-/-</v>
      </c>
      <c r="M213" s="6"/>
      <c r="N213" s="4" t="n">
        <v>2020</v>
      </c>
      <c r="O213" s="4" t="str">
        <f aca="false">CONCATENATE(IF(ISBLANK(V213),"-",V213),"/",IF(ISBLANK(Y213),"-",Y213),"/",IF(ISBLANK(AB213),"-",AB213),"/",IF(ISBLANK(AE213),"-",AE213))</f>
        <v>-/-/-/-</v>
      </c>
      <c r="P213" s="4" t="s">
        <v>455</v>
      </c>
      <c r="Q213" s="4" t="s">
        <v>456</v>
      </c>
      <c r="R213" s="2"/>
      <c r="S213" s="2"/>
      <c r="T213" s="11" t="n">
        <f aca="false">M213*F213</f>
        <v>0</v>
      </c>
      <c r="U213" s="12" t="n">
        <f aca="false">G213*M213</f>
        <v>0</v>
      </c>
      <c r="V213" s="2"/>
      <c r="W213" s="2"/>
      <c r="X213" s="2"/>
      <c r="Y213" s="2"/>
      <c r="Z213" s="2"/>
      <c r="AA213" s="2"/>
      <c r="AB213" s="2"/>
      <c r="AC213" s="2"/>
      <c r="AD213" s="2"/>
      <c r="AF213" s="2"/>
      <c r="AG213" s="2"/>
      <c r="AH213" s="2"/>
      <c r="AI213" s="2"/>
      <c r="AJ213" s="0" t="n">
        <f aca="false">VLOOKUP(D213,Koordinaten!$A:$C,2,FALSE())</f>
        <v>2.3514616</v>
      </c>
      <c r="AK213" s="0" t="n">
        <f aca="false">VLOOKUP(D213,Koordinaten!$A:$C,3,FALSE())</f>
        <v>48.8566969</v>
      </c>
      <c r="AL213" s="0" t="n">
        <f aca="false">IF(ISBLANK($E213),VLOOKUP(D213,Koordinaten!$A:$C,2,FALSE()),VLOOKUP($E213,Koordinaten!$F:$H,2,FALSE()))</f>
        <v>3.3553309</v>
      </c>
      <c r="AM213" s="0" t="n">
        <f aca="false">IF(ISBLANK($E213),VLOOKUP(D213,Koordinaten!$A:$C,3,FALSE()),VLOOKUP($E213,Koordinaten!$F:$H,3,FALSE()))</f>
        <v>43.591422</v>
      </c>
      <c r="AN213" s="0" t="str">
        <f aca="false">CONCATENATE(AK213,";",AJ213)</f>
        <v>48,8566969;2,3514616</v>
      </c>
      <c r="AO213" s="0" t="str">
        <f aca="false">CONCATENATE(AM213,";",AL213)</f>
        <v>43,591422;3,3553309</v>
      </c>
      <c r="AP213" s="0" t="n">
        <f aca="false">MIN(IF(ISBLANK(X213),9999,X213),IF(ISBLANK(AA213),9999,AA213),IF(ISBLANK(AD213),9999,AD213),IF(ISBLANK(AG213),9999,AG213),IF(ISBLANK(AI213),9999,AI213))</f>
        <v>9999</v>
      </c>
    </row>
    <row r="214" customFormat="false" ht="13" hidden="false" customHeight="false" outlineLevel="0" collapsed="false">
      <c r="B214" s="4" t="s">
        <v>89</v>
      </c>
      <c r="C214" s="5" t="n">
        <v>2019</v>
      </c>
      <c r="D214" s="4" t="s">
        <v>60</v>
      </c>
      <c r="E214" s="4" t="s">
        <v>191</v>
      </c>
      <c r="F214" s="4" t="n">
        <v>2</v>
      </c>
      <c r="G214" s="4"/>
      <c r="H214" s="2" t="s">
        <v>457</v>
      </c>
      <c r="I214" s="2" t="s">
        <v>233</v>
      </c>
      <c r="J214" s="2" t="s">
        <v>79</v>
      </c>
      <c r="K214" s="4" t="str">
        <f aca="false">CONCATENATE(IF(ISBLANK(W214),"-",W214),"/",IF(ISBLANK(Z214),"-",Z214),"/",IF(ISBLANK(AC214),"-",AC214),"/",IF(ISBLANK(AF214),"-",AF214),"/",IF(ISBLANK(AH214),"-",AH214))</f>
        <v>-/-/-/-/-</v>
      </c>
      <c r="L214" s="4" t="str">
        <f aca="false">CONCATENATE(IF(ISBLANK(X214),"-",X214),"/",IF(ISBLANK(AA214),"-",AA214),"/",IF(ISBLANK(AD214),"-",AD214),"/",IF(ISBLANK(AG214),"-",AG214),"/",IF(ISBLANK(AI214),"-",AI214))</f>
        <v>-/-/-/-/-</v>
      </c>
      <c r="M214" s="6"/>
      <c r="N214" s="4" t="n">
        <v>2020</v>
      </c>
      <c r="O214" s="4" t="str">
        <f aca="false">CONCATENATE(IF(ISBLANK(V214),"-",V214),"/",IF(ISBLANK(Y214),"-",Y214),"/",IF(ISBLANK(AB214),"-",AB214),"/",IF(ISBLANK(AE214),"-",AE214))</f>
        <v>-/-/-/-</v>
      </c>
      <c r="P214" s="4" t="s">
        <v>455</v>
      </c>
      <c r="Q214" s="4" t="s">
        <v>456</v>
      </c>
      <c r="R214" s="2"/>
      <c r="S214" s="2"/>
      <c r="T214" s="11" t="n">
        <f aca="false">M214*F214</f>
        <v>0</v>
      </c>
      <c r="U214" s="12" t="n">
        <f aca="false">G214*M214</f>
        <v>0</v>
      </c>
      <c r="V214" s="2"/>
      <c r="W214" s="2"/>
      <c r="X214" s="2"/>
      <c r="Y214" s="2"/>
      <c r="Z214" s="2"/>
      <c r="AA214" s="2"/>
      <c r="AB214" s="2"/>
      <c r="AC214" s="2"/>
      <c r="AD214" s="2"/>
      <c r="AF214" s="2"/>
      <c r="AG214" s="2"/>
      <c r="AH214" s="2"/>
      <c r="AI214" s="2"/>
      <c r="AJ214" s="0" t="n">
        <f aca="false">VLOOKUP(D214,Koordinaten!$A:$C,2,FALSE())</f>
        <v>12.4853384</v>
      </c>
      <c r="AK214" s="0" t="n">
        <f aca="false">VLOOKUP(D214,Koordinaten!$A:$C,3,FALSE())</f>
        <v>41.894802</v>
      </c>
      <c r="AL214" s="0" t="n">
        <f aca="false">IF(ISBLANK($E214),VLOOKUP(D214,Koordinaten!$A:$C,2,FALSE()),VLOOKUP($E214,Koordinaten!$F:$H,2,FALSE()))</f>
        <v>9.768893</v>
      </c>
      <c r="AM214" s="0" t="n">
        <f aca="false">IF(ISBLANK($E214),VLOOKUP(D214,Koordinaten!$A:$C,3,FALSE()),VLOOKUP($E214,Koordinaten!$F:$H,3,FALSE()))</f>
        <v>45.6209</v>
      </c>
      <c r="AN214" s="0" t="str">
        <f aca="false">CONCATENATE(AK214,";",AJ214)</f>
        <v>41,894802;12,4853384</v>
      </c>
      <c r="AO214" s="0" t="str">
        <f aca="false">CONCATENATE(AM214,";",AL214)</f>
        <v>45,6209;9,768893</v>
      </c>
      <c r="AP214" s="0" t="n">
        <f aca="false">MIN(IF(ISBLANK(X214),9999,X214),IF(ISBLANK(AA214),9999,AA214),IF(ISBLANK(AD214),9999,AD214),IF(ISBLANK(AG214),9999,AG214),IF(ISBLANK(AI214),9999,AI214))</f>
        <v>9999</v>
      </c>
    </row>
    <row r="215" customFormat="false" ht="13" hidden="false" customHeight="false" outlineLevel="0" collapsed="false">
      <c r="B215" s="4" t="s">
        <v>89</v>
      </c>
      <c r="C215" s="5" t="n">
        <v>2019</v>
      </c>
      <c r="D215" s="4" t="s">
        <v>142</v>
      </c>
      <c r="E215" s="4" t="s">
        <v>458</v>
      </c>
      <c r="F215" s="4" t="n">
        <v>2</v>
      </c>
      <c r="G215" s="4"/>
      <c r="H215" s="2" t="s">
        <v>459</v>
      </c>
      <c r="I215" s="2" t="s">
        <v>460</v>
      </c>
      <c r="J215" s="2" t="s">
        <v>144</v>
      </c>
      <c r="K215" s="4" t="str">
        <f aca="false">CONCATENATE(IF(ISBLANK(W215),"-",W215),"/",IF(ISBLANK(Z215),"-",Z215),"/",IF(ISBLANK(AC215),"-",AC215),"/",IF(ISBLANK(AF215),"-",AF215),"/",IF(ISBLANK(AH215),"-",AH215))</f>
        <v>-/-/-/-/-</v>
      </c>
      <c r="L215" s="4" t="str">
        <f aca="false">CONCATENATE(IF(ISBLANK(X215),"-",X215),"/",IF(ISBLANK(AA215),"-",AA215),"/",IF(ISBLANK(AD215),"-",AD215),"/",IF(ISBLANK(AG215),"-",AG215),"/",IF(ISBLANK(AI215),"-",AI215))</f>
        <v>-/-/-/-/-</v>
      </c>
      <c r="M215" s="6"/>
      <c r="N215" s="4" t="n">
        <v>2020</v>
      </c>
      <c r="O215" s="4" t="str">
        <f aca="false">CONCATENATE(IF(ISBLANK(V215),"-",V215),"/",IF(ISBLANK(Y215),"-",Y215),"/",IF(ISBLANK(AB215),"-",AB215),"/",IF(ISBLANK(AE215),"-",AE215))</f>
        <v>-/-/-/-</v>
      </c>
      <c r="P215" s="4" t="s">
        <v>455</v>
      </c>
      <c r="Q215" s="4" t="s">
        <v>456</v>
      </c>
      <c r="R215" s="2"/>
      <c r="S215" s="2"/>
      <c r="T215" s="11" t="n">
        <f aca="false">M215*F215</f>
        <v>0</v>
      </c>
      <c r="U215" s="12" t="n">
        <f aca="false">G215*M215</f>
        <v>0</v>
      </c>
      <c r="V215" s="2"/>
      <c r="W215" s="2"/>
      <c r="X215" s="2"/>
      <c r="Y215" s="2"/>
      <c r="Z215" s="2"/>
      <c r="AA215" s="2"/>
      <c r="AB215" s="2"/>
      <c r="AC215" s="2"/>
      <c r="AD215" s="2"/>
      <c r="AF215" s="2"/>
      <c r="AG215" s="2"/>
      <c r="AH215" s="2"/>
      <c r="AI215" s="2"/>
      <c r="AJ215" s="0" t="n">
        <f aca="false">VLOOKUP(D215,Koordinaten!$A:$C,2,FALSE())</f>
        <v>174.766</v>
      </c>
      <c r="AK215" s="0" t="n">
        <f aca="false">VLOOKUP(D215,Koordinaten!$A:$C,3,FALSE())</f>
        <v>-36.8535</v>
      </c>
      <c r="AL215" s="0" t="n">
        <f aca="false">IF(ISBLANK($E215),VLOOKUP(D215,Koordinaten!$A:$C,2,FALSE()),VLOOKUP($E215,Koordinaten!$F:$H,2,FALSE()))</f>
        <v>173.304275512695</v>
      </c>
      <c r="AM215" s="0" t="n">
        <f aca="false">IF(ISBLANK($E215),VLOOKUP(D215,Koordinaten!$A:$C,3,FALSE()),VLOOKUP($E215,Koordinaten!$F:$H,3,FALSE()))</f>
        <v>-41.5650978088378</v>
      </c>
      <c r="AN215" s="0" t="str">
        <f aca="false">CONCATENATE(AK215,";",AJ215)</f>
        <v>-36,8535;174,766</v>
      </c>
      <c r="AO215" s="0" t="str">
        <f aca="false">CONCATENATE(AM215,";",AL215)</f>
        <v>-41,5650978088378;173,304275512695</v>
      </c>
      <c r="AP215" s="0" t="n">
        <f aca="false">MIN(IF(ISBLANK(X215),9999,X215),IF(ISBLANK(AA215),9999,AA215),IF(ISBLANK(AD215),9999,AD215),IF(ISBLANK(AG215),9999,AG215),IF(ISBLANK(AI215),9999,AI215))</f>
        <v>9999</v>
      </c>
    </row>
    <row r="216" customFormat="false" ht="20" hidden="false" customHeight="false" outlineLevel="0" collapsed="false">
      <c r="B216" s="4" t="s">
        <v>44</v>
      </c>
      <c r="C216" s="5" t="n">
        <v>2015</v>
      </c>
      <c r="D216" s="4" t="s">
        <v>60</v>
      </c>
      <c r="E216" s="4" t="s">
        <v>61</v>
      </c>
      <c r="F216" s="4" t="n">
        <v>1</v>
      </c>
      <c r="G216" s="4" t="n">
        <v>1</v>
      </c>
      <c r="H216" s="2" t="s">
        <v>461</v>
      </c>
      <c r="I216" s="2" t="s">
        <v>462</v>
      </c>
      <c r="J216" s="2" t="s">
        <v>75</v>
      </c>
      <c r="K216" s="4" t="str">
        <f aca="false">CONCATENATE(IF(ISBLANK(W216),"-",W216),"/",IF(ISBLANK(Z216),"-",Z216),"/",IF(ISBLANK(AC216),"-",AC216),"/",IF(ISBLANK(AF216),"-",AF216),"/",IF(ISBLANK(AH216),"-",AH216))</f>
        <v>2021/2023/-/2024/-</v>
      </c>
      <c r="L216" s="4" t="str">
        <f aca="false">CONCATENATE(IF(ISBLANK(X216),"-",X216),"/",IF(ISBLANK(AA216),"-",AA216),"/",IF(ISBLANK(AD216),"-",AD216),"/",IF(ISBLANK(AG216),"-",AG216),"/",IF(ISBLANK(AI216),"-",AI216))</f>
        <v>2035/2042/-/2039/-</v>
      </c>
      <c r="M216" s="6"/>
      <c r="N216" s="4" t="n">
        <v>2020</v>
      </c>
      <c r="O216" s="4" t="str">
        <f aca="false">CONCATENATE(IF(ISBLANK(V216),"-",V216),"/",IF(ISBLANK(Y216),"-",Y216),"/",IF(ISBLANK(AB216),"-",AB216),"/",IF(ISBLANK(AE216),"-",AE216))</f>
        <v>94/94/-/-</v>
      </c>
      <c r="P216" s="4" t="s">
        <v>455</v>
      </c>
      <c r="Q216" s="4" t="s">
        <v>456</v>
      </c>
      <c r="R216" s="2"/>
      <c r="S216" s="2"/>
      <c r="T216" s="11" t="n">
        <f aca="false">M216*F216</f>
        <v>0</v>
      </c>
      <c r="U216" s="12" t="n">
        <f aca="false">G216*M216</f>
        <v>0</v>
      </c>
      <c r="V216" s="2" t="n">
        <v>94</v>
      </c>
      <c r="W216" s="2" t="n">
        <v>2021</v>
      </c>
      <c r="X216" s="2" t="n">
        <v>2035</v>
      </c>
      <c r="Y216" s="2" t="n">
        <v>94</v>
      </c>
      <c r="Z216" s="2" t="n">
        <v>2023</v>
      </c>
      <c r="AA216" s="2" t="n">
        <v>2042</v>
      </c>
      <c r="AB216" s="2"/>
      <c r="AC216" s="2"/>
      <c r="AD216" s="2"/>
      <c r="AF216" s="2" t="n">
        <v>2024</v>
      </c>
      <c r="AG216" s="2" t="n">
        <v>2039</v>
      </c>
      <c r="AH216" s="2"/>
      <c r="AI216" s="2"/>
      <c r="AJ216" s="0" t="n">
        <f aca="false">VLOOKUP(D216,Koordinaten!$A:$C,2,FALSE())</f>
        <v>12.4853384</v>
      </c>
      <c r="AK216" s="0" t="n">
        <f aca="false">VLOOKUP(D216,Koordinaten!$A:$C,3,FALSE())</f>
        <v>41.894802</v>
      </c>
      <c r="AL216" s="0" t="n">
        <f aca="false">IF(ISBLANK($E216),VLOOKUP(D216,Koordinaten!$A:$C,2,FALSE()),VLOOKUP($E216,Koordinaten!$F:$H,2,FALSE()))</f>
        <v>11.2555757</v>
      </c>
      <c r="AM216" s="0" t="n">
        <f aca="false">IF(ISBLANK($E216),VLOOKUP(D216,Koordinaten!$A:$C,3,FALSE()),VLOOKUP($E216,Koordinaten!$F:$H,3,FALSE()))</f>
        <v>43.7698712</v>
      </c>
      <c r="AN216" s="0" t="str">
        <f aca="false">CONCATENATE(AK216,";",AJ216)</f>
        <v>41,894802;12,4853384</v>
      </c>
      <c r="AO216" s="0" t="str">
        <f aca="false">CONCATENATE(AM216,";",AL216)</f>
        <v>43,7698712;11,2555757</v>
      </c>
      <c r="AP216" s="0" t="n">
        <f aca="false">MIN(IF(ISBLANK(X216),9999,X216),IF(ISBLANK(AA216),9999,AA216),IF(ISBLANK(AD216),9999,AD216),IF(ISBLANK(AG216),9999,AG216),IF(ISBLANK(AI216),9999,AI216))</f>
        <v>2035</v>
      </c>
      <c r="AQ216" s="10" t="n">
        <v>44066</v>
      </c>
      <c r="AR216" s="0" t="n">
        <v>13</v>
      </c>
    </row>
    <row r="217" customFormat="false" ht="20" hidden="false" customHeight="false" outlineLevel="0" collapsed="false">
      <c r="B217" s="4" t="s">
        <v>44</v>
      </c>
      <c r="C217" s="5" t="n">
        <v>2015</v>
      </c>
      <c r="D217" s="4" t="s">
        <v>60</v>
      </c>
      <c r="E217" s="4" t="s">
        <v>61</v>
      </c>
      <c r="F217" s="4" t="n">
        <v>1</v>
      </c>
      <c r="G217" s="4" t="n">
        <v>1</v>
      </c>
      <c r="H217" s="2" t="s">
        <v>463</v>
      </c>
      <c r="I217" s="2" t="s">
        <v>462</v>
      </c>
      <c r="J217" s="2" t="s">
        <v>75</v>
      </c>
      <c r="K217" s="4" t="str">
        <f aca="false">CONCATENATE(IF(ISBLANK(W217),"-",W217),"/",IF(ISBLANK(Z217),"-",Z217),"/",IF(ISBLANK(AC217),"-",AC217),"/",IF(ISBLANK(AF217),"-",AF217),"/",IF(ISBLANK(AH217),"-",AH217))</f>
        <v>2021/2023/-/2021/-</v>
      </c>
      <c r="L217" s="4" t="str">
        <f aca="false">CONCATENATE(IF(ISBLANK(X217),"-",X217),"/",IF(ISBLANK(AA217),"-",AA217),"/",IF(ISBLANK(AD217),"-",AD217),"/",IF(ISBLANK(AG217),"-",AG217),"/",IF(ISBLANK(AI217),"-",AI217))</f>
        <v>2038/2040/-/2033/-</v>
      </c>
      <c r="M217" s="6"/>
      <c r="N217" s="4" t="n">
        <v>2020</v>
      </c>
      <c r="O217" s="4" t="str">
        <f aca="false">CONCATENATE(IF(ISBLANK(V217),"-",V217),"/",IF(ISBLANK(Y217),"-",Y217),"/",IF(ISBLANK(AB217),"-",AB217),"/",IF(ISBLANK(AE217),"-",AE217))</f>
        <v>95/93/-/FS93;CT93</v>
      </c>
      <c r="P217" s="4" t="s">
        <v>455</v>
      </c>
      <c r="Q217" s="4" t="s">
        <v>456</v>
      </c>
      <c r="R217" s="2"/>
      <c r="S217" s="2"/>
      <c r="T217" s="11" t="n">
        <f aca="false">M217*F217</f>
        <v>0</v>
      </c>
      <c r="U217" s="12" t="n">
        <f aca="false">G217*M217</f>
        <v>0</v>
      </c>
      <c r="V217" s="2" t="n">
        <v>95</v>
      </c>
      <c r="W217" s="2" t="n">
        <v>2021</v>
      </c>
      <c r="X217" s="2" t="n">
        <v>2038</v>
      </c>
      <c r="Y217" s="2" t="n">
        <v>93</v>
      </c>
      <c r="Z217" s="2" t="n">
        <v>2023</v>
      </c>
      <c r="AA217" s="2" t="n">
        <v>2040</v>
      </c>
      <c r="AB217" s="2"/>
      <c r="AC217" s="2"/>
      <c r="AD217" s="2"/>
      <c r="AE217" s="2" t="s">
        <v>464</v>
      </c>
      <c r="AF217" s="2" t="n">
        <v>2021</v>
      </c>
      <c r="AG217" s="2" t="n">
        <v>2033</v>
      </c>
      <c r="AH217" s="2"/>
      <c r="AI217" s="2"/>
      <c r="AJ217" s="0" t="n">
        <f aca="false">VLOOKUP(D217,Koordinaten!$A:$C,2,FALSE())</f>
        <v>12.4853384</v>
      </c>
      <c r="AK217" s="0" t="n">
        <f aca="false">VLOOKUP(D217,Koordinaten!$A:$C,3,FALSE())</f>
        <v>41.894802</v>
      </c>
      <c r="AL217" s="0" t="n">
        <f aca="false">IF(ISBLANK($E217),VLOOKUP(D217,Koordinaten!$A:$C,2,FALSE()),VLOOKUP($E217,Koordinaten!$F:$H,2,FALSE()))</f>
        <v>11.2555757</v>
      </c>
      <c r="AM217" s="0" t="n">
        <f aca="false">IF(ISBLANK($E217),VLOOKUP(D217,Koordinaten!$A:$C,3,FALSE()),VLOOKUP($E217,Koordinaten!$F:$H,3,FALSE()))</f>
        <v>43.7698712</v>
      </c>
      <c r="AN217" s="0" t="str">
        <f aca="false">CONCATENATE(AK217,";",AJ217)</f>
        <v>41,894802;12,4853384</v>
      </c>
      <c r="AO217" s="0" t="str">
        <f aca="false">CONCATENATE(AM217,";",AL217)</f>
        <v>43,7698712;11,2555757</v>
      </c>
      <c r="AP217" s="0" t="n">
        <f aca="false">MIN(IF(ISBLANK(X217),9999,X217),IF(ISBLANK(AA217),9999,AA217),IF(ISBLANK(AD217),9999,AD217),IF(ISBLANK(AG217),9999,AG217),IF(ISBLANK(AI217),9999,AI217))</f>
        <v>2033</v>
      </c>
      <c r="AQ217" s="10" t="n">
        <v>44066</v>
      </c>
      <c r="AR217" s="0" t="n">
        <v>13</v>
      </c>
    </row>
    <row r="218" customFormat="false" ht="20" hidden="false" customHeight="false" outlineLevel="0" collapsed="false">
      <c r="B218" s="4" t="s">
        <v>44</v>
      </c>
      <c r="C218" s="5" t="n">
        <v>2015</v>
      </c>
      <c r="D218" s="4" t="s">
        <v>60</v>
      </c>
      <c r="E218" s="4" t="s">
        <v>61</v>
      </c>
      <c r="F218" s="4" t="n">
        <v>2</v>
      </c>
      <c r="G218" s="4" t="n">
        <v>2</v>
      </c>
      <c r="H218" s="2" t="s">
        <v>465</v>
      </c>
      <c r="I218" s="2" t="s">
        <v>462</v>
      </c>
      <c r="J218" s="2" t="s">
        <v>75</v>
      </c>
      <c r="K218" s="4" t="str">
        <f aca="false">CONCATENATE(IF(ISBLANK(W218),"-",W218),"/",IF(ISBLANK(Z218),"-",Z218),"/",IF(ISBLANK(AC218),"-",AC218),"/",IF(ISBLANK(AF218),"-",AF218),"/",IF(ISBLANK(AH218),"-",AH218))</f>
        <v>2021/2023/-/2022/-</v>
      </c>
      <c r="L218" s="4" t="str">
        <f aca="false">CONCATENATE(IF(ISBLANK(X218),"-",X218),"/",IF(ISBLANK(AA218),"-",AA218),"/",IF(ISBLANK(AD218),"-",AD218),"/",IF(ISBLANK(AG218),"-",AG218),"/",IF(ISBLANK(AI218),"-",AI218))</f>
        <v>2035/2040/-/2032/-</v>
      </c>
      <c r="M218" s="6"/>
      <c r="N218" s="4" t="n">
        <v>2020</v>
      </c>
      <c r="O218" s="4" t="str">
        <f aca="false">CONCATENATE(IF(ISBLANK(V218),"-",V218),"/",IF(ISBLANK(Y218),"-",Y218),"/",IF(ISBLANK(AB218),"-",AB218),"/",IF(ISBLANK(AE218),"-",AE218))</f>
        <v>94/92/-/FS90;CT92</v>
      </c>
      <c r="P218" s="4" t="s">
        <v>455</v>
      </c>
      <c r="Q218" s="4" t="s">
        <v>456</v>
      </c>
      <c r="R218" s="2"/>
      <c r="S218" s="2"/>
      <c r="T218" s="11" t="n">
        <f aca="false">M218*F218</f>
        <v>0</v>
      </c>
      <c r="U218" s="12" t="n">
        <f aca="false">G218*M218</f>
        <v>0</v>
      </c>
      <c r="V218" s="2" t="n">
        <v>94</v>
      </c>
      <c r="W218" s="2" t="n">
        <v>2021</v>
      </c>
      <c r="X218" s="2" t="n">
        <v>2035</v>
      </c>
      <c r="Y218" s="2" t="n">
        <v>92</v>
      </c>
      <c r="Z218" s="2" t="n">
        <v>2023</v>
      </c>
      <c r="AA218" s="2" t="n">
        <v>2040</v>
      </c>
      <c r="AB218" s="2"/>
      <c r="AC218" s="2"/>
      <c r="AD218" s="2"/>
      <c r="AE218" s="2" t="s">
        <v>466</v>
      </c>
      <c r="AF218" s="2" t="n">
        <v>2022</v>
      </c>
      <c r="AG218" s="2" t="n">
        <v>2032</v>
      </c>
      <c r="AH218" s="2"/>
      <c r="AI218" s="2"/>
      <c r="AJ218" s="0" t="n">
        <f aca="false">VLOOKUP(D218,Koordinaten!$A:$C,2,FALSE())</f>
        <v>12.4853384</v>
      </c>
      <c r="AK218" s="0" t="n">
        <f aca="false">VLOOKUP(D218,Koordinaten!$A:$C,3,FALSE())</f>
        <v>41.894802</v>
      </c>
      <c r="AL218" s="0" t="n">
        <f aca="false">IF(ISBLANK($E218),VLOOKUP(D218,Koordinaten!$A:$C,2,FALSE()),VLOOKUP($E218,Koordinaten!$F:$H,2,FALSE()))</f>
        <v>11.2555757</v>
      </c>
      <c r="AM218" s="0" t="n">
        <f aca="false">IF(ISBLANK($E218),VLOOKUP(D218,Koordinaten!$A:$C,3,FALSE()),VLOOKUP($E218,Koordinaten!$F:$H,3,FALSE()))</f>
        <v>43.7698712</v>
      </c>
      <c r="AN218" s="0" t="str">
        <f aca="false">CONCATENATE(AK218,";",AJ218)</f>
        <v>41,894802;12,4853384</v>
      </c>
      <c r="AO218" s="0" t="str">
        <f aca="false">CONCATENATE(AM218,";",AL218)</f>
        <v>43,7698712;11,2555757</v>
      </c>
      <c r="AP218" s="0" t="n">
        <f aca="false">MIN(IF(ISBLANK(X218),9999,X218),IF(ISBLANK(AA218),9999,AA218),IF(ISBLANK(AD218),9999,AD218),IF(ISBLANK(AG218),9999,AG218),IF(ISBLANK(AI218),9999,AI218))</f>
        <v>2032</v>
      </c>
      <c r="AQ218" s="10" t="n">
        <v>44066</v>
      </c>
      <c r="AR218" s="0" t="n">
        <v>13</v>
      </c>
    </row>
    <row r="219" customFormat="false" ht="20" hidden="false" customHeight="false" outlineLevel="0" collapsed="false">
      <c r="B219" s="4" t="s">
        <v>44</v>
      </c>
      <c r="C219" s="5" t="n">
        <v>2015</v>
      </c>
      <c r="D219" s="4" t="s">
        <v>60</v>
      </c>
      <c r="E219" s="4" t="s">
        <v>61</v>
      </c>
      <c r="F219" s="4" t="n">
        <v>2</v>
      </c>
      <c r="G219" s="4" t="n">
        <v>2</v>
      </c>
      <c r="H219" s="2" t="s">
        <v>467</v>
      </c>
      <c r="I219" s="2" t="s">
        <v>462</v>
      </c>
      <c r="J219" s="2" t="s">
        <v>75</v>
      </c>
      <c r="K219" s="4" t="str">
        <f aca="false">CONCATENATE(IF(ISBLANK(W219),"-",W219),"/",IF(ISBLANK(Z219),"-",Z219),"/",IF(ISBLANK(AC219),"-",AC219),"/",IF(ISBLANK(AF219),"-",AF219),"/",IF(ISBLANK(AH219),"-",AH219))</f>
        <v>2021/2023/-/2025/-</v>
      </c>
      <c r="L219" s="4" t="str">
        <f aca="false">CONCATENATE(IF(ISBLANK(X219),"-",X219),"/",IF(ISBLANK(AA219),"-",AA219),"/",IF(ISBLANK(AD219),"-",AD219),"/",IF(ISBLANK(AG219),"-",AG219),"/",IF(ISBLANK(AI219),"-",AI219))</f>
        <v>2045/2042/-/2039/-</v>
      </c>
      <c r="M219" s="6"/>
      <c r="N219" s="4" t="n">
        <v>2020</v>
      </c>
      <c r="O219" s="4" t="str">
        <f aca="false">CONCATENATE(IF(ISBLANK(V219),"-",V219),"/",IF(ISBLANK(Y219),"-",Y219),"/",IF(ISBLANK(AB219),"-",AB219),"/",IF(ISBLANK(AE219),"-",AE219))</f>
        <v>97/95/-/FS94;CT90,7</v>
      </c>
      <c r="P219" s="4" t="s">
        <v>455</v>
      </c>
      <c r="Q219" s="4" t="s">
        <v>456</v>
      </c>
      <c r="R219" s="2"/>
      <c r="S219" s="2"/>
      <c r="T219" s="11" t="n">
        <f aca="false">M219*F219</f>
        <v>0</v>
      </c>
      <c r="U219" s="12" t="n">
        <f aca="false">G219*M219</f>
        <v>0</v>
      </c>
      <c r="V219" s="2" t="n">
        <v>97</v>
      </c>
      <c r="W219" s="2" t="n">
        <v>2021</v>
      </c>
      <c r="X219" s="2" t="n">
        <v>2045</v>
      </c>
      <c r="Y219" s="2" t="n">
        <v>95</v>
      </c>
      <c r="Z219" s="2" t="n">
        <v>2023</v>
      </c>
      <c r="AA219" s="2" t="n">
        <v>2042</v>
      </c>
      <c r="AB219" s="2"/>
      <c r="AC219" s="2"/>
      <c r="AD219" s="2"/>
      <c r="AE219" s="2" t="s">
        <v>468</v>
      </c>
      <c r="AF219" s="2" t="n">
        <v>2025</v>
      </c>
      <c r="AG219" s="2" t="n">
        <v>2039</v>
      </c>
      <c r="AH219" s="2"/>
      <c r="AI219" s="2"/>
      <c r="AJ219" s="0" t="n">
        <f aca="false">VLOOKUP(D219,Koordinaten!$A:$C,2,FALSE())</f>
        <v>12.4853384</v>
      </c>
      <c r="AK219" s="0" t="n">
        <f aca="false">VLOOKUP(D219,Koordinaten!$A:$C,3,FALSE())</f>
        <v>41.894802</v>
      </c>
      <c r="AL219" s="0" t="n">
        <f aca="false">IF(ISBLANK($E219),VLOOKUP(D219,Koordinaten!$A:$C,2,FALSE()),VLOOKUP($E219,Koordinaten!$F:$H,2,FALSE()))</f>
        <v>11.2555757</v>
      </c>
      <c r="AM219" s="0" t="n">
        <f aca="false">IF(ISBLANK($E219),VLOOKUP(D219,Koordinaten!$A:$C,3,FALSE()),VLOOKUP($E219,Koordinaten!$F:$H,3,FALSE()))</f>
        <v>43.7698712</v>
      </c>
      <c r="AN219" s="0" t="str">
        <f aca="false">CONCATENATE(AK219,";",AJ219)</f>
        <v>41,894802;12,4853384</v>
      </c>
      <c r="AO219" s="0" t="str">
        <f aca="false">CONCATENATE(AM219,";",AL219)</f>
        <v>43,7698712;11,2555757</v>
      </c>
      <c r="AP219" s="0" t="n">
        <f aca="false">MIN(IF(ISBLANK(X219),9999,X219),IF(ISBLANK(AA219),9999,AA219),IF(ISBLANK(AD219),9999,AD219),IF(ISBLANK(AG219),9999,AG219),IF(ISBLANK(AI219),9999,AI219))</f>
        <v>2039</v>
      </c>
      <c r="AQ219" s="10" t="n">
        <v>44066</v>
      </c>
      <c r="AR219" s="0" t="n">
        <v>13</v>
      </c>
    </row>
    <row r="220" customFormat="false" ht="20" hidden="false" customHeight="false" outlineLevel="0" collapsed="false">
      <c r="B220" s="4" t="s">
        <v>44</v>
      </c>
      <c r="C220" s="5" t="n">
        <v>2015</v>
      </c>
      <c r="D220" s="4" t="s">
        <v>60</v>
      </c>
      <c r="E220" s="4" t="s">
        <v>61</v>
      </c>
      <c r="F220" s="4" t="n">
        <v>1</v>
      </c>
      <c r="G220" s="4" t="n">
        <v>1</v>
      </c>
      <c r="H220" s="2" t="s">
        <v>469</v>
      </c>
      <c r="I220" s="2" t="s">
        <v>462</v>
      </c>
      <c r="J220" s="2" t="s">
        <v>75</v>
      </c>
      <c r="K220" s="4" t="str">
        <f aca="false">CONCATENATE(IF(ISBLANK(W220),"-",W220),"/",IF(ISBLANK(Z220),"-",Z220),"/",IF(ISBLANK(AC220),"-",AC220),"/",IF(ISBLANK(AF220),"-",AF220),"/",IF(ISBLANK(AH220),"-",AH220))</f>
        <v>2021/2022/-/2023/-</v>
      </c>
      <c r="L220" s="4" t="str">
        <f aca="false">CONCATENATE(IF(ISBLANK(X220),"-",X220),"/",IF(ISBLANK(AA220),"-",AA220),"/",IF(ISBLANK(AD220),"-",AD220),"/",IF(ISBLANK(AG220),"-",AG220),"/",IF(ISBLANK(AI220),"-",AI220))</f>
        <v>2035/2036/-/2035/-</v>
      </c>
      <c r="M220" s="6"/>
      <c r="N220" s="4" t="n">
        <v>2020</v>
      </c>
      <c r="O220" s="4" t="str">
        <f aca="false">CONCATENATE(IF(ISBLANK(V220),"-",V220),"/",IF(ISBLANK(Y220),"-",Y220),"/",IF(ISBLANK(AB220),"-",AB220),"/",IF(ISBLANK(AE220),"-",AE220))</f>
        <v>94/92/-/FS95;CT96</v>
      </c>
      <c r="P220" s="4" t="s">
        <v>470</v>
      </c>
      <c r="Q220" s="4" t="s">
        <v>456</v>
      </c>
      <c r="R220" s="2"/>
      <c r="S220" s="2"/>
      <c r="T220" s="11" t="n">
        <f aca="false">M220*F220</f>
        <v>0</v>
      </c>
      <c r="U220" s="12" t="n">
        <f aca="false">G220*M220</f>
        <v>0</v>
      </c>
      <c r="V220" s="2" t="n">
        <v>94</v>
      </c>
      <c r="W220" s="2" t="n">
        <v>2021</v>
      </c>
      <c r="X220" s="2" t="n">
        <v>2035</v>
      </c>
      <c r="Y220" s="2" t="n">
        <v>92</v>
      </c>
      <c r="Z220" s="2" t="n">
        <v>2022</v>
      </c>
      <c r="AA220" s="2" t="n">
        <v>2036</v>
      </c>
      <c r="AB220" s="2"/>
      <c r="AC220" s="2"/>
      <c r="AD220" s="2"/>
      <c r="AE220" s="2" t="s">
        <v>471</v>
      </c>
      <c r="AF220" s="2" t="n">
        <v>2023</v>
      </c>
      <c r="AG220" s="2" t="n">
        <v>2035</v>
      </c>
      <c r="AH220" s="2"/>
      <c r="AI220" s="2"/>
      <c r="AJ220" s="0" t="n">
        <f aca="false">VLOOKUP(D220,Koordinaten!$A:$C,2,FALSE())</f>
        <v>12.4853384</v>
      </c>
      <c r="AK220" s="0" t="n">
        <f aca="false">VLOOKUP(D220,Koordinaten!$A:$C,3,FALSE())</f>
        <v>41.894802</v>
      </c>
      <c r="AL220" s="0" t="n">
        <f aca="false">IF(ISBLANK($E220),VLOOKUP(D220,Koordinaten!$A:$C,2,FALSE()),VLOOKUP($E220,Koordinaten!$F:$H,2,FALSE()))</f>
        <v>11.2555757</v>
      </c>
      <c r="AM220" s="0" t="n">
        <f aca="false">IF(ISBLANK($E220),VLOOKUP(D220,Koordinaten!$A:$C,3,FALSE()),VLOOKUP($E220,Koordinaten!$F:$H,3,FALSE()))</f>
        <v>43.7698712</v>
      </c>
      <c r="AN220" s="0" t="str">
        <f aca="false">CONCATENATE(AK220,";",AJ220)</f>
        <v>41,894802;12,4853384</v>
      </c>
      <c r="AO220" s="0" t="str">
        <f aca="false">CONCATENATE(AM220,";",AL220)</f>
        <v>43,7698712;11,2555757</v>
      </c>
      <c r="AP220" s="0" t="n">
        <f aca="false">MIN(IF(ISBLANK(X220),9999,X220),IF(ISBLANK(AA220),9999,AA220),IF(ISBLANK(AD220),9999,AD220),IF(ISBLANK(AG220),9999,AG220),IF(ISBLANK(AI220),9999,AI220))</f>
        <v>2035</v>
      </c>
      <c r="AQ220" s="10" t="n">
        <v>44066</v>
      </c>
      <c r="AR220" s="0" t="n">
        <v>13</v>
      </c>
    </row>
    <row r="221" customFormat="false" ht="20" hidden="false" customHeight="false" outlineLevel="0" collapsed="false">
      <c r="B221" s="4" t="s">
        <v>44</v>
      </c>
      <c r="C221" s="5" t="n">
        <v>2015</v>
      </c>
      <c r="D221" s="4" t="s">
        <v>60</v>
      </c>
      <c r="E221" s="4" t="s">
        <v>61</v>
      </c>
      <c r="F221" s="4" t="n">
        <v>1</v>
      </c>
      <c r="G221" s="4" t="n">
        <v>1</v>
      </c>
      <c r="H221" s="2" t="s">
        <v>472</v>
      </c>
      <c r="I221" s="2" t="s">
        <v>462</v>
      </c>
      <c r="J221" s="2" t="s">
        <v>75</v>
      </c>
      <c r="K221" s="4" t="str">
        <f aca="false">CONCATENATE(IF(ISBLANK(W221),"-",W221),"/",IF(ISBLANK(Z221),"-",Z221),"/",IF(ISBLANK(AC221),"-",AC221),"/",IF(ISBLANK(AF221),"-",AF221),"/",IF(ISBLANK(AH221),"-",AH221))</f>
        <v>2021/2022/-/2021/-</v>
      </c>
      <c r="L221" s="4" t="str">
        <f aca="false">CONCATENATE(IF(ISBLANK(X221),"-",X221),"/",IF(ISBLANK(AA221),"-",AA221),"/",IF(ISBLANK(AD221),"-",AD221),"/",IF(ISBLANK(AG221),"-",AG221),"/",IF(ISBLANK(AI221),"-",AI221))</f>
        <v>2033/2037/-/2028/-</v>
      </c>
      <c r="M221" s="6"/>
      <c r="N221" s="4" t="n">
        <v>2020</v>
      </c>
      <c r="O221" s="4" t="str">
        <f aca="false">CONCATENATE(IF(ISBLANK(V221),"-",V221),"/",IF(ISBLANK(Y221),"-",Y221),"/",IF(ISBLANK(AB221),"-",AB221),"/",IF(ISBLANK(AE221),"-",AE221))</f>
        <v>95+/93/-/FS92;CT93,5</v>
      </c>
      <c r="P221" s="4" t="s">
        <v>470</v>
      </c>
      <c r="Q221" s="4" t="s">
        <v>456</v>
      </c>
      <c r="R221" s="2"/>
      <c r="S221" s="2"/>
      <c r="T221" s="11" t="n">
        <f aca="false">M221*F221</f>
        <v>0</v>
      </c>
      <c r="U221" s="12" t="n">
        <f aca="false">G221*M221</f>
        <v>0</v>
      </c>
      <c r="V221" s="2" t="s">
        <v>473</v>
      </c>
      <c r="W221" s="2" t="n">
        <v>2021</v>
      </c>
      <c r="X221" s="2" t="n">
        <v>2033</v>
      </c>
      <c r="Y221" s="2" t="n">
        <v>93</v>
      </c>
      <c r="Z221" s="2" t="n">
        <v>2022</v>
      </c>
      <c r="AA221" s="2" t="n">
        <v>2037</v>
      </c>
      <c r="AB221" s="2"/>
      <c r="AC221" s="2"/>
      <c r="AD221" s="2"/>
      <c r="AE221" s="2" t="s">
        <v>474</v>
      </c>
      <c r="AF221" s="2" t="n">
        <v>2021</v>
      </c>
      <c r="AG221" s="2" t="n">
        <v>2028</v>
      </c>
      <c r="AH221" s="2"/>
      <c r="AI221" s="2"/>
      <c r="AJ221" s="0" t="n">
        <f aca="false">VLOOKUP(D221,Koordinaten!$A:$C,2,FALSE())</f>
        <v>12.4853384</v>
      </c>
      <c r="AK221" s="0" t="n">
        <f aca="false">VLOOKUP(D221,Koordinaten!$A:$C,3,FALSE())</f>
        <v>41.894802</v>
      </c>
      <c r="AL221" s="0" t="n">
        <f aca="false">IF(ISBLANK($E221),VLOOKUP(D221,Koordinaten!$A:$C,2,FALSE()),VLOOKUP($E221,Koordinaten!$F:$H,2,FALSE()))</f>
        <v>11.2555757</v>
      </c>
      <c r="AM221" s="0" t="n">
        <f aca="false">IF(ISBLANK($E221),VLOOKUP(D221,Koordinaten!$A:$C,3,FALSE()),VLOOKUP($E221,Koordinaten!$F:$H,3,FALSE()))</f>
        <v>43.7698712</v>
      </c>
      <c r="AN221" s="0" t="str">
        <f aca="false">CONCATENATE(AK221,";",AJ221)</f>
        <v>41,894802;12,4853384</v>
      </c>
      <c r="AO221" s="0" t="str">
        <f aca="false">CONCATENATE(AM221,";",AL221)</f>
        <v>43,7698712;11,2555757</v>
      </c>
      <c r="AP221" s="0" t="n">
        <f aca="false">MIN(IF(ISBLANK(X221),9999,X221),IF(ISBLANK(AA221),9999,AA221),IF(ISBLANK(AD221),9999,AD221),IF(ISBLANK(AG221),9999,AG221),IF(ISBLANK(AI221),9999,AI221))</f>
        <v>2028</v>
      </c>
      <c r="AQ221" s="10" t="n">
        <v>44066</v>
      </c>
      <c r="AR221" s="0" t="n">
        <v>13</v>
      </c>
    </row>
    <row r="222" customFormat="false" ht="13" hidden="false" customHeight="false" outlineLevel="0" collapsed="false">
      <c r="B222" s="4" t="s">
        <v>89</v>
      </c>
      <c r="C222" s="5" t="n">
        <v>2018</v>
      </c>
      <c r="D222" s="4" t="s">
        <v>53</v>
      </c>
      <c r="E222" s="4" t="s">
        <v>147</v>
      </c>
      <c r="F222" s="4" t="n">
        <v>1</v>
      </c>
      <c r="G222" s="4"/>
      <c r="H222" s="2" t="s">
        <v>475</v>
      </c>
      <c r="I222" s="2" t="s">
        <v>476</v>
      </c>
      <c r="J222" s="2" t="s">
        <v>201</v>
      </c>
      <c r="K222" s="4" t="str">
        <f aca="false">CONCATENATE(IF(ISBLANK(W222),"-",W222),"/",IF(ISBLANK(Z222),"-",Z222),"/",IF(ISBLANK(AC222),"-",AC222),"/",IF(ISBLANK(AF222),"-",AF222),"/",IF(ISBLANK(AH222),"-",AH222))</f>
        <v>-/-/-/-/-</v>
      </c>
      <c r="L222" s="4" t="str">
        <f aca="false">CONCATENATE(IF(ISBLANK(X222),"-",X222),"/",IF(ISBLANK(AA222),"-",AA222),"/",IF(ISBLANK(AD222),"-",AD222),"/",IF(ISBLANK(AG222),"-",AG222),"/",IF(ISBLANK(AI222),"-",AI222))</f>
        <v>-/-/-/-/-</v>
      </c>
      <c r="M222" s="6"/>
      <c r="N222" s="4" t="n">
        <v>2020</v>
      </c>
      <c r="O222" s="4" t="str">
        <f aca="false">CONCATENATE(IF(ISBLANK(V222),"-",V222),"/",IF(ISBLANK(Y222),"-",Y222),"/",IF(ISBLANK(AB222),"-",AB222),"/",IF(ISBLANK(AE222),"-",AE222))</f>
        <v>-/-/-/-</v>
      </c>
      <c r="P222" s="4" t="s">
        <v>477</v>
      </c>
      <c r="Q222" s="4" t="s">
        <v>478</v>
      </c>
      <c r="R222" s="2"/>
      <c r="S222" s="2"/>
      <c r="T222" s="11" t="n">
        <f aca="false">M222*F222</f>
        <v>0</v>
      </c>
      <c r="U222" s="12" t="n">
        <f aca="false">G222*M222</f>
        <v>0</v>
      </c>
      <c r="V222" s="2"/>
      <c r="W222" s="2"/>
      <c r="X222" s="2"/>
      <c r="Y222" s="2"/>
      <c r="Z222" s="2"/>
      <c r="AA222" s="2"/>
      <c r="AB222" s="2"/>
      <c r="AC222" s="2"/>
      <c r="AD222" s="2"/>
      <c r="AF222" s="2"/>
      <c r="AG222" s="2"/>
      <c r="AH222" s="2"/>
      <c r="AI222" s="2"/>
      <c r="AJ222" s="0" t="n">
        <f aca="false">VLOOKUP(D222,Koordinaten!$A:$C,2,FALSE())</f>
        <v>16.3725042</v>
      </c>
      <c r="AK222" s="0" t="n">
        <f aca="false">VLOOKUP(D222,Koordinaten!$A:$C,3,FALSE())</f>
        <v>48.2083537</v>
      </c>
      <c r="AL222" s="0" t="n">
        <f aca="false">IF(ISBLANK($E222),VLOOKUP(D222,Koordinaten!$A:$C,2,FALSE()),VLOOKUP($E222,Koordinaten!$F:$H,2,FALSE()))</f>
        <v>16.0816</v>
      </c>
      <c r="AM222" s="0" t="n">
        <f aca="false">IF(ISBLANK($E222),VLOOKUP(D222,Koordinaten!$A:$C,3,FALSE()),VLOOKUP($E222,Koordinaten!$F:$H,3,FALSE()))</f>
        <v>47.7221</v>
      </c>
      <c r="AN222" s="0" t="str">
        <f aca="false">CONCATENATE(AK222,";",AJ222)</f>
        <v>48,2083537;16,3725042</v>
      </c>
      <c r="AO222" s="0" t="str">
        <f aca="false">CONCATENATE(AM222,";",AL222)</f>
        <v>47,7221;16,0816</v>
      </c>
      <c r="AP222" s="0" t="n">
        <f aca="false">MIN(IF(ISBLANK(X222),9999,X222),IF(ISBLANK(AA222),9999,AA222),IF(ISBLANK(AD222),9999,AD222),IF(ISBLANK(AG222),9999,AG222),IF(ISBLANK(AI222),9999,AI222))</f>
        <v>9999</v>
      </c>
    </row>
    <row r="223" customFormat="false" ht="13" hidden="false" customHeight="false" outlineLevel="0" collapsed="false">
      <c r="B223" s="4" t="s">
        <v>89</v>
      </c>
      <c r="C223" s="5" t="n">
        <v>2019</v>
      </c>
      <c r="D223" s="4" t="s">
        <v>60</v>
      </c>
      <c r="E223" s="4" t="s">
        <v>224</v>
      </c>
      <c r="F223" s="4" t="n">
        <v>2</v>
      </c>
      <c r="G223" s="4"/>
      <c r="H223" s="2" t="s">
        <v>479</v>
      </c>
      <c r="I223" s="2" t="s">
        <v>480</v>
      </c>
      <c r="J223" s="2" t="s">
        <v>79</v>
      </c>
      <c r="K223" s="4" t="str">
        <f aca="false">CONCATENATE(IF(ISBLANK(W223),"-",W223),"/",IF(ISBLANK(Z223),"-",Z223),"/",IF(ISBLANK(AC223),"-",AC223),"/",IF(ISBLANK(AF223),"-",AF223),"/",IF(ISBLANK(AH223),"-",AH223))</f>
        <v>-/-/-/-/-</v>
      </c>
      <c r="L223" s="4" t="str">
        <f aca="false">CONCATENATE(IF(ISBLANK(X223),"-",X223),"/",IF(ISBLANK(AA223),"-",AA223),"/",IF(ISBLANK(AD223),"-",AD223),"/",IF(ISBLANK(AG223),"-",AG223),"/",IF(ISBLANK(AI223),"-",AI223))</f>
        <v>-/-/-/-/-</v>
      </c>
      <c r="M223" s="6"/>
      <c r="N223" s="4" t="n">
        <v>2020</v>
      </c>
      <c r="O223" s="4" t="str">
        <f aca="false">CONCATENATE(IF(ISBLANK(V223),"-",V223),"/",IF(ISBLANK(Y223),"-",Y223),"/",IF(ISBLANK(AB223),"-",AB223),"/",IF(ISBLANK(AE223),"-",AE223))</f>
        <v>-/-/-/-</v>
      </c>
      <c r="P223" s="4" t="s">
        <v>481</v>
      </c>
      <c r="Q223" s="4" t="s">
        <v>482</v>
      </c>
      <c r="R223" s="2"/>
      <c r="S223" s="2"/>
      <c r="T223" s="11" t="n">
        <f aca="false">M223*F223</f>
        <v>0</v>
      </c>
      <c r="U223" s="12" t="n">
        <f aca="false">G223*M223</f>
        <v>0</v>
      </c>
      <c r="V223" s="2"/>
      <c r="W223" s="2"/>
      <c r="X223" s="2"/>
      <c r="Y223" s="2"/>
      <c r="Z223" s="2"/>
      <c r="AA223" s="2"/>
      <c r="AB223" s="2"/>
      <c r="AC223" s="2"/>
      <c r="AD223" s="2"/>
      <c r="AF223" s="2"/>
      <c r="AG223" s="2"/>
      <c r="AH223" s="2"/>
      <c r="AI223" s="2"/>
      <c r="AJ223" s="0" t="n">
        <f aca="false">VLOOKUP(D223,Koordinaten!$A:$C,2,FALSE())</f>
        <v>12.4853384</v>
      </c>
      <c r="AK223" s="0" t="n">
        <f aca="false">VLOOKUP(D223,Koordinaten!$A:$C,3,FALSE())</f>
        <v>41.894802</v>
      </c>
      <c r="AL223" s="0" t="n">
        <f aca="false">IF(ISBLANK($E223),VLOOKUP(D223,Koordinaten!$A:$C,2,FALSE()),VLOOKUP($E223,Koordinaten!$F:$H,2,FALSE()))</f>
        <v>10.9924122</v>
      </c>
      <c r="AM223" s="0" t="n">
        <f aca="false">IF(ISBLANK($E223),VLOOKUP(D223,Koordinaten!$A:$C,3,FALSE()),VLOOKUP($E223,Koordinaten!$F:$H,3,FALSE()))</f>
        <v>45.4384958</v>
      </c>
      <c r="AN223" s="0" t="str">
        <f aca="false">CONCATENATE(AK223,";",AJ223)</f>
        <v>41,894802;12,4853384</v>
      </c>
      <c r="AO223" s="0" t="str">
        <f aca="false">CONCATENATE(AM223,";",AL223)</f>
        <v>45,4384958;10,9924122</v>
      </c>
      <c r="AP223" s="0" t="n">
        <f aca="false">MIN(IF(ISBLANK(X223),9999,X223),IF(ISBLANK(AA223),9999,AA223),IF(ISBLANK(AD223),9999,AD223),IF(ISBLANK(AG223),9999,AG223),IF(ISBLANK(AI223),9999,AI223))</f>
        <v>9999</v>
      </c>
    </row>
    <row r="224" customFormat="false" ht="13" hidden="false" customHeight="false" outlineLevel="0" collapsed="false">
      <c r="B224" s="4" t="s">
        <v>89</v>
      </c>
      <c r="C224" s="5" t="n">
        <v>2019</v>
      </c>
      <c r="D224" s="4" t="s">
        <v>53</v>
      </c>
      <c r="E224" s="4" t="s">
        <v>147</v>
      </c>
      <c r="F224" s="4" t="n">
        <v>2</v>
      </c>
      <c r="G224" s="4"/>
      <c r="H224" s="2" t="s">
        <v>483</v>
      </c>
      <c r="I224" s="2" t="s">
        <v>484</v>
      </c>
      <c r="J224" s="2" t="s">
        <v>79</v>
      </c>
      <c r="K224" s="4" t="str">
        <f aca="false">CONCATENATE(IF(ISBLANK(W224),"-",W224),"/",IF(ISBLANK(Z224),"-",Z224),"/",IF(ISBLANK(AC224),"-",AC224),"/",IF(ISBLANK(AF224),"-",AF224),"/",IF(ISBLANK(AH224),"-",AH224))</f>
        <v>-/-/-/-/-</v>
      </c>
      <c r="L224" s="4" t="str">
        <f aca="false">CONCATENATE(IF(ISBLANK(X224),"-",X224),"/",IF(ISBLANK(AA224),"-",AA224),"/",IF(ISBLANK(AD224),"-",AD224),"/",IF(ISBLANK(AG224),"-",AG224),"/",IF(ISBLANK(AI224),"-",AI224))</f>
        <v>-/-/-/-/-</v>
      </c>
      <c r="M224" s="6"/>
      <c r="N224" s="4" t="n">
        <v>2020</v>
      </c>
      <c r="O224" s="4" t="str">
        <f aca="false">CONCATENATE(IF(ISBLANK(V224),"-",V224),"/",IF(ISBLANK(Y224),"-",Y224),"/",IF(ISBLANK(AB224),"-",AB224),"/",IF(ISBLANK(AE224),"-",AE224))</f>
        <v>-/-/-/-</v>
      </c>
      <c r="P224" s="4" t="s">
        <v>481</v>
      </c>
      <c r="Q224" s="4" t="s">
        <v>482</v>
      </c>
      <c r="R224" s="2"/>
      <c r="S224" s="2"/>
      <c r="T224" s="11" t="n">
        <f aca="false">M224*F224</f>
        <v>0</v>
      </c>
      <c r="U224" s="12" t="n">
        <f aca="false">G224*M224</f>
        <v>0</v>
      </c>
      <c r="V224" s="2"/>
      <c r="W224" s="2"/>
      <c r="X224" s="2"/>
      <c r="Y224" s="2"/>
      <c r="Z224" s="2"/>
      <c r="AA224" s="2"/>
      <c r="AB224" s="2"/>
      <c r="AC224" s="2"/>
      <c r="AD224" s="2"/>
      <c r="AF224" s="2"/>
      <c r="AG224" s="2"/>
      <c r="AH224" s="2"/>
      <c r="AI224" s="2"/>
      <c r="AJ224" s="0" t="n">
        <f aca="false">VLOOKUP(D224,Koordinaten!$A:$C,2,FALSE())</f>
        <v>16.3725042</v>
      </c>
      <c r="AK224" s="0" t="n">
        <f aca="false">VLOOKUP(D224,Koordinaten!$A:$C,3,FALSE())</f>
        <v>48.2083537</v>
      </c>
      <c r="AL224" s="0" t="n">
        <f aca="false">IF(ISBLANK($E224),VLOOKUP(D224,Koordinaten!$A:$C,2,FALSE()),VLOOKUP($E224,Koordinaten!$F:$H,2,FALSE()))</f>
        <v>16.0816</v>
      </c>
      <c r="AM224" s="0" t="n">
        <f aca="false">IF(ISBLANK($E224),VLOOKUP(D224,Koordinaten!$A:$C,3,FALSE()),VLOOKUP($E224,Koordinaten!$F:$H,3,FALSE()))</f>
        <v>47.7221</v>
      </c>
      <c r="AN224" s="0" t="str">
        <f aca="false">CONCATENATE(AK224,";",AJ224)</f>
        <v>48,2083537;16,3725042</v>
      </c>
      <c r="AO224" s="0" t="str">
        <f aca="false">CONCATENATE(AM224,";",AL224)</f>
        <v>47,7221;16,0816</v>
      </c>
      <c r="AP224" s="0" t="n">
        <f aca="false">MIN(IF(ISBLANK(X224),9999,X224),IF(ISBLANK(AA224),9999,AA224),IF(ISBLANK(AD224),9999,AD224),IF(ISBLANK(AG224),9999,AG224),IF(ISBLANK(AI224),9999,AI224))</f>
        <v>9999</v>
      </c>
    </row>
    <row r="225" customFormat="false" ht="13" hidden="false" customHeight="false" outlineLevel="0" collapsed="false">
      <c r="B225" s="4" t="s">
        <v>89</v>
      </c>
      <c r="C225" s="5" t="n">
        <v>2019</v>
      </c>
      <c r="D225" s="4" t="s">
        <v>60</v>
      </c>
      <c r="E225" s="4" t="s">
        <v>105</v>
      </c>
      <c r="F225" s="4" t="n">
        <v>2</v>
      </c>
      <c r="G225" s="4"/>
      <c r="H225" s="2" t="s">
        <v>485</v>
      </c>
      <c r="I225" s="2" t="s">
        <v>486</v>
      </c>
      <c r="J225" s="2" t="s">
        <v>138</v>
      </c>
      <c r="K225" s="4" t="str">
        <f aca="false">CONCATENATE(IF(ISBLANK(W225),"-",W225),"/",IF(ISBLANK(Z225),"-",Z225),"/",IF(ISBLANK(AC225),"-",AC225),"/",IF(ISBLANK(AF225),"-",AF225),"/",IF(ISBLANK(AH225),"-",AH225))</f>
        <v>-/-/-/-/-</v>
      </c>
      <c r="L225" s="4" t="str">
        <f aca="false">CONCATENATE(IF(ISBLANK(X225),"-",X225),"/",IF(ISBLANK(AA225),"-",AA225),"/",IF(ISBLANK(AD225),"-",AD225),"/",IF(ISBLANK(AG225),"-",AG225),"/",IF(ISBLANK(AI225),"-",AI225))</f>
        <v>-/-/-/-/-</v>
      </c>
      <c r="M225" s="6"/>
      <c r="N225" s="4" t="n">
        <v>2020</v>
      </c>
      <c r="O225" s="4" t="str">
        <f aca="false">CONCATENATE(IF(ISBLANK(V225),"-",V225),"/",IF(ISBLANK(Y225),"-",Y225),"/",IF(ISBLANK(AB225),"-",AB225),"/",IF(ISBLANK(AE225),"-",AE225))</f>
        <v>-/-/-/-</v>
      </c>
      <c r="P225" s="4" t="s">
        <v>481</v>
      </c>
      <c r="Q225" s="4" t="s">
        <v>482</v>
      </c>
      <c r="R225" s="2"/>
      <c r="S225" s="2"/>
      <c r="T225" s="11" t="n">
        <f aca="false">M225*F225</f>
        <v>0</v>
      </c>
      <c r="U225" s="12" t="n">
        <f aca="false">G225*M225</f>
        <v>0</v>
      </c>
      <c r="V225" s="2"/>
      <c r="W225" s="2"/>
      <c r="X225" s="2"/>
      <c r="Y225" s="2"/>
      <c r="Z225" s="2"/>
      <c r="AA225" s="2"/>
      <c r="AB225" s="2"/>
      <c r="AC225" s="2"/>
      <c r="AD225" s="2"/>
      <c r="AF225" s="2"/>
      <c r="AG225" s="2"/>
      <c r="AH225" s="2"/>
      <c r="AI225" s="2"/>
      <c r="AJ225" s="0" t="n">
        <f aca="false">VLOOKUP(D225,Koordinaten!$A:$C,2,FALSE())</f>
        <v>12.4853384</v>
      </c>
      <c r="AK225" s="0" t="n">
        <f aca="false">VLOOKUP(D225,Koordinaten!$A:$C,3,FALSE())</f>
        <v>41.894802</v>
      </c>
      <c r="AL225" s="0" t="n">
        <f aca="false">IF(ISBLANK($E225),VLOOKUP(D225,Koordinaten!$A:$C,2,FALSE()),VLOOKUP($E225,Koordinaten!$F:$H,2,FALSE()))</f>
        <v>16.6210027</v>
      </c>
      <c r="AM225" s="0" t="n">
        <f aca="false">IF(ISBLANK($E225),VLOOKUP(D225,Koordinaten!$A:$C,3,FALSE()),VLOOKUP($E225,Koordinaten!$F:$H,3,FALSE()))</f>
        <v>40.9842539</v>
      </c>
      <c r="AN225" s="0" t="str">
        <f aca="false">CONCATENATE(AK225,";",AJ225)</f>
        <v>41,894802;12,4853384</v>
      </c>
      <c r="AO225" s="0" t="str">
        <f aca="false">CONCATENATE(AM225,";",AL225)</f>
        <v>40,9842539;16,6210027</v>
      </c>
      <c r="AP225" s="0" t="n">
        <f aca="false">MIN(IF(ISBLANK(X225),9999,X225),IF(ISBLANK(AA225),9999,AA225),IF(ISBLANK(AD225),9999,AD225),IF(ISBLANK(AG225),9999,AG225),IF(ISBLANK(AI225),9999,AI225))</f>
        <v>9999</v>
      </c>
    </row>
    <row r="226" customFormat="false" ht="13" hidden="false" customHeight="false" outlineLevel="0" collapsed="false">
      <c r="B226" s="4" t="s">
        <v>89</v>
      </c>
      <c r="C226" s="5" t="n">
        <v>2018</v>
      </c>
      <c r="D226" s="4" t="s">
        <v>53</v>
      </c>
      <c r="E226" s="4" t="s">
        <v>147</v>
      </c>
      <c r="F226" s="4" t="n">
        <v>2</v>
      </c>
      <c r="G226" s="4"/>
      <c r="H226" s="2" t="s">
        <v>487</v>
      </c>
      <c r="I226" s="2" t="s">
        <v>488</v>
      </c>
      <c r="J226" s="2" t="s">
        <v>201</v>
      </c>
      <c r="K226" s="4" t="str">
        <f aca="false">CONCATENATE(IF(ISBLANK(W226),"-",W226),"/",IF(ISBLANK(Z226),"-",Z226),"/",IF(ISBLANK(AC226),"-",AC226),"/",IF(ISBLANK(AF226),"-",AF226),"/",IF(ISBLANK(AH226),"-",AH226))</f>
        <v>-/-/-/-/-</v>
      </c>
      <c r="L226" s="4" t="str">
        <f aca="false">CONCATENATE(IF(ISBLANK(X226),"-",X226),"/",IF(ISBLANK(AA226),"-",AA226),"/",IF(ISBLANK(AD226),"-",AD226),"/",IF(ISBLANK(AG226),"-",AG226),"/",IF(ISBLANK(AI226),"-",AI226))</f>
        <v>-/-/-/-/-</v>
      </c>
      <c r="M226" s="6"/>
      <c r="N226" s="4" t="n">
        <v>2020</v>
      </c>
      <c r="O226" s="4" t="str">
        <f aca="false">CONCATENATE(IF(ISBLANK(V226),"-",V226),"/",IF(ISBLANK(Y226),"-",Y226),"/",IF(ISBLANK(AB226),"-",AB226),"/",IF(ISBLANK(AE226),"-",AE226))</f>
        <v>-/-/-/-</v>
      </c>
      <c r="P226" s="4" t="s">
        <v>481</v>
      </c>
      <c r="Q226" s="4" t="s">
        <v>482</v>
      </c>
      <c r="R226" s="2"/>
      <c r="S226" s="2"/>
      <c r="T226" s="11" t="n">
        <f aca="false">M226*F226</f>
        <v>0</v>
      </c>
      <c r="U226" s="12" t="n">
        <f aca="false">G226*M226</f>
        <v>0</v>
      </c>
      <c r="V226" s="2"/>
      <c r="W226" s="2"/>
      <c r="X226" s="2"/>
      <c r="Y226" s="2"/>
      <c r="Z226" s="2"/>
      <c r="AA226" s="2"/>
      <c r="AB226" s="2"/>
      <c r="AC226" s="2"/>
      <c r="AD226" s="2"/>
      <c r="AF226" s="2"/>
      <c r="AG226" s="2"/>
      <c r="AH226" s="2"/>
      <c r="AI226" s="2"/>
      <c r="AJ226" s="0" t="n">
        <f aca="false">VLOOKUP(D226,Koordinaten!$A:$C,2,FALSE())</f>
        <v>16.3725042</v>
      </c>
      <c r="AK226" s="0" t="n">
        <f aca="false">VLOOKUP(D226,Koordinaten!$A:$C,3,FALSE())</f>
        <v>48.2083537</v>
      </c>
      <c r="AL226" s="0" t="n">
        <f aca="false">IF(ISBLANK($E226),VLOOKUP(D226,Koordinaten!$A:$C,2,FALSE()),VLOOKUP($E226,Koordinaten!$F:$H,2,FALSE()))</f>
        <v>16.0816</v>
      </c>
      <c r="AM226" s="0" t="n">
        <f aca="false">IF(ISBLANK($E226),VLOOKUP(D226,Koordinaten!$A:$C,3,FALSE()),VLOOKUP($E226,Koordinaten!$F:$H,3,FALSE()))</f>
        <v>47.7221</v>
      </c>
      <c r="AN226" s="0" t="str">
        <f aca="false">CONCATENATE(AK226,";",AJ226)</f>
        <v>48,2083537;16,3725042</v>
      </c>
      <c r="AO226" s="0" t="str">
        <f aca="false">CONCATENATE(AM226,";",AL226)</f>
        <v>47,7221;16,0816</v>
      </c>
      <c r="AP226" s="0" t="n">
        <f aca="false">MIN(IF(ISBLANK(X226),9999,X226),IF(ISBLANK(AA226),9999,AA226),IF(ISBLANK(AD226),9999,AD226),IF(ISBLANK(AG226),9999,AG226),IF(ISBLANK(AI226),9999,AI226))</f>
        <v>9999</v>
      </c>
    </row>
    <row r="227" customFormat="false" ht="13" hidden="false" customHeight="false" outlineLevel="0" collapsed="false">
      <c r="B227" s="4" t="s">
        <v>89</v>
      </c>
      <c r="C227" s="5" t="n">
        <v>2019</v>
      </c>
      <c r="D227" s="4" t="s">
        <v>53</v>
      </c>
      <c r="E227" s="4" t="s">
        <v>174</v>
      </c>
      <c r="F227" s="4" t="n">
        <v>0</v>
      </c>
      <c r="G227" s="4"/>
      <c r="H227" s="2" t="s">
        <v>489</v>
      </c>
      <c r="I227" s="2" t="s">
        <v>490</v>
      </c>
      <c r="J227" s="2" t="s">
        <v>490</v>
      </c>
      <c r="K227" s="4" t="str">
        <f aca="false">CONCATENATE(IF(ISBLANK(W227),"-",W227),"/",IF(ISBLANK(Z227),"-",Z227),"/",IF(ISBLANK(AC227),"-",AC227),"/",IF(ISBLANK(AF227),"-",AF227),"/",IF(ISBLANK(AH227),"-",AH227))</f>
        <v>-/-/-/-/-</v>
      </c>
      <c r="L227" s="4" t="str">
        <f aca="false">CONCATENATE(IF(ISBLANK(X227),"-",X227),"/",IF(ISBLANK(AA227),"-",AA227),"/",IF(ISBLANK(AD227),"-",AD227),"/",IF(ISBLANK(AG227),"-",AG227),"/",IF(ISBLANK(AI227),"-",AI227))</f>
        <v>-/-/-/-/-</v>
      </c>
      <c r="M227" s="6"/>
      <c r="N227" s="4" t="n">
        <v>2020</v>
      </c>
      <c r="O227" s="4" t="str">
        <f aca="false">CONCATENATE(IF(ISBLANK(V227),"-",V227),"/",IF(ISBLANK(Y227),"-",Y227),"/",IF(ISBLANK(AB227),"-",AB227),"/",IF(ISBLANK(AE227),"-",AE227))</f>
        <v>-/-/-/-</v>
      </c>
      <c r="P227" s="4" t="s">
        <v>203</v>
      </c>
      <c r="Q227" s="4" t="s">
        <v>203</v>
      </c>
      <c r="R227" s="2"/>
      <c r="S227" s="2"/>
      <c r="T227" s="11" t="n">
        <f aca="false">M227*F227</f>
        <v>0</v>
      </c>
      <c r="U227" s="12" t="n">
        <f aca="false">G227*M227</f>
        <v>0</v>
      </c>
      <c r="V227" s="2"/>
      <c r="W227" s="2"/>
      <c r="X227" s="2"/>
      <c r="Y227" s="2"/>
      <c r="Z227" s="2"/>
      <c r="AA227" s="2"/>
      <c r="AB227" s="2"/>
      <c r="AC227" s="2"/>
      <c r="AD227" s="2"/>
      <c r="AF227" s="2"/>
      <c r="AG227" s="2"/>
      <c r="AH227" s="2"/>
      <c r="AI227" s="2"/>
      <c r="AJ227" s="0" t="n">
        <f aca="false">VLOOKUP(D227,Koordinaten!$A:$C,2,FALSE())</f>
        <v>16.3725042</v>
      </c>
      <c r="AK227" s="0" t="n">
        <f aca="false">VLOOKUP(D227,Koordinaten!$A:$C,3,FALSE())</f>
        <v>48.2083537</v>
      </c>
      <c r="AL227" s="0" t="n">
        <f aca="false">IF(ISBLANK($E227),VLOOKUP(D227,Koordinaten!$A:$C,2,FALSE()),VLOOKUP($E227,Koordinaten!$F:$H,2,FALSE()))</f>
        <v>15.1666665</v>
      </c>
      <c r="AM227" s="0" t="n">
        <f aca="false">IF(ISBLANK($E227),VLOOKUP(D227,Koordinaten!$A:$C,3,FALSE()),VLOOKUP($E227,Koordinaten!$F:$H,3,FALSE()))</f>
        <v>47.2500001</v>
      </c>
      <c r="AN227" s="0" t="str">
        <f aca="false">CONCATENATE(AK227,";",AJ227)</f>
        <v>48,2083537;16,3725042</v>
      </c>
      <c r="AO227" s="0" t="str">
        <f aca="false">CONCATENATE(AM227,";",AL227)</f>
        <v>47,2500001;15,1666665</v>
      </c>
      <c r="AP227" s="0" t="n">
        <f aca="false">MIN(IF(ISBLANK(X227),9999,X227),IF(ISBLANK(AA227),9999,AA227),IF(ISBLANK(AD227),9999,AD227),IF(ISBLANK(AG227),9999,AG227),IF(ISBLANK(AI227),9999,AI227))</f>
        <v>9999</v>
      </c>
    </row>
    <row r="228" customFormat="false" ht="13" hidden="false" customHeight="false" outlineLevel="0" collapsed="false">
      <c r="B228" s="4" t="s">
        <v>44</v>
      </c>
      <c r="C228" s="5" t="n">
        <v>2016</v>
      </c>
      <c r="D228" s="4" t="s">
        <v>53</v>
      </c>
      <c r="E228" s="4" t="s">
        <v>54</v>
      </c>
      <c r="F228" s="4" t="n">
        <v>0</v>
      </c>
      <c r="G228" s="4" t="n">
        <v>1</v>
      </c>
      <c r="H228" s="2" t="s">
        <v>491</v>
      </c>
      <c r="I228" s="2" t="s">
        <v>492</v>
      </c>
      <c r="J228" s="2" t="s">
        <v>493</v>
      </c>
      <c r="K228" s="4" t="str">
        <f aca="false">CONCATENATE(IF(ISBLANK(W228),"-",W228),"/",IF(ISBLANK(Z228),"-",Z228),"/",IF(ISBLANK(AC228),"-",AC228),"/",IF(ISBLANK(AF228),"-",AF228),"/",IF(ISBLANK(AH228),"-",AH228))</f>
        <v>-/-/-/-/2019</v>
      </c>
      <c r="L228" s="4" t="str">
        <f aca="false">CONCATENATE(IF(ISBLANK(X228),"-",X228),"/",IF(ISBLANK(AA228),"-",AA228),"/",IF(ISBLANK(AD228),"-",AD228),"/",IF(ISBLANK(AG228),"-",AG228),"/",IF(ISBLANK(AI228),"-",AI228))</f>
        <v>-/-/-/-/2031</v>
      </c>
      <c r="M228" s="6"/>
      <c r="N228" s="4" t="n">
        <v>2020</v>
      </c>
      <c r="O228" s="4" t="str">
        <f aca="false">CONCATENATE(IF(ISBLANK(V228),"-",V228),"/",IF(ISBLANK(Y228),"-",Y228),"/",IF(ISBLANK(AB228),"-",AB228),"/",IF(ISBLANK(AE228),"-",AE228))</f>
        <v>-/-/-/-</v>
      </c>
      <c r="P228" s="4" t="s">
        <v>203</v>
      </c>
      <c r="Q228" s="4" t="s">
        <v>203</v>
      </c>
      <c r="R228" s="2"/>
      <c r="S228" s="2"/>
      <c r="T228" s="11" t="n">
        <f aca="false">M228*F228</f>
        <v>0</v>
      </c>
      <c r="U228" s="12" t="n">
        <f aca="false">G228*M228</f>
        <v>0</v>
      </c>
      <c r="V228" s="2"/>
      <c r="W228" s="2"/>
      <c r="X228" s="2"/>
      <c r="Y228" s="2"/>
      <c r="Z228" s="2"/>
      <c r="AA228" s="2"/>
      <c r="AB228" s="2"/>
      <c r="AC228" s="2"/>
      <c r="AD228" s="2"/>
      <c r="AF228" s="2"/>
      <c r="AG228" s="2"/>
      <c r="AH228" s="2" t="n">
        <v>2019</v>
      </c>
      <c r="AI228" s="2" t="n">
        <v>2031</v>
      </c>
      <c r="AJ228" s="0" t="n">
        <f aca="false">VLOOKUP(D228,Koordinaten!$A:$C,2,FALSE())</f>
        <v>16.3725042</v>
      </c>
      <c r="AK228" s="0" t="n">
        <f aca="false">VLOOKUP(D228,Koordinaten!$A:$C,3,FALSE())</f>
        <v>48.2083537</v>
      </c>
      <c r="AL228" s="0" t="n">
        <f aca="false">IF(ISBLANK($E228),VLOOKUP(D228,Koordinaten!$A:$C,2,FALSE()),VLOOKUP($E228,Koordinaten!$F:$H,2,FALSE()))</f>
        <v>16.4166666</v>
      </c>
      <c r="AM228" s="0" t="n">
        <f aca="false">IF(ISBLANK($E228),VLOOKUP(D228,Koordinaten!$A:$C,3,FALSE()),VLOOKUP($E228,Koordinaten!$F:$H,3,FALSE()))</f>
        <v>47.5000001</v>
      </c>
      <c r="AN228" s="0" t="str">
        <f aca="false">CONCATENATE(AK228,";",AJ228)</f>
        <v>48,2083537;16,3725042</v>
      </c>
      <c r="AO228" s="0" t="str">
        <f aca="false">CONCATENATE(AM228,";",AL228)</f>
        <v>47,5000001;16,4166666</v>
      </c>
      <c r="AP228" s="0" t="n">
        <f aca="false">MIN(IF(ISBLANK(X228),9999,X228),IF(ISBLANK(AA228),9999,AA228),IF(ISBLANK(AD228),9999,AD228),IF(ISBLANK(AG228),9999,AG228),IF(ISBLANK(AI228),9999,AI228))</f>
        <v>2031</v>
      </c>
      <c r="AQ228" s="10" t="n">
        <v>44066</v>
      </c>
      <c r="AR228" s="0" t="n">
        <v>11</v>
      </c>
    </row>
    <row r="229" customFormat="false" ht="13" hidden="false" customHeight="false" outlineLevel="0" collapsed="false">
      <c r="B229" s="4" t="s">
        <v>89</v>
      </c>
      <c r="C229" s="5" t="n">
        <v>2018</v>
      </c>
      <c r="D229" s="4" t="s">
        <v>60</v>
      </c>
      <c r="E229" s="4" t="s">
        <v>224</v>
      </c>
      <c r="F229" s="4" t="n">
        <v>2</v>
      </c>
      <c r="G229" s="4"/>
      <c r="H229" s="2" t="s">
        <v>494</v>
      </c>
      <c r="I229" s="2" t="s">
        <v>495</v>
      </c>
      <c r="J229" s="2" t="s">
        <v>79</v>
      </c>
      <c r="K229" s="4" t="str">
        <f aca="false">CONCATENATE(IF(ISBLANK(W229),"-",W229),"/",IF(ISBLANK(Z229),"-",Z229),"/",IF(ISBLANK(AC229),"-",AC229),"/",IF(ISBLANK(AF229),"-",AF229),"/",IF(ISBLANK(AH229),"-",AH229))</f>
        <v>-/-/-/-/-</v>
      </c>
      <c r="L229" s="4" t="str">
        <f aca="false">CONCATENATE(IF(ISBLANK(X229),"-",X229),"/",IF(ISBLANK(AA229),"-",AA229),"/",IF(ISBLANK(AD229),"-",AD229),"/",IF(ISBLANK(AG229),"-",AG229),"/",IF(ISBLANK(AI229),"-",AI229))</f>
        <v>-/-/-/-/-</v>
      </c>
      <c r="M229" s="6"/>
      <c r="N229" s="4" t="n">
        <v>2020</v>
      </c>
      <c r="O229" s="4" t="str">
        <f aca="false">CONCATENATE(IF(ISBLANK(V229),"-",V229),"/",IF(ISBLANK(Y229),"-",Y229),"/",IF(ISBLANK(AB229),"-",AB229),"/",IF(ISBLANK(AE229),"-",AE229))</f>
        <v>-/-/-/-</v>
      </c>
      <c r="P229" s="4" t="s">
        <v>481</v>
      </c>
      <c r="Q229" s="4" t="s">
        <v>481</v>
      </c>
      <c r="R229" s="2"/>
      <c r="S229" s="2"/>
      <c r="T229" s="11" t="n">
        <f aca="false">M229*F229</f>
        <v>0</v>
      </c>
      <c r="U229" s="12" t="n">
        <f aca="false">G229*M229</f>
        <v>0</v>
      </c>
      <c r="V229" s="2"/>
      <c r="W229" s="2"/>
      <c r="X229" s="2"/>
      <c r="Y229" s="2"/>
      <c r="Z229" s="2"/>
      <c r="AA229" s="2"/>
      <c r="AB229" s="2"/>
      <c r="AC229" s="2"/>
      <c r="AD229" s="2"/>
      <c r="AF229" s="2"/>
      <c r="AG229" s="2"/>
      <c r="AH229" s="2"/>
      <c r="AI229" s="2"/>
      <c r="AJ229" s="0" t="n">
        <f aca="false">VLOOKUP(D229,Koordinaten!$A:$C,2,FALSE())</f>
        <v>12.4853384</v>
      </c>
      <c r="AK229" s="0" t="n">
        <f aca="false">VLOOKUP(D229,Koordinaten!$A:$C,3,FALSE())</f>
        <v>41.894802</v>
      </c>
      <c r="AL229" s="0" t="n">
        <f aca="false">IF(ISBLANK($E229),VLOOKUP(D229,Koordinaten!$A:$C,2,FALSE()),VLOOKUP($E229,Koordinaten!$F:$H,2,FALSE()))</f>
        <v>10.9924122</v>
      </c>
      <c r="AM229" s="0" t="n">
        <f aca="false">IF(ISBLANK($E229),VLOOKUP(D229,Koordinaten!$A:$C,3,FALSE()),VLOOKUP($E229,Koordinaten!$F:$H,3,FALSE()))</f>
        <v>45.4384958</v>
      </c>
      <c r="AN229" s="0" t="str">
        <f aca="false">CONCATENATE(AK229,";",AJ229)</f>
        <v>41,894802;12,4853384</v>
      </c>
      <c r="AO229" s="0" t="str">
        <f aca="false">CONCATENATE(AM229,";",AL229)</f>
        <v>45,4384958;10,9924122</v>
      </c>
      <c r="AP229" s="0" t="n">
        <f aca="false">MIN(IF(ISBLANK(X229),9999,X229),IF(ISBLANK(AA229),9999,AA229),IF(ISBLANK(AD229),9999,AD229),IF(ISBLANK(AG229),9999,AG229),IF(ISBLANK(AI229),9999,AI229))</f>
        <v>9999</v>
      </c>
    </row>
    <row r="230" customFormat="false" ht="13" hidden="false" customHeight="false" outlineLevel="0" collapsed="false">
      <c r="B230" s="4" t="s">
        <v>89</v>
      </c>
      <c r="C230" s="5" t="n">
        <v>2018</v>
      </c>
      <c r="D230" s="4" t="s">
        <v>60</v>
      </c>
      <c r="E230" s="4" t="s">
        <v>496</v>
      </c>
      <c r="F230" s="4" t="n">
        <v>2</v>
      </c>
      <c r="G230" s="4"/>
      <c r="H230" s="2" t="s">
        <v>497</v>
      </c>
      <c r="I230" s="2" t="s">
        <v>498</v>
      </c>
      <c r="J230" s="2" t="s">
        <v>499</v>
      </c>
      <c r="K230" s="4" t="str">
        <f aca="false">CONCATENATE(IF(ISBLANK(W230),"-",W230),"/",IF(ISBLANK(Z230),"-",Z230),"/",IF(ISBLANK(AC230),"-",AC230),"/",IF(ISBLANK(AF230),"-",AF230),"/",IF(ISBLANK(AH230),"-",AH230))</f>
        <v>-/-/-/-/-</v>
      </c>
      <c r="L230" s="4" t="str">
        <f aca="false">CONCATENATE(IF(ISBLANK(X230),"-",X230),"/",IF(ISBLANK(AA230),"-",AA230),"/",IF(ISBLANK(AD230),"-",AD230),"/",IF(ISBLANK(AG230),"-",AG230),"/",IF(ISBLANK(AI230),"-",AI230))</f>
        <v>-/-/-/-/-</v>
      </c>
      <c r="M230" s="6"/>
      <c r="N230" s="4" t="n">
        <v>2020</v>
      </c>
      <c r="O230" s="4" t="str">
        <f aca="false">CONCATENATE(IF(ISBLANK(V230),"-",V230),"/",IF(ISBLANK(Y230),"-",Y230),"/",IF(ISBLANK(AB230),"-",AB230),"/",IF(ISBLANK(AE230),"-",AE230))</f>
        <v>-/-/-/-</v>
      </c>
      <c r="P230" s="4" t="s">
        <v>481</v>
      </c>
      <c r="Q230" s="4" t="s">
        <v>481</v>
      </c>
      <c r="R230" s="2"/>
      <c r="S230" s="2"/>
      <c r="T230" s="11" t="n">
        <f aca="false">M230*F230</f>
        <v>0</v>
      </c>
      <c r="U230" s="12" t="n">
        <f aca="false">G230*M230</f>
        <v>0</v>
      </c>
      <c r="V230" s="2"/>
      <c r="W230" s="2"/>
      <c r="X230" s="2"/>
      <c r="Y230" s="2"/>
      <c r="Z230" s="2"/>
      <c r="AA230" s="2"/>
      <c r="AB230" s="2"/>
      <c r="AC230" s="2"/>
      <c r="AD230" s="2"/>
      <c r="AF230" s="2"/>
      <c r="AG230" s="2"/>
      <c r="AH230" s="2"/>
      <c r="AI230" s="2"/>
      <c r="AJ230" s="0" t="n">
        <f aca="false">VLOOKUP(D230,Koordinaten!$A:$C,2,FALSE())</f>
        <v>12.4853384</v>
      </c>
      <c r="AK230" s="0" t="n">
        <f aca="false">VLOOKUP(D230,Koordinaten!$A:$C,3,FALSE())</f>
        <v>41.894802</v>
      </c>
      <c r="AL230" s="0" t="n">
        <f aca="false">IF(ISBLANK($E230),VLOOKUP(D230,Koordinaten!$A:$C,2,FALSE()),VLOOKUP($E230,Koordinaten!$F:$H,2,FALSE()))</f>
        <v>13.1415872</v>
      </c>
      <c r="AM230" s="0" t="n">
        <f aca="false">IF(ISBLANK($E230),VLOOKUP(D230,Koordinaten!$A:$C,3,FALSE()),VLOOKUP($E230,Koordinaten!$F:$H,3,FALSE()))</f>
        <v>43.3458388</v>
      </c>
      <c r="AN230" s="0" t="str">
        <f aca="false">CONCATENATE(AK230,";",AJ230)</f>
        <v>41,894802;12,4853384</v>
      </c>
      <c r="AO230" s="0" t="str">
        <f aca="false">CONCATENATE(AM230,";",AL230)</f>
        <v>43,3458388;13,1415872</v>
      </c>
      <c r="AP230" s="0" t="n">
        <f aca="false">MIN(IF(ISBLANK(X230),9999,X230),IF(ISBLANK(AA230),9999,AA230),IF(ISBLANK(AD230),9999,AD230),IF(ISBLANK(AG230),9999,AG230),IF(ISBLANK(AI230),9999,AI230))</f>
        <v>9999</v>
      </c>
    </row>
    <row r="231" customFormat="false" ht="13" hidden="false" customHeight="false" outlineLevel="0" collapsed="false">
      <c r="B231" s="4" t="s">
        <v>89</v>
      </c>
      <c r="C231" s="5" t="n">
        <v>2019</v>
      </c>
      <c r="D231" s="4" t="s">
        <v>53</v>
      </c>
      <c r="E231" s="4" t="s">
        <v>147</v>
      </c>
      <c r="F231" s="4" t="n">
        <v>2</v>
      </c>
      <c r="G231" s="4"/>
      <c r="H231" s="2" t="s">
        <v>500</v>
      </c>
      <c r="I231" s="2" t="s">
        <v>501</v>
      </c>
      <c r="J231" s="2" t="s">
        <v>501</v>
      </c>
      <c r="K231" s="4" t="str">
        <f aca="false">CONCATENATE(IF(ISBLANK(W231),"-",W231),"/",IF(ISBLANK(Z231),"-",Z231),"/",IF(ISBLANK(AC231),"-",AC231),"/",IF(ISBLANK(AF231),"-",AF231),"/",IF(ISBLANK(AH231),"-",AH231))</f>
        <v>-/-/-/-/-</v>
      </c>
      <c r="L231" s="4" t="str">
        <f aca="false">CONCATENATE(IF(ISBLANK(X231),"-",X231),"/",IF(ISBLANK(AA231),"-",AA231),"/",IF(ISBLANK(AD231),"-",AD231),"/",IF(ISBLANK(AG231),"-",AG231),"/",IF(ISBLANK(AI231),"-",AI231))</f>
        <v>-/-/-/-/-</v>
      </c>
      <c r="M231" s="6"/>
      <c r="N231" s="4" t="n">
        <v>2020</v>
      </c>
      <c r="O231" s="4" t="str">
        <f aca="false">CONCATENATE(IF(ISBLANK(V231),"-",V231),"/",IF(ISBLANK(Y231),"-",Y231),"/",IF(ISBLANK(AB231),"-",AB231),"/",IF(ISBLANK(AE231),"-",AE231))</f>
        <v>-/-/-/-</v>
      </c>
      <c r="P231" s="4" t="s">
        <v>481</v>
      </c>
      <c r="Q231" s="4" t="s">
        <v>481</v>
      </c>
      <c r="R231" s="2"/>
      <c r="S231" s="2"/>
      <c r="T231" s="11" t="n">
        <f aca="false">M231*F231</f>
        <v>0</v>
      </c>
      <c r="U231" s="12" t="n">
        <f aca="false">G231*M231</f>
        <v>0</v>
      </c>
      <c r="V231" s="2"/>
      <c r="W231" s="2"/>
      <c r="X231" s="2"/>
      <c r="Y231" s="2"/>
      <c r="Z231" s="2"/>
      <c r="AA231" s="2"/>
      <c r="AB231" s="2"/>
      <c r="AC231" s="2"/>
      <c r="AD231" s="2"/>
      <c r="AF231" s="2"/>
      <c r="AG231" s="2"/>
      <c r="AH231" s="2"/>
      <c r="AI231" s="2"/>
      <c r="AJ231" s="0" t="n">
        <f aca="false">VLOOKUP(D231,Koordinaten!$A:$C,2,FALSE())</f>
        <v>16.3725042</v>
      </c>
      <c r="AK231" s="0" t="n">
        <f aca="false">VLOOKUP(D231,Koordinaten!$A:$C,3,FALSE())</f>
        <v>48.2083537</v>
      </c>
      <c r="AL231" s="0" t="n">
        <f aca="false">IF(ISBLANK($E231),VLOOKUP(D231,Koordinaten!$A:$C,2,FALSE()),VLOOKUP($E231,Koordinaten!$F:$H,2,FALSE()))</f>
        <v>16.0816</v>
      </c>
      <c r="AM231" s="0" t="n">
        <f aca="false">IF(ISBLANK($E231),VLOOKUP(D231,Koordinaten!$A:$C,3,FALSE()),VLOOKUP($E231,Koordinaten!$F:$H,3,FALSE()))</f>
        <v>47.7221</v>
      </c>
      <c r="AN231" s="0" t="str">
        <f aca="false">CONCATENATE(AK231,";",AJ231)</f>
        <v>48,2083537;16,3725042</v>
      </c>
      <c r="AO231" s="0" t="str">
        <f aca="false">CONCATENATE(AM231,";",AL231)</f>
        <v>47,7221;16,0816</v>
      </c>
      <c r="AP231" s="0" t="n">
        <f aca="false">MIN(IF(ISBLANK(X231),9999,X231),IF(ISBLANK(AA231),9999,AA231),IF(ISBLANK(AD231),9999,AD231),IF(ISBLANK(AG231),9999,AG231),IF(ISBLANK(AI231),9999,AI231))</f>
        <v>9999</v>
      </c>
    </row>
    <row r="232" customFormat="false" ht="13" hidden="false" customHeight="false" outlineLevel="0" collapsed="false">
      <c r="B232" s="4" t="s">
        <v>89</v>
      </c>
      <c r="C232" s="5" t="n">
        <v>2019</v>
      </c>
      <c r="D232" s="4" t="s">
        <v>45</v>
      </c>
      <c r="E232" s="4" t="s">
        <v>236</v>
      </c>
      <c r="F232" s="4" t="n">
        <v>2</v>
      </c>
      <c r="G232" s="4"/>
      <c r="H232" s="2" t="s">
        <v>502</v>
      </c>
      <c r="I232" s="2" t="s">
        <v>503</v>
      </c>
      <c r="J232" s="2" t="s">
        <v>79</v>
      </c>
      <c r="K232" s="4" t="str">
        <f aca="false">CONCATENATE(IF(ISBLANK(W232),"-",W232),"/",IF(ISBLANK(Z232),"-",Z232),"/",IF(ISBLANK(AC232),"-",AC232),"/",IF(ISBLANK(AF232),"-",AF232),"/",IF(ISBLANK(AH232),"-",AH232))</f>
        <v>-/-/-/-/-</v>
      </c>
      <c r="L232" s="4" t="str">
        <f aca="false">CONCATENATE(IF(ISBLANK(X232),"-",X232),"/",IF(ISBLANK(AA232),"-",AA232),"/",IF(ISBLANK(AD232),"-",AD232),"/",IF(ISBLANK(AG232),"-",AG232),"/",IF(ISBLANK(AI232),"-",AI232))</f>
        <v>-/-/-/-/-</v>
      </c>
      <c r="M232" s="6"/>
      <c r="N232" s="4" t="n">
        <v>2020</v>
      </c>
      <c r="O232" s="4" t="str">
        <f aca="false">CONCATENATE(IF(ISBLANK(V232),"-",V232),"/",IF(ISBLANK(Y232),"-",Y232),"/",IF(ISBLANK(AB232),"-",AB232),"/",IF(ISBLANK(AE232),"-",AE232))</f>
        <v>-/-/-/-</v>
      </c>
      <c r="P232" s="4" t="s">
        <v>481</v>
      </c>
      <c r="Q232" s="4" t="s">
        <v>481</v>
      </c>
      <c r="R232" s="2"/>
      <c r="S232" s="2"/>
      <c r="T232" s="11" t="n">
        <f aca="false">M232*F232</f>
        <v>0</v>
      </c>
      <c r="U232" s="12" t="n">
        <f aca="false">G232*M232</f>
        <v>0</v>
      </c>
      <c r="V232" s="2"/>
      <c r="W232" s="2"/>
      <c r="X232" s="2"/>
      <c r="Y232" s="2"/>
      <c r="Z232" s="2"/>
      <c r="AA232" s="2"/>
      <c r="AB232" s="2"/>
      <c r="AC232" s="2"/>
      <c r="AD232" s="2"/>
      <c r="AF232" s="2"/>
      <c r="AG232" s="2"/>
      <c r="AH232" s="2"/>
      <c r="AI232" s="2"/>
      <c r="AJ232" s="0" t="n">
        <f aca="false">VLOOKUP(D232,Koordinaten!$A:$C,2,FALSE())</f>
        <v>2.3514616</v>
      </c>
      <c r="AK232" s="0" t="n">
        <f aca="false">VLOOKUP(D232,Koordinaten!$A:$C,3,FALSE())</f>
        <v>48.8566969</v>
      </c>
      <c r="AL232" s="0" t="n">
        <f aca="false">IF(ISBLANK($E232),VLOOKUP(D232,Koordinaten!$A:$C,2,FALSE()),VLOOKUP($E232,Koordinaten!$F:$H,2,FALSE()))</f>
        <v>3.89687</v>
      </c>
      <c r="AM232" s="0" t="n">
        <f aca="false">IF(ISBLANK($E232),VLOOKUP(D232,Koordinaten!$A:$C,3,FALSE()),VLOOKUP($E232,Koordinaten!$F:$H,3,FALSE()))</f>
        <v>43.5985</v>
      </c>
      <c r="AN232" s="0" t="str">
        <f aca="false">CONCATENATE(AK232,";",AJ232)</f>
        <v>48,8566969;2,3514616</v>
      </c>
      <c r="AO232" s="0" t="str">
        <f aca="false">CONCATENATE(AM232,";",AL232)</f>
        <v>43,5985;3,89687</v>
      </c>
      <c r="AP232" s="0" t="n">
        <f aca="false">MIN(IF(ISBLANK(X232),9999,X232),IF(ISBLANK(AA232),9999,AA232),IF(ISBLANK(AD232),9999,AD232),IF(ISBLANK(AG232),9999,AG232),IF(ISBLANK(AI232),9999,AI232))</f>
        <v>9999</v>
      </c>
    </row>
    <row r="233" customFormat="false" ht="13" hidden="false" customHeight="false" outlineLevel="0" collapsed="false">
      <c r="B233" s="4" t="s">
        <v>333</v>
      </c>
      <c r="C233" s="5" t="n">
        <v>2018</v>
      </c>
      <c r="D233" s="4" t="s">
        <v>45</v>
      </c>
      <c r="E233" s="4" t="s">
        <v>312</v>
      </c>
      <c r="F233" s="4" t="n">
        <v>0</v>
      </c>
      <c r="G233" s="4"/>
      <c r="H233" s="2" t="s">
        <v>504</v>
      </c>
      <c r="I233" s="2" t="s">
        <v>505</v>
      </c>
      <c r="J233" s="2" t="s">
        <v>48</v>
      </c>
      <c r="K233" s="4" t="str">
        <f aca="false">CONCATENATE(IF(ISBLANK(W233),"-",W233),"/",IF(ISBLANK(Z233),"-",Z233),"/",IF(ISBLANK(AC233),"-",AC233),"/",IF(ISBLANK(AF233),"-",AF233),"/",IF(ISBLANK(AH233),"-",AH233))</f>
        <v>-/-/-/-/-</v>
      </c>
      <c r="L233" s="4" t="str">
        <f aca="false">CONCATENATE(IF(ISBLANK(X233),"-",X233),"/",IF(ISBLANK(AA233),"-",AA233),"/",IF(ISBLANK(AD233),"-",AD233),"/",IF(ISBLANK(AG233),"-",AG233),"/",IF(ISBLANK(AI233),"-",AI233))</f>
        <v>-/-/-/-/-</v>
      </c>
      <c r="M233" s="6"/>
      <c r="N233" s="4" t="n">
        <v>2020</v>
      </c>
      <c r="O233" s="4" t="str">
        <f aca="false">CONCATENATE(IF(ISBLANK(V233),"-",V233),"/",IF(ISBLANK(Y233),"-",Y233),"/",IF(ISBLANK(AB233),"-",AB233),"/",IF(ISBLANK(AE233),"-",AE233))</f>
        <v>-/-/-/-</v>
      </c>
      <c r="P233" s="4" t="s">
        <v>506</v>
      </c>
      <c r="Q233" s="4" t="s">
        <v>481</v>
      </c>
      <c r="R233" s="2"/>
      <c r="S233" s="2"/>
      <c r="T233" s="11" t="n">
        <f aca="false">M233*F233</f>
        <v>0</v>
      </c>
      <c r="U233" s="12" t="n">
        <f aca="false">G233*M233</f>
        <v>0</v>
      </c>
      <c r="V233" s="2"/>
      <c r="W233" s="2"/>
      <c r="X233" s="2"/>
      <c r="Y233" s="2"/>
      <c r="Z233" s="2"/>
      <c r="AA233" s="2"/>
      <c r="AB233" s="2"/>
      <c r="AC233" s="2"/>
      <c r="AD233" s="2"/>
      <c r="AF233" s="2"/>
      <c r="AG233" s="2"/>
      <c r="AH233" s="2"/>
      <c r="AI233" s="2"/>
      <c r="AJ233" s="0" t="n">
        <f aca="false">VLOOKUP(D233,Koordinaten!$A:$C,2,FALSE())</f>
        <v>2.3514616</v>
      </c>
      <c r="AK233" s="0" t="n">
        <f aca="false">VLOOKUP(D233,Koordinaten!$A:$C,3,FALSE())</f>
        <v>48.8566969</v>
      </c>
      <c r="AL233" s="0" t="n">
        <f aca="false">IF(ISBLANK($E233),VLOOKUP(D233,Koordinaten!$A:$C,2,FALSE()),VLOOKUP($E233,Koordinaten!$F:$H,2,FALSE()))</f>
        <v>9.0684138</v>
      </c>
      <c r="AM233" s="0" t="n">
        <f aca="false">IF(ISBLANK($E233),VLOOKUP(D233,Koordinaten!$A:$C,3,FALSE()),VLOOKUP($E233,Koordinaten!$F:$H,3,FALSE()))</f>
        <v>42.1880897</v>
      </c>
      <c r="AN233" s="0" t="str">
        <f aca="false">CONCATENATE(AK233,";",AJ233)</f>
        <v>48,8566969;2,3514616</v>
      </c>
      <c r="AO233" s="0" t="str">
        <f aca="false">CONCATENATE(AM233,";",AL233)</f>
        <v>42,1880897;9,0684138</v>
      </c>
      <c r="AP233" s="0" t="n">
        <f aca="false">MIN(IF(ISBLANK(X233),9999,X233),IF(ISBLANK(AA233),9999,AA233),IF(ISBLANK(AD233),9999,AD233),IF(ISBLANK(AG233),9999,AG233),IF(ISBLANK(AI233),9999,AI233))</f>
        <v>9999</v>
      </c>
    </row>
    <row r="234" customFormat="false" ht="24" hidden="false" customHeight="false" outlineLevel="0" collapsed="false">
      <c r="B234" s="4" t="s">
        <v>89</v>
      </c>
      <c r="C234" s="5" t="n">
        <v>2016</v>
      </c>
      <c r="D234" s="4" t="s">
        <v>197</v>
      </c>
      <c r="E234" s="4" t="s">
        <v>198</v>
      </c>
      <c r="F234" s="4" t="n">
        <v>2</v>
      </c>
      <c r="G234" s="4"/>
      <c r="H234" s="2" t="s">
        <v>199</v>
      </c>
      <c r="I234" s="2" t="s">
        <v>200</v>
      </c>
      <c r="J234" s="2" t="s">
        <v>201</v>
      </c>
      <c r="K234" s="4" t="str">
        <f aca="false">CONCATENATE(IF(ISBLANK(W234),"-",W234),"/",IF(ISBLANK(Z234),"-",Z234),"/",IF(ISBLANK(AC234),"-",AC234),"/",IF(ISBLANK(AF234),"-",AF234),"/",IF(ISBLANK(AH234),"-",AH234))</f>
        <v>-/-/-/-/-</v>
      </c>
      <c r="L234" s="4" t="str">
        <f aca="false">CONCATENATE(IF(ISBLANK(X234),"-",X234),"/",IF(ISBLANK(AA234),"-",AA234),"/",IF(ISBLANK(AD234),"-",AD234),"/",IF(ISBLANK(AG234),"-",AG234),"/",IF(ISBLANK(AI234),"-",AI234))</f>
        <v>-/-/-/-/-</v>
      </c>
      <c r="M234" s="6"/>
      <c r="N234" s="4" t="n">
        <v>2020</v>
      </c>
      <c r="O234" s="4" t="str">
        <f aca="false">CONCATENATE(IF(ISBLANK(V234),"-",V234),"/",IF(ISBLANK(Y234),"-",Y234),"/",IF(ISBLANK(AB234),"-",AB234),"/",IF(ISBLANK(AE234),"-",AE234))</f>
        <v>-/-/-/-</v>
      </c>
      <c r="P234" s="4" t="s">
        <v>507</v>
      </c>
      <c r="Q234" s="4" t="s">
        <v>508</v>
      </c>
      <c r="R234" s="2"/>
      <c r="S234" s="2"/>
      <c r="T234" s="11" t="n">
        <f aca="false">M234*F234</f>
        <v>0</v>
      </c>
      <c r="U234" s="12" t="n">
        <f aca="false">G234*M234</f>
        <v>0</v>
      </c>
      <c r="V234" s="2"/>
      <c r="W234" s="2"/>
      <c r="X234" s="2"/>
      <c r="Y234" s="2"/>
      <c r="Z234" s="2"/>
      <c r="AA234" s="2"/>
      <c r="AB234" s="2"/>
      <c r="AC234" s="2"/>
      <c r="AD234" s="2"/>
      <c r="AF234" s="2"/>
      <c r="AG234" s="2"/>
      <c r="AH234" s="2"/>
      <c r="AI234" s="2"/>
      <c r="AJ234" s="0" t="n">
        <f aca="false">VLOOKUP(D234,Koordinaten!$A:$C,2,FALSE())</f>
        <v>13.376935</v>
      </c>
      <c r="AK234" s="0" t="n">
        <f aca="false">VLOOKUP(D234,Koordinaten!$A:$C,3,FALSE())</f>
        <v>52.516181</v>
      </c>
      <c r="AL234" s="0" t="n">
        <f aca="false">IF(ISBLANK($E234),VLOOKUP(D234,Koordinaten!$A:$C,2,FALSE()),VLOOKUP($E234,Koordinaten!$F:$H,2,FALSE()))</f>
        <v>7.4396553</v>
      </c>
      <c r="AM234" s="0" t="n">
        <f aca="false">IF(ISBLANK($E234),VLOOKUP(D234,Koordinaten!$A:$C,3,FALSE()),VLOOKUP($E234,Koordinaten!$F:$H,3,FALSE()))</f>
        <v>49.7497346</v>
      </c>
      <c r="AN234" s="0" t="str">
        <f aca="false">CONCATENATE(AK234,";",AJ234)</f>
        <v>52,516181;13,376935</v>
      </c>
      <c r="AO234" s="0" t="str">
        <f aca="false">CONCATENATE(AM234,";",AL234)</f>
        <v>49,7497346;7,4396553</v>
      </c>
      <c r="AP234" s="0" t="n">
        <f aca="false">MIN(IF(ISBLANK(X234),9999,X234),IF(ISBLANK(AA234),9999,AA234),IF(ISBLANK(AD234),9999,AD234),IF(ISBLANK(AG234),9999,AG234),IF(ISBLANK(AI234),9999,AI234))</f>
        <v>9999</v>
      </c>
      <c r="AQ234" s="10"/>
    </row>
    <row r="235" customFormat="false" ht="13" hidden="false" customHeight="false" outlineLevel="0" collapsed="false">
      <c r="B235" s="4" t="s">
        <v>89</v>
      </c>
      <c r="C235" s="5" t="n">
        <v>2017</v>
      </c>
      <c r="D235" s="4" t="s">
        <v>53</v>
      </c>
      <c r="E235" s="4" t="s">
        <v>54</v>
      </c>
      <c r="F235" s="4" t="n">
        <v>2</v>
      </c>
      <c r="G235" s="4"/>
      <c r="H235" s="2" t="s">
        <v>509</v>
      </c>
      <c r="I235" s="2" t="s">
        <v>97</v>
      </c>
      <c r="J235" s="2" t="s">
        <v>97</v>
      </c>
      <c r="K235" s="4" t="str">
        <f aca="false">CONCATENATE(IF(ISBLANK(W235),"-",W235),"/",IF(ISBLANK(Z235),"-",Z235),"/",IF(ISBLANK(AC235),"-",AC235),"/",IF(ISBLANK(AF235),"-",AF235),"/",IF(ISBLANK(AH235),"-",AH235))</f>
        <v>-/-/-/-/-</v>
      </c>
      <c r="L235" s="4" t="str">
        <f aca="false">CONCATENATE(IF(ISBLANK(X235),"-",X235),"/",IF(ISBLANK(AA235),"-",AA235),"/",IF(ISBLANK(AD235),"-",AD235),"/",IF(ISBLANK(AG235),"-",AG235),"/",IF(ISBLANK(AI235),"-",AI235))</f>
        <v>-/-/-/-/-</v>
      </c>
      <c r="M235" s="6"/>
      <c r="N235" s="4" t="n">
        <v>2020</v>
      </c>
      <c r="O235" s="4" t="str">
        <f aca="false">CONCATENATE(IF(ISBLANK(V235),"-",V235),"/",IF(ISBLANK(Y235),"-",Y235),"/",IF(ISBLANK(AB235),"-",AB235),"/",IF(ISBLANK(AE235),"-",AE235))</f>
        <v>-/-/-/-</v>
      </c>
      <c r="P235" s="4" t="s">
        <v>507</v>
      </c>
      <c r="Q235" s="4" t="s">
        <v>508</v>
      </c>
      <c r="R235" s="2"/>
      <c r="S235" s="2"/>
      <c r="T235" s="11" t="n">
        <f aca="false">M235*F235</f>
        <v>0</v>
      </c>
      <c r="U235" s="12" t="n">
        <f aca="false">G235*M235</f>
        <v>0</v>
      </c>
      <c r="V235" s="2"/>
      <c r="W235" s="2"/>
      <c r="X235" s="2"/>
      <c r="Y235" s="2"/>
      <c r="Z235" s="2"/>
      <c r="AA235" s="2"/>
      <c r="AB235" s="2"/>
      <c r="AC235" s="2"/>
      <c r="AD235" s="2"/>
      <c r="AF235" s="2"/>
      <c r="AG235" s="2"/>
      <c r="AH235" s="2"/>
      <c r="AI235" s="2"/>
      <c r="AJ235" s="0" t="n">
        <f aca="false">VLOOKUP(D235,Koordinaten!$A:$C,2,FALSE())</f>
        <v>16.3725042</v>
      </c>
      <c r="AK235" s="0" t="n">
        <f aca="false">VLOOKUP(D235,Koordinaten!$A:$C,3,FALSE())</f>
        <v>48.2083537</v>
      </c>
      <c r="AL235" s="0" t="n">
        <f aca="false">IF(ISBLANK($E235),VLOOKUP(D235,Koordinaten!$A:$C,2,FALSE()),VLOOKUP($E235,Koordinaten!$F:$H,2,FALSE()))</f>
        <v>16.4166666</v>
      </c>
      <c r="AM235" s="0" t="n">
        <f aca="false">IF(ISBLANK($E235),VLOOKUP(D235,Koordinaten!$A:$C,3,FALSE()),VLOOKUP($E235,Koordinaten!$F:$H,3,FALSE()))</f>
        <v>47.5000001</v>
      </c>
      <c r="AN235" s="0" t="str">
        <f aca="false">CONCATENATE(AK235,";",AJ235)</f>
        <v>48,2083537;16,3725042</v>
      </c>
      <c r="AO235" s="0" t="str">
        <f aca="false">CONCATENATE(AM235,";",AL235)</f>
        <v>47,5000001;16,4166666</v>
      </c>
      <c r="AP235" s="0" t="n">
        <f aca="false">MIN(IF(ISBLANK(X235),9999,X235),IF(ISBLANK(AA235),9999,AA235),IF(ISBLANK(AD235),9999,AD235),IF(ISBLANK(AG235),9999,AG235),IF(ISBLANK(AI235),9999,AI235))</f>
        <v>9999</v>
      </c>
    </row>
    <row r="236" customFormat="false" ht="13" hidden="false" customHeight="false" outlineLevel="0" collapsed="false">
      <c r="B236" s="4" t="s">
        <v>89</v>
      </c>
      <c r="C236" s="5" t="n">
        <v>2018</v>
      </c>
      <c r="D236" s="4" t="s">
        <v>60</v>
      </c>
      <c r="E236" s="4" t="s">
        <v>224</v>
      </c>
      <c r="F236" s="4" t="n">
        <v>2</v>
      </c>
      <c r="G236" s="4"/>
      <c r="H236" s="2" t="s">
        <v>510</v>
      </c>
      <c r="I236" s="2" t="s">
        <v>240</v>
      </c>
      <c r="J236" s="2" t="s">
        <v>241</v>
      </c>
      <c r="K236" s="4" t="str">
        <f aca="false">CONCATENATE(IF(ISBLANK(W236),"-",W236),"/",IF(ISBLANK(Z236),"-",Z236),"/",IF(ISBLANK(AC236),"-",AC236),"/",IF(ISBLANK(AF236),"-",AF236),"/",IF(ISBLANK(AH236),"-",AH236))</f>
        <v>-/-/-/-/-</v>
      </c>
      <c r="L236" s="4" t="str">
        <f aca="false">CONCATENATE(IF(ISBLANK(X236),"-",X236),"/",IF(ISBLANK(AA236),"-",AA236),"/",IF(ISBLANK(AD236),"-",AD236),"/",IF(ISBLANK(AG236),"-",AG236),"/",IF(ISBLANK(AI236),"-",AI236))</f>
        <v>-/-/-/-/-</v>
      </c>
      <c r="M236" s="6"/>
      <c r="N236" s="4" t="n">
        <v>2020</v>
      </c>
      <c r="O236" s="4" t="str">
        <f aca="false">CONCATENATE(IF(ISBLANK(V236),"-",V236),"/",IF(ISBLANK(Y236),"-",Y236),"/",IF(ISBLANK(AB236),"-",AB236),"/",IF(ISBLANK(AE236),"-",AE236))</f>
        <v>-/-/-/-</v>
      </c>
      <c r="P236" s="4" t="s">
        <v>507</v>
      </c>
      <c r="Q236" s="4" t="s">
        <v>508</v>
      </c>
      <c r="R236" s="2"/>
      <c r="S236" s="2"/>
      <c r="T236" s="11" t="n">
        <f aca="false">M236*F236</f>
        <v>0</v>
      </c>
      <c r="U236" s="12" t="n">
        <f aca="false">G236*M236</f>
        <v>0</v>
      </c>
      <c r="V236" s="2"/>
      <c r="W236" s="2"/>
      <c r="X236" s="2"/>
      <c r="Y236" s="2"/>
      <c r="Z236" s="2"/>
      <c r="AA236" s="2"/>
      <c r="AB236" s="2"/>
      <c r="AC236" s="2"/>
      <c r="AD236" s="2"/>
      <c r="AF236" s="2"/>
      <c r="AG236" s="2"/>
      <c r="AH236" s="2"/>
      <c r="AI236" s="2"/>
      <c r="AJ236" s="0" t="n">
        <f aca="false">VLOOKUP(D236,Koordinaten!$A:$C,2,FALSE())</f>
        <v>12.4853384</v>
      </c>
      <c r="AK236" s="0" t="n">
        <f aca="false">VLOOKUP(D236,Koordinaten!$A:$C,3,FALSE())</f>
        <v>41.894802</v>
      </c>
      <c r="AL236" s="0" t="n">
        <f aca="false">IF(ISBLANK($E236),VLOOKUP(D236,Koordinaten!$A:$C,2,FALSE()),VLOOKUP($E236,Koordinaten!$F:$H,2,FALSE()))</f>
        <v>10.9924122</v>
      </c>
      <c r="AM236" s="0" t="n">
        <f aca="false">IF(ISBLANK($E236),VLOOKUP(D236,Koordinaten!$A:$C,3,FALSE()),VLOOKUP($E236,Koordinaten!$F:$H,3,FALSE()))</f>
        <v>45.4384958</v>
      </c>
      <c r="AN236" s="0" t="str">
        <f aca="false">CONCATENATE(AK236,";",AJ236)</f>
        <v>41,894802;12,4853384</v>
      </c>
      <c r="AO236" s="0" t="str">
        <f aca="false">CONCATENATE(AM236,";",AL236)</f>
        <v>45,4384958;10,9924122</v>
      </c>
      <c r="AP236" s="0" t="n">
        <f aca="false">MIN(IF(ISBLANK(X236),9999,X236),IF(ISBLANK(AA236),9999,AA236),IF(ISBLANK(AD236),9999,AD236),IF(ISBLANK(AG236),9999,AG236),IF(ISBLANK(AI236),9999,AI236))</f>
        <v>9999</v>
      </c>
    </row>
    <row r="237" customFormat="false" ht="13" hidden="false" customHeight="false" outlineLevel="0" collapsed="false">
      <c r="B237" s="4" t="s">
        <v>89</v>
      </c>
      <c r="C237" s="5" t="n">
        <v>2015</v>
      </c>
      <c r="D237" s="4" t="s">
        <v>60</v>
      </c>
      <c r="E237" s="4" t="s">
        <v>157</v>
      </c>
      <c r="F237" s="4" t="n">
        <v>0</v>
      </c>
      <c r="G237" s="4" t="n">
        <v>1</v>
      </c>
      <c r="H237" s="2" t="s">
        <v>205</v>
      </c>
      <c r="I237" s="2" t="s">
        <v>511</v>
      </c>
      <c r="J237" s="2" t="s">
        <v>181</v>
      </c>
      <c r="K237" s="4" t="str">
        <f aca="false">CONCATENATE(IF(ISBLANK(W237),"-",W237),"/",IF(ISBLANK(Z237),"-",Z237),"/",IF(ISBLANK(AC237),"-",AC237),"/",IF(ISBLANK(AF237),"-",AF237),"/",IF(ISBLANK(AH237),"-",AH237))</f>
        <v>2017/-/-/-/-</v>
      </c>
      <c r="L237" s="4" t="str">
        <f aca="false">CONCATENATE(IF(ISBLANK(X237),"-",X237),"/",IF(ISBLANK(AA237),"-",AA237),"/",IF(ISBLANK(AD237),"-",AD237),"/",IF(ISBLANK(AG237),"-",AG237),"/",IF(ISBLANK(AI237),"-",AI237))</f>
        <v>2022/-/-/-/-</v>
      </c>
      <c r="M237" s="6"/>
      <c r="N237" s="4" t="n">
        <v>2019</v>
      </c>
      <c r="O237" s="4" t="str">
        <f aca="false">CONCATENATE(IF(ISBLANK(V237),"-",V237),"/",IF(ISBLANK(Y237),"-",Y237),"/",IF(ISBLANK(AB237),"-",AB237),"/",IF(ISBLANK(AE237),"-",AE237))</f>
        <v>90/-/-/-</v>
      </c>
      <c r="P237" s="4" t="s">
        <v>145</v>
      </c>
      <c r="Q237" s="4" t="s">
        <v>145</v>
      </c>
      <c r="R237" s="2"/>
      <c r="S237" s="2"/>
      <c r="T237" s="11" t="n">
        <f aca="false">M237*F237</f>
        <v>0</v>
      </c>
      <c r="U237" s="12" t="n">
        <f aca="false">G237*M237</f>
        <v>0</v>
      </c>
      <c r="V237" s="2" t="n">
        <v>90</v>
      </c>
      <c r="W237" s="0" t="n">
        <v>2017</v>
      </c>
      <c r="X237" s="0" t="n">
        <v>2022</v>
      </c>
      <c r="AB237" s="2"/>
      <c r="AC237" s="2"/>
      <c r="AD237" s="2"/>
      <c r="AF237" s="2"/>
      <c r="AG237" s="2"/>
      <c r="AH237" s="2"/>
      <c r="AI237" s="2"/>
      <c r="AJ237" s="0" t="n">
        <f aca="false">VLOOKUP(D237,Koordinaten!$A:$C,2,FALSE())</f>
        <v>12.4853384</v>
      </c>
      <c r="AK237" s="0" t="n">
        <f aca="false">VLOOKUP(D237,Koordinaten!$A:$C,3,FALSE())</f>
        <v>41.894802</v>
      </c>
      <c r="AL237" s="0" t="n">
        <f aca="false">IF(ISBLANK($E237),VLOOKUP(D237,Koordinaten!$A:$C,2,FALSE()),VLOOKUP($E237,Koordinaten!$F:$H,2,FALSE()))</f>
        <v>11.3547801</v>
      </c>
      <c r="AM237" s="0" t="n">
        <f aca="false">IF(ISBLANK($E237),VLOOKUP(D237,Koordinaten!$A:$C,3,FALSE()),VLOOKUP($E237,Koordinaten!$F:$H,3,FALSE()))</f>
        <v>46.4981125</v>
      </c>
      <c r="AN237" s="0" t="str">
        <f aca="false">CONCATENATE(AK237,";",AJ237)</f>
        <v>41,894802;12,4853384</v>
      </c>
      <c r="AO237" s="0" t="str">
        <f aca="false">CONCATENATE(AM237,";",AL237)</f>
        <v>46,4981125;11,3547801</v>
      </c>
      <c r="AP237" s="0" t="n">
        <f aca="false">MIN(IF(ISBLANK(X237),9999,X237),IF(ISBLANK(AA237),9999,AA237),IF(ISBLANK(AD237),9999,AD237),IF(ISBLANK(AG237),9999,AG237),IF(ISBLANK(AI237),9999,AI237))</f>
        <v>2022</v>
      </c>
      <c r="AQ237" s="10" t="n">
        <v>44065</v>
      </c>
      <c r="AR237" s="0" t="n">
        <v>7</v>
      </c>
    </row>
    <row r="238" customFormat="false" ht="13" hidden="false" customHeight="false" outlineLevel="0" collapsed="false">
      <c r="B238" s="4" t="s">
        <v>71</v>
      </c>
      <c r="C238" s="4" t="n">
        <v>2010</v>
      </c>
      <c r="D238" s="4" t="s">
        <v>60</v>
      </c>
      <c r="E238" s="4" t="s">
        <v>61</v>
      </c>
      <c r="F238" s="4" t="n">
        <v>0</v>
      </c>
      <c r="G238" s="4"/>
      <c r="H238" s="2" t="s">
        <v>298</v>
      </c>
      <c r="I238" s="2" t="s">
        <v>299</v>
      </c>
      <c r="J238" s="2" t="s">
        <v>48</v>
      </c>
      <c r="K238" s="4" t="str">
        <f aca="false">CONCATENATE(IF(ISBLANK(W238),"-",W238),"/",IF(ISBLANK(Z238),"-",Z238),"/",IF(ISBLANK(AC238),"-",AC238),"/",IF(ISBLANK(AF238),"-",AF238),"/",IF(ISBLANK(AH238),"-",AH238))</f>
        <v>-/-/-/2017/-</v>
      </c>
      <c r="L238" s="4" t="str">
        <f aca="false">CONCATENATE(IF(ISBLANK(X238),"-",X238),"/",IF(ISBLANK(AA238),"-",AA238),"/",IF(ISBLANK(AD238),"-",AD238),"/",IF(ISBLANK(AG238),"-",AG238),"/",IF(ISBLANK(AI238),"-",AI238))</f>
        <v>-/-/-/2021/-</v>
      </c>
      <c r="M238" s="6"/>
      <c r="N238" s="4" t="n">
        <v>2018</v>
      </c>
      <c r="O238" s="4" t="str">
        <f aca="false">CONCATENATE(IF(ISBLANK(V238),"-",V238),"/",IF(ISBLANK(Y238),"-",Y238),"/",IF(ISBLANK(AB238),"-",AB238),"/",IF(ISBLANK(AE238),"-",AE238))</f>
        <v>-/-/-/CT90,7</v>
      </c>
      <c r="P238" s="4" t="s">
        <v>300</v>
      </c>
      <c r="Q238" s="4" t="s">
        <v>300</v>
      </c>
      <c r="R238" s="2"/>
      <c r="T238" s="11" t="n">
        <f aca="false">M238*F238</f>
        <v>0</v>
      </c>
      <c r="U238" s="12" t="n">
        <f aca="false">G238*M238</f>
        <v>0</v>
      </c>
      <c r="V238" s="2" t="s">
        <v>161</v>
      </c>
      <c r="Y238" s="0" t="s">
        <v>161</v>
      </c>
      <c r="AB238" s="0" t="s">
        <v>161</v>
      </c>
      <c r="AE238" s="4" t="s">
        <v>301</v>
      </c>
      <c r="AF238" s="0" t="n">
        <v>2017</v>
      </c>
      <c r="AG238" s="0" t="n">
        <v>2021</v>
      </c>
      <c r="AJ238" s="0" t="n">
        <f aca="false">VLOOKUP(D238,Koordinaten!$A:$C,2,FALSE())</f>
        <v>12.4853384</v>
      </c>
      <c r="AK238" s="0" t="n">
        <f aca="false">VLOOKUP(D238,Koordinaten!$A:$C,3,FALSE())</f>
        <v>41.894802</v>
      </c>
      <c r="AL238" s="0" t="n">
        <f aca="false">IF(ISBLANK($E238),VLOOKUP(D238,Koordinaten!$A:$C,2,FALSE()),VLOOKUP($E238,Koordinaten!$F:$H,2,FALSE()))</f>
        <v>11.2555757</v>
      </c>
      <c r="AM238" s="0" t="n">
        <f aca="false">IF(ISBLANK($E238),VLOOKUP(D238,Koordinaten!$A:$C,3,FALSE()),VLOOKUP($E238,Koordinaten!$F:$H,3,FALSE()))</f>
        <v>43.7698712</v>
      </c>
      <c r="AN238" s="0" t="str">
        <f aca="false">CONCATENATE(AK238,";",AJ238)</f>
        <v>41,894802;12,4853384</v>
      </c>
      <c r="AO238" s="0" t="str">
        <f aca="false">CONCATENATE(AM238,";",AL238)</f>
        <v>43,7698712;11,2555757</v>
      </c>
      <c r="AP238" s="0" t="n">
        <f aca="false">MIN(IF(ISBLANK(X238),9999,X238),IF(ISBLANK(AA238),9999,AA238),IF(ISBLANK(AD238),9999,AD238),IF(ISBLANK(AG238),9999,AG238),IF(ISBLANK(AI238),9999,AI238))</f>
        <v>2021</v>
      </c>
    </row>
    <row r="239" customFormat="false" ht="13" hidden="false" customHeight="false" outlineLevel="0" collapsed="false">
      <c r="B239" s="4" t="s">
        <v>71</v>
      </c>
      <c r="C239" s="5" t="n">
        <v>2017</v>
      </c>
      <c r="D239" s="4" t="s">
        <v>45</v>
      </c>
      <c r="E239" s="2" t="s">
        <v>236</v>
      </c>
      <c r="F239" s="4" t="n">
        <v>0</v>
      </c>
      <c r="G239" s="4" t="n">
        <v>1</v>
      </c>
      <c r="H239" s="2" t="s">
        <v>291</v>
      </c>
      <c r="I239" s="2" t="s">
        <v>512</v>
      </c>
      <c r="J239" s="2" t="s">
        <v>73</v>
      </c>
      <c r="K239" s="4" t="str">
        <f aca="false">CONCATENATE(IF(ISBLANK(W239),"-",W239),"/",IF(ISBLANK(Z239),"-",Z239),"/",IF(ISBLANK(AC239),"-",AC239),"/",IF(ISBLANK(AF239),"-",AF239),"/",IF(ISBLANK(AH239),"-",AH239))</f>
        <v>-/-/-/-/-</v>
      </c>
      <c r="L239" s="4" t="str">
        <f aca="false">CONCATENATE(IF(ISBLANK(X239),"-",X239),"/",IF(ISBLANK(AA239),"-",AA239),"/",IF(ISBLANK(AD239),"-",AD239),"/",IF(ISBLANK(AG239),"-",AG239),"/",IF(ISBLANK(AI239),"-",AI239))</f>
        <v>-/-/-/-/-</v>
      </c>
      <c r="M239" s="6"/>
      <c r="N239" s="4" t="n">
        <v>2018</v>
      </c>
      <c r="O239" s="4" t="str">
        <f aca="false">CONCATENATE(IF(ISBLANK(V239),"-",V239),"/",IF(ISBLANK(Y239),"-",Y239),"/",IF(ISBLANK(AB239),"-",AB239),"/",IF(ISBLANK(AE239),"-",AE239))</f>
        <v>-/-/-/-</v>
      </c>
      <c r="P239" s="4" t="s">
        <v>252</v>
      </c>
      <c r="Q239" s="4" t="s">
        <v>294</v>
      </c>
      <c r="T239" s="11" t="n">
        <f aca="false">M239*F239</f>
        <v>0</v>
      </c>
      <c r="U239" s="12" t="n">
        <f aca="false">G239*M239</f>
        <v>0</v>
      </c>
      <c r="V239" s="2" t="s">
        <v>161</v>
      </c>
      <c r="Y239" s="0" t="s">
        <v>161</v>
      </c>
      <c r="AB239" s="0" t="s">
        <v>161</v>
      </c>
      <c r="AE239" s="4"/>
      <c r="AJ239" s="0" t="n">
        <f aca="false">VLOOKUP(D239,Koordinaten!$A:$C,2,FALSE())</f>
        <v>2.3514616</v>
      </c>
      <c r="AK239" s="0" t="n">
        <f aca="false">VLOOKUP(D239,Koordinaten!$A:$C,3,FALSE())</f>
        <v>48.8566969</v>
      </c>
      <c r="AL239" s="0" t="n">
        <f aca="false">IF(ISBLANK($E239),VLOOKUP(D239,Koordinaten!$A:$C,2,FALSE()),VLOOKUP($E239,Koordinaten!$F:$H,2,FALSE()))</f>
        <v>3.89687</v>
      </c>
      <c r="AM239" s="0" t="n">
        <f aca="false">IF(ISBLANK($E239),VLOOKUP(D239,Koordinaten!$A:$C,3,FALSE()),VLOOKUP($E239,Koordinaten!$F:$H,3,FALSE()))</f>
        <v>43.5985</v>
      </c>
      <c r="AN239" s="0" t="str">
        <f aca="false">CONCATENATE(AK239,";",AJ239)</f>
        <v>48,8566969;2,3514616</v>
      </c>
      <c r="AO239" s="0" t="str">
        <f aca="false">CONCATENATE(AM239,";",AL239)</f>
        <v>43,5985;3,89687</v>
      </c>
      <c r="AP239" s="0" t="n">
        <f aca="false">MIN(IF(ISBLANK(X239),9999,X239),IF(ISBLANK(AA239),9999,AA239),IF(ISBLANK(AD239),9999,AD239),IF(ISBLANK(AG239),9999,AG239),IF(ISBLANK(AI239),9999,AI239))</f>
        <v>9999</v>
      </c>
      <c r="AQ239" s="10" t="n">
        <v>44302</v>
      </c>
      <c r="AR239" s="0" t="s">
        <v>295</v>
      </c>
    </row>
    <row r="240" customFormat="false" ht="20" hidden="false" customHeight="false" outlineLevel="0" collapsed="false">
      <c r="B240" s="4" t="s">
        <v>44</v>
      </c>
      <c r="C240" s="5" t="n">
        <v>2017</v>
      </c>
      <c r="D240" s="4" t="s">
        <v>53</v>
      </c>
      <c r="E240" s="4" t="s">
        <v>54</v>
      </c>
      <c r="F240" s="4" t="n">
        <v>0</v>
      </c>
      <c r="G240" s="4" t="n">
        <v>1</v>
      </c>
      <c r="H240" s="2" t="s">
        <v>513</v>
      </c>
      <c r="I240" s="2" t="s">
        <v>514</v>
      </c>
      <c r="J240" s="2" t="s">
        <v>48</v>
      </c>
      <c r="K240" s="4" t="str">
        <f aca="false">CONCATENATE(IF(ISBLANK(W240),"-",W240),"/",IF(ISBLANK(Z240),"-",Z240),"/",IF(ISBLANK(AC240),"-",AC240),"/",IF(ISBLANK(AF240),"-",AF240),"/",IF(ISBLANK(AH240),"-",AH240))</f>
        <v>-/-/-/-/-</v>
      </c>
      <c r="L240" s="4" t="str">
        <f aca="false">CONCATENATE(IF(ISBLANK(X240),"-",X240),"/",IF(ISBLANK(AA240),"-",AA240),"/",IF(ISBLANK(AD240),"-",AD240),"/",IF(ISBLANK(AG240),"-",AG240),"/",IF(ISBLANK(AI240),"-",AI240))</f>
        <v>-/-/-/-/-</v>
      </c>
      <c r="M240" s="6"/>
      <c r="N240" s="4" t="n">
        <v>2020</v>
      </c>
      <c r="O240" s="4" t="str">
        <f aca="false">CONCATENATE(IF(ISBLANK(V240),"-",V240),"/",IF(ISBLANK(Y240),"-",Y240),"/",IF(ISBLANK(AB240),"-",AB240),"/",IF(ISBLANK(AE240),"-",AE240))</f>
        <v>-/-/-/FS93</v>
      </c>
      <c r="P240" s="4" t="s">
        <v>515</v>
      </c>
      <c r="Q240" s="4" t="s">
        <v>515</v>
      </c>
      <c r="R240" s="2"/>
      <c r="S240" s="2"/>
      <c r="T240" s="11" t="n">
        <f aca="false">M240*F240</f>
        <v>0</v>
      </c>
      <c r="U240" s="12" t="n">
        <f aca="false">G240*M240</f>
        <v>0</v>
      </c>
      <c r="V240" s="2"/>
      <c r="W240" s="2"/>
      <c r="X240" s="2"/>
      <c r="Y240" s="2"/>
      <c r="Z240" s="2"/>
      <c r="AA240" s="2"/>
      <c r="AB240" s="2"/>
      <c r="AC240" s="2"/>
      <c r="AD240" s="2"/>
      <c r="AE240" s="2" t="s">
        <v>516</v>
      </c>
      <c r="AF240" s="2"/>
      <c r="AG240" s="2"/>
      <c r="AH240" s="2"/>
      <c r="AI240" s="2"/>
      <c r="AJ240" s="0" t="n">
        <f aca="false">VLOOKUP(D240,Koordinaten!$A:$C,2,FALSE())</f>
        <v>16.3725042</v>
      </c>
      <c r="AK240" s="0" t="n">
        <f aca="false">VLOOKUP(D240,Koordinaten!$A:$C,3,FALSE())</f>
        <v>48.2083537</v>
      </c>
      <c r="AL240" s="0" t="n">
        <f aca="false">IF(ISBLANK($E240),VLOOKUP(D240,Koordinaten!$A:$C,2,FALSE()),VLOOKUP($E240,Koordinaten!$F:$H,2,FALSE()))</f>
        <v>16.4166666</v>
      </c>
      <c r="AM240" s="0" t="n">
        <f aca="false">IF(ISBLANK($E240),VLOOKUP(D240,Koordinaten!$A:$C,3,FALSE()),VLOOKUP($E240,Koordinaten!$F:$H,3,FALSE()))</f>
        <v>47.5000001</v>
      </c>
      <c r="AN240" s="0" t="str">
        <f aca="false">CONCATENATE(AK240,";",AJ240)</f>
        <v>48,2083537;16,3725042</v>
      </c>
      <c r="AO240" s="0" t="str">
        <f aca="false">CONCATENATE(AM240,";",AL240)</f>
        <v>47,5000001;16,4166666</v>
      </c>
      <c r="AP240" s="0" t="n">
        <f aca="false">MIN(IF(ISBLANK(X240),9999,X240),IF(ISBLANK(AA240),9999,AA240),IF(ISBLANK(AD240),9999,AD240),IF(ISBLANK(AG240),9999,AG240),IF(ISBLANK(AI240),9999,AI240))</f>
        <v>9999</v>
      </c>
      <c r="AQ240" s="10" t="n">
        <v>44066</v>
      </c>
      <c r="AR240" s="0" t="s">
        <v>51</v>
      </c>
    </row>
    <row r="241" customFormat="false" ht="20" hidden="false" customHeight="false" outlineLevel="0" collapsed="false">
      <c r="B241" s="4" t="s">
        <v>44</v>
      </c>
      <c r="C241" s="5" t="n">
        <v>2017</v>
      </c>
      <c r="D241" s="4" t="s">
        <v>53</v>
      </c>
      <c r="E241" s="4" t="s">
        <v>54</v>
      </c>
      <c r="F241" s="4" t="n">
        <v>0</v>
      </c>
      <c r="G241" s="4" t="n">
        <v>1</v>
      </c>
      <c r="H241" s="2" t="s">
        <v>517</v>
      </c>
      <c r="I241" s="2" t="s">
        <v>514</v>
      </c>
      <c r="J241" s="2" t="s">
        <v>48</v>
      </c>
      <c r="K241" s="4" t="str">
        <f aca="false">CONCATENATE(IF(ISBLANK(W241),"-",W241),"/",IF(ISBLANK(Z241),"-",Z241),"/",IF(ISBLANK(AC241),"-",AC241),"/",IF(ISBLANK(AF241),"-",AF241),"/",IF(ISBLANK(AH241),"-",AH241))</f>
        <v>-/-/-/-/-</v>
      </c>
      <c r="L241" s="4" t="str">
        <f aca="false">CONCATENATE(IF(ISBLANK(X241),"-",X241),"/",IF(ISBLANK(AA241),"-",AA241),"/",IF(ISBLANK(AD241),"-",AD241),"/",IF(ISBLANK(AG241),"-",AG241),"/",IF(ISBLANK(AI241),"-",AI241))</f>
        <v>-/-/-/-/-</v>
      </c>
      <c r="M241" s="6"/>
      <c r="N241" s="4" t="n">
        <v>2020</v>
      </c>
      <c r="O241" s="4" t="str">
        <f aca="false">CONCATENATE(IF(ISBLANK(V241),"-",V241),"/",IF(ISBLANK(Y241),"-",Y241),"/",IF(ISBLANK(AB241),"-",AB241),"/",IF(ISBLANK(AE241),"-",AE241))</f>
        <v>-/-/-/-</v>
      </c>
      <c r="P241" s="4" t="s">
        <v>515</v>
      </c>
      <c r="Q241" s="4" t="s">
        <v>515</v>
      </c>
      <c r="R241" s="2"/>
      <c r="S241" s="2"/>
      <c r="T241" s="11" t="n">
        <f aca="false">M241*F241</f>
        <v>0</v>
      </c>
      <c r="U241" s="12" t="n">
        <f aca="false">G241*M241</f>
        <v>0</v>
      </c>
      <c r="V241" s="2"/>
      <c r="W241" s="2"/>
      <c r="X241" s="2"/>
      <c r="Y241" s="2"/>
      <c r="Z241" s="2"/>
      <c r="AA241" s="2"/>
      <c r="AB241" s="2"/>
      <c r="AC241" s="2"/>
      <c r="AD241" s="2"/>
      <c r="AF241" s="2"/>
      <c r="AG241" s="2"/>
      <c r="AH241" s="2"/>
      <c r="AI241" s="2"/>
      <c r="AJ241" s="0" t="n">
        <f aca="false">VLOOKUP(D241,Koordinaten!$A:$C,2,FALSE())</f>
        <v>16.3725042</v>
      </c>
      <c r="AK241" s="0" t="n">
        <f aca="false">VLOOKUP(D241,Koordinaten!$A:$C,3,FALSE())</f>
        <v>48.2083537</v>
      </c>
      <c r="AL241" s="0" t="n">
        <f aca="false">IF(ISBLANK($E241),VLOOKUP(D241,Koordinaten!$A:$C,2,FALSE()),VLOOKUP($E241,Koordinaten!$F:$H,2,FALSE()))</f>
        <v>16.4166666</v>
      </c>
      <c r="AM241" s="0" t="n">
        <f aca="false">IF(ISBLANK($E241),VLOOKUP(D241,Koordinaten!$A:$C,3,FALSE()),VLOOKUP($E241,Koordinaten!$F:$H,3,FALSE()))</f>
        <v>47.5000001</v>
      </c>
      <c r="AN241" s="0" t="str">
        <f aca="false">CONCATENATE(AK241,";",AJ241)</f>
        <v>48,2083537;16,3725042</v>
      </c>
      <c r="AO241" s="0" t="str">
        <f aca="false">CONCATENATE(AM241,";",AL241)</f>
        <v>47,5000001;16,4166666</v>
      </c>
      <c r="AP241" s="0" t="n">
        <f aca="false">MIN(IF(ISBLANK(X241),9999,X241),IF(ISBLANK(AA241),9999,AA241),IF(ISBLANK(AD241),9999,AD241),IF(ISBLANK(AG241),9999,AG241),IF(ISBLANK(AI241),9999,AI241))</f>
        <v>9999</v>
      </c>
      <c r="AQ241" s="10" t="n">
        <v>44066</v>
      </c>
      <c r="AR241" s="0" t="s">
        <v>51</v>
      </c>
    </row>
    <row r="242" customFormat="false" ht="20" hidden="false" customHeight="false" outlineLevel="0" collapsed="false">
      <c r="B242" s="4" t="s">
        <v>44</v>
      </c>
      <c r="C242" s="5" t="n">
        <v>2017</v>
      </c>
      <c r="D242" s="4" t="s">
        <v>53</v>
      </c>
      <c r="E242" s="4" t="s">
        <v>54</v>
      </c>
      <c r="F242" s="4" t="n">
        <v>0</v>
      </c>
      <c r="G242" s="4" t="n">
        <v>1</v>
      </c>
      <c r="H242" s="2" t="s">
        <v>518</v>
      </c>
      <c r="I242" s="2" t="s">
        <v>514</v>
      </c>
      <c r="J242" s="2" t="s">
        <v>48</v>
      </c>
      <c r="K242" s="4" t="str">
        <f aca="false">CONCATENATE(IF(ISBLANK(W242),"-",W242),"/",IF(ISBLANK(Z242),"-",Z242),"/",IF(ISBLANK(AC242),"-",AC242),"/",IF(ISBLANK(AF242),"-",AF242),"/",IF(ISBLANK(AH242),"-",AH242))</f>
        <v>-/-/-/-/-</v>
      </c>
      <c r="L242" s="4" t="str">
        <f aca="false">CONCATENATE(IF(ISBLANK(X242),"-",X242),"/",IF(ISBLANK(AA242),"-",AA242),"/",IF(ISBLANK(AD242),"-",AD242),"/",IF(ISBLANK(AG242),"-",AG242),"/",IF(ISBLANK(AI242),"-",AI242))</f>
        <v>-/-/-/-/-</v>
      </c>
      <c r="M242" s="6"/>
      <c r="N242" s="4" t="n">
        <v>2020</v>
      </c>
      <c r="O242" s="4" t="str">
        <f aca="false">CONCATENATE(IF(ISBLANK(V242),"-",V242),"/",IF(ISBLANK(Y242),"-",Y242),"/",IF(ISBLANK(AB242),"-",AB242),"/",IF(ISBLANK(AE242),"-",AE242))</f>
        <v>-/-/-/FS92</v>
      </c>
      <c r="P242" s="4" t="s">
        <v>515</v>
      </c>
      <c r="Q242" s="4" t="s">
        <v>515</v>
      </c>
      <c r="R242" s="2"/>
      <c r="S242" s="2"/>
      <c r="T242" s="11" t="n">
        <f aca="false">M242*F242</f>
        <v>0</v>
      </c>
      <c r="U242" s="12" t="n">
        <f aca="false">G242*M242</f>
        <v>0</v>
      </c>
      <c r="V242" s="2"/>
      <c r="W242" s="2"/>
      <c r="X242" s="2"/>
      <c r="Y242" s="2"/>
      <c r="Z242" s="2"/>
      <c r="AA242" s="2"/>
      <c r="AB242" s="2"/>
      <c r="AC242" s="2"/>
      <c r="AD242" s="2"/>
      <c r="AE242" s="2" t="s">
        <v>360</v>
      </c>
      <c r="AF242" s="2"/>
      <c r="AG242" s="2"/>
      <c r="AH242" s="2"/>
      <c r="AI242" s="2"/>
      <c r="AJ242" s="0" t="n">
        <f aca="false">VLOOKUP(D242,Koordinaten!$A:$C,2,FALSE())</f>
        <v>16.3725042</v>
      </c>
      <c r="AK242" s="0" t="n">
        <f aca="false">VLOOKUP(D242,Koordinaten!$A:$C,3,FALSE())</f>
        <v>48.2083537</v>
      </c>
      <c r="AL242" s="0" t="n">
        <f aca="false">IF(ISBLANK($E242),VLOOKUP(D242,Koordinaten!$A:$C,2,FALSE()),VLOOKUP($E242,Koordinaten!$F:$H,2,FALSE()))</f>
        <v>16.4166666</v>
      </c>
      <c r="AM242" s="0" t="n">
        <f aca="false">IF(ISBLANK($E242),VLOOKUP(D242,Koordinaten!$A:$C,3,FALSE()),VLOOKUP($E242,Koordinaten!$F:$H,3,FALSE()))</f>
        <v>47.5000001</v>
      </c>
      <c r="AN242" s="0" t="str">
        <f aca="false">CONCATENATE(AK242,";",AJ242)</f>
        <v>48,2083537;16,3725042</v>
      </c>
      <c r="AO242" s="0" t="str">
        <f aca="false">CONCATENATE(AM242,";",AL242)</f>
        <v>47,5000001;16,4166666</v>
      </c>
      <c r="AP242" s="0" t="n">
        <f aca="false">MIN(IF(ISBLANK(X242),9999,X242),IF(ISBLANK(AA242),9999,AA242),IF(ISBLANK(AD242),9999,AD242),IF(ISBLANK(AG242),9999,AG242),IF(ISBLANK(AI242),9999,AI242))</f>
        <v>9999</v>
      </c>
      <c r="AQ242" s="10" t="n">
        <v>44066</v>
      </c>
      <c r="AR242" s="0" t="s">
        <v>51</v>
      </c>
    </row>
    <row r="243" customFormat="false" ht="20" hidden="false" customHeight="false" outlineLevel="0" collapsed="false">
      <c r="B243" s="4" t="s">
        <v>44</v>
      </c>
      <c r="C243" s="5" t="n">
        <v>2017</v>
      </c>
      <c r="D243" s="4" t="s">
        <v>53</v>
      </c>
      <c r="E243" s="4" t="s">
        <v>54</v>
      </c>
      <c r="F243" s="4" t="n">
        <v>0</v>
      </c>
      <c r="G243" s="4" t="n">
        <v>1</v>
      </c>
      <c r="H243" s="2" t="s">
        <v>519</v>
      </c>
      <c r="I243" s="2" t="s">
        <v>514</v>
      </c>
      <c r="J243" s="2" t="s">
        <v>48</v>
      </c>
      <c r="K243" s="4" t="str">
        <f aca="false">CONCATENATE(IF(ISBLANK(W243),"-",W243),"/",IF(ISBLANK(Z243),"-",Z243),"/",IF(ISBLANK(AC243),"-",AC243),"/",IF(ISBLANK(AF243),"-",AF243),"/",IF(ISBLANK(AH243),"-",AH243))</f>
        <v>-/-/-/-/-</v>
      </c>
      <c r="L243" s="4" t="str">
        <f aca="false">CONCATENATE(IF(ISBLANK(X243),"-",X243),"/",IF(ISBLANK(AA243),"-",AA243),"/",IF(ISBLANK(AD243),"-",AD243),"/",IF(ISBLANK(AG243),"-",AG243),"/",IF(ISBLANK(AI243),"-",AI243))</f>
        <v>-/-/-/-/-</v>
      </c>
      <c r="M243" s="6"/>
      <c r="N243" s="4" t="n">
        <v>2020</v>
      </c>
      <c r="O243" s="4" t="str">
        <f aca="false">CONCATENATE(IF(ISBLANK(V243),"-",V243),"/",IF(ISBLANK(Y243),"-",Y243),"/",IF(ISBLANK(AB243),"-",AB243),"/",IF(ISBLANK(AE243),"-",AE243))</f>
        <v>-/-/-/FS93</v>
      </c>
      <c r="P243" s="4" t="s">
        <v>515</v>
      </c>
      <c r="Q243" s="4" t="s">
        <v>515</v>
      </c>
      <c r="R243" s="2"/>
      <c r="S243" s="2"/>
      <c r="T243" s="11" t="n">
        <f aca="false">M243*F243</f>
        <v>0</v>
      </c>
      <c r="U243" s="12" t="n">
        <f aca="false">G243*M243</f>
        <v>0</v>
      </c>
      <c r="V243" s="2"/>
      <c r="W243" s="2"/>
      <c r="X243" s="2"/>
      <c r="Y243" s="2"/>
      <c r="Z243" s="2"/>
      <c r="AA243" s="2"/>
      <c r="AB243" s="2"/>
      <c r="AC243" s="2"/>
      <c r="AD243" s="2"/>
      <c r="AE243" s="2" t="s">
        <v>516</v>
      </c>
      <c r="AF243" s="2"/>
      <c r="AG243" s="2"/>
      <c r="AH243" s="2"/>
      <c r="AI243" s="2"/>
      <c r="AJ243" s="0" t="n">
        <f aca="false">VLOOKUP(D243,Koordinaten!$A:$C,2,FALSE())</f>
        <v>16.3725042</v>
      </c>
      <c r="AK243" s="0" t="n">
        <f aca="false">VLOOKUP(D243,Koordinaten!$A:$C,3,FALSE())</f>
        <v>48.2083537</v>
      </c>
      <c r="AL243" s="0" t="n">
        <f aca="false">IF(ISBLANK($E243),VLOOKUP(D243,Koordinaten!$A:$C,2,FALSE()),VLOOKUP($E243,Koordinaten!$F:$H,2,FALSE()))</f>
        <v>16.4166666</v>
      </c>
      <c r="AM243" s="0" t="n">
        <f aca="false">IF(ISBLANK($E243),VLOOKUP(D243,Koordinaten!$A:$C,3,FALSE()),VLOOKUP($E243,Koordinaten!$F:$H,3,FALSE()))</f>
        <v>47.5000001</v>
      </c>
      <c r="AN243" s="0" t="str">
        <f aca="false">CONCATENATE(AK243,";",AJ243)</f>
        <v>48,2083537;16,3725042</v>
      </c>
      <c r="AO243" s="0" t="str">
        <f aca="false">CONCATENATE(AM243,";",AL243)</f>
        <v>47,5000001;16,4166666</v>
      </c>
      <c r="AP243" s="0" t="n">
        <f aca="false">MIN(IF(ISBLANK(X243),9999,X243),IF(ISBLANK(AA243),9999,AA243),IF(ISBLANK(AD243),9999,AD243),IF(ISBLANK(AG243),9999,AG243),IF(ISBLANK(AI243),9999,AI243))</f>
        <v>9999</v>
      </c>
      <c r="AQ243" s="10" t="n">
        <v>44066</v>
      </c>
      <c r="AR243" s="0" t="s">
        <v>51</v>
      </c>
    </row>
    <row r="244" customFormat="false" ht="20" hidden="false" customHeight="false" outlineLevel="0" collapsed="false">
      <c r="B244" s="4" t="s">
        <v>44</v>
      </c>
      <c r="C244" s="5" t="n">
        <v>2017</v>
      </c>
      <c r="D244" s="4" t="s">
        <v>53</v>
      </c>
      <c r="E244" s="4" t="s">
        <v>54</v>
      </c>
      <c r="F244" s="4" t="n">
        <v>0</v>
      </c>
      <c r="G244" s="4" t="n">
        <v>1</v>
      </c>
      <c r="H244" s="2" t="s">
        <v>520</v>
      </c>
      <c r="I244" s="2" t="s">
        <v>514</v>
      </c>
      <c r="J244" s="2" t="s">
        <v>48</v>
      </c>
      <c r="K244" s="4" t="str">
        <f aca="false">CONCATENATE(IF(ISBLANK(W244),"-",W244),"/",IF(ISBLANK(Z244),"-",Z244),"/",IF(ISBLANK(AC244),"-",AC244),"/",IF(ISBLANK(AF244),"-",AF244),"/",IF(ISBLANK(AH244),"-",AH244))</f>
        <v>-/-/-/-/-</v>
      </c>
      <c r="L244" s="4" t="str">
        <f aca="false">CONCATENATE(IF(ISBLANK(X244),"-",X244),"/",IF(ISBLANK(AA244),"-",AA244),"/",IF(ISBLANK(AD244),"-",AD244),"/",IF(ISBLANK(AG244),"-",AG244),"/",IF(ISBLANK(AI244),"-",AI244))</f>
        <v>-/-/-/-/-</v>
      </c>
      <c r="M244" s="6"/>
      <c r="N244" s="4" t="n">
        <v>2020</v>
      </c>
      <c r="O244" s="4" t="str">
        <f aca="false">CONCATENATE(IF(ISBLANK(V244),"-",V244),"/",IF(ISBLANK(Y244),"-",Y244),"/",IF(ISBLANK(AB244),"-",AB244),"/",IF(ISBLANK(AE244),"-",AE244))</f>
        <v>-/-/-/FS93</v>
      </c>
      <c r="P244" s="4" t="s">
        <v>515</v>
      </c>
      <c r="Q244" s="4" t="s">
        <v>515</v>
      </c>
      <c r="R244" s="2"/>
      <c r="S244" s="2"/>
      <c r="T244" s="11" t="n">
        <f aca="false">M244*F244</f>
        <v>0</v>
      </c>
      <c r="U244" s="12" t="n">
        <f aca="false">G244*M244</f>
        <v>0</v>
      </c>
      <c r="V244" s="2"/>
      <c r="W244" s="2"/>
      <c r="X244" s="2"/>
      <c r="Y244" s="2"/>
      <c r="Z244" s="2"/>
      <c r="AA244" s="2"/>
      <c r="AB244" s="2"/>
      <c r="AC244" s="2"/>
      <c r="AD244" s="2"/>
      <c r="AE244" s="2" t="s">
        <v>516</v>
      </c>
      <c r="AF244" s="2"/>
      <c r="AG244" s="2"/>
      <c r="AH244" s="2"/>
      <c r="AI244" s="2"/>
      <c r="AJ244" s="0" t="n">
        <f aca="false">VLOOKUP(D244,Koordinaten!$A:$C,2,FALSE())</f>
        <v>16.3725042</v>
      </c>
      <c r="AK244" s="0" t="n">
        <f aca="false">VLOOKUP(D244,Koordinaten!$A:$C,3,FALSE())</f>
        <v>48.2083537</v>
      </c>
      <c r="AL244" s="0" t="n">
        <f aca="false">IF(ISBLANK($E244),VLOOKUP(D244,Koordinaten!$A:$C,2,FALSE()),VLOOKUP($E244,Koordinaten!$F:$H,2,FALSE()))</f>
        <v>16.4166666</v>
      </c>
      <c r="AM244" s="0" t="n">
        <f aca="false">IF(ISBLANK($E244),VLOOKUP(D244,Koordinaten!$A:$C,3,FALSE()),VLOOKUP($E244,Koordinaten!$F:$H,3,FALSE()))</f>
        <v>47.5000001</v>
      </c>
      <c r="AN244" s="0" t="str">
        <f aca="false">CONCATENATE(AK244,";",AJ244)</f>
        <v>48,2083537;16,3725042</v>
      </c>
      <c r="AO244" s="0" t="str">
        <f aca="false">CONCATENATE(AM244,";",AL244)</f>
        <v>47,5000001;16,4166666</v>
      </c>
      <c r="AP244" s="0" t="n">
        <f aca="false">MIN(IF(ISBLANK(X244),9999,X244),IF(ISBLANK(AA244),9999,AA244),IF(ISBLANK(AD244),9999,AD244),IF(ISBLANK(AG244),9999,AG244),IF(ISBLANK(AI244),9999,AI244))</f>
        <v>9999</v>
      </c>
      <c r="AQ244" s="10" t="n">
        <v>44066</v>
      </c>
      <c r="AR244" s="0" t="s">
        <v>51</v>
      </c>
    </row>
    <row r="245" customFormat="false" ht="20" hidden="false" customHeight="false" outlineLevel="0" collapsed="false">
      <c r="B245" s="4" t="s">
        <v>44</v>
      </c>
      <c r="C245" s="5" t="n">
        <v>2017</v>
      </c>
      <c r="D245" s="4" t="s">
        <v>53</v>
      </c>
      <c r="E245" s="4" t="s">
        <v>54</v>
      </c>
      <c r="F245" s="4" t="n">
        <v>0</v>
      </c>
      <c r="G245" s="4" t="n">
        <v>1</v>
      </c>
      <c r="H245" s="2" t="s">
        <v>521</v>
      </c>
      <c r="I245" s="2" t="s">
        <v>514</v>
      </c>
      <c r="J245" s="2" t="s">
        <v>48</v>
      </c>
      <c r="K245" s="4" t="str">
        <f aca="false">CONCATENATE(IF(ISBLANK(W245),"-",W245),"/",IF(ISBLANK(Z245),"-",Z245),"/",IF(ISBLANK(AC245),"-",AC245),"/",IF(ISBLANK(AF245),"-",AF245),"/",IF(ISBLANK(AH245),"-",AH245))</f>
        <v>-/-/-/-/-</v>
      </c>
      <c r="L245" s="4" t="str">
        <f aca="false">CONCATENATE(IF(ISBLANK(X245),"-",X245),"/",IF(ISBLANK(AA245),"-",AA245),"/",IF(ISBLANK(AD245),"-",AD245),"/",IF(ISBLANK(AG245),"-",AG245),"/",IF(ISBLANK(AI245),"-",AI245))</f>
        <v>-/-/-/-/-</v>
      </c>
      <c r="M245" s="6"/>
      <c r="N245" s="4" t="n">
        <v>2020</v>
      </c>
      <c r="O245" s="4" t="str">
        <f aca="false">CONCATENATE(IF(ISBLANK(V245),"-",V245),"/",IF(ISBLANK(Y245),"-",Y245),"/",IF(ISBLANK(AB245),"-",AB245),"/",IF(ISBLANK(AE245),"-",AE245))</f>
        <v>-/-/-/FS93</v>
      </c>
      <c r="P245" s="4" t="s">
        <v>515</v>
      </c>
      <c r="Q245" s="4" t="s">
        <v>515</v>
      </c>
      <c r="R245" s="2"/>
      <c r="S245" s="2"/>
      <c r="T245" s="11" t="n">
        <f aca="false">M245*F245</f>
        <v>0</v>
      </c>
      <c r="U245" s="12" t="n">
        <f aca="false">G245*M245</f>
        <v>0</v>
      </c>
      <c r="V245" s="2"/>
      <c r="W245" s="2"/>
      <c r="X245" s="2"/>
      <c r="Y245" s="2"/>
      <c r="Z245" s="2"/>
      <c r="AA245" s="2"/>
      <c r="AB245" s="2"/>
      <c r="AC245" s="2"/>
      <c r="AD245" s="2"/>
      <c r="AE245" s="2" t="s">
        <v>516</v>
      </c>
      <c r="AF245" s="2"/>
      <c r="AG245" s="2"/>
      <c r="AH245" s="2"/>
      <c r="AI245" s="2"/>
      <c r="AJ245" s="0" t="n">
        <f aca="false">VLOOKUP(D245,Koordinaten!$A:$C,2,FALSE())</f>
        <v>16.3725042</v>
      </c>
      <c r="AK245" s="0" t="n">
        <f aca="false">VLOOKUP(D245,Koordinaten!$A:$C,3,FALSE())</f>
        <v>48.2083537</v>
      </c>
      <c r="AL245" s="0" t="n">
        <f aca="false">IF(ISBLANK($E245),VLOOKUP(D245,Koordinaten!$A:$C,2,FALSE()),VLOOKUP($E245,Koordinaten!$F:$H,2,FALSE()))</f>
        <v>16.4166666</v>
      </c>
      <c r="AM245" s="0" t="n">
        <f aca="false">IF(ISBLANK($E245),VLOOKUP(D245,Koordinaten!$A:$C,3,FALSE()),VLOOKUP($E245,Koordinaten!$F:$H,3,FALSE()))</f>
        <v>47.5000001</v>
      </c>
      <c r="AN245" s="0" t="str">
        <f aca="false">CONCATENATE(AK245,";",AJ245)</f>
        <v>48,2083537;16,3725042</v>
      </c>
      <c r="AO245" s="0" t="str">
        <f aca="false">CONCATENATE(AM245,";",AL245)</f>
        <v>47,5000001;16,4166666</v>
      </c>
      <c r="AP245" s="0" t="n">
        <f aca="false">MIN(IF(ISBLANK(X245),9999,X245),IF(ISBLANK(AA245),9999,AA245),IF(ISBLANK(AD245),9999,AD245),IF(ISBLANK(AG245),9999,AG245),IF(ISBLANK(AI245),9999,AI245))</f>
        <v>9999</v>
      </c>
      <c r="AQ245" s="10" t="n">
        <v>44066</v>
      </c>
      <c r="AR245" s="0" t="s">
        <v>51</v>
      </c>
    </row>
    <row r="246" customFormat="false" ht="20" hidden="false" customHeight="false" outlineLevel="0" collapsed="false">
      <c r="B246" s="4" t="s">
        <v>44</v>
      </c>
      <c r="C246" s="5" t="n">
        <v>2017</v>
      </c>
      <c r="D246" s="4" t="s">
        <v>53</v>
      </c>
      <c r="E246" s="4" t="s">
        <v>54</v>
      </c>
      <c r="F246" s="4" t="n">
        <v>0</v>
      </c>
      <c r="G246" s="4" t="n">
        <v>1</v>
      </c>
      <c r="H246" s="2" t="s">
        <v>522</v>
      </c>
      <c r="I246" s="2" t="s">
        <v>514</v>
      </c>
      <c r="J246" s="2" t="s">
        <v>48</v>
      </c>
      <c r="K246" s="4" t="str">
        <f aca="false">CONCATENATE(IF(ISBLANK(W246),"-",W246),"/",IF(ISBLANK(Z246),"-",Z246),"/",IF(ISBLANK(AC246),"-",AC246),"/",IF(ISBLANK(AF246),"-",AF246),"/",IF(ISBLANK(AH246),"-",AH246))</f>
        <v>-/-/-/-/-</v>
      </c>
      <c r="L246" s="4" t="str">
        <f aca="false">CONCATENATE(IF(ISBLANK(X246),"-",X246),"/",IF(ISBLANK(AA246),"-",AA246),"/",IF(ISBLANK(AD246),"-",AD246),"/",IF(ISBLANK(AG246),"-",AG246),"/",IF(ISBLANK(AI246),"-",AI246))</f>
        <v>-/-/-/-/-</v>
      </c>
      <c r="M246" s="6"/>
      <c r="N246" s="4" t="n">
        <v>2020</v>
      </c>
      <c r="O246" s="4" t="str">
        <f aca="false">CONCATENATE(IF(ISBLANK(V246),"-",V246),"/",IF(ISBLANK(Y246),"-",Y246),"/",IF(ISBLANK(AB246),"-",AB246),"/",IF(ISBLANK(AE246),"-",AE246))</f>
        <v>-/-/-/FS(92-94)</v>
      </c>
      <c r="P246" s="4" t="s">
        <v>515</v>
      </c>
      <c r="Q246" s="4" t="s">
        <v>515</v>
      </c>
      <c r="R246" s="2"/>
      <c r="S246" s="2"/>
      <c r="T246" s="11" t="n">
        <f aca="false">M246*F246</f>
        <v>0</v>
      </c>
      <c r="U246" s="12" t="n">
        <f aca="false">G246*M246</f>
        <v>0</v>
      </c>
      <c r="V246" s="2"/>
      <c r="W246" s="2"/>
      <c r="X246" s="2"/>
      <c r="Y246" s="2"/>
      <c r="Z246" s="2"/>
      <c r="AA246" s="2"/>
      <c r="AB246" s="2"/>
      <c r="AC246" s="2"/>
      <c r="AD246" s="2"/>
      <c r="AE246" s="2" t="s">
        <v>523</v>
      </c>
      <c r="AF246" s="2"/>
      <c r="AG246" s="2"/>
      <c r="AH246" s="2"/>
      <c r="AI246" s="2"/>
      <c r="AJ246" s="0" t="n">
        <f aca="false">VLOOKUP(D246,Koordinaten!$A:$C,2,FALSE())</f>
        <v>16.3725042</v>
      </c>
      <c r="AK246" s="0" t="n">
        <f aca="false">VLOOKUP(D246,Koordinaten!$A:$C,3,FALSE())</f>
        <v>48.2083537</v>
      </c>
      <c r="AL246" s="0" t="n">
        <f aca="false">IF(ISBLANK($E246),VLOOKUP(D246,Koordinaten!$A:$C,2,FALSE()),VLOOKUP($E246,Koordinaten!$F:$H,2,FALSE()))</f>
        <v>16.4166666</v>
      </c>
      <c r="AM246" s="0" t="n">
        <f aca="false">IF(ISBLANK($E246),VLOOKUP(D246,Koordinaten!$A:$C,3,FALSE()),VLOOKUP($E246,Koordinaten!$F:$H,3,FALSE()))</f>
        <v>47.5000001</v>
      </c>
      <c r="AN246" s="0" t="str">
        <f aca="false">CONCATENATE(AK246,";",AJ246)</f>
        <v>48,2083537;16,3725042</v>
      </c>
      <c r="AO246" s="0" t="str">
        <f aca="false">CONCATENATE(AM246,";",AL246)</f>
        <v>47,5000001;16,4166666</v>
      </c>
      <c r="AP246" s="0" t="n">
        <f aca="false">MIN(IF(ISBLANK(X246),9999,X246),IF(ISBLANK(AA246),9999,AA246),IF(ISBLANK(AD246),9999,AD246),IF(ISBLANK(AG246),9999,AG246),IF(ISBLANK(AI246),9999,AI246))</f>
        <v>9999</v>
      </c>
      <c r="AQ246" s="10" t="n">
        <v>44066</v>
      </c>
      <c r="AR246" s="0" t="s">
        <v>51</v>
      </c>
    </row>
    <row r="247" customFormat="false" ht="20" hidden="false" customHeight="false" outlineLevel="0" collapsed="false">
      <c r="B247" s="4" t="s">
        <v>44</v>
      </c>
      <c r="C247" s="5" t="n">
        <v>2017</v>
      </c>
      <c r="D247" s="4" t="s">
        <v>53</v>
      </c>
      <c r="E247" s="4" t="s">
        <v>54</v>
      </c>
      <c r="F247" s="4" t="n">
        <v>0</v>
      </c>
      <c r="G247" s="4" t="n">
        <v>1</v>
      </c>
      <c r="H247" s="2" t="s">
        <v>184</v>
      </c>
      <c r="I247" s="2" t="s">
        <v>514</v>
      </c>
      <c r="J247" s="2" t="s">
        <v>48</v>
      </c>
      <c r="K247" s="4" t="str">
        <f aca="false">CONCATENATE(IF(ISBLANK(W247),"-",W247),"/",IF(ISBLANK(Z247),"-",Z247),"/",IF(ISBLANK(AC247),"-",AC247),"/",IF(ISBLANK(AF247),"-",AF247),"/",IF(ISBLANK(AH247),"-",AH247))</f>
        <v>-/-/-/-/-</v>
      </c>
      <c r="L247" s="4" t="str">
        <f aca="false">CONCATENATE(IF(ISBLANK(X247),"-",X247),"/",IF(ISBLANK(AA247),"-",AA247),"/",IF(ISBLANK(AD247),"-",AD247),"/",IF(ISBLANK(AG247),"-",AG247),"/",IF(ISBLANK(AI247),"-",AI247))</f>
        <v>-/-/-/-/-</v>
      </c>
      <c r="M247" s="6"/>
      <c r="N247" s="4" t="n">
        <v>2020</v>
      </c>
      <c r="O247" s="4" t="str">
        <f aca="false">CONCATENATE(IF(ISBLANK(V247),"-",V247),"/",IF(ISBLANK(Y247),"-",Y247),"/",IF(ISBLANK(AB247),"-",AB247),"/",IF(ISBLANK(AE247),"-",AE247))</f>
        <v>-/-/-/FS93</v>
      </c>
      <c r="P247" s="4" t="s">
        <v>515</v>
      </c>
      <c r="Q247" s="4" t="s">
        <v>515</v>
      </c>
      <c r="R247" s="2"/>
      <c r="S247" s="2"/>
      <c r="T247" s="11" t="n">
        <f aca="false">M247*F247</f>
        <v>0</v>
      </c>
      <c r="U247" s="12" t="n">
        <f aca="false">G247*M247</f>
        <v>0</v>
      </c>
      <c r="V247" s="2"/>
      <c r="W247" s="2"/>
      <c r="X247" s="2"/>
      <c r="Y247" s="2"/>
      <c r="Z247" s="2"/>
      <c r="AA247" s="2"/>
      <c r="AB247" s="2"/>
      <c r="AC247" s="2"/>
      <c r="AD247" s="2"/>
      <c r="AE247" s="2" t="s">
        <v>516</v>
      </c>
      <c r="AF247" s="2"/>
      <c r="AG247" s="2"/>
      <c r="AH247" s="2"/>
      <c r="AI247" s="2"/>
      <c r="AJ247" s="0" t="n">
        <f aca="false">VLOOKUP(D247,Koordinaten!$A:$C,2,FALSE())</f>
        <v>16.3725042</v>
      </c>
      <c r="AK247" s="0" t="n">
        <f aca="false">VLOOKUP(D247,Koordinaten!$A:$C,3,FALSE())</f>
        <v>48.2083537</v>
      </c>
      <c r="AL247" s="0" t="n">
        <f aca="false">IF(ISBLANK($E247),VLOOKUP(D247,Koordinaten!$A:$C,2,FALSE()),VLOOKUP($E247,Koordinaten!$F:$H,2,FALSE()))</f>
        <v>16.4166666</v>
      </c>
      <c r="AM247" s="0" t="n">
        <f aca="false">IF(ISBLANK($E247),VLOOKUP(D247,Koordinaten!$A:$C,3,FALSE()),VLOOKUP($E247,Koordinaten!$F:$H,3,FALSE()))</f>
        <v>47.5000001</v>
      </c>
      <c r="AN247" s="0" t="str">
        <f aca="false">CONCATENATE(AK247,";",AJ247)</f>
        <v>48,2083537;16,3725042</v>
      </c>
      <c r="AO247" s="0" t="str">
        <f aca="false">CONCATENATE(AM247,";",AL247)</f>
        <v>47,5000001;16,4166666</v>
      </c>
      <c r="AP247" s="0" t="n">
        <f aca="false">MIN(IF(ISBLANK(X247),9999,X247),IF(ISBLANK(AA247),9999,AA247),IF(ISBLANK(AD247),9999,AD247),IF(ISBLANK(AG247),9999,AG247),IF(ISBLANK(AI247),9999,AI247))</f>
        <v>9999</v>
      </c>
      <c r="AQ247" s="10" t="n">
        <v>44066</v>
      </c>
      <c r="AR247" s="0" t="s">
        <v>51</v>
      </c>
    </row>
    <row r="248" customFormat="false" ht="20" hidden="false" customHeight="false" outlineLevel="0" collapsed="false">
      <c r="B248" s="4" t="s">
        <v>44</v>
      </c>
      <c r="C248" s="5" t="n">
        <v>2017</v>
      </c>
      <c r="D248" s="4" t="s">
        <v>53</v>
      </c>
      <c r="E248" s="4" t="s">
        <v>54</v>
      </c>
      <c r="F248" s="4" t="n">
        <v>0</v>
      </c>
      <c r="G248" s="4" t="n">
        <v>1</v>
      </c>
      <c r="H248" s="2" t="s">
        <v>524</v>
      </c>
      <c r="I248" s="2" t="s">
        <v>514</v>
      </c>
      <c r="J248" s="2" t="s">
        <v>48</v>
      </c>
      <c r="K248" s="4" t="str">
        <f aca="false">CONCATENATE(IF(ISBLANK(W248),"-",W248),"/",IF(ISBLANK(Z248),"-",Z248),"/",IF(ISBLANK(AC248),"-",AC248),"/",IF(ISBLANK(AF248),"-",AF248),"/",IF(ISBLANK(AH248),"-",AH248))</f>
        <v>-/-/-/-/-</v>
      </c>
      <c r="L248" s="4" t="str">
        <f aca="false">CONCATENATE(IF(ISBLANK(X248),"-",X248),"/",IF(ISBLANK(AA248),"-",AA248),"/",IF(ISBLANK(AD248),"-",AD248),"/",IF(ISBLANK(AG248),"-",AG248),"/",IF(ISBLANK(AI248),"-",AI248))</f>
        <v>-/-/-/-/-</v>
      </c>
      <c r="M248" s="6"/>
      <c r="N248" s="4" t="n">
        <v>2020</v>
      </c>
      <c r="O248" s="4" t="str">
        <f aca="false">CONCATENATE(IF(ISBLANK(V248),"-",V248),"/",IF(ISBLANK(Y248),"-",Y248),"/",IF(ISBLANK(AB248),"-",AB248),"/",IF(ISBLANK(AE248),"-",AE248))</f>
        <v>-/-/-/FS93</v>
      </c>
      <c r="P248" s="4" t="s">
        <v>515</v>
      </c>
      <c r="Q248" s="4" t="s">
        <v>515</v>
      </c>
      <c r="R248" s="2"/>
      <c r="S248" s="2"/>
      <c r="T248" s="11" t="n">
        <f aca="false">M248*F248</f>
        <v>0</v>
      </c>
      <c r="U248" s="12" t="n">
        <f aca="false">G248*M248</f>
        <v>0</v>
      </c>
      <c r="V248" s="2"/>
      <c r="W248" s="2"/>
      <c r="X248" s="2"/>
      <c r="Y248" s="2"/>
      <c r="Z248" s="2"/>
      <c r="AA248" s="2"/>
      <c r="AB248" s="2"/>
      <c r="AC248" s="2"/>
      <c r="AD248" s="2"/>
      <c r="AE248" s="2" t="s">
        <v>516</v>
      </c>
      <c r="AF248" s="2"/>
      <c r="AG248" s="2"/>
      <c r="AH248" s="2"/>
      <c r="AI248" s="2"/>
      <c r="AJ248" s="0" t="n">
        <f aca="false">VLOOKUP(D248,Koordinaten!$A:$C,2,FALSE())</f>
        <v>16.3725042</v>
      </c>
      <c r="AK248" s="0" t="n">
        <f aca="false">VLOOKUP(D248,Koordinaten!$A:$C,3,FALSE())</f>
        <v>48.2083537</v>
      </c>
      <c r="AL248" s="0" t="n">
        <f aca="false">IF(ISBLANK($E248),VLOOKUP(D248,Koordinaten!$A:$C,2,FALSE()),VLOOKUP($E248,Koordinaten!$F:$H,2,FALSE()))</f>
        <v>16.4166666</v>
      </c>
      <c r="AM248" s="0" t="n">
        <f aca="false">IF(ISBLANK($E248),VLOOKUP(D248,Koordinaten!$A:$C,3,FALSE()),VLOOKUP($E248,Koordinaten!$F:$H,3,FALSE()))</f>
        <v>47.5000001</v>
      </c>
      <c r="AN248" s="0" t="str">
        <f aca="false">CONCATENATE(AK248,";",AJ248)</f>
        <v>48,2083537;16,3725042</v>
      </c>
      <c r="AO248" s="0" t="str">
        <f aca="false">CONCATENATE(AM248,";",AL248)</f>
        <v>47,5000001;16,4166666</v>
      </c>
      <c r="AP248" s="0" t="n">
        <f aca="false">MIN(IF(ISBLANK(X248),9999,X248),IF(ISBLANK(AA248),9999,AA248),IF(ISBLANK(AD248),9999,AD248),IF(ISBLANK(AG248),9999,AG248),IF(ISBLANK(AI248),9999,AI248))</f>
        <v>9999</v>
      </c>
      <c r="AQ248" s="10" t="n">
        <v>44066</v>
      </c>
      <c r="AR248" s="0" t="s">
        <v>51</v>
      </c>
    </row>
    <row r="249" customFormat="false" ht="20" hidden="false" customHeight="false" outlineLevel="0" collapsed="false">
      <c r="B249" s="4" t="s">
        <v>89</v>
      </c>
      <c r="C249" s="5" t="n">
        <v>2018</v>
      </c>
      <c r="D249" s="4" t="s">
        <v>53</v>
      </c>
      <c r="E249" s="4" t="s">
        <v>147</v>
      </c>
      <c r="F249" s="4" t="n">
        <v>0</v>
      </c>
      <c r="G249" s="4" t="n">
        <v>1</v>
      </c>
      <c r="H249" s="2" t="s">
        <v>148</v>
      </c>
      <c r="I249" s="2" t="s">
        <v>525</v>
      </c>
      <c r="J249" s="2" t="s">
        <v>201</v>
      </c>
      <c r="K249" s="4" t="str">
        <f aca="false">CONCATENATE(IF(ISBLANK(W249),"-",W249),"/",IF(ISBLANK(Z249),"-",Z249),"/",IF(ISBLANK(AC249),"-",AC249),"/",IF(ISBLANK(AF249),"-",AF249),"/",IF(ISBLANK(AH249),"-",AH249))</f>
        <v>2022/2023/-/-/-</v>
      </c>
      <c r="L249" s="4" t="str">
        <f aca="false">CONCATENATE(IF(ISBLANK(X249),"-",X249),"/",IF(ISBLANK(AA249),"-",AA249),"/",IF(ISBLANK(AD249),"-",AD249),"/",IF(ISBLANK(AG249),"-",AG249),"/",IF(ISBLANK(AI249),"-",AI249))</f>
        <v>2040/2035/-/-/-</v>
      </c>
      <c r="M249" s="6"/>
      <c r="N249" s="4" t="n">
        <v>2020</v>
      </c>
      <c r="O249" s="4" t="str">
        <f aca="false">CONCATENATE(IF(ISBLANK(V249),"-",V249),"/",IF(ISBLANK(Y249),"-",Y249),"/",IF(ISBLANK(AB249),"-",AB249),"/",IF(ISBLANK(AE249),"-",AE249))</f>
        <v>93+/93/-/-</v>
      </c>
      <c r="P249" s="4" t="s">
        <v>515</v>
      </c>
      <c r="Q249" s="4" t="s">
        <v>515</v>
      </c>
      <c r="R249" s="2"/>
      <c r="S249" s="2"/>
      <c r="T249" s="11" t="n">
        <f aca="false">M249*F249</f>
        <v>0</v>
      </c>
      <c r="U249" s="12" t="n">
        <f aca="false">G249*M249</f>
        <v>0</v>
      </c>
      <c r="V249" s="2" t="s">
        <v>526</v>
      </c>
      <c r="W249" s="2" t="n">
        <v>2022</v>
      </c>
      <c r="X249" s="2" t="n">
        <v>2040</v>
      </c>
      <c r="Y249" s="2" t="n">
        <v>93</v>
      </c>
      <c r="Z249" s="2" t="n">
        <v>2023</v>
      </c>
      <c r="AA249" s="2" t="n">
        <v>2035</v>
      </c>
      <c r="AB249" s="2"/>
      <c r="AC249" s="2"/>
      <c r="AD249" s="2"/>
      <c r="AF249" s="2"/>
      <c r="AG249" s="2"/>
      <c r="AH249" s="2"/>
      <c r="AI249" s="2"/>
      <c r="AJ249" s="0" t="n">
        <f aca="false">VLOOKUP(D249,Koordinaten!$A:$C,2,FALSE())</f>
        <v>16.3725042</v>
      </c>
      <c r="AK249" s="0" t="n">
        <f aca="false">VLOOKUP(D249,Koordinaten!$A:$C,3,FALSE())</f>
        <v>48.2083537</v>
      </c>
      <c r="AL249" s="0" t="n">
        <f aca="false">IF(ISBLANK($E249),VLOOKUP(D249,Koordinaten!$A:$C,2,FALSE()),VLOOKUP($E249,Koordinaten!$F:$H,2,FALSE()))</f>
        <v>16.0816</v>
      </c>
      <c r="AM249" s="0" t="n">
        <f aca="false">IF(ISBLANK($E249),VLOOKUP(D249,Koordinaten!$A:$C,3,FALSE()),VLOOKUP($E249,Koordinaten!$F:$H,3,FALSE()))</f>
        <v>47.7221</v>
      </c>
      <c r="AN249" s="0" t="str">
        <f aca="false">CONCATENATE(AK249,";",AJ249)</f>
        <v>48,2083537;16,3725042</v>
      </c>
      <c r="AO249" s="0" t="str">
        <f aca="false">CONCATENATE(AM249,";",AL249)</f>
        <v>47,7221;16,0816</v>
      </c>
      <c r="AP249" s="0" t="n">
        <f aca="false">MIN(IF(ISBLANK(X249),9999,X249),IF(ISBLANK(AA249),9999,AA249),IF(ISBLANK(AD249),9999,AD249),IF(ISBLANK(AG249),9999,AG249),IF(ISBLANK(AI249),9999,AI249))</f>
        <v>2035</v>
      </c>
      <c r="AQ249" s="10" t="n">
        <v>44065</v>
      </c>
      <c r="AR249" s="0" t="n">
        <v>1</v>
      </c>
    </row>
    <row r="250" customFormat="false" ht="13" hidden="false" customHeight="false" outlineLevel="0" collapsed="false">
      <c r="B250" s="4" t="s">
        <v>52</v>
      </c>
      <c r="C250" s="5" t="n">
        <v>2014</v>
      </c>
      <c r="D250" s="4" t="s">
        <v>60</v>
      </c>
      <c r="E250" s="4" t="s">
        <v>361</v>
      </c>
      <c r="F250" s="4" t="n">
        <v>0</v>
      </c>
      <c r="G250" s="4" t="n">
        <v>1</v>
      </c>
      <c r="H250" s="2" t="s">
        <v>527</v>
      </c>
      <c r="I250" s="2" t="s">
        <v>528</v>
      </c>
      <c r="J250" s="2" t="s">
        <v>529</v>
      </c>
      <c r="K250" s="4" t="str">
        <f aca="false">CONCATENATE(IF(ISBLANK(W250),"-",W250),"/",IF(ISBLANK(Z250),"-",Z250),"/",IF(ISBLANK(AC250),"-",AC250),"/",IF(ISBLANK(AF250),"-",AF250),"/",IF(ISBLANK(AH250),"-",AH250))</f>
        <v>2017/-/-/-/-</v>
      </c>
      <c r="L250" s="4" t="str">
        <f aca="false">CONCATENATE(IF(ISBLANK(X250),"-",X250),"/",IF(ISBLANK(AA250),"-",AA250),"/",IF(ISBLANK(AD250),"-",AD250),"/",IF(ISBLANK(AG250),"-",AG250),"/",IF(ISBLANK(AI250),"-",AI250))</f>
        <v>2022/-/-/-/-</v>
      </c>
      <c r="M250" s="6"/>
      <c r="N250" s="4" t="n">
        <v>2020</v>
      </c>
      <c r="O250" s="4" t="str">
        <f aca="false">CONCATENATE(IF(ISBLANK(V250),"-",V250),"/",IF(ISBLANK(Y250),"-",Y250),"/",IF(ISBLANK(AB250),"-",AB250),"/",IF(ISBLANK(AE250),"-",AE250))</f>
        <v>88/-/-/-</v>
      </c>
      <c r="P250" s="4" t="s">
        <v>436</v>
      </c>
      <c r="Q250" s="4" t="s">
        <v>436</v>
      </c>
      <c r="R250" s="2"/>
      <c r="S250" s="2"/>
      <c r="T250" s="11" t="n">
        <f aca="false">M250*F250</f>
        <v>0</v>
      </c>
      <c r="U250" s="12" t="n">
        <f aca="false">G250*M250</f>
        <v>0</v>
      </c>
      <c r="V250" s="2" t="n">
        <v>88</v>
      </c>
      <c r="W250" s="2" t="n">
        <v>2017</v>
      </c>
      <c r="X250" s="2" t="n">
        <v>2022</v>
      </c>
      <c r="Y250" s="2" t="s">
        <v>161</v>
      </c>
      <c r="Z250" s="2"/>
      <c r="AA250" s="2"/>
      <c r="AB250" s="2"/>
      <c r="AC250" s="2"/>
      <c r="AD250" s="2"/>
      <c r="AF250" s="2"/>
      <c r="AG250" s="2"/>
      <c r="AH250" s="2"/>
      <c r="AI250" s="2"/>
      <c r="AJ250" s="0" t="n">
        <f aca="false">VLOOKUP(D250,Koordinaten!$A:$C,2,FALSE())</f>
        <v>12.4853384</v>
      </c>
      <c r="AK250" s="0" t="n">
        <f aca="false">VLOOKUP(D250,Koordinaten!$A:$C,3,FALSE())</f>
        <v>41.894802</v>
      </c>
      <c r="AL250" s="0" t="n">
        <f aca="false">IF(ISBLANK($E250),VLOOKUP(D250,Koordinaten!$A:$C,2,FALSE()),VLOOKUP($E250,Koordinaten!$F:$H,2,FALSE()))</f>
        <v>9.0977538</v>
      </c>
      <c r="AM250" s="0" t="n">
        <f aca="false">IF(ISBLANK($E250),VLOOKUP(D250,Koordinaten!$A:$C,3,FALSE()),VLOOKUP($E250,Koordinaten!$F:$H,3,FALSE()))</f>
        <v>40.061604</v>
      </c>
      <c r="AN250" s="0" t="str">
        <f aca="false">CONCATENATE(AK250,";",AJ250)</f>
        <v>41,894802;12,4853384</v>
      </c>
      <c r="AO250" s="0" t="str">
        <f aca="false">CONCATENATE(AM250,";",AL250)</f>
        <v>40,061604;9,0977538</v>
      </c>
      <c r="AP250" s="0" t="n">
        <f aca="false">MIN(IF(ISBLANK(X250),9999,X250),IF(ISBLANK(AA250),9999,AA250),IF(ISBLANK(AD250),9999,AD250),IF(ISBLANK(AG250),9999,AG250),IF(ISBLANK(AI250),9999,AI250))</f>
        <v>2022</v>
      </c>
      <c r="AQ250" s="10" t="n">
        <v>44107</v>
      </c>
      <c r="AR250" s="0" t="s">
        <v>51</v>
      </c>
    </row>
    <row r="251" customFormat="false" ht="13" hidden="false" customHeight="false" outlineLevel="0" collapsed="false">
      <c r="B251" s="4" t="s">
        <v>44</v>
      </c>
      <c r="C251" s="5" t="n">
        <v>2016</v>
      </c>
      <c r="D251" s="4" t="s">
        <v>60</v>
      </c>
      <c r="E251" s="4" t="s">
        <v>361</v>
      </c>
      <c r="F251" s="4" t="n">
        <v>0</v>
      </c>
      <c r="G251" s="4"/>
      <c r="H251" s="2" t="s">
        <v>530</v>
      </c>
      <c r="I251" s="2" t="s">
        <v>531</v>
      </c>
      <c r="J251" s="2" t="s">
        <v>532</v>
      </c>
      <c r="K251" s="4" t="str">
        <f aca="false">CONCATENATE(IF(ISBLANK(W251),"-",W251),"/",IF(ISBLANK(Z251),"-",Z251),"/",IF(ISBLANK(AC251),"-",AC251),"/",IF(ISBLANK(AF251),"-",AF251),"/",IF(ISBLANK(AH251),"-",AH251))</f>
        <v>-/2019/-/-/-</v>
      </c>
      <c r="L251" s="4" t="str">
        <f aca="false">CONCATENATE(IF(ISBLANK(X251),"-",X251),"/",IF(ISBLANK(AA251),"-",AA251),"/",IF(ISBLANK(AD251),"-",AD251),"/",IF(ISBLANK(AG251),"-",AG251),"/",IF(ISBLANK(AI251),"-",AI251))</f>
        <v>-/2019/-/-/-</v>
      </c>
      <c r="M251" s="6"/>
      <c r="N251" s="4" t="n">
        <v>2020</v>
      </c>
      <c r="O251" s="4" t="str">
        <f aca="false">CONCATENATE(IF(ISBLANK(V251),"-",V251),"/",IF(ISBLANK(Y251),"-",Y251),"/",IF(ISBLANK(AB251),"-",AB251),"/",IF(ISBLANK(AE251),"-",AE251))</f>
        <v>-/86/-/-</v>
      </c>
      <c r="P251" s="4" t="s">
        <v>436</v>
      </c>
      <c r="Q251" s="4" t="s">
        <v>436</v>
      </c>
      <c r="R251" s="2"/>
      <c r="S251" s="2"/>
      <c r="T251" s="11" t="n">
        <f aca="false">M251*F251</f>
        <v>0</v>
      </c>
      <c r="U251" s="12" t="n">
        <f aca="false">G251*M251</f>
        <v>0</v>
      </c>
      <c r="V251" s="2" t="s">
        <v>161</v>
      </c>
      <c r="Y251" s="0" t="n">
        <v>86</v>
      </c>
      <c r="Z251" s="0" t="n">
        <v>2019</v>
      </c>
      <c r="AA251" s="0" t="n">
        <v>2019</v>
      </c>
      <c r="AB251" s="2"/>
      <c r="AC251" s="2"/>
      <c r="AD251" s="2"/>
      <c r="AF251" s="2"/>
      <c r="AG251" s="2"/>
      <c r="AH251" s="2"/>
      <c r="AI251" s="2"/>
      <c r="AJ251" s="0" t="n">
        <f aca="false">VLOOKUP(D251,Koordinaten!$A:$C,2,FALSE())</f>
        <v>12.4853384</v>
      </c>
      <c r="AK251" s="0" t="n">
        <f aca="false">VLOOKUP(D251,Koordinaten!$A:$C,3,FALSE())</f>
        <v>41.894802</v>
      </c>
      <c r="AL251" s="0" t="n">
        <f aca="false">IF(ISBLANK($E251),VLOOKUP(D251,Koordinaten!$A:$C,2,FALSE()),VLOOKUP($E251,Koordinaten!$F:$H,2,FALSE()))</f>
        <v>9.0977538</v>
      </c>
      <c r="AM251" s="0" t="n">
        <f aca="false">IF(ISBLANK($E251),VLOOKUP(D251,Koordinaten!$A:$C,3,FALSE()),VLOOKUP($E251,Koordinaten!$F:$H,3,FALSE()))</f>
        <v>40.061604</v>
      </c>
      <c r="AN251" s="0" t="str">
        <f aca="false">CONCATENATE(AK251,";",AJ251)</f>
        <v>41,894802;12,4853384</v>
      </c>
      <c r="AO251" s="0" t="str">
        <f aca="false">CONCATENATE(AM251,";",AL251)</f>
        <v>40,061604;9,0977538</v>
      </c>
      <c r="AP251" s="0" t="n">
        <f aca="false">MIN(IF(ISBLANK(X251),9999,X251),IF(ISBLANK(AA251),9999,AA251),IF(ISBLANK(AD251),9999,AD251),IF(ISBLANK(AG251),9999,AG251),IF(ISBLANK(AI251),9999,AI251))</f>
        <v>2019</v>
      </c>
    </row>
    <row r="252" customFormat="false" ht="13" hidden="false" customHeight="false" outlineLevel="0" collapsed="false">
      <c r="B252" s="4" t="s">
        <v>44</v>
      </c>
      <c r="C252" s="5" t="n">
        <v>2015</v>
      </c>
      <c r="D252" s="4" t="s">
        <v>60</v>
      </c>
      <c r="E252" s="4" t="s">
        <v>61</v>
      </c>
      <c r="F252" s="4" t="n">
        <v>2</v>
      </c>
      <c r="G252" s="4"/>
      <c r="H252" s="2" t="s">
        <v>533</v>
      </c>
      <c r="I252" s="2" t="s">
        <v>534</v>
      </c>
      <c r="J252" s="2" t="s">
        <v>48</v>
      </c>
      <c r="K252" s="4" t="str">
        <f aca="false">CONCATENATE(IF(ISBLANK(W252),"-",W252),"/",IF(ISBLANK(Z252),"-",Z252),"/",IF(ISBLANK(AC252),"-",AC252),"/",IF(ISBLANK(AF252),"-",AF252),"/",IF(ISBLANK(AH252),"-",AH252))</f>
        <v>-/-/-/-/-</v>
      </c>
      <c r="L252" s="4" t="str">
        <f aca="false">CONCATENATE(IF(ISBLANK(X252),"-",X252),"/",IF(ISBLANK(AA252),"-",AA252),"/",IF(ISBLANK(AD252),"-",AD252),"/",IF(ISBLANK(AG252),"-",AG252),"/",IF(ISBLANK(AI252),"-",AI252))</f>
        <v>-/-/-/-/-</v>
      </c>
      <c r="M252" s="6"/>
      <c r="N252" s="4" t="n">
        <v>2019</v>
      </c>
      <c r="O252" s="4" t="str">
        <f aca="false">CONCATENATE(IF(ISBLANK(V252),"-",V252),"/",IF(ISBLANK(Y252),"-",Y252),"/",IF(ISBLANK(AB252),"-",AB252),"/",IF(ISBLANK(AE252),"-",AE252))</f>
        <v>-/-/-/-</v>
      </c>
      <c r="P252" s="4" t="s">
        <v>433</v>
      </c>
      <c r="Q252" s="4" t="s">
        <v>433</v>
      </c>
      <c r="R252" s="2"/>
      <c r="S252" s="2"/>
      <c r="T252" s="11" t="n">
        <f aca="false">M252*F252</f>
        <v>0</v>
      </c>
      <c r="U252" s="12" t="n">
        <f aca="false">G252*M252</f>
        <v>0</v>
      </c>
      <c r="V252" s="2" t="s">
        <v>161</v>
      </c>
      <c r="Y252" s="0" t="s">
        <v>161</v>
      </c>
      <c r="AB252" s="2"/>
      <c r="AC252" s="2"/>
      <c r="AD252" s="2"/>
      <c r="AF252" s="2"/>
      <c r="AG252" s="2"/>
      <c r="AH252" s="2"/>
      <c r="AI252" s="2"/>
      <c r="AJ252" s="0" t="n">
        <f aca="false">VLOOKUP(D252,Koordinaten!$A:$C,2,FALSE())</f>
        <v>12.4853384</v>
      </c>
      <c r="AK252" s="0" t="n">
        <f aca="false">VLOOKUP(D252,Koordinaten!$A:$C,3,FALSE())</f>
        <v>41.894802</v>
      </c>
      <c r="AL252" s="0" t="n">
        <f aca="false">IF(ISBLANK($E252),VLOOKUP(D252,Koordinaten!$A:$C,2,FALSE()),VLOOKUP($E252,Koordinaten!$F:$H,2,FALSE()))</f>
        <v>11.2555757</v>
      </c>
      <c r="AM252" s="0" t="n">
        <f aca="false">IF(ISBLANK($E252),VLOOKUP(D252,Koordinaten!$A:$C,3,FALSE()),VLOOKUP($E252,Koordinaten!$F:$H,3,FALSE()))</f>
        <v>43.7698712</v>
      </c>
      <c r="AN252" s="0" t="str">
        <f aca="false">CONCATENATE(AK252,";",AJ252)</f>
        <v>41,894802;12,4853384</v>
      </c>
      <c r="AO252" s="0" t="str">
        <f aca="false">CONCATENATE(AM252,";",AL252)</f>
        <v>43,7698712;11,2555757</v>
      </c>
      <c r="AP252" s="0" t="n">
        <f aca="false">MIN(IF(ISBLANK(X252),9999,X252),IF(ISBLANK(AA252),9999,AA252),IF(ISBLANK(AD252),9999,AD252),IF(ISBLANK(AG252),9999,AG252),IF(ISBLANK(AI252),9999,AI252))</f>
        <v>9999</v>
      </c>
    </row>
    <row r="253" customFormat="false" ht="13" hidden="false" customHeight="false" outlineLevel="0" collapsed="false">
      <c r="B253" s="4" t="s">
        <v>44</v>
      </c>
      <c r="C253" s="5" t="n">
        <v>2017</v>
      </c>
      <c r="D253" s="4" t="s">
        <v>60</v>
      </c>
      <c r="E253" s="4" t="s">
        <v>157</v>
      </c>
      <c r="F253" s="4" t="n">
        <v>1</v>
      </c>
      <c r="G253" s="4" t="n">
        <v>1</v>
      </c>
      <c r="H253" s="2" t="s">
        <v>205</v>
      </c>
      <c r="I253" s="2" t="s">
        <v>535</v>
      </c>
      <c r="J253" s="2" t="s">
        <v>48</v>
      </c>
      <c r="K253" s="4" t="str">
        <f aca="false">CONCATENATE(IF(ISBLANK(W253),"-",W253),"/",IF(ISBLANK(Z253),"-",Z253),"/",IF(ISBLANK(AC253),"-",AC253),"/",IF(ISBLANK(AF253),"-",AF253),"/",IF(ISBLANK(AH253),"-",AH253))</f>
        <v>-/-/-/-/-</v>
      </c>
      <c r="L253" s="4" t="str">
        <f aca="false">CONCATENATE(IF(ISBLANK(X253),"-",X253),"/",IF(ISBLANK(AA253),"-",AA253),"/",IF(ISBLANK(AD253),"-",AD253),"/",IF(ISBLANK(AG253),"-",AG253),"/",IF(ISBLANK(AI253),"-",AI253))</f>
        <v>-/-/-/-/-</v>
      </c>
      <c r="M253" s="6"/>
      <c r="N253" s="4" t="n">
        <v>2019</v>
      </c>
      <c r="O253" s="4" t="str">
        <f aca="false">CONCATENATE(IF(ISBLANK(V253),"-",V253),"/",IF(ISBLANK(Y253),"-",Y253),"/",IF(ISBLANK(AB253),"-",AB253),"/",IF(ISBLANK(AE253),"-",AE253))</f>
        <v>-/-/-/-</v>
      </c>
      <c r="P253" s="4" t="s">
        <v>145</v>
      </c>
      <c r="Q253" s="4" t="s">
        <v>145</v>
      </c>
      <c r="R253" s="2"/>
      <c r="S253" s="2"/>
      <c r="T253" s="11" t="n">
        <f aca="false">M253*F253</f>
        <v>0</v>
      </c>
      <c r="U253" s="12" t="n">
        <f aca="false">G253*M253</f>
        <v>0</v>
      </c>
      <c r="V253" s="2" t="s">
        <v>161</v>
      </c>
      <c r="Y253" s="0" t="s">
        <v>161</v>
      </c>
      <c r="AB253" s="2"/>
      <c r="AC253" s="2"/>
      <c r="AD253" s="2"/>
      <c r="AF253" s="2"/>
      <c r="AG253" s="2"/>
      <c r="AH253" s="2"/>
      <c r="AI253" s="2"/>
      <c r="AJ253" s="0" t="n">
        <f aca="false">VLOOKUP(D253,Koordinaten!$A:$C,2,FALSE())</f>
        <v>12.4853384</v>
      </c>
      <c r="AK253" s="0" t="n">
        <f aca="false">VLOOKUP(D253,Koordinaten!$A:$C,3,FALSE())</f>
        <v>41.894802</v>
      </c>
      <c r="AL253" s="0" t="n">
        <f aca="false">IF(ISBLANK($E253),VLOOKUP(D253,Koordinaten!$A:$C,2,FALSE()),VLOOKUP($E253,Koordinaten!$F:$H,2,FALSE()))</f>
        <v>11.3547801</v>
      </c>
      <c r="AM253" s="0" t="n">
        <f aca="false">IF(ISBLANK($E253),VLOOKUP(D253,Koordinaten!$A:$C,3,FALSE()),VLOOKUP($E253,Koordinaten!$F:$H,3,FALSE()))</f>
        <v>46.4981125</v>
      </c>
      <c r="AN253" s="0" t="str">
        <f aca="false">CONCATENATE(AK253,";",AJ253)</f>
        <v>41,894802;12,4853384</v>
      </c>
      <c r="AO253" s="0" t="str">
        <f aca="false">CONCATENATE(AM253,";",AL253)</f>
        <v>46,4981125;11,3547801</v>
      </c>
      <c r="AP253" s="0" t="n">
        <f aca="false">MIN(IF(ISBLANK(X253),9999,X253),IF(ISBLANK(AA253),9999,AA253),IF(ISBLANK(AD253),9999,AD253),IF(ISBLANK(AG253),9999,AG253),IF(ISBLANK(AI253),9999,AI253))</f>
        <v>9999</v>
      </c>
      <c r="AQ253" s="10" t="n">
        <v>44066</v>
      </c>
      <c r="AR253" s="0" t="n">
        <v>8</v>
      </c>
    </row>
    <row r="254" customFormat="false" ht="13" hidden="false" customHeight="false" outlineLevel="0" collapsed="false">
      <c r="B254" s="4" t="s">
        <v>44</v>
      </c>
      <c r="C254" s="5" t="n">
        <v>2013</v>
      </c>
      <c r="D254" s="4" t="s">
        <v>53</v>
      </c>
      <c r="E254" s="4" t="s">
        <v>54</v>
      </c>
      <c r="F254" s="4" t="n">
        <v>1</v>
      </c>
      <c r="G254" s="4" t="n">
        <v>1</v>
      </c>
      <c r="H254" s="2" t="s">
        <v>536</v>
      </c>
      <c r="I254" s="2" t="s">
        <v>537</v>
      </c>
      <c r="J254" s="2" t="s">
        <v>48</v>
      </c>
      <c r="K254" s="4" t="str">
        <f aca="false">CONCATENATE(IF(ISBLANK(W254),"-",W254),"/",IF(ISBLANK(Z254),"-",Z254),"/",IF(ISBLANK(AC254),"-",AC254),"/",IF(ISBLANK(AF254),"-",AF254),"/",IF(ISBLANK(AH254),"-",AH254))</f>
        <v>-/-/-/-/-</v>
      </c>
      <c r="L254" s="4" t="str">
        <f aca="false">CONCATENATE(IF(ISBLANK(X254),"-",X254),"/",IF(ISBLANK(AA254),"-",AA254),"/",IF(ISBLANK(AD254),"-",AD254),"/",IF(ISBLANK(AG254),"-",AG254),"/",IF(ISBLANK(AI254),"-",AI254))</f>
        <v>-/-/-/-/-</v>
      </c>
      <c r="M254" s="6"/>
      <c r="N254" s="4" t="n">
        <v>2019</v>
      </c>
      <c r="O254" s="4" t="str">
        <f aca="false">CONCATENATE(IF(ISBLANK(V254),"-",V254),"/",IF(ISBLANK(Y254),"-",Y254),"/",IF(ISBLANK(AB254),"-",AB254),"/",IF(ISBLANK(AE254),"-",AE254))</f>
        <v>-/-/-/-</v>
      </c>
      <c r="P254" s="4" t="s">
        <v>538</v>
      </c>
      <c r="Q254" s="4" t="s">
        <v>538</v>
      </c>
      <c r="R254" s="2"/>
      <c r="S254" s="2"/>
      <c r="T254" s="11" t="n">
        <f aca="false">M254*F254</f>
        <v>0</v>
      </c>
      <c r="U254" s="12" t="n">
        <f aca="false">G254*M254</f>
        <v>0</v>
      </c>
      <c r="V254" s="2" t="s">
        <v>161</v>
      </c>
      <c r="Y254" s="0" t="s">
        <v>161</v>
      </c>
      <c r="AB254" s="2"/>
      <c r="AC254" s="2"/>
      <c r="AD254" s="2"/>
      <c r="AF254" s="2"/>
      <c r="AG254" s="2"/>
      <c r="AH254" s="2"/>
      <c r="AI254" s="2"/>
      <c r="AJ254" s="0" t="n">
        <f aca="false">VLOOKUP(D254,Koordinaten!$A:$C,2,FALSE())</f>
        <v>16.3725042</v>
      </c>
      <c r="AK254" s="0" t="n">
        <f aca="false">VLOOKUP(D254,Koordinaten!$A:$C,3,FALSE())</f>
        <v>48.2083537</v>
      </c>
      <c r="AL254" s="0" t="n">
        <f aca="false">IF(ISBLANK($E254),VLOOKUP(D254,Koordinaten!$A:$C,2,FALSE()),VLOOKUP($E254,Koordinaten!$F:$H,2,FALSE()))</f>
        <v>16.4166666</v>
      </c>
      <c r="AM254" s="0" t="n">
        <f aca="false">IF(ISBLANK($E254),VLOOKUP(D254,Koordinaten!$A:$C,3,FALSE()),VLOOKUP($E254,Koordinaten!$F:$H,3,FALSE()))</f>
        <v>47.5000001</v>
      </c>
      <c r="AN254" s="0" t="str">
        <f aca="false">CONCATENATE(AK254,";",AJ254)</f>
        <v>48,2083537;16,3725042</v>
      </c>
      <c r="AO254" s="0" t="str">
        <f aca="false">CONCATENATE(AM254,";",AL254)</f>
        <v>47,5000001;16,4166666</v>
      </c>
      <c r="AP254" s="0" t="n">
        <f aca="false">MIN(IF(ISBLANK(X254),9999,X254),IF(ISBLANK(AA254),9999,AA254),IF(ISBLANK(AD254),9999,AD254),IF(ISBLANK(AG254),9999,AG254),IF(ISBLANK(AI254),9999,AI254))</f>
        <v>9999</v>
      </c>
      <c r="AQ254" s="10" t="n">
        <v>44066</v>
      </c>
      <c r="AR254" s="0" t="n">
        <v>9</v>
      </c>
    </row>
    <row r="255" customFormat="false" ht="13" hidden="false" customHeight="false" outlineLevel="0" collapsed="false">
      <c r="B255" s="4" t="s">
        <v>44</v>
      </c>
      <c r="C255" s="5" t="n">
        <v>2017</v>
      </c>
      <c r="D255" s="4" t="s">
        <v>53</v>
      </c>
      <c r="E255" s="4" t="s">
        <v>54</v>
      </c>
      <c r="F255" s="4" t="n">
        <v>2</v>
      </c>
      <c r="G255" s="4"/>
      <c r="H255" s="2" t="s">
        <v>536</v>
      </c>
      <c r="I255" s="2" t="s">
        <v>539</v>
      </c>
      <c r="J255" s="2" t="s">
        <v>190</v>
      </c>
      <c r="K255" s="4" t="str">
        <f aca="false">CONCATENATE(IF(ISBLANK(W255),"-",W255),"/",IF(ISBLANK(Z255),"-",Z255),"/",IF(ISBLANK(AC255),"-",AC255),"/",IF(ISBLANK(AF255),"-",AF255),"/",IF(ISBLANK(AH255),"-",AH255))</f>
        <v>-/-/-/-/-</v>
      </c>
      <c r="L255" s="4" t="str">
        <f aca="false">CONCATENATE(IF(ISBLANK(X255),"-",X255),"/",IF(ISBLANK(AA255),"-",AA255),"/",IF(ISBLANK(AD255),"-",AD255),"/",IF(ISBLANK(AG255),"-",AG255),"/",IF(ISBLANK(AI255),"-",AI255))</f>
        <v>-/-/-/-/-</v>
      </c>
      <c r="M255" s="6"/>
      <c r="N255" s="4" t="n">
        <v>2019</v>
      </c>
      <c r="O255" s="4" t="str">
        <f aca="false">CONCATENATE(IF(ISBLANK(V255),"-",V255),"/",IF(ISBLANK(Y255),"-",Y255),"/",IF(ISBLANK(AB255),"-",AB255),"/",IF(ISBLANK(AE255),"-",AE255))</f>
        <v>-/-/-/-</v>
      </c>
      <c r="P255" s="4" t="s">
        <v>538</v>
      </c>
      <c r="Q255" s="4" t="s">
        <v>538</v>
      </c>
      <c r="R255" s="2"/>
      <c r="S255" s="2"/>
      <c r="T255" s="11" t="n">
        <f aca="false">M255*F255</f>
        <v>0</v>
      </c>
      <c r="U255" s="12" t="n">
        <f aca="false">G255*M255</f>
        <v>0</v>
      </c>
      <c r="V255" s="2" t="s">
        <v>161</v>
      </c>
      <c r="Y255" s="0" t="s">
        <v>161</v>
      </c>
      <c r="AB255" s="2"/>
      <c r="AC255" s="2"/>
      <c r="AD255" s="2"/>
      <c r="AF255" s="2"/>
      <c r="AG255" s="2"/>
      <c r="AH255" s="2"/>
      <c r="AI255" s="2"/>
      <c r="AJ255" s="0" t="n">
        <f aca="false">VLOOKUP(D255,Koordinaten!$A:$C,2,FALSE())</f>
        <v>16.3725042</v>
      </c>
      <c r="AK255" s="0" t="n">
        <f aca="false">VLOOKUP(D255,Koordinaten!$A:$C,3,FALSE())</f>
        <v>48.2083537</v>
      </c>
      <c r="AL255" s="0" t="n">
        <f aca="false">IF(ISBLANK($E255),VLOOKUP(D255,Koordinaten!$A:$C,2,FALSE()),VLOOKUP($E255,Koordinaten!$F:$H,2,FALSE()))</f>
        <v>16.4166666</v>
      </c>
      <c r="AM255" s="0" t="n">
        <f aca="false">IF(ISBLANK($E255),VLOOKUP(D255,Koordinaten!$A:$C,3,FALSE()),VLOOKUP($E255,Koordinaten!$F:$H,3,FALSE()))</f>
        <v>47.5000001</v>
      </c>
      <c r="AN255" s="0" t="str">
        <f aca="false">CONCATENATE(AK255,";",AJ255)</f>
        <v>48,2083537;16,3725042</v>
      </c>
      <c r="AO255" s="0" t="str">
        <f aca="false">CONCATENATE(AM255,";",AL255)</f>
        <v>47,5000001;16,4166666</v>
      </c>
      <c r="AP255" s="0" t="n">
        <f aca="false">MIN(IF(ISBLANK(X255),9999,X255),IF(ISBLANK(AA255),9999,AA255),IF(ISBLANK(AD255),9999,AD255),IF(ISBLANK(AG255),9999,AG255),IF(ISBLANK(AI255),9999,AI255))</f>
        <v>9999</v>
      </c>
      <c r="AQ255" s="10" t="n">
        <v>44066</v>
      </c>
      <c r="AR255" s="0" t="s">
        <v>51</v>
      </c>
    </row>
    <row r="256" customFormat="false" ht="13" hidden="false" customHeight="false" outlineLevel="0" collapsed="false">
      <c r="B256" s="4" t="s">
        <v>333</v>
      </c>
      <c r="C256" s="5" t="n">
        <v>2018</v>
      </c>
      <c r="D256" s="4" t="s">
        <v>53</v>
      </c>
      <c r="E256" s="4" t="s">
        <v>54</v>
      </c>
      <c r="F256" s="4" t="n">
        <v>3</v>
      </c>
      <c r="G256" s="4"/>
      <c r="H256" s="2" t="s">
        <v>536</v>
      </c>
      <c r="I256" s="2" t="s">
        <v>540</v>
      </c>
      <c r="J256" s="2" t="s">
        <v>48</v>
      </c>
      <c r="K256" s="4" t="str">
        <f aca="false">CONCATENATE(IF(ISBLANK(W256),"-",W256),"/",IF(ISBLANK(Z256),"-",Z256),"/",IF(ISBLANK(AC256),"-",AC256),"/",IF(ISBLANK(AF256),"-",AF256),"/",IF(ISBLANK(AH256),"-",AH256))</f>
        <v>-/-/-/-/-</v>
      </c>
      <c r="L256" s="4" t="str">
        <f aca="false">CONCATENATE(IF(ISBLANK(X256),"-",X256),"/",IF(ISBLANK(AA256),"-",AA256),"/",IF(ISBLANK(AD256),"-",AD256),"/",IF(ISBLANK(AG256),"-",AG256),"/",IF(ISBLANK(AI256),"-",AI256))</f>
        <v>-/-/-/-/-</v>
      </c>
      <c r="M256" s="6"/>
      <c r="N256" s="4" t="n">
        <v>2019</v>
      </c>
      <c r="O256" s="4" t="str">
        <f aca="false">CONCATENATE(IF(ISBLANK(V256),"-",V256),"/",IF(ISBLANK(Y256),"-",Y256),"/",IF(ISBLANK(AB256),"-",AB256),"/",IF(ISBLANK(AE256),"-",AE256))</f>
        <v>-/-/-/-</v>
      </c>
      <c r="P256" s="4" t="s">
        <v>538</v>
      </c>
      <c r="Q256" s="4" t="s">
        <v>538</v>
      </c>
      <c r="R256" s="2"/>
      <c r="S256" s="2"/>
      <c r="T256" s="11" t="n">
        <f aca="false">M256*F256</f>
        <v>0</v>
      </c>
      <c r="U256" s="12" t="n">
        <f aca="false">G256*M256</f>
        <v>0</v>
      </c>
      <c r="V256" s="2" t="s">
        <v>161</v>
      </c>
      <c r="Y256" s="0" t="s">
        <v>161</v>
      </c>
      <c r="AB256" s="2"/>
      <c r="AC256" s="2"/>
      <c r="AD256" s="2"/>
      <c r="AF256" s="2"/>
      <c r="AG256" s="2"/>
      <c r="AH256" s="2"/>
      <c r="AI256" s="2"/>
      <c r="AJ256" s="0" t="n">
        <f aca="false">VLOOKUP(D256,Koordinaten!$A:$C,2,FALSE())</f>
        <v>16.3725042</v>
      </c>
      <c r="AK256" s="0" t="n">
        <f aca="false">VLOOKUP(D256,Koordinaten!$A:$C,3,FALSE())</f>
        <v>48.2083537</v>
      </c>
      <c r="AL256" s="0" t="n">
        <f aca="false">IF(ISBLANK($E256),VLOOKUP(D256,Koordinaten!$A:$C,2,FALSE()),VLOOKUP($E256,Koordinaten!$F:$H,2,FALSE()))</f>
        <v>16.4166666</v>
      </c>
      <c r="AM256" s="0" t="n">
        <f aca="false">IF(ISBLANK($E256),VLOOKUP(D256,Koordinaten!$A:$C,3,FALSE()),VLOOKUP($E256,Koordinaten!$F:$H,3,FALSE()))</f>
        <v>47.5000001</v>
      </c>
      <c r="AN256" s="0" t="str">
        <f aca="false">CONCATENATE(AK256,";",AJ256)</f>
        <v>48,2083537;16,3725042</v>
      </c>
      <c r="AO256" s="0" t="str">
        <f aca="false">CONCATENATE(AM256,";",AL256)</f>
        <v>47,5000001;16,4166666</v>
      </c>
      <c r="AP256" s="0" t="n">
        <f aca="false">MIN(IF(ISBLANK(X256),9999,X256),IF(ISBLANK(AA256),9999,AA256),IF(ISBLANK(AD256),9999,AD256),IF(ISBLANK(AG256),9999,AG256),IF(ISBLANK(AI256),9999,AI256))</f>
        <v>9999</v>
      </c>
    </row>
    <row r="257" customFormat="false" ht="20" hidden="false" customHeight="false" outlineLevel="0" collapsed="false">
      <c r="B257" s="4" t="s">
        <v>99</v>
      </c>
      <c r="C257" s="5" t="n">
        <v>2015</v>
      </c>
      <c r="D257" s="4" t="s">
        <v>60</v>
      </c>
      <c r="E257" s="4" t="s">
        <v>61</v>
      </c>
      <c r="F257" s="4" t="n">
        <v>1</v>
      </c>
      <c r="G257" s="4"/>
      <c r="H257" s="13" t="s">
        <v>541</v>
      </c>
      <c r="I257" s="13" t="s">
        <v>542</v>
      </c>
      <c r="J257" s="2" t="s">
        <v>48</v>
      </c>
      <c r="K257" s="4" t="str">
        <f aca="false">CONCATENATE(IF(ISBLANK(W257),"-",W257),"/",IF(ISBLANK(Z257),"-",Z257),"/",IF(ISBLANK(AC257),"-",AC257),"/",IF(ISBLANK(AF257),"-",AF257),"/",IF(ISBLANK(AH257),"-",AH257))</f>
        <v>2017/2019/-/2019/-</v>
      </c>
      <c r="L257" s="4" t="str">
        <f aca="false">CONCATENATE(IF(ISBLANK(X257),"-",X257),"/",IF(ISBLANK(AA257),"-",AA257),"/",IF(ISBLANK(AD257),"-",AD257),"/",IF(ISBLANK(AG257),"-",AG257),"/",IF(ISBLANK(AI257),"-",AI257))</f>
        <v>2024/2033/-/2024/-</v>
      </c>
      <c r="M257" s="6"/>
      <c r="N257" s="4" t="n">
        <v>2019</v>
      </c>
      <c r="O257" s="4" t="str">
        <f aca="false">CONCATENATE(IF(ISBLANK(V257),"-",V257),"/",IF(ISBLANK(Y257),"-",Y257),"/",IF(ISBLANK(AB257),"-",AB257),"/",IF(ISBLANK(AE257),"-",AE257))</f>
        <v>89/93/-/88,2</v>
      </c>
      <c r="P257" s="4" t="s">
        <v>543</v>
      </c>
      <c r="Q257" s="4" t="s">
        <v>544</v>
      </c>
      <c r="T257" s="11" t="n">
        <f aca="false">M257*F257</f>
        <v>0</v>
      </c>
      <c r="U257" s="12" t="n">
        <f aca="false">G257*M257</f>
        <v>0</v>
      </c>
      <c r="V257" s="2" t="n">
        <v>89</v>
      </c>
      <c r="W257" s="0" t="n">
        <v>2017</v>
      </c>
      <c r="X257" s="0" t="n">
        <v>2024</v>
      </c>
      <c r="Y257" s="0" t="n">
        <v>93</v>
      </c>
      <c r="Z257" s="0" t="n">
        <v>2019</v>
      </c>
      <c r="AA257" s="0" t="n">
        <v>2033</v>
      </c>
      <c r="AB257" s="2"/>
      <c r="AC257" s="2"/>
      <c r="AD257" s="2"/>
      <c r="AE257" s="2" t="n">
        <v>88.2</v>
      </c>
      <c r="AF257" s="2" t="n">
        <v>2019</v>
      </c>
      <c r="AG257" s="2" t="n">
        <v>2024</v>
      </c>
      <c r="AH257" s="2"/>
      <c r="AI257" s="2"/>
      <c r="AJ257" s="0" t="n">
        <f aca="false">VLOOKUP(D257,Koordinaten!$A:$C,2,FALSE())</f>
        <v>12.4853384</v>
      </c>
      <c r="AK257" s="0" t="n">
        <f aca="false">VLOOKUP(D257,Koordinaten!$A:$C,3,FALSE())</f>
        <v>41.894802</v>
      </c>
      <c r="AL257" s="0" t="n">
        <f aca="false">IF(ISBLANK($E257),VLOOKUP(D257,Koordinaten!$A:$C,2,FALSE()),VLOOKUP($E257,Koordinaten!$F:$H,2,FALSE()))</f>
        <v>11.2555757</v>
      </c>
      <c r="AM257" s="0" t="n">
        <f aca="false">IF(ISBLANK($E257),VLOOKUP(D257,Koordinaten!$A:$C,3,FALSE()),VLOOKUP($E257,Koordinaten!$F:$H,3,FALSE()))</f>
        <v>43.7698712</v>
      </c>
      <c r="AN257" s="0" t="str">
        <f aca="false">CONCATENATE(AK257,";",AJ257)</f>
        <v>41,894802;12,4853384</v>
      </c>
      <c r="AO257" s="0" t="str">
        <f aca="false">CONCATENATE(AM257,";",AL257)</f>
        <v>43,7698712;11,2555757</v>
      </c>
      <c r="AP257" s="0" t="n">
        <f aca="false">MIN(IF(ISBLANK(X257),9999,X257),IF(ISBLANK(AA257),9999,AA257),IF(ISBLANK(AD257),9999,AD257),IF(ISBLANK(AG257),9999,AG257),IF(ISBLANK(AI257),9999,AI257))</f>
        <v>2024</v>
      </c>
      <c r="AQ257" s="10" t="n">
        <v>44099</v>
      </c>
      <c r="AR257" s="0" t="s">
        <v>344</v>
      </c>
    </row>
    <row r="258" customFormat="false" ht="13" hidden="false" customHeight="false" outlineLevel="0" collapsed="false">
      <c r="B258" s="4" t="s">
        <v>71</v>
      </c>
      <c r="C258" s="5" t="n">
        <v>2015</v>
      </c>
      <c r="D258" s="4" t="s">
        <v>60</v>
      </c>
      <c r="E258" s="4" t="s">
        <v>157</v>
      </c>
      <c r="F258" s="4" t="n">
        <v>1</v>
      </c>
      <c r="G258" s="4"/>
      <c r="H258" s="4" t="s">
        <v>273</v>
      </c>
      <c r="I258" s="2" t="s">
        <v>283</v>
      </c>
      <c r="J258" s="2" t="s">
        <v>48</v>
      </c>
      <c r="K258" s="4" t="str">
        <f aca="false">CONCATENATE(IF(ISBLANK(W258),"-",W258),"/",IF(ISBLANK(Z258),"-",Z258),"/",IF(ISBLANK(AC258),"-",AC258),"/",IF(ISBLANK(AF258),"-",AF258),"/",IF(ISBLANK(AH258),"-",AH258))</f>
        <v>-/-/-/-/-</v>
      </c>
      <c r="L258" s="4" t="str">
        <f aca="false">CONCATENATE(IF(ISBLANK(X258),"-",X258),"/",IF(ISBLANK(AA258),"-",AA258),"/",IF(ISBLANK(AD258),"-",AD258),"/",IF(ISBLANK(AG258),"-",AG258),"/",IF(ISBLANK(AI258),"-",AI258))</f>
        <v>-/-/-/-/-</v>
      </c>
      <c r="M258" s="6"/>
      <c r="N258" s="4" t="n">
        <v>2019</v>
      </c>
      <c r="O258" s="4" t="str">
        <f aca="false">CONCATENATE(IF(ISBLANK(V258),"-",V258),"/",IF(ISBLANK(Y258),"-",Y258),"/",IF(ISBLANK(AB258),"-",AB258),"/",IF(ISBLANK(AE258),"-",AE258))</f>
        <v>-/-/-/-</v>
      </c>
      <c r="P258" s="4" t="s">
        <v>543</v>
      </c>
      <c r="Q258" s="4" t="s">
        <v>544</v>
      </c>
      <c r="T258" s="11" t="n">
        <f aca="false">M258*F258</f>
        <v>0</v>
      </c>
      <c r="U258" s="12" t="n">
        <f aca="false">G258*M258</f>
        <v>0</v>
      </c>
      <c r="V258" s="2" t="s">
        <v>161</v>
      </c>
      <c r="Y258" s="0" t="s">
        <v>161</v>
      </c>
      <c r="AB258" s="2"/>
      <c r="AC258" s="2"/>
      <c r="AD258" s="2"/>
      <c r="AF258" s="2"/>
      <c r="AG258" s="2"/>
      <c r="AH258" s="2"/>
      <c r="AI258" s="2"/>
      <c r="AJ258" s="0" t="n">
        <f aca="false">VLOOKUP(D258,Koordinaten!$A:$C,2,FALSE())</f>
        <v>12.4853384</v>
      </c>
      <c r="AK258" s="0" t="n">
        <f aca="false">VLOOKUP(D258,Koordinaten!$A:$C,3,FALSE())</f>
        <v>41.894802</v>
      </c>
      <c r="AL258" s="0" t="n">
        <f aca="false">IF(ISBLANK($E258),VLOOKUP(D258,Koordinaten!$A:$C,2,FALSE()),VLOOKUP($E258,Koordinaten!$F:$H,2,FALSE()))</f>
        <v>11.3547801</v>
      </c>
      <c r="AM258" s="0" t="n">
        <f aca="false">IF(ISBLANK($E258),VLOOKUP(D258,Koordinaten!$A:$C,3,FALSE()),VLOOKUP($E258,Koordinaten!$F:$H,3,FALSE()))</f>
        <v>46.4981125</v>
      </c>
      <c r="AN258" s="0" t="str">
        <f aca="false">CONCATENATE(AK258,";",AJ258)</f>
        <v>41,894802;12,4853384</v>
      </c>
      <c r="AO258" s="0" t="str">
        <f aca="false">CONCATENATE(AM258,";",AL258)</f>
        <v>46,4981125;11,3547801</v>
      </c>
      <c r="AP258" s="0" t="n">
        <f aca="false">MIN(IF(ISBLANK(X258),9999,X258),IF(ISBLANK(AA258),9999,AA258),IF(ISBLANK(AD258),9999,AD258),IF(ISBLANK(AG258),9999,AG258),IF(ISBLANK(AI258),9999,AI258))</f>
        <v>9999</v>
      </c>
    </row>
    <row r="259" customFormat="false" ht="13" hidden="false" customHeight="false" outlineLevel="0" collapsed="false">
      <c r="B259" s="4" t="s">
        <v>71</v>
      </c>
      <c r="C259" s="5" t="n">
        <v>2016</v>
      </c>
      <c r="D259" s="4" t="s">
        <v>60</v>
      </c>
      <c r="E259" s="4" t="s">
        <v>157</v>
      </c>
      <c r="F259" s="4" t="n">
        <v>1</v>
      </c>
      <c r="G259" s="4" t="n">
        <v>1</v>
      </c>
      <c r="H259" s="2" t="s">
        <v>545</v>
      </c>
      <c r="I259" s="2" t="s">
        <v>162</v>
      </c>
      <c r="J259" s="2" t="s">
        <v>163</v>
      </c>
      <c r="K259" s="4" t="str">
        <f aca="false">CONCATENATE(IF(ISBLANK(W259),"-",W259),"/",IF(ISBLANK(Z259),"-",Z259),"/",IF(ISBLANK(AC259),"-",AC259),"/",IF(ISBLANK(AF259),"-",AF259),"/",IF(ISBLANK(AH259),"-",AH259))</f>
        <v>-/-/-/2020/-</v>
      </c>
      <c r="L259" s="4" t="str">
        <f aca="false">CONCATENATE(IF(ISBLANK(X259),"-",X259),"/",IF(ISBLANK(AA259),"-",AA259),"/",IF(ISBLANK(AD259),"-",AD259),"/",IF(ISBLANK(AG259),"-",AG259),"/",IF(ISBLANK(AI259),"-",AI259))</f>
        <v>-/-/-/2026/-</v>
      </c>
      <c r="M259" s="6"/>
      <c r="N259" s="4" t="n">
        <v>2019</v>
      </c>
      <c r="O259" s="4" t="str">
        <f aca="false">CONCATENATE(IF(ISBLANK(V259),"-",V259),"/",IF(ISBLANK(Y259),"-",Y259),"/",IF(ISBLANK(AB259),"-",AB259),"/",IF(ISBLANK(AE259),"-",AE259))</f>
        <v>-/-/-/92</v>
      </c>
      <c r="P259" s="4" t="s">
        <v>543</v>
      </c>
      <c r="Q259" s="4" t="s">
        <v>544</v>
      </c>
      <c r="T259" s="11" t="n">
        <f aca="false">M259*F259</f>
        <v>0</v>
      </c>
      <c r="U259" s="12" t="n">
        <f aca="false">G259*M259</f>
        <v>0</v>
      </c>
      <c r="V259" s="2" t="s">
        <v>161</v>
      </c>
      <c r="Y259" s="0" t="s">
        <v>161</v>
      </c>
      <c r="AB259" s="2"/>
      <c r="AC259" s="2"/>
      <c r="AD259" s="2"/>
      <c r="AE259" s="2" t="n">
        <v>92</v>
      </c>
      <c r="AF259" s="2" t="n">
        <v>2020</v>
      </c>
      <c r="AG259" s="2" t="n">
        <v>2026</v>
      </c>
      <c r="AH259" s="2"/>
      <c r="AI259" s="2"/>
      <c r="AJ259" s="0" t="n">
        <f aca="false">VLOOKUP(D259,Koordinaten!$A:$C,2,FALSE())</f>
        <v>12.4853384</v>
      </c>
      <c r="AK259" s="0" t="n">
        <f aca="false">VLOOKUP(D259,Koordinaten!$A:$C,3,FALSE())</f>
        <v>41.894802</v>
      </c>
      <c r="AL259" s="0" t="n">
        <f aca="false">IF(ISBLANK($E259),VLOOKUP(D259,Koordinaten!$A:$C,2,FALSE()),VLOOKUP($E259,Koordinaten!$F:$H,2,FALSE()))</f>
        <v>11.3547801</v>
      </c>
      <c r="AM259" s="0" t="n">
        <f aca="false">IF(ISBLANK($E259),VLOOKUP(D259,Koordinaten!$A:$C,3,FALSE()),VLOOKUP($E259,Koordinaten!$F:$H,3,FALSE()))</f>
        <v>46.4981125</v>
      </c>
      <c r="AN259" s="0" t="str">
        <f aca="false">CONCATENATE(AK259,";",AJ259)</f>
        <v>41,894802;12,4853384</v>
      </c>
      <c r="AO259" s="0" t="str">
        <f aca="false">CONCATENATE(AM259,";",AL259)</f>
        <v>46,4981125;11,3547801</v>
      </c>
      <c r="AP259" s="0" t="n">
        <f aca="false">MIN(IF(ISBLANK(X259),9999,X259),IF(ISBLANK(AA259),9999,AA259),IF(ISBLANK(AD259),9999,AD259),IF(ISBLANK(AG259),9999,AG259),IF(ISBLANK(AI259),9999,AI259))</f>
        <v>2026</v>
      </c>
      <c r="AQ259" s="10" t="n">
        <v>44302</v>
      </c>
      <c r="AR259" s="0" t="s">
        <v>337</v>
      </c>
    </row>
    <row r="260" customFormat="false" ht="13" hidden="false" customHeight="false" outlineLevel="0" collapsed="false">
      <c r="B260" s="4" t="s">
        <v>89</v>
      </c>
      <c r="C260" s="5"/>
      <c r="D260" s="4" t="s">
        <v>60</v>
      </c>
      <c r="E260" s="4" t="s">
        <v>157</v>
      </c>
      <c r="F260" s="4" t="n">
        <v>1</v>
      </c>
      <c r="G260" s="4"/>
      <c r="H260" s="4" t="s">
        <v>273</v>
      </c>
      <c r="I260" s="2" t="s">
        <v>284</v>
      </c>
      <c r="J260" s="2" t="s">
        <v>97</v>
      </c>
      <c r="K260" s="4" t="str">
        <f aca="false">CONCATENATE(IF(ISBLANK(W260),"-",W260),"/",IF(ISBLANK(Z260),"-",Z260),"/",IF(ISBLANK(AC260),"-",AC260),"/",IF(ISBLANK(AF260),"-",AF260),"/",IF(ISBLANK(AH260),"-",AH260))</f>
        <v>-/-/-/-/-</v>
      </c>
      <c r="L260" s="4" t="str">
        <f aca="false">CONCATENATE(IF(ISBLANK(X260),"-",X260),"/",IF(ISBLANK(AA260),"-",AA260),"/",IF(ISBLANK(AD260),"-",AD260),"/",IF(ISBLANK(AG260),"-",AG260),"/",IF(ISBLANK(AI260),"-",AI260))</f>
        <v>-/-/-/-/-</v>
      </c>
      <c r="M260" s="6"/>
      <c r="N260" s="4" t="n">
        <v>2019</v>
      </c>
      <c r="O260" s="4" t="str">
        <f aca="false">CONCATENATE(IF(ISBLANK(V260),"-",V260),"/",IF(ISBLANK(Y260),"-",Y260),"/",IF(ISBLANK(AB260),"-",AB260),"/",IF(ISBLANK(AE260),"-",AE260))</f>
        <v>-/-/-/-</v>
      </c>
      <c r="P260" s="4" t="s">
        <v>543</v>
      </c>
      <c r="Q260" s="4" t="s">
        <v>544</v>
      </c>
      <c r="T260" s="11" t="n">
        <f aca="false">M260*F260</f>
        <v>0</v>
      </c>
      <c r="U260" s="12" t="n">
        <f aca="false">G260*M260</f>
        <v>0</v>
      </c>
      <c r="V260" s="2" t="s">
        <v>161</v>
      </c>
      <c r="Y260" s="0" t="s">
        <v>161</v>
      </c>
      <c r="AB260" s="2"/>
      <c r="AC260" s="2"/>
      <c r="AD260" s="2"/>
      <c r="AF260" s="2"/>
      <c r="AG260" s="2"/>
      <c r="AH260" s="2"/>
      <c r="AI260" s="2"/>
      <c r="AJ260" s="0" t="n">
        <f aca="false">VLOOKUP(D260,Koordinaten!$A:$C,2,FALSE())</f>
        <v>12.4853384</v>
      </c>
      <c r="AK260" s="0" t="n">
        <f aca="false">VLOOKUP(D260,Koordinaten!$A:$C,3,FALSE())</f>
        <v>41.894802</v>
      </c>
      <c r="AL260" s="0" t="n">
        <f aca="false">IF(ISBLANK($E260),VLOOKUP(D260,Koordinaten!$A:$C,2,FALSE()),VLOOKUP($E260,Koordinaten!$F:$H,2,FALSE()))</f>
        <v>11.3547801</v>
      </c>
      <c r="AM260" s="0" t="n">
        <f aca="false">IF(ISBLANK($E260),VLOOKUP(D260,Koordinaten!$A:$C,3,FALSE()),VLOOKUP($E260,Koordinaten!$F:$H,3,FALSE()))</f>
        <v>46.4981125</v>
      </c>
      <c r="AN260" s="0" t="str">
        <f aca="false">CONCATENATE(AK260,";",AJ260)</f>
        <v>41,894802;12,4853384</v>
      </c>
      <c r="AO260" s="0" t="str">
        <f aca="false">CONCATENATE(AM260,";",AL260)</f>
        <v>46,4981125;11,3547801</v>
      </c>
      <c r="AP260" s="0" t="n">
        <f aca="false">MIN(IF(ISBLANK(X260),9999,X260),IF(ISBLANK(AA260),9999,AA260),IF(ISBLANK(AD260),9999,AD260),IF(ISBLANK(AG260),9999,AG260),IF(ISBLANK(AI260),9999,AI260))</f>
        <v>9999</v>
      </c>
    </row>
    <row r="261" customFormat="false" ht="13" hidden="false" customHeight="false" outlineLevel="0" collapsed="false">
      <c r="B261" s="4" t="s">
        <v>44</v>
      </c>
      <c r="C261" s="5" t="n">
        <v>2017</v>
      </c>
      <c r="D261" s="4" t="s">
        <v>45</v>
      </c>
      <c r="E261" s="2" t="s">
        <v>236</v>
      </c>
      <c r="F261" s="4" t="n">
        <v>24</v>
      </c>
      <c r="G261" s="4"/>
      <c r="H261" s="2" t="s">
        <v>291</v>
      </c>
      <c r="I261" s="2" t="s">
        <v>292</v>
      </c>
      <c r="J261" s="2" t="s">
        <v>48</v>
      </c>
      <c r="K261" s="4" t="str">
        <f aca="false">CONCATENATE(IF(ISBLANK(W261),"-",W261),"/",IF(ISBLANK(Z261),"-",Z261),"/",IF(ISBLANK(AC261),"-",AC261),"/",IF(ISBLANK(AF261),"-",AF261),"/",IF(ISBLANK(AH261),"-",AH261))</f>
        <v>-/-/-/-/-</v>
      </c>
      <c r="L261" s="4" t="str">
        <f aca="false">CONCATENATE(IF(ISBLANK(X261),"-",X261),"/",IF(ISBLANK(AA261),"-",AA261),"/",IF(ISBLANK(AD261),"-",AD261),"/",IF(ISBLANK(AG261),"-",AG261),"/",IF(ISBLANK(AI261),"-",AI261))</f>
        <v>-/-/-/-/-</v>
      </c>
      <c r="M261" s="6"/>
      <c r="O261" s="4" t="str">
        <f aca="false">CONCATENATE(IF(ISBLANK(V261),"-",V261),"/",IF(ISBLANK(Y261),"-",Y261),"/",IF(ISBLANK(AB261),"-",AB261),"/",IF(ISBLANK(AE261),"-",AE261))</f>
        <v>-/-/-/-</v>
      </c>
      <c r="P261" s="4" t="s">
        <v>252</v>
      </c>
      <c r="Q261" s="4" t="s">
        <v>445</v>
      </c>
      <c r="R261" s="2"/>
      <c r="S261" s="2"/>
      <c r="T261" s="11" t="n">
        <f aca="false">M261*F261</f>
        <v>0</v>
      </c>
      <c r="U261" s="12" t="n">
        <f aca="false">G261*M261</f>
        <v>0</v>
      </c>
      <c r="V261" s="2"/>
      <c r="W261" s="2"/>
      <c r="X261" s="2"/>
      <c r="Y261" s="2"/>
      <c r="Z261" s="2"/>
      <c r="AA261" s="2"/>
      <c r="AB261" s="2"/>
      <c r="AC261" s="2"/>
      <c r="AD261" s="2"/>
      <c r="AF261" s="2"/>
      <c r="AG261" s="2"/>
      <c r="AH261" s="2"/>
      <c r="AI261" s="2"/>
      <c r="AJ261" s="0" t="n">
        <f aca="false">VLOOKUP(D261,Koordinaten!$A:$C,2,FALSE())</f>
        <v>2.3514616</v>
      </c>
      <c r="AK261" s="0" t="n">
        <f aca="false">VLOOKUP(D261,Koordinaten!$A:$C,3,FALSE())</f>
        <v>48.8566969</v>
      </c>
      <c r="AL261" s="0" t="n">
        <f aca="false">IF(ISBLANK($E261),VLOOKUP(D261,Koordinaten!$A:$C,2,FALSE()),VLOOKUP($E261,Koordinaten!$F:$H,2,FALSE()))</f>
        <v>3.89687</v>
      </c>
      <c r="AM261" s="0" t="n">
        <f aca="false">IF(ISBLANK($E261),VLOOKUP(D261,Koordinaten!$A:$C,3,FALSE()),VLOOKUP($E261,Koordinaten!$F:$H,3,FALSE()))</f>
        <v>43.5985</v>
      </c>
      <c r="AN261" s="0" t="str">
        <f aca="false">CONCATENATE(AK261,";",AJ261)</f>
        <v>48,8566969;2,3514616</v>
      </c>
      <c r="AO261" s="0" t="str">
        <f aca="false">CONCATENATE(AM261,";",AL261)</f>
        <v>43,5985;3,89687</v>
      </c>
      <c r="AP261" s="0" t="n">
        <f aca="false">MIN(IF(ISBLANK(X261),9999,X261),IF(ISBLANK(AA261),9999,AA261),IF(ISBLANK(AD261),9999,AD261),IF(ISBLANK(AG261),9999,AG261),IF(ISBLANK(AI261),9999,AI261))</f>
        <v>9999</v>
      </c>
    </row>
    <row r="262" customFormat="false" ht="13" hidden="false" customHeight="false" outlineLevel="0" collapsed="false">
      <c r="B262" s="4" t="s">
        <v>44</v>
      </c>
      <c r="C262" s="5" t="n">
        <v>2017</v>
      </c>
      <c r="D262" s="4" t="s">
        <v>45</v>
      </c>
      <c r="E262" s="2" t="s">
        <v>236</v>
      </c>
      <c r="F262" s="4" t="n">
        <v>36</v>
      </c>
      <c r="G262" s="4"/>
      <c r="H262" s="2" t="s">
        <v>546</v>
      </c>
      <c r="I262" s="2" t="s">
        <v>546</v>
      </c>
      <c r="J262" s="2" t="s">
        <v>48</v>
      </c>
      <c r="K262" s="4" t="str">
        <f aca="false">CONCATENATE(IF(ISBLANK(W262),"-",W262),"/",IF(ISBLANK(Z262),"-",Z262),"/",IF(ISBLANK(AC262),"-",AC262),"/",IF(ISBLANK(AF262),"-",AF262),"/",IF(ISBLANK(AH262),"-",AH262))</f>
        <v>-/-/-/-/-</v>
      </c>
      <c r="L262" s="4" t="str">
        <f aca="false">CONCATENATE(IF(ISBLANK(X262),"-",X262),"/",IF(ISBLANK(AA262),"-",AA262),"/",IF(ISBLANK(AD262),"-",AD262),"/",IF(ISBLANK(AG262),"-",AG262),"/",IF(ISBLANK(AI262),"-",AI262))</f>
        <v>-/-/-/-/-</v>
      </c>
      <c r="M262" s="6"/>
      <c r="O262" s="4" t="str">
        <f aca="false">CONCATENATE(IF(ISBLANK(V262),"-",V262),"/",IF(ISBLANK(Y262),"-",Y262),"/",IF(ISBLANK(AB262),"-",AB262),"/",IF(ISBLANK(AE262),"-",AE262))</f>
        <v>-/-/-/-</v>
      </c>
      <c r="P262" s="4" t="s">
        <v>252</v>
      </c>
      <c r="Q262" s="4" t="s">
        <v>445</v>
      </c>
      <c r="R262" s="2"/>
      <c r="S262" s="2"/>
      <c r="T262" s="11" t="n">
        <f aca="false">M262*F262</f>
        <v>0</v>
      </c>
      <c r="U262" s="12" t="n">
        <f aca="false">G262*M262</f>
        <v>0</v>
      </c>
      <c r="V262" s="2"/>
      <c r="W262" s="2"/>
      <c r="X262" s="2"/>
      <c r="Y262" s="2"/>
      <c r="Z262" s="2"/>
      <c r="AA262" s="2"/>
      <c r="AB262" s="2"/>
      <c r="AC262" s="2"/>
      <c r="AD262" s="2"/>
      <c r="AF262" s="2"/>
      <c r="AG262" s="2"/>
      <c r="AH262" s="2"/>
      <c r="AI262" s="2"/>
      <c r="AJ262" s="0" t="n">
        <f aca="false">VLOOKUP(D262,Koordinaten!$A:$C,2,FALSE())</f>
        <v>2.3514616</v>
      </c>
      <c r="AK262" s="0" t="n">
        <f aca="false">VLOOKUP(D262,Koordinaten!$A:$C,3,FALSE())</f>
        <v>48.8566969</v>
      </c>
      <c r="AL262" s="0" t="n">
        <f aca="false">IF(ISBLANK($E262),VLOOKUP(D262,Koordinaten!$A:$C,2,FALSE()),VLOOKUP($E262,Koordinaten!$F:$H,2,FALSE()))</f>
        <v>3.89687</v>
      </c>
      <c r="AM262" s="0" t="n">
        <f aca="false">IF(ISBLANK($E262),VLOOKUP(D262,Koordinaten!$A:$C,3,FALSE()),VLOOKUP($E262,Koordinaten!$F:$H,3,FALSE()))</f>
        <v>43.5985</v>
      </c>
      <c r="AN262" s="0" t="str">
        <f aca="false">CONCATENATE(AK262,";",AJ262)</f>
        <v>48,8566969;2,3514616</v>
      </c>
      <c r="AO262" s="0" t="str">
        <f aca="false">CONCATENATE(AM262,";",AL262)</f>
        <v>43,5985;3,89687</v>
      </c>
      <c r="AP262" s="0" t="n">
        <f aca="false">MIN(IF(ISBLANK(X262),9999,X262),IF(ISBLANK(AA262),9999,AA262),IF(ISBLANK(AD262),9999,AD262),IF(ISBLANK(AG262),9999,AG262),IF(ISBLANK(AI262),9999,AI262))</f>
        <v>9999</v>
      </c>
      <c r="AQ262" s="10" t="n">
        <v>44066</v>
      </c>
      <c r="AR262" s="0" t="s">
        <v>51</v>
      </c>
    </row>
    <row r="263" customFormat="false" ht="13" hidden="false" customHeight="false" outlineLevel="0" collapsed="false">
      <c r="B263" s="4" t="s">
        <v>89</v>
      </c>
      <c r="C263" s="5" t="n">
        <v>2015</v>
      </c>
      <c r="D263" s="4" t="s">
        <v>197</v>
      </c>
      <c r="E263" s="4" t="s">
        <v>547</v>
      </c>
      <c r="F263" s="4" t="n">
        <v>1</v>
      </c>
      <c r="G263" s="4" t="n">
        <v>1</v>
      </c>
      <c r="H263" s="2" t="s">
        <v>548</v>
      </c>
      <c r="I263" s="2" t="s">
        <v>549</v>
      </c>
      <c r="J263" s="2" t="s">
        <v>201</v>
      </c>
      <c r="K263" s="4" t="str">
        <f aca="false">CONCATENATE(IF(ISBLANK(W263),"-",W263),"/",IF(ISBLANK(Z263),"-",Z263),"/",IF(ISBLANK(AC263),"-",AC263),"/",IF(ISBLANK(AF263),"-",AF263),"/",IF(ISBLANK(AH263),"-",AH263))</f>
        <v>2017/-/-/-/-</v>
      </c>
      <c r="L263" s="4" t="str">
        <f aca="false">CONCATENATE(IF(ISBLANK(X263),"-",X263),"/",IF(ISBLANK(AA263),"-",AA263),"/",IF(ISBLANK(AD263),"-",AD263),"/",IF(ISBLANK(AG263),"-",AG263),"/",IF(ISBLANK(AI263),"-",AI263))</f>
        <v>2028/-/-/-/-</v>
      </c>
      <c r="M263" s="6"/>
      <c r="N263" s="4" t="n">
        <v>2019</v>
      </c>
      <c r="O263" s="4" t="str">
        <f aca="false">CONCATENATE(IF(ISBLANK(V263),"-",V263),"/",IF(ISBLANK(Y263),"-",Y263),"/",IF(ISBLANK(AB263),"-",AB263),"/",IF(ISBLANK(AE263),"-",AE263))</f>
        <v>92/-/-/-</v>
      </c>
      <c r="P263" s="4" t="s">
        <v>550</v>
      </c>
      <c r="Q263" s="4" t="s">
        <v>551</v>
      </c>
      <c r="T263" s="11" t="n">
        <f aca="false">M263*F263</f>
        <v>0</v>
      </c>
      <c r="U263" s="12" t="n">
        <f aca="false">G263*M263</f>
        <v>0</v>
      </c>
      <c r="V263" s="2" t="n">
        <v>92</v>
      </c>
      <c r="W263" s="0" t="n">
        <v>2017</v>
      </c>
      <c r="X263" s="0" t="n">
        <v>2028</v>
      </c>
      <c r="Y263" s="0" t="s">
        <v>161</v>
      </c>
      <c r="AB263" s="2"/>
      <c r="AC263" s="2"/>
      <c r="AD263" s="2"/>
      <c r="AF263" s="2"/>
      <c r="AG263" s="2"/>
      <c r="AH263" s="2"/>
      <c r="AI263" s="2"/>
      <c r="AJ263" s="0" t="n">
        <f aca="false">VLOOKUP(D263,Koordinaten!$A:$C,2,FALSE())</f>
        <v>13.376935</v>
      </c>
      <c r="AK263" s="0" t="n">
        <f aca="false">VLOOKUP(D263,Koordinaten!$A:$C,3,FALSE())</f>
        <v>52.516181</v>
      </c>
      <c r="AL263" s="0" t="n">
        <f aca="false">IF(ISBLANK($E263),VLOOKUP(D263,Koordinaten!$A:$C,2,FALSE()),VLOOKUP($E263,Koordinaten!$F:$H,2,FALSE()))</f>
        <v>9.1909725</v>
      </c>
      <c r="AM263" s="0" t="n">
        <f aca="false">IF(ISBLANK($E263),VLOOKUP(D263,Koordinaten!$A:$C,3,FALSE()),VLOOKUP($E263,Koordinaten!$F:$H,3,FALSE()))</f>
        <v>50.6118537</v>
      </c>
      <c r="AN263" s="0" t="str">
        <f aca="false">CONCATENATE(AK263,";",AJ263)</f>
        <v>52,516181;13,376935</v>
      </c>
      <c r="AO263" s="0" t="str">
        <f aca="false">CONCATENATE(AM263,";",AL263)</f>
        <v>50,6118537;9,1909725</v>
      </c>
      <c r="AP263" s="0" t="n">
        <f aca="false">MIN(IF(ISBLANK(X263),9999,X263),IF(ISBLANK(AA263),9999,AA263),IF(ISBLANK(AD263),9999,AD263),IF(ISBLANK(AG263),9999,AG263),IF(ISBLANK(AI263),9999,AI263))</f>
        <v>2028</v>
      </c>
      <c r="AQ263" s="10" t="n">
        <v>44065</v>
      </c>
      <c r="AR263" s="0" t="n">
        <v>4</v>
      </c>
    </row>
    <row r="264" customFormat="false" ht="13" hidden="false" customHeight="false" outlineLevel="0" collapsed="false">
      <c r="B264" s="4" t="s">
        <v>44</v>
      </c>
      <c r="C264" s="5" t="n">
        <v>2012</v>
      </c>
      <c r="D264" s="4" t="s">
        <v>60</v>
      </c>
      <c r="E264" s="4" t="s">
        <v>224</v>
      </c>
      <c r="F264" s="4" t="n">
        <v>1</v>
      </c>
      <c r="G264" s="4" t="n">
        <v>1</v>
      </c>
      <c r="H264" s="2" t="s">
        <v>552</v>
      </c>
      <c r="I264" s="2" t="s">
        <v>553</v>
      </c>
      <c r="J264" s="2" t="s">
        <v>48</v>
      </c>
      <c r="K264" s="4" t="str">
        <f aca="false">CONCATENATE(IF(ISBLANK(W264),"-",W264),"/",IF(ISBLANK(Z264),"-",Z264),"/",IF(ISBLANK(AC264),"-",AC264),"/",IF(ISBLANK(AF264),"-",AF264),"/",IF(ISBLANK(AH264),"-",AH264))</f>
        <v>-/2018/-/-/-</v>
      </c>
      <c r="L264" s="4" t="str">
        <f aca="false">CONCATENATE(IF(ISBLANK(X264),"-",X264),"/",IF(ISBLANK(AA264),"-",AA264),"/",IF(ISBLANK(AD264),"-",AD264),"/",IF(ISBLANK(AG264),"-",AG264),"/",IF(ISBLANK(AI264),"-",AI264))</f>
        <v>-/2027/-/-/-</v>
      </c>
      <c r="M264" s="6"/>
      <c r="N264" s="4" t="n">
        <v>2019</v>
      </c>
      <c r="O264" s="4" t="str">
        <f aca="false">CONCATENATE(IF(ISBLANK(V264),"-",V264),"/",IF(ISBLANK(Y264),"-",Y264),"/",IF(ISBLANK(AB264),"-",AB264),"/",IF(ISBLANK(AE264),"-",AE264))</f>
        <v>-/92/-/-</v>
      </c>
      <c r="P264" s="4" t="s">
        <v>554</v>
      </c>
      <c r="Q264" s="4" t="s">
        <v>555</v>
      </c>
      <c r="T264" s="11" t="n">
        <f aca="false">M264*F264</f>
        <v>0</v>
      </c>
      <c r="U264" s="12" t="n">
        <f aca="false">G264*M264</f>
        <v>0</v>
      </c>
      <c r="V264" s="2" t="s">
        <v>161</v>
      </c>
      <c r="Y264" s="0" t="n">
        <v>92</v>
      </c>
      <c r="Z264" s="0" t="n">
        <v>2018</v>
      </c>
      <c r="AA264" s="0" t="n">
        <v>2027</v>
      </c>
      <c r="AB264" s="2"/>
      <c r="AC264" s="2"/>
      <c r="AD264" s="2"/>
      <c r="AF264" s="2"/>
      <c r="AG264" s="2"/>
      <c r="AH264" s="2"/>
      <c r="AI264" s="2"/>
      <c r="AJ264" s="0" t="n">
        <f aca="false">VLOOKUP(D264,Koordinaten!$A:$C,2,FALSE())</f>
        <v>12.4853384</v>
      </c>
      <c r="AK264" s="0" t="n">
        <f aca="false">VLOOKUP(D264,Koordinaten!$A:$C,3,FALSE())</f>
        <v>41.894802</v>
      </c>
      <c r="AL264" s="0" t="n">
        <f aca="false">IF(ISBLANK($E264),VLOOKUP(D264,Koordinaten!$A:$C,2,FALSE()),VLOOKUP($E264,Koordinaten!$F:$H,2,FALSE()))</f>
        <v>10.9924122</v>
      </c>
      <c r="AM264" s="0" t="n">
        <f aca="false">IF(ISBLANK($E264),VLOOKUP(D264,Koordinaten!$A:$C,3,FALSE()),VLOOKUP($E264,Koordinaten!$F:$H,3,FALSE()))</f>
        <v>45.4384958</v>
      </c>
      <c r="AN264" s="0" t="str">
        <f aca="false">CONCATENATE(AK264,";",AJ264)</f>
        <v>41,894802;12,4853384</v>
      </c>
      <c r="AO264" s="0" t="str">
        <f aca="false">CONCATENATE(AM264,";",AL264)</f>
        <v>45,4384958;10,9924122</v>
      </c>
      <c r="AP264" s="0" t="n">
        <f aca="false">MIN(IF(ISBLANK(X264),9999,X264),IF(ISBLANK(AA264),9999,AA264),IF(ISBLANK(AD264),9999,AD264),IF(ISBLANK(AG264),9999,AG264),IF(ISBLANK(AI264),9999,AI264))</f>
        <v>2027</v>
      </c>
      <c r="AQ264" s="10" t="n">
        <v>44066</v>
      </c>
      <c r="AR264" s="0" t="n">
        <v>12</v>
      </c>
    </row>
    <row r="265" customFormat="false" ht="13" hidden="false" customHeight="false" outlineLevel="0" collapsed="false">
      <c r="B265" s="4" t="s">
        <v>44</v>
      </c>
      <c r="C265" s="5" t="n">
        <v>2015</v>
      </c>
      <c r="D265" s="4" t="s">
        <v>60</v>
      </c>
      <c r="E265" s="4" t="s">
        <v>556</v>
      </c>
      <c r="F265" s="4" t="n">
        <v>1</v>
      </c>
      <c r="G265" s="4" t="n">
        <v>1</v>
      </c>
      <c r="H265" s="2" t="s">
        <v>557</v>
      </c>
      <c r="I265" s="2" t="s">
        <v>558</v>
      </c>
      <c r="J265" s="2" t="s">
        <v>559</v>
      </c>
      <c r="K265" s="4" t="str">
        <f aca="false">CONCATENATE(IF(ISBLANK(W265),"-",W265),"/",IF(ISBLANK(Z265),"-",Z265),"/",IF(ISBLANK(AC265),"-",AC265),"/",IF(ISBLANK(AF265),"-",AF265),"/",IF(ISBLANK(AH265),"-",AH265))</f>
        <v>-/-/-/-/-</v>
      </c>
      <c r="L265" s="4" t="str">
        <f aca="false">CONCATENATE(IF(ISBLANK(X265),"-",X265),"/",IF(ISBLANK(AA265),"-",AA265),"/",IF(ISBLANK(AD265),"-",AD265),"/",IF(ISBLANK(AG265),"-",AG265),"/",IF(ISBLANK(AI265),"-",AI265))</f>
        <v>-/-/-/-/-</v>
      </c>
      <c r="M265" s="6"/>
      <c r="N265" s="4" t="n">
        <v>2019</v>
      </c>
      <c r="O265" s="4" t="str">
        <f aca="false">CONCATENATE(IF(ISBLANK(V265),"-",V265),"/",IF(ISBLANK(Y265),"-",Y265),"/",IF(ISBLANK(AB265),"-",AB265),"/",IF(ISBLANK(AE265),"-",AE265))</f>
        <v>-/-/-/-</v>
      </c>
      <c r="P265" s="4" t="s">
        <v>554</v>
      </c>
      <c r="Q265" s="4" t="s">
        <v>555</v>
      </c>
      <c r="T265" s="11" t="n">
        <f aca="false">M265*F265</f>
        <v>0</v>
      </c>
      <c r="U265" s="12" t="n">
        <f aca="false">G265*M265</f>
        <v>0</v>
      </c>
      <c r="V265" s="2" t="s">
        <v>161</v>
      </c>
      <c r="Y265" s="0" t="s">
        <v>161</v>
      </c>
      <c r="AB265" s="2"/>
      <c r="AC265" s="2"/>
      <c r="AD265" s="2"/>
      <c r="AF265" s="2"/>
      <c r="AG265" s="2"/>
      <c r="AH265" s="2"/>
      <c r="AI265" s="2"/>
      <c r="AJ265" s="0" t="n">
        <f aca="false">VLOOKUP(D265,Koordinaten!$A:$C,2,FALSE())</f>
        <v>12.4853384</v>
      </c>
      <c r="AK265" s="0" t="n">
        <f aca="false">VLOOKUP(D265,Koordinaten!$A:$C,3,FALSE())</f>
        <v>41.894802</v>
      </c>
      <c r="AL265" s="0" t="n">
        <f aca="false">IF(ISBLANK($E265),VLOOKUP(D265,Koordinaten!$A:$C,2,FALSE()),VLOOKUP($E265,Koordinaten!$F:$H,2,FALSE()))</f>
        <v>11.1257601</v>
      </c>
      <c r="AM265" s="0" t="n">
        <f aca="false">IF(ISBLANK($E265),VLOOKUP(D265,Koordinaten!$A:$C,3,FALSE()),VLOOKUP($E265,Koordinaten!$F:$H,3,FALSE()))</f>
        <v>46.0664228</v>
      </c>
      <c r="AN265" s="0" t="str">
        <f aca="false">CONCATENATE(AK265,";",AJ265)</f>
        <v>41,894802;12,4853384</v>
      </c>
      <c r="AO265" s="0" t="str">
        <f aca="false">CONCATENATE(AM265,";",AL265)</f>
        <v>46,0664228;11,1257601</v>
      </c>
      <c r="AP265" s="0" t="n">
        <f aca="false">MIN(IF(ISBLANK(X265),9999,X265),IF(ISBLANK(AA265),9999,AA265),IF(ISBLANK(AD265),9999,AD265),IF(ISBLANK(AG265),9999,AG265),IF(ISBLANK(AI265),9999,AI265))</f>
        <v>9999</v>
      </c>
      <c r="AQ265" s="10" t="n">
        <v>44066</v>
      </c>
      <c r="AR265" s="0" t="n">
        <v>12</v>
      </c>
    </row>
    <row r="266" customFormat="false" ht="13" hidden="false" customHeight="false" outlineLevel="0" collapsed="false">
      <c r="B266" s="4" t="s">
        <v>44</v>
      </c>
      <c r="C266" s="5" t="n">
        <v>2015</v>
      </c>
      <c r="D266" s="4" t="s">
        <v>60</v>
      </c>
      <c r="E266" s="4" t="s">
        <v>556</v>
      </c>
      <c r="F266" s="4" t="n">
        <v>1</v>
      </c>
      <c r="G266" s="4" t="n">
        <v>1</v>
      </c>
      <c r="H266" s="2" t="s">
        <v>560</v>
      </c>
      <c r="I266" s="2" t="s">
        <v>561</v>
      </c>
      <c r="J266" s="2" t="s">
        <v>561</v>
      </c>
      <c r="K266" s="4" t="str">
        <f aca="false">CONCATENATE(IF(ISBLANK(W266),"-",W266),"/",IF(ISBLANK(Z266),"-",Z266),"/",IF(ISBLANK(AC266),"-",AC266),"/",IF(ISBLANK(AF266),"-",AF266),"/",IF(ISBLANK(AH266),"-",AH266))</f>
        <v>-/-/-/2021/-</v>
      </c>
      <c r="L266" s="4" t="str">
        <f aca="false">CONCATENATE(IF(ISBLANK(X266),"-",X266),"/",IF(ISBLANK(AA266),"-",AA266),"/",IF(ISBLANK(AD266),"-",AD266),"/",IF(ISBLANK(AG266),"-",AG266),"/",IF(ISBLANK(AI266),"-",AI266))</f>
        <v>-/-/-/2030/-</v>
      </c>
      <c r="M266" s="6"/>
      <c r="N266" s="4" t="n">
        <v>2019</v>
      </c>
      <c r="O266" s="4" t="str">
        <f aca="false">CONCATENATE(IF(ISBLANK(V266),"-",V266),"/",IF(ISBLANK(Y266),"-",Y266),"/",IF(ISBLANK(AB266),"-",AB266),"/",IF(ISBLANK(AE266),"-",AE266))</f>
        <v>-/-/-/90</v>
      </c>
      <c r="P266" s="4" t="s">
        <v>554</v>
      </c>
      <c r="Q266" s="4" t="s">
        <v>555</v>
      </c>
      <c r="T266" s="11" t="n">
        <f aca="false">M266*F266</f>
        <v>0</v>
      </c>
      <c r="U266" s="12" t="n">
        <f aca="false">G266*M266</f>
        <v>0</v>
      </c>
      <c r="V266" s="2" t="s">
        <v>161</v>
      </c>
      <c r="Y266" s="0" t="s">
        <v>161</v>
      </c>
      <c r="AB266" s="2"/>
      <c r="AC266" s="2"/>
      <c r="AD266" s="2"/>
      <c r="AE266" s="2" t="n">
        <v>90</v>
      </c>
      <c r="AF266" s="2" t="n">
        <v>2021</v>
      </c>
      <c r="AG266" s="2" t="n">
        <v>2030</v>
      </c>
      <c r="AH266" s="2"/>
      <c r="AI266" s="2"/>
      <c r="AJ266" s="0" t="n">
        <f aca="false">VLOOKUP(D266,Koordinaten!$A:$C,2,FALSE())</f>
        <v>12.4853384</v>
      </c>
      <c r="AK266" s="0" t="n">
        <f aca="false">VLOOKUP(D266,Koordinaten!$A:$C,3,FALSE())</f>
        <v>41.894802</v>
      </c>
      <c r="AL266" s="0" t="n">
        <f aca="false">IF(ISBLANK($E266),VLOOKUP(D266,Koordinaten!$A:$C,2,FALSE()),VLOOKUP($E266,Koordinaten!$F:$H,2,FALSE()))</f>
        <v>11.1257601</v>
      </c>
      <c r="AM266" s="0" t="n">
        <f aca="false">IF(ISBLANK($E266),VLOOKUP(D266,Koordinaten!$A:$C,3,FALSE()),VLOOKUP($E266,Koordinaten!$F:$H,3,FALSE()))</f>
        <v>46.0664228</v>
      </c>
      <c r="AN266" s="0" t="str">
        <f aca="false">CONCATENATE(AK266,";",AJ266)</f>
        <v>41,894802;12,4853384</v>
      </c>
      <c r="AO266" s="0" t="str">
        <f aca="false">CONCATENATE(AM266,";",AL266)</f>
        <v>46,0664228;11,1257601</v>
      </c>
      <c r="AP266" s="0" t="n">
        <f aca="false">MIN(IF(ISBLANK(X266),9999,X266),IF(ISBLANK(AA266),9999,AA266),IF(ISBLANK(AD266),9999,AD266),IF(ISBLANK(AG266),9999,AG266),IF(ISBLANK(AI266),9999,AI266))</f>
        <v>2030</v>
      </c>
      <c r="AQ266" s="10" t="n">
        <v>44066</v>
      </c>
      <c r="AR266" s="0" t="n">
        <v>13</v>
      </c>
    </row>
    <row r="267" customFormat="false" ht="13" hidden="false" customHeight="false" outlineLevel="0" collapsed="false">
      <c r="B267" s="4" t="s">
        <v>71</v>
      </c>
      <c r="C267" s="5" t="n">
        <v>2015</v>
      </c>
      <c r="D267" s="4" t="s">
        <v>60</v>
      </c>
      <c r="E267" s="4" t="s">
        <v>556</v>
      </c>
      <c r="F267" s="4" t="n">
        <v>1</v>
      </c>
      <c r="G267" s="4"/>
      <c r="H267" s="2" t="s">
        <v>560</v>
      </c>
      <c r="I267" s="2" t="s">
        <v>560</v>
      </c>
      <c r="J267" s="2" t="s">
        <v>48</v>
      </c>
      <c r="K267" s="4" t="str">
        <f aca="false">CONCATENATE(IF(ISBLANK(W267),"-",W267),"/",IF(ISBLANK(Z267),"-",Z267),"/",IF(ISBLANK(AC267),"-",AC267),"/",IF(ISBLANK(AF267),"-",AF267),"/",IF(ISBLANK(AH267),"-",AH267))</f>
        <v>-/-/-/-/-</v>
      </c>
      <c r="L267" s="4" t="str">
        <f aca="false">CONCATENATE(IF(ISBLANK(X267),"-",X267),"/",IF(ISBLANK(AA267),"-",AA267),"/",IF(ISBLANK(AD267),"-",AD267),"/",IF(ISBLANK(AG267),"-",AG267),"/",IF(ISBLANK(AI267),"-",AI267))</f>
        <v>-/-/-/-/-</v>
      </c>
      <c r="M267" s="6"/>
      <c r="N267" s="4" t="n">
        <v>2019</v>
      </c>
      <c r="O267" s="4" t="str">
        <f aca="false">CONCATENATE(IF(ISBLANK(V267),"-",V267),"/",IF(ISBLANK(Y267),"-",Y267),"/",IF(ISBLANK(AB267),"-",AB267),"/",IF(ISBLANK(AE267),"-",AE267))</f>
        <v>-/-/-/-</v>
      </c>
      <c r="P267" s="4" t="s">
        <v>562</v>
      </c>
      <c r="Q267" s="4" t="s">
        <v>555</v>
      </c>
      <c r="T267" s="11" t="n">
        <f aca="false">M267*F267</f>
        <v>0</v>
      </c>
      <c r="U267" s="12" t="n">
        <f aca="false">G267*M267</f>
        <v>0</v>
      </c>
      <c r="V267" s="2" t="s">
        <v>161</v>
      </c>
      <c r="Y267" s="0" t="s">
        <v>161</v>
      </c>
      <c r="AB267" s="2"/>
      <c r="AC267" s="2"/>
      <c r="AD267" s="2"/>
      <c r="AF267" s="2"/>
      <c r="AG267" s="2"/>
      <c r="AH267" s="2"/>
      <c r="AI267" s="2"/>
      <c r="AJ267" s="0" t="n">
        <f aca="false">VLOOKUP(D267,Koordinaten!$A:$C,2,FALSE())</f>
        <v>12.4853384</v>
      </c>
      <c r="AK267" s="0" t="n">
        <f aca="false">VLOOKUP(D267,Koordinaten!$A:$C,3,FALSE())</f>
        <v>41.894802</v>
      </c>
      <c r="AL267" s="0" t="n">
        <f aca="false">IF(ISBLANK($E267),VLOOKUP(D267,Koordinaten!$A:$C,2,FALSE()),VLOOKUP($E267,Koordinaten!$F:$H,2,FALSE()))</f>
        <v>11.1257601</v>
      </c>
      <c r="AM267" s="0" t="n">
        <f aca="false">IF(ISBLANK($E267),VLOOKUP(D267,Koordinaten!$A:$C,3,FALSE()),VLOOKUP($E267,Koordinaten!$F:$H,3,FALSE()))</f>
        <v>46.0664228</v>
      </c>
      <c r="AN267" s="0" t="str">
        <f aca="false">CONCATENATE(AK267,";",AJ267)</f>
        <v>41,894802;12,4853384</v>
      </c>
      <c r="AO267" s="0" t="str">
        <f aca="false">CONCATENATE(AM267,";",AL267)</f>
        <v>46,0664228;11,1257601</v>
      </c>
      <c r="AP267" s="0" t="n">
        <f aca="false">MIN(IF(ISBLANK(X267),9999,X267),IF(ISBLANK(AA267),9999,AA267),IF(ISBLANK(AD267),9999,AD267),IF(ISBLANK(AG267),9999,AG267),IF(ISBLANK(AI267),9999,AI267))</f>
        <v>9999</v>
      </c>
    </row>
    <row r="268" customFormat="false" ht="13" hidden="false" customHeight="false" outlineLevel="0" collapsed="false">
      <c r="B268" s="4" t="s">
        <v>52</v>
      </c>
      <c r="C268" s="5" t="n">
        <v>2013</v>
      </c>
      <c r="D268" s="4" t="s">
        <v>60</v>
      </c>
      <c r="E268" s="4" t="s">
        <v>157</v>
      </c>
      <c r="F268" s="4" t="n">
        <v>6</v>
      </c>
      <c r="G268" s="4" t="n">
        <v>2</v>
      </c>
      <c r="H268" s="4" t="s">
        <v>273</v>
      </c>
      <c r="I268" s="2" t="s">
        <v>274</v>
      </c>
      <c r="J268" s="2" t="s">
        <v>275</v>
      </c>
      <c r="K268" s="4" t="str">
        <f aca="false">CONCATENATE(IF(ISBLANK(W268),"-",W268),"/",IF(ISBLANK(Z268),"-",Z268),"/",IF(ISBLANK(AC268),"-",AC268),"/",IF(ISBLANK(AF268),"-",AF268),"/",IF(ISBLANK(AH268),"-",AH268))</f>
        <v>-/-/-/-/-</v>
      </c>
      <c r="L268" s="4" t="str">
        <f aca="false">CONCATENATE(IF(ISBLANK(X268),"-",X268),"/",IF(ISBLANK(AA268),"-",AA268),"/",IF(ISBLANK(AD268),"-",AD268),"/",IF(ISBLANK(AG268),"-",AG268),"/",IF(ISBLANK(AI268),"-",AI268))</f>
        <v>-/-/-/-/-</v>
      </c>
      <c r="M268" s="6"/>
      <c r="N268" s="4" t="n">
        <v>2019</v>
      </c>
      <c r="O268" s="4" t="str">
        <f aca="false">CONCATENATE(IF(ISBLANK(V268),"-",V268),"/",IF(ISBLANK(Y268),"-",Y268),"/",IF(ISBLANK(AB268),"-",AB268),"/",IF(ISBLANK(AE268),"-",AE268))</f>
        <v>-/-/-/-</v>
      </c>
      <c r="P268" s="4" t="s">
        <v>563</v>
      </c>
      <c r="Q268" s="4" t="s">
        <v>555</v>
      </c>
      <c r="T268" s="11" t="n">
        <f aca="false">M268*F268</f>
        <v>0</v>
      </c>
      <c r="U268" s="12" t="n">
        <f aca="false">G268*M268</f>
        <v>0</v>
      </c>
      <c r="V268" s="2"/>
      <c r="AB268" s="2"/>
      <c r="AC268" s="2"/>
      <c r="AD268" s="2"/>
      <c r="AF268" s="2"/>
      <c r="AG268" s="2"/>
      <c r="AH268" s="2"/>
      <c r="AI268" s="2"/>
      <c r="AJ268" s="0" t="n">
        <f aca="false">VLOOKUP(D268,Koordinaten!$A:$C,2,FALSE())</f>
        <v>12.4853384</v>
      </c>
      <c r="AK268" s="0" t="n">
        <f aca="false">VLOOKUP(D268,Koordinaten!$A:$C,3,FALSE())</f>
        <v>41.894802</v>
      </c>
      <c r="AL268" s="0" t="n">
        <f aca="false">IF(ISBLANK($E268),VLOOKUP(D268,Koordinaten!$A:$C,2,FALSE()),VLOOKUP($E268,Koordinaten!$F:$H,2,FALSE()))</f>
        <v>11.3547801</v>
      </c>
      <c r="AM268" s="0" t="n">
        <f aca="false">IF(ISBLANK($E268),VLOOKUP(D268,Koordinaten!$A:$C,3,FALSE()),VLOOKUP($E268,Koordinaten!$F:$H,3,FALSE()))</f>
        <v>46.4981125</v>
      </c>
      <c r="AN268" s="0" t="str">
        <f aca="false">CONCATENATE(AK268,";",AJ268)</f>
        <v>41,894802;12,4853384</v>
      </c>
      <c r="AO268" s="0" t="str">
        <f aca="false">CONCATENATE(AM268,";",AL268)</f>
        <v>46,4981125;11,3547801</v>
      </c>
      <c r="AP268" s="0" t="n">
        <f aca="false">MIN(IF(ISBLANK(X268),9999,X268),IF(ISBLANK(AA268),9999,AA268),IF(ISBLANK(AD268),9999,AD268),IF(ISBLANK(AG268),9999,AG268),IF(ISBLANK(AI268),9999,AI268))</f>
        <v>9999</v>
      </c>
      <c r="AQ268" s="10" t="n">
        <v>44107</v>
      </c>
      <c r="AR268" s="0" t="s">
        <v>51</v>
      </c>
    </row>
    <row r="269" customFormat="false" ht="13" hidden="false" customHeight="false" outlineLevel="0" collapsed="false">
      <c r="B269" s="4" t="s">
        <v>89</v>
      </c>
      <c r="C269" s="5" t="n">
        <v>2018</v>
      </c>
      <c r="D269" s="4" t="s">
        <v>60</v>
      </c>
      <c r="E269" s="4" t="s">
        <v>157</v>
      </c>
      <c r="F269" s="4" t="n">
        <v>0</v>
      </c>
      <c r="G269" s="4"/>
      <c r="H269" s="4" t="s">
        <v>273</v>
      </c>
      <c r="I269" s="2" t="s">
        <v>564</v>
      </c>
      <c r="J269" s="2" t="s">
        <v>166</v>
      </c>
      <c r="K269" s="4" t="str">
        <f aca="false">CONCATENATE(IF(ISBLANK(W269),"-",W269),"/",IF(ISBLANK(Z269),"-",Z269),"/",IF(ISBLANK(AC269),"-",AC269),"/",IF(ISBLANK(AF269),"-",AF269),"/",IF(ISBLANK(AH269),"-",AH269))</f>
        <v>-/-/-/-/-</v>
      </c>
      <c r="L269" s="4" t="str">
        <f aca="false">CONCATENATE(IF(ISBLANK(X269),"-",X269),"/",IF(ISBLANK(AA269),"-",AA269),"/",IF(ISBLANK(AD269),"-",AD269),"/",IF(ISBLANK(AG269),"-",AG269),"/",IF(ISBLANK(AI269),"-",AI269))</f>
        <v>-/-/-/-/-</v>
      </c>
      <c r="M269" s="6"/>
      <c r="N269" s="4" t="n">
        <v>2019</v>
      </c>
      <c r="O269" s="4" t="str">
        <f aca="false">CONCATENATE(IF(ISBLANK(V269),"-",V269),"/",IF(ISBLANK(Y269),"-",Y269),"/",IF(ISBLANK(AB269),"-",AB269),"/",IF(ISBLANK(AE269),"-",AE269))</f>
        <v>-/-/-/-</v>
      </c>
      <c r="P269" s="4" t="s">
        <v>563</v>
      </c>
      <c r="Q269" s="4" t="s">
        <v>555</v>
      </c>
      <c r="T269" s="11" t="n">
        <f aca="false">M269*F269</f>
        <v>0</v>
      </c>
      <c r="U269" s="12" t="n">
        <f aca="false">G269*M269</f>
        <v>0</v>
      </c>
      <c r="V269" s="2" t="s">
        <v>161</v>
      </c>
      <c r="Y269" s="0" t="s">
        <v>161</v>
      </c>
      <c r="AB269" s="2"/>
      <c r="AC269" s="2"/>
      <c r="AD269" s="2"/>
      <c r="AF269" s="2"/>
      <c r="AG269" s="2"/>
      <c r="AH269" s="2"/>
      <c r="AI269" s="2"/>
      <c r="AJ269" s="0" t="n">
        <f aca="false">VLOOKUP(D269,Koordinaten!$A:$C,2,FALSE())</f>
        <v>12.4853384</v>
      </c>
      <c r="AK269" s="0" t="n">
        <f aca="false">VLOOKUP(D269,Koordinaten!$A:$C,3,FALSE())</f>
        <v>41.894802</v>
      </c>
      <c r="AL269" s="0" t="n">
        <f aca="false">IF(ISBLANK($E269),VLOOKUP(D269,Koordinaten!$A:$C,2,FALSE()),VLOOKUP($E269,Koordinaten!$F:$H,2,FALSE()))</f>
        <v>11.3547801</v>
      </c>
      <c r="AM269" s="0" t="n">
        <f aca="false">IF(ISBLANK($E269),VLOOKUP(D269,Koordinaten!$A:$C,3,FALSE()),VLOOKUP($E269,Koordinaten!$F:$H,3,FALSE()))</f>
        <v>46.4981125</v>
      </c>
      <c r="AN269" s="0" t="str">
        <f aca="false">CONCATENATE(AK269,";",AJ269)</f>
        <v>41,894802;12,4853384</v>
      </c>
      <c r="AO269" s="0" t="str">
        <f aca="false">CONCATENATE(AM269,";",AL269)</f>
        <v>46,4981125;11,3547801</v>
      </c>
      <c r="AP269" s="0" t="n">
        <f aca="false">MIN(IF(ISBLANK(X269),9999,X269),IF(ISBLANK(AA269),9999,AA269),IF(ISBLANK(AD269),9999,AD269),IF(ISBLANK(AG269),9999,AG269),IF(ISBLANK(AI269),9999,AI269))</f>
        <v>9999</v>
      </c>
    </row>
    <row r="270" customFormat="false" ht="13" hidden="false" customHeight="false" outlineLevel="0" collapsed="false">
      <c r="B270" s="4" t="s">
        <v>44</v>
      </c>
      <c r="C270" s="5" t="n">
        <v>2016</v>
      </c>
      <c r="D270" s="4" t="s">
        <v>60</v>
      </c>
      <c r="E270" s="4" t="s">
        <v>157</v>
      </c>
      <c r="F270" s="4" t="n">
        <v>3</v>
      </c>
      <c r="G270" s="4"/>
      <c r="H270" s="4" t="s">
        <v>273</v>
      </c>
      <c r="I270" s="2" t="s">
        <v>281</v>
      </c>
      <c r="J270" s="2" t="s">
        <v>73</v>
      </c>
      <c r="K270" s="4" t="str">
        <f aca="false">CONCATENATE(IF(ISBLANK(W270),"-",W270),"/",IF(ISBLANK(Z270),"-",Z270),"/",IF(ISBLANK(AC270),"-",AC270),"/",IF(ISBLANK(AF270),"-",AF270),"/",IF(ISBLANK(AH270),"-",AH270))</f>
        <v>-/-/-/-/-</v>
      </c>
      <c r="L270" s="4" t="str">
        <f aca="false">CONCATENATE(IF(ISBLANK(X270),"-",X270),"/",IF(ISBLANK(AA270),"-",AA270),"/",IF(ISBLANK(AD270),"-",AD270),"/",IF(ISBLANK(AG270),"-",AG270),"/",IF(ISBLANK(AI270),"-",AI270))</f>
        <v>-/-/-/-/-</v>
      </c>
      <c r="M270" s="6"/>
      <c r="N270" s="4" t="n">
        <v>2019</v>
      </c>
      <c r="O270" s="4" t="str">
        <f aca="false">CONCATENATE(IF(ISBLANK(V270),"-",V270),"/",IF(ISBLANK(Y270),"-",Y270),"/",IF(ISBLANK(AB270),"-",AB270),"/",IF(ISBLANK(AE270),"-",AE270))</f>
        <v>-/-/-/-</v>
      </c>
      <c r="P270" s="4" t="s">
        <v>563</v>
      </c>
      <c r="Q270" s="4" t="s">
        <v>555</v>
      </c>
      <c r="T270" s="11" t="n">
        <f aca="false">M270*F270</f>
        <v>0</v>
      </c>
      <c r="U270" s="12" t="n">
        <f aca="false">G270*M270</f>
        <v>0</v>
      </c>
      <c r="V270" s="2" t="s">
        <v>161</v>
      </c>
      <c r="Y270" s="0" t="s">
        <v>161</v>
      </c>
      <c r="AB270" s="2"/>
      <c r="AC270" s="2"/>
      <c r="AD270" s="2"/>
      <c r="AF270" s="2"/>
      <c r="AG270" s="2"/>
      <c r="AH270" s="2"/>
      <c r="AI270" s="2"/>
      <c r="AJ270" s="0" t="n">
        <f aca="false">VLOOKUP(D270,Koordinaten!$A:$C,2,FALSE())</f>
        <v>12.4853384</v>
      </c>
      <c r="AK270" s="0" t="n">
        <f aca="false">VLOOKUP(D270,Koordinaten!$A:$C,3,FALSE())</f>
        <v>41.894802</v>
      </c>
      <c r="AL270" s="0" t="n">
        <f aca="false">IF(ISBLANK($E270),VLOOKUP(D270,Koordinaten!$A:$C,2,FALSE()),VLOOKUP($E270,Koordinaten!$F:$H,2,FALSE()))</f>
        <v>11.3547801</v>
      </c>
      <c r="AM270" s="0" t="n">
        <f aca="false">IF(ISBLANK($E270),VLOOKUP(D270,Koordinaten!$A:$C,3,FALSE()),VLOOKUP($E270,Koordinaten!$F:$H,3,FALSE()))</f>
        <v>46.4981125</v>
      </c>
      <c r="AN270" s="0" t="str">
        <f aca="false">CONCATENATE(AK270,";",AJ270)</f>
        <v>41,894802;12,4853384</v>
      </c>
      <c r="AO270" s="0" t="str">
        <f aca="false">CONCATENATE(AM270,";",AL270)</f>
        <v>46,4981125;11,3547801</v>
      </c>
      <c r="AP270" s="0" t="n">
        <f aca="false">MIN(IF(ISBLANK(X270),9999,X270),IF(ISBLANK(AA270),9999,AA270),IF(ISBLANK(AD270),9999,AD270),IF(ISBLANK(AG270),9999,AG270),IF(ISBLANK(AI270),9999,AI270))</f>
        <v>9999</v>
      </c>
      <c r="AQ270" s="10" t="n">
        <v>44065</v>
      </c>
      <c r="AR270" s="0" t="s">
        <v>51</v>
      </c>
    </row>
    <row r="271" customFormat="false" ht="13" hidden="false" customHeight="false" outlineLevel="0" collapsed="false">
      <c r="B271" s="4" t="s">
        <v>44</v>
      </c>
      <c r="C271" s="5" t="n">
        <v>2016</v>
      </c>
      <c r="D271" s="4" t="s">
        <v>60</v>
      </c>
      <c r="E271" s="4" t="s">
        <v>157</v>
      </c>
      <c r="F271" s="4" t="n">
        <v>3</v>
      </c>
      <c r="G271" s="4" t="n">
        <v>3</v>
      </c>
      <c r="H271" s="4" t="s">
        <v>273</v>
      </c>
      <c r="I271" s="2" t="s">
        <v>282</v>
      </c>
      <c r="J271" s="2" t="s">
        <v>163</v>
      </c>
      <c r="K271" s="4" t="str">
        <f aca="false">CONCATENATE(IF(ISBLANK(W271),"-",W271),"/",IF(ISBLANK(Z271),"-",Z271),"/",IF(ISBLANK(AC271),"-",AC271),"/",IF(ISBLANK(AF271),"-",AF271),"/",IF(ISBLANK(AH271),"-",AH271))</f>
        <v>-/-/-/-/-</v>
      </c>
      <c r="L271" s="4" t="str">
        <f aca="false">CONCATENATE(IF(ISBLANK(X271),"-",X271),"/",IF(ISBLANK(AA271),"-",AA271),"/",IF(ISBLANK(AD271),"-",AD271),"/",IF(ISBLANK(AG271),"-",AG271),"/",IF(ISBLANK(AI271),"-",AI271))</f>
        <v>-/-/-/-/-</v>
      </c>
      <c r="M271" s="6"/>
      <c r="N271" s="4" t="n">
        <v>2019</v>
      </c>
      <c r="O271" s="4" t="str">
        <f aca="false">CONCATENATE(IF(ISBLANK(V271),"-",V271),"/",IF(ISBLANK(Y271),"-",Y271),"/",IF(ISBLANK(AB271),"-",AB271),"/",IF(ISBLANK(AE271),"-",AE271))</f>
        <v>-/-/-/-</v>
      </c>
      <c r="P271" s="4" t="s">
        <v>563</v>
      </c>
      <c r="Q271" s="4" t="s">
        <v>555</v>
      </c>
      <c r="T271" s="11" t="n">
        <f aca="false">M271*F271</f>
        <v>0</v>
      </c>
      <c r="U271" s="12" t="n">
        <f aca="false">G271*M271</f>
        <v>0</v>
      </c>
      <c r="V271" s="2" t="s">
        <v>161</v>
      </c>
      <c r="Y271" s="0" t="s">
        <v>161</v>
      </c>
      <c r="AB271" s="2"/>
      <c r="AC271" s="2"/>
      <c r="AD271" s="2"/>
      <c r="AF271" s="2"/>
      <c r="AG271" s="2"/>
      <c r="AH271" s="2"/>
      <c r="AI271" s="2"/>
      <c r="AJ271" s="0" t="n">
        <f aca="false">VLOOKUP(D271,Koordinaten!$A:$C,2,FALSE())</f>
        <v>12.4853384</v>
      </c>
      <c r="AK271" s="0" t="n">
        <f aca="false">VLOOKUP(D271,Koordinaten!$A:$C,3,FALSE())</f>
        <v>41.894802</v>
      </c>
      <c r="AL271" s="0" t="n">
        <f aca="false">IF(ISBLANK($E271),VLOOKUP(D271,Koordinaten!$A:$C,2,FALSE()),VLOOKUP($E271,Koordinaten!$F:$H,2,FALSE()))</f>
        <v>11.3547801</v>
      </c>
      <c r="AM271" s="0" t="n">
        <f aca="false">IF(ISBLANK($E271),VLOOKUP(D271,Koordinaten!$A:$C,3,FALSE()),VLOOKUP($E271,Koordinaten!$F:$H,3,FALSE()))</f>
        <v>46.4981125</v>
      </c>
      <c r="AN271" s="0" t="str">
        <f aca="false">CONCATENATE(AK271,";",AJ271)</f>
        <v>41,894802;12,4853384</v>
      </c>
      <c r="AO271" s="0" t="str">
        <f aca="false">CONCATENATE(AM271,";",AL271)</f>
        <v>46,4981125;11,3547801</v>
      </c>
      <c r="AP271" s="0" t="n">
        <f aca="false">MIN(IF(ISBLANK(X271),9999,X271),IF(ISBLANK(AA271),9999,AA271),IF(ISBLANK(AD271),9999,AD271),IF(ISBLANK(AG271),9999,AG271),IF(ISBLANK(AI271),9999,AI271))</f>
        <v>9999</v>
      </c>
      <c r="AQ271" s="10" t="n">
        <v>44065</v>
      </c>
      <c r="AR271" s="0" t="s">
        <v>51</v>
      </c>
    </row>
    <row r="272" customFormat="false" ht="13" hidden="false" customHeight="false" outlineLevel="0" collapsed="false">
      <c r="B272" s="4" t="s">
        <v>89</v>
      </c>
      <c r="C272" s="5" t="n">
        <v>2018</v>
      </c>
      <c r="D272" s="4" t="s">
        <v>60</v>
      </c>
      <c r="E272" s="4" t="s">
        <v>157</v>
      </c>
      <c r="F272" s="4" t="n">
        <v>2</v>
      </c>
      <c r="G272" s="4" t="n">
        <v>2</v>
      </c>
      <c r="H272" s="4" t="s">
        <v>273</v>
      </c>
      <c r="I272" s="2" t="s">
        <v>284</v>
      </c>
      <c r="J272" s="2" t="s">
        <v>144</v>
      </c>
      <c r="K272" s="4" t="str">
        <f aca="false">CONCATENATE(IF(ISBLANK(W272),"-",W272),"/",IF(ISBLANK(Z272),"-",Z272),"/",IF(ISBLANK(AC272),"-",AC272),"/",IF(ISBLANK(AF272),"-",AF272),"/",IF(ISBLANK(AH272),"-",AH272))</f>
        <v>2020/-/-/-/-</v>
      </c>
      <c r="L272" s="4" t="str">
        <f aca="false">CONCATENATE(IF(ISBLANK(X272),"-",X272),"/",IF(ISBLANK(AA272),"-",AA272),"/",IF(ISBLANK(AD272),"-",AD272),"/",IF(ISBLANK(AG272),"-",AG272),"/",IF(ISBLANK(AI272),"-",AI272))</f>
        <v>2026/-/-/-/-</v>
      </c>
      <c r="M272" s="6"/>
      <c r="N272" s="4" t="n">
        <v>2019</v>
      </c>
      <c r="O272" s="4" t="str">
        <f aca="false">CONCATENATE(IF(ISBLANK(V272),"-",V272),"/",IF(ISBLANK(Y272),"-",Y272),"/",IF(ISBLANK(AB272),"-",AB272),"/",IF(ISBLANK(AE272),"-",AE272))</f>
        <v>93/-/-/91,5</v>
      </c>
      <c r="P272" s="4" t="s">
        <v>563</v>
      </c>
      <c r="Q272" s="4" t="s">
        <v>555</v>
      </c>
      <c r="T272" s="11" t="n">
        <f aca="false">M272*F272</f>
        <v>0</v>
      </c>
      <c r="U272" s="12" t="n">
        <f aca="false">G272*M272</f>
        <v>0</v>
      </c>
      <c r="V272" s="2" t="n">
        <v>93</v>
      </c>
      <c r="W272" s="0" t="n">
        <v>2020</v>
      </c>
      <c r="X272" s="0" t="n">
        <v>2026</v>
      </c>
      <c r="Y272" s="0" t="s">
        <v>161</v>
      </c>
      <c r="AB272" s="2"/>
      <c r="AC272" s="2"/>
      <c r="AD272" s="2"/>
      <c r="AE272" s="2" t="n">
        <v>91.5</v>
      </c>
      <c r="AF272" s="2"/>
      <c r="AG272" s="2"/>
      <c r="AH272" s="2"/>
      <c r="AI272" s="2"/>
      <c r="AJ272" s="0" t="n">
        <f aca="false">VLOOKUP(D272,Koordinaten!$A:$C,2,FALSE())</f>
        <v>12.4853384</v>
      </c>
      <c r="AK272" s="0" t="n">
        <f aca="false">VLOOKUP(D272,Koordinaten!$A:$C,3,FALSE())</f>
        <v>41.894802</v>
      </c>
      <c r="AL272" s="0" t="n">
        <f aca="false">IF(ISBLANK($E272),VLOOKUP(D272,Koordinaten!$A:$C,2,FALSE()),VLOOKUP($E272,Koordinaten!$F:$H,2,FALSE()))</f>
        <v>11.3547801</v>
      </c>
      <c r="AM272" s="0" t="n">
        <f aca="false">IF(ISBLANK($E272),VLOOKUP(D272,Koordinaten!$A:$C,3,FALSE()),VLOOKUP($E272,Koordinaten!$F:$H,3,FALSE()))</f>
        <v>46.4981125</v>
      </c>
      <c r="AN272" s="0" t="str">
        <f aca="false">CONCATENATE(AK272,";",AJ272)</f>
        <v>41,894802;12,4853384</v>
      </c>
      <c r="AO272" s="0" t="str">
        <f aca="false">CONCATENATE(AM272,";",AL272)</f>
        <v>46,4981125;11,3547801</v>
      </c>
      <c r="AP272" s="0" t="n">
        <f aca="false">MIN(IF(ISBLANK(X272),9999,X272),IF(ISBLANK(AA272),9999,AA272),IF(ISBLANK(AD272),9999,AD272),IF(ISBLANK(AG272),9999,AG272),IF(ISBLANK(AI272),9999,AI272))</f>
        <v>2026</v>
      </c>
      <c r="AQ272" s="10" t="n">
        <v>44065</v>
      </c>
      <c r="AR272" s="0" t="n">
        <v>1</v>
      </c>
    </row>
    <row r="273" customFormat="false" ht="13" hidden="false" customHeight="false" outlineLevel="0" collapsed="false">
      <c r="B273" s="4" t="s">
        <v>89</v>
      </c>
      <c r="C273" s="5" t="n">
        <v>2017</v>
      </c>
      <c r="D273" s="4" t="s">
        <v>60</v>
      </c>
      <c r="E273" s="4" t="s">
        <v>157</v>
      </c>
      <c r="F273" s="4" t="n">
        <v>2</v>
      </c>
      <c r="G273" s="4" t="n">
        <v>1</v>
      </c>
      <c r="H273" s="4" t="s">
        <v>273</v>
      </c>
      <c r="I273" s="2" t="s">
        <v>284</v>
      </c>
      <c r="J273" s="2" t="s">
        <v>181</v>
      </c>
      <c r="K273" s="4" t="str">
        <f aca="false">CONCATENATE(IF(ISBLANK(W273),"-",W273),"/",IF(ISBLANK(Z273),"-",Z273),"/",IF(ISBLANK(AC273),"-",AC273),"/",IF(ISBLANK(AF273),"-",AF273),"/",IF(ISBLANK(AH273),"-",AH273))</f>
        <v>-/-/-/-/-</v>
      </c>
      <c r="L273" s="4" t="str">
        <f aca="false">CONCATENATE(IF(ISBLANK(X273),"-",X273),"/",IF(ISBLANK(AA273),"-",AA273),"/",IF(ISBLANK(AD273),"-",AD273),"/",IF(ISBLANK(AG273),"-",AG273),"/",IF(ISBLANK(AI273),"-",AI273))</f>
        <v>-/-/-/-/-</v>
      </c>
      <c r="M273" s="6"/>
      <c r="N273" s="4" t="n">
        <v>2019</v>
      </c>
      <c r="O273" s="4" t="str">
        <f aca="false">CONCATENATE(IF(ISBLANK(V273),"-",V273),"/",IF(ISBLANK(Y273),"-",Y273),"/",IF(ISBLANK(AB273),"-",AB273),"/",IF(ISBLANK(AE273),"-",AE273))</f>
        <v>-/-/-/-</v>
      </c>
      <c r="P273" s="4" t="s">
        <v>563</v>
      </c>
      <c r="Q273" s="4" t="s">
        <v>555</v>
      </c>
      <c r="T273" s="11" t="n">
        <f aca="false">M273*F273</f>
        <v>0</v>
      </c>
      <c r="U273" s="12" t="n">
        <f aca="false">G273*M273</f>
        <v>0</v>
      </c>
      <c r="V273" s="2" t="s">
        <v>161</v>
      </c>
      <c r="Y273" s="0" t="s">
        <v>161</v>
      </c>
      <c r="AB273" s="2"/>
      <c r="AC273" s="2"/>
      <c r="AD273" s="2"/>
      <c r="AF273" s="2"/>
      <c r="AG273" s="2"/>
      <c r="AH273" s="2"/>
      <c r="AI273" s="2"/>
      <c r="AJ273" s="0" t="n">
        <f aca="false">VLOOKUP(D273,Koordinaten!$A:$C,2,FALSE())</f>
        <v>12.4853384</v>
      </c>
      <c r="AK273" s="0" t="n">
        <f aca="false">VLOOKUP(D273,Koordinaten!$A:$C,3,FALSE())</f>
        <v>41.894802</v>
      </c>
      <c r="AL273" s="0" t="n">
        <f aca="false">IF(ISBLANK($E273),VLOOKUP(D273,Koordinaten!$A:$C,2,FALSE()),VLOOKUP($E273,Koordinaten!$F:$H,2,FALSE()))</f>
        <v>11.3547801</v>
      </c>
      <c r="AM273" s="0" t="n">
        <f aca="false">IF(ISBLANK($E273),VLOOKUP(D273,Koordinaten!$A:$C,3,FALSE()),VLOOKUP($E273,Koordinaten!$F:$H,3,FALSE()))</f>
        <v>46.4981125</v>
      </c>
      <c r="AN273" s="0" t="str">
        <f aca="false">CONCATENATE(AK273,";",AJ273)</f>
        <v>41,894802;12,4853384</v>
      </c>
      <c r="AO273" s="0" t="str">
        <f aca="false">CONCATENATE(AM273,";",AL273)</f>
        <v>46,4981125;11,3547801</v>
      </c>
      <c r="AP273" s="0" t="n">
        <f aca="false">MIN(IF(ISBLANK(X273),9999,X273),IF(ISBLANK(AA273),9999,AA273),IF(ISBLANK(AD273),9999,AD273),IF(ISBLANK(AG273),9999,AG273),IF(ISBLANK(AI273),9999,AI273))</f>
        <v>9999</v>
      </c>
      <c r="AQ273" s="10" t="n">
        <v>44065</v>
      </c>
      <c r="AR273" s="0" t="n">
        <v>1</v>
      </c>
    </row>
    <row r="274" customFormat="false" ht="13" hidden="false" customHeight="false" outlineLevel="0" collapsed="false">
      <c r="B274" s="4" t="s">
        <v>44</v>
      </c>
      <c r="C274" s="5" t="n">
        <v>2016</v>
      </c>
      <c r="D274" s="4" t="s">
        <v>60</v>
      </c>
      <c r="E274" s="4" t="s">
        <v>157</v>
      </c>
      <c r="F274" s="4" t="n">
        <v>2</v>
      </c>
      <c r="G274" s="4"/>
      <c r="H274" s="4" t="s">
        <v>273</v>
      </c>
      <c r="I274" s="2" t="s">
        <v>279</v>
      </c>
      <c r="J274" s="2" t="s">
        <v>280</v>
      </c>
      <c r="K274" s="4" t="str">
        <f aca="false">CONCATENATE(IF(ISBLANK(W274),"-",W274),"/",IF(ISBLANK(Z274),"-",Z274),"/",IF(ISBLANK(AC274),"-",AC274),"/",IF(ISBLANK(AF274),"-",AF274),"/",IF(ISBLANK(AH274),"-",AH274))</f>
        <v>-/-/-/-/-</v>
      </c>
      <c r="L274" s="4" t="str">
        <f aca="false">CONCATENATE(IF(ISBLANK(X274),"-",X274),"/",IF(ISBLANK(AA274),"-",AA274),"/",IF(ISBLANK(AD274),"-",AD274),"/",IF(ISBLANK(AG274),"-",AG274),"/",IF(ISBLANK(AI274),"-",AI274))</f>
        <v>-/-/-/-/-</v>
      </c>
      <c r="M274" s="6"/>
      <c r="N274" s="4" t="n">
        <v>2019</v>
      </c>
      <c r="O274" s="4" t="str">
        <f aca="false">CONCATENATE(IF(ISBLANK(V274),"-",V274),"/",IF(ISBLANK(Y274),"-",Y274),"/",IF(ISBLANK(AB274),"-",AB274),"/",IF(ISBLANK(AE274),"-",AE274))</f>
        <v>-/-/-/-</v>
      </c>
      <c r="P274" s="4" t="s">
        <v>563</v>
      </c>
      <c r="Q274" s="4" t="s">
        <v>555</v>
      </c>
      <c r="T274" s="11" t="n">
        <f aca="false">M274*F274</f>
        <v>0</v>
      </c>
      <c r="U274" s="12" t="n">
        <f aca="false">G274*M274</f>
        <v>0</v>
      </c>
      <c r="V274" s="2" t="s">
        <v>161</v>
      </c>
      <c r="Y274" s="0" t="s">
        <v>161</v>
      </c>
      <c r="AB274" s="2"/>
      <c r="AC274" s="2"/>
      <c r="AD274" s="2"/>
      <c r="AF274" s="2"/>
      <c r="AG274" s="2"/>
      <c r="AH274" s="2"/>
      <c r="AI274" s="2"/>
      <c r="AJ274" s="0" t="n">
        <f aca="false">VLOOKUP(D274,Koordinaten!$A:$C,2,FALSE())</f>
        <v>12.4853384</v>
      </c>
      <c r="AK274" s="0" t="n">
        <f aca="false">VLOOKUP(D274,Koordinaten!$A:$C,3,FALSE())</f>
        <v>41.894802</v>
      </c>
      <c r="AL274" s="0" t="n">
        <f aca="false">IF(ISBLANK($E274),VLOOKUP(D274,Koordinaten!$A:$C,2,FALSE()),VLOOKUP($E274,Koordinaten!$F:$H,2,FALSE()))</f>
        <v>11.3547801</v>
      </c>
      <c r="AM274" s="0" t="n">
        <f aca="false">IF(ISBLANK($E274),VLOOKUP(D274,Koordinaten!$A:$C,3,FALSE()),VLOOKUP($E274,Koordinaten!$F:$H,3,FALSE()))</f>
        <v>46.4981125</v>
      </c>
      <c r="AN274" s="0" t="str">
        <f aca="false">CONCATENATE(AK274,";",AJ274)</f>
        <v>41,894802;12,4853384</v>
      </c>
      <c r="AO274" s="0" t="str">
        <f aca="false">CONCATENATE(AM274,";",AL274)</f>
        <v>46,4981125;11,3547801</v>
      </c>
      <c r="AP274" s="0" t="n">
        <f aca="false">MIN(IF(ISBLANK(X274),9999,X274),IF(ISBLANK(AA274),9999,AA274),IF(ISBLANK(AD274),9999,AD274),IF(ISBLANK(AG274),9999,AG274),IF(ISBLANK(AI274),9999,AI274))</f>
        <v>9999</v>
      </c>
    </row>
    <row r="275" customFormat="false" ht="13" hidden="false" customHeight="false" outlineLevel="0" collapsed="false">
      <c r="B275" s="4" t="s">
        <v>128</v>
      </c>
      <c r="C275" s="5" t="n">
        <v>2016</v>
      </c>
      <c r="D275" s="4" t="s">
        <v>60</v>
      </c>
      <c r="E275" s="4" t="s">
        <v>157</v>
      </c>
      <c r="F275" s="4" t="n">
        <v>3</v>
      </c>
      <c r="G275" s="4"/>
      <c r="H275" s="2" t="s">
        <v>565</v>
      </c>
      <c r="I275" s="2" t="s">
        <v>566</v>
      </c>
      <c r="J275" s="2" t="s">
        <v>79</v>
      </c>
      <c r="K275" s="4" t="str">
        <f aca="false">CONCATENATE(IF(ISBLANK(W275),"-",W275),"/",IF(ISBLANK(Z275),"-",Z275),"/",IF(ISBLANK(AC275),"-",AC275),"/",IF(ISBLANK(AF275),"-",AF275),"/",IF(ISBLANK(AH275),"-",AH275))</f>
        <v>-/-/-/-/-</v>
      </c>
      <c r="L275" s="4" t="str">
        <f aca="false">CONCATENATE(IF(ISBLANK(X275),"-",X275),"/",IF(ISBLANK(AA275),"-",AA275),"/",IF(ISBLANK(AD275),"-",AD275),"/",IF(ISBLANK(AG275),"-",AG275),"/",IF(ISBLANK(AI275),"-",AI275))</f>
        <v>-/-/-/-/-</v>
      </c>
      <c r="M275" s="6"/>
      <c r="N275" s="4" t="n">
        <v>2019</v>
      </c>
      <c r="O275" s="4" t="str">
        <f aca="false">CONCATENATE(IF(ISBLANK(V275),"-",V275),"/",IF(ISBLANK(Y275),"-",Y275),"/",IF(ISBLANK(AB275),"-",AB275),"/",IF(ISBLANK(AE275),"-",AE275))</f>
        <v>-/-/-/-</v>
      </c>
      <c r="P275" s="4" t="s">
        <v>565</v>
      </c>
      <c r="Q275" s="4" t="s">
        <v>555</v>
      </c>
      <c r="T275" s="11" t="n">
        <f aca="false">M275*F275</f>
        <v>0</v>
      </c>
      <c r="U275" s="12" t="n">
        <f aca="false">G275*M275</f>
        <v>0</v>
      </c>
      <c r="V275" s="2" t="s">
        <v>161</v>
      </c>
      <c r="Y275" s="0" t="s">
        <v>161</v>
      </c>
      <c r="AB275" s="2"/>
      <c r="AC275" s="2"/>
      <c r="AD275" s="2"/>
      <c r="AF275" s="2"/>
      <c r="AG275" s="2"/>
      <c r="AH275" s="2"/>
      <c r="AI275" s="2"/>
      <c r="AJ275" s="0" t="n">
        <f aca="false">VLOOKUP(D275,Koordinaten!$A:$C,2,FALSE())</f>
        <v>12.4853384</v>
      </c>
      <c r="AK275" s="0" t="n">
        <f aca="false">VLOOKUP(D275,Koordinaten!$A:$C,3,FALSE())</f>
        <v>41.894802</v>
      </c>
      <c r="AL275" s="0" t="n">
        <f aca="false">IF(ISBLANK($E275),VLOOKUP(D275,Koordinaten!$A:$C,2,FALSE()),VLOOKUP($E275,Koordinaten!$F:$H,2,FALSE()))</f>
        <v>11.3547801</v>
      </c>
      <c r="AM275" s="0" t="n">
        <f aca="false">IF(ISBLANK($E275),VLOOKUP(D275,Koordinaten!$A:$C,3,FALSE()),VLOOKUP($E275,Koordinaten!$F:$H,3,FALSE()))</f>
        <v>46.4981125</v>
      </c>
      <c r="AN275" s="0" t="str">
        <f aca="false">CONCATENATE(AK275,";",AJ275)</f>
        <v>41,894802;12,4853384</v>
      </c>
      <c r="AO275" s="0" t="str">
        <f aca="false">CONCATENATE(AM275,";",AL275)</f>
        <v>46,4981125;11,3547801</v>
      </c>
      <c r="AP275" s="0" t="n">
        <f aca="false">MIN(IF(ISBLANK(X275),9999,X275),IF(ISBLANK(AA275),9999,AA275),IF(ISBLANK(AD275),9999,AD275),IF(ISBLANK(AG275),9999,AG275),IF(ISBLANK(AI275),9999,AI275))</f>
        <v>9999</v>
      </c>
    </row>
    <row r="276" customFormat="false" ht="13" hidden="false" customHeight="false" outlineLevel="0" collapsed="false">
      <c r="B276" s="4" t="s">
        <v>128</v>
      </c>
      <c r="C276" s="5" t="s">
        <v>161</v>
      </c>
      <c r="D276" s="4" t="s">
        <v>60</v>
      </c>
      <c r="E276" s="4" t="s">
        <v>157</v>
      </c>
      <c r="F276" s="4" t="n">
        <v>12</v>
      </c>
      <c r="G276" s="4"/>
      <c r="H276" s="2" t="s">
        <v>565</v>
      </c>
      <c r="I276" s="2" t="s">
        <v>567</v>
      </c>
      <c r="J276" s="2" t="s">
        <v>166</v>
      </c>
      <c r="K276" s="4" t="str">
        <f aca="false">CONCATENATE(IF(ISBLANK(W276),"-",W276),"/",IF(ISBLANK(Z276),"-",Z276),"/",IF(ISBLANK(AC276),"-",AC276),"/",IF(ISBLANK(AF276),"-",AF276),"/",IF(ISBLANK(AH276),"-",AH276))</f>
        <v>-/-/-/-/-</v>
      </c>
      <c r="L276" s="4" t="str">
        <f aca="false">CONCATENATE(IF(ISBLANK(X276),"-",X276),"/",IF(ISBLANK(AA276),"-",AA276),"/",IF(ISBLANK(AD276),"-",AD276),"/",IF(ISBLANK(AG276),"-",AG276),"/",IF(ISBLANK(AI276),"-",AI276))</f>
        <v>-/-/-/-/-</v>
      </c>
      <c r="M276" s="6"/>
      <c r="N276" s="4" t="n">
        <v>2019</v>
      </c>
      <c r="O276" s="4" t="str">
        <f aca="false">CONCATENATE(IF(ISBLANK(V276),"-",V276),"/",IF(ISBLANK(Y276),"-",Y276),"/",IF(ISBLANK(AB276),"-",AB276),"/",IF(ISBLANK(AE276),"-",AE276))</f>
        <v>-/-/-/-</v>
      </c>
      <c r="P276" s="4" t="s">
        <v>565</v>
      </c>
      <c r="Q276" s="4" t="s">
        <v>555</v>
      </c>
      <c r="T276" s="11" t="n">
        <f aca="false">M276*F276</f>
        <v>0</v>
      </c>
      <c r="U276" s="12" t="n">
        <f aca="false">G276*M276</f>
        <v>0</v>
      </c>
      <c r="V276" s="2" t="s">
        <v>161</v>
      </c>
      <c r="Y276" s="0" t="s">
        <v>161</v>
      </c>
      <c r="AB276" s="2"/>
      <c r="AC276" s="2"/>
      <c r="AD276" s="2"/>
      <c r="AF276" s="2"/>
      <c r="AG276" s="2"/>
      <c r="AH276" s="2"/>
      <c r="AI276" s="2"/>
      <c r="AJ276" s="0" t="n">
        <f aca="false">VLOOKUP(D276,Koordinaten!$A:$C,2,FALSE())</f>
        <v>12.4853384</v>
      </c>
      <c r="AK276" s="0" t="n">
        <f aca="false">VLOOKUP(D276,Koordinaten!$A:$C,3,FALSE())</f>
        <v>41.894802</v>
      </c>
      <c r="AL276" s="0" t="n">
        <f aca="false">IF(ISBLANK($E276),VLOOKUP(D276,Koordinaten!$A:$C,2,FALSE()),VLOOKUP($E276,Koordinaten!$F:$H,2,FALSE()))</f>
        <v>11.3547801</v>
      </c>
      <c r="AM276" s="0" t="n">
        <f aca="false">IF(ISBLANK($E276),VLOOKUP(D276,Koordinaten!$A:$C,3,FALSE()),VLOOKUP($E276,Koordinaten!$F:$H,3,FALSE()))</f>
        <v>46.4981125</v>
      </c>
      <c r="AN276" s="0" t="str">
        <f aca="false">CONCATENATE(AK276,";",AJ276)</f>
        <v>41,894802;12,4853384</v>
      </c>
      <c r="AO276" s="0" t="str">
        <f aca="false">CONCATENATE(AM276,";",AL276)</f>
        <v>46,4981125;11,3547801</v>
      </c>
      <c r="AP276" s="0" t="n">
        <f aca="false">MIN(IF(ISBLANK(X276),9999,X276),IF(ISBLANK(AA276),9999,AA276),IF(ISBLANK(AD276),9999,AD276),IF(ISBLANK(AG276),9999,AG276),IF(ISBLANK(AI276),9999,AI276))</f>
        <v>9999</v>
      </c>
    </row>
    <row r="277" customFormat="false" ht="13" hidden="false" customHeight="false" outlineLevel="0" collapsed="false">
      <c r="B277" s="4" t="s">
        <v>89</v>
      </c>
      <c r="C277" s="5" t="n">
        <v>2016</v>
      </c>
      <c r="D277" s="4" t="s">
        <v>60</v>
      </c>
      <c r="E277" s="4" t="s">
        <v>157</v>
      </c>
      <c r="F277" s="4" t="n">
        <v>1</v>
      </c>
      <c r="G277" s="4" t="n">
        <v>1</v>
      </c>
      <c r="H277" s="2" t="s">
        <v>422</v>
      </c>
      <c r="I277" s="2" t="s">
        <v>568</v>
      </c>
      <c r="J277" s="2" t="s">
        <v>97</v>
      </c>
      <c r="K277" s="4" t="str">
        <f aca="false">CONCATENATE(IF(ISBLANK(W277),"-",W277),"/",IF(ISBLANK(Z277),"-",Z277),"/",IF(ISBLANK(AC277),"-",AC277),"/",IF(ISBLANK(AF277),"-",AF277),"/",IF(ISBLANK(AH277),"-",AH277))</f>
        <v>2019/-/-/-/-</v>
      </c>
      <c r="L277" s="4" t="str">
        <f aca="false">CONCATENATE(IF(ISBLANK(X277),"-",X277),"/",IF(ISBLANK(AA277),"-",AA277),"/",IF(ISBLANK(AD277),"-",AD277),"/",IF(ISBLANK(AG277),"-",AG277),"/",IF(ISBLANK(AI277),"-",AI277))</f>
        <v>2028/-/-/-/-</v>
      </c>
      <c r="M277" s="6"/>
      <c r="N277" s="4" t="n">
        <v>2019</v>
      </c>
      <c r="O277" s="4" t="str">
        <f aca="false">CONCATENATE(IF(ISBLANK(V277),"-",V277),"/",IF(ISBLANK(Y277),"-",Y277),"/",IF(ISBLANK(AB277),"-",AB277),"/",IF(ISBLANK(AE277),"-",AE277))</f>
        <v>94+/-/-/-</v>
      </c>
      <c r="P277" s="4" t="s">
        <v>569</v>
      </c>
      <c r="Q277" s="4" t="s">
        <v>555</v>
      </c>
      <c r="T277" s="11" t="n">
        <f aca="false">M277*F277</f>
        <v>0</v>
      </c>
      <c r="U277" s="12" t="n">
        <f aca="false">G277*M277</f>
        <v>0</v>
      </c>
      <c r="V277" s="2" t="s">
        <v>390</v>
      </c>
      <c r="W277" s="0" t="n">
        <v>2019</v>
      </c>
      <c r="X277" s="0" t="n">
        <v>2028</v>
      </c>
      <c r="Y277" s="0" t="s">
        <v>161</v>
      </c>
      <c r="AB277" s="2"/>
      <c r="AC277" s="2"/>
      <c r="AD277" s="2"/>
      <c r="AF277" s="2"/>
      <c r="AG277" s="2"/>
      <c r="AH277" s="2"/>
      <c r="AI277" s="2"/>
      <c r="AJ277" s="0" t="n">
        <f aca="false">VLOOKUP(D277,Koordinaten!$A:$C,2,FALSE())</f>
        <v>12.4853384</v>
      </c>
      <c r="AK277" s="0" t="n">
        <f aca="false">VLOOKUP(D277,Koordinaten!$A:$C,3,FALSE())</f>
        <v>41.894802</v>
      </c>
      <c r="AL277" s="0" t="n">
        <f aca="false">IF(ISBLANK($E277),VLOOKUP(D277,Koordinaten!$A:$C,2,FALSE()),VLOOKUP($E277,Koordinaten!$F:$H,2,FALSE()))</f>
        <v>11.3547801</v>
      </c>
      <c r="AM277" s="0" t="n">
        <f aca="false">IF(ISBLANK($E277),VLOOKUP(D277,Koordinaten!$A:$C,3,FALSE()),VLOOKUP($E277,Koordinaten!$F:$H,3,FALSE()))</f>
        <v>46.4981125</v>
      </c>
      <c r="AN277" s="0" t="str">
        <f aca="false">CONCATENATE(AK277,";",AJ277)</f>
        <v>41,894802;12,4853384</v>
      </c>
      <c r="AO277" s="0" t="str">
        <f aca="false">CONCATENATE(AM277,";",AL277)</f>
        <v>46,4981125;11,3547801</v>
      </c>
      <c r="AP277" s="0" t="n">
        <f aca="false">MIN(IF(ISBLANK(X277),9999,X277),IF(ISBLANK(AA277),9999,AA277),IF(ISBLANK(AD277),9999,AD277),IF(ISBLANK(AG277),9999,AG277),IF(ISBLANK(AI277),9999,AI277))</f>
        <v>2028</v>
      </c>
      <c r="AQ277" s="10" t="n">
        <v>44065</v>
      </c>
      <c r="AR277" s="0" t="s">
        <v>337</v>
      </c>
    </row>
    <row r="278" customFormat="false" ht="13" hidden="false" customHeight="false" outlineLevel="0" collapsed="false">
      <c r="B278" s="4" t="s">
        <v>71</v>
      </c>
      <c r="C278" s="5" t="n">
        <v>2016</v>
      </c>
      <c r="D278" s="4" t="s">
        <v>60</v>
      </c>
      <c r="E278" s="4" t="s">
        <v>157</v>
      </c>
      <c r="F278" s="4" t="n">
        <v>1</v>
      </c>
      <c r="G278" s="4" t="n">
        <v>1</v>
      </c>
      <c r="H278" s="2" t="s">
        <v>422</v>
      </c>
      <c r="I278" s="2" t="s">
        <v>570</v>
      </c>
      <c r="J278" s="2" t="s">
        <v>48</v>
      </c>
      <c r="K278" s="4" t="str">
        <f aca="false">CONCATENATE(IF(ISBLANK(W278),"-",W278),"/",IF(ISBLANK(Z278),"-",Z278),"/",IF(ISBLANK(AC278),"-",AC278),"/",IF(ISBLANK(AF278),"-",AF278),"/",IF(ISBLANK(AH278),"-",AH278))</f>
        <v>-/-/-/-/-</v>
      </c>
      <c r="L278" s="4" t="str">
        <f aca="false">CONCATENATE(IF(ISBLANK(X278),"-",X278),"/",IF(ISBLANK(AA278),"-",AA278),"/",IF(ISBLANK(AD278),"-",AD278),"/",IF(ISBLANK(AG278),"-",AG278),"/",IF(ISBLANK(AI278),"-",AI278))</f>
        <v>-/-/-/-/-</v>
      </c>
      <c r="M278" s="6"/>
      <c r="N278" s="4" t="n">
        <v>2019</v>
      </c>
      <c r="O278" s="4" t="str">
        <f aca="false">CONCATENATE(IF(ISBLANK(V278),"-",V278),"/",IF(ISBLANK(Y278),"-",Y278),"/",IF(ISBLANK(AB278),"-",AB278),"/",IF(ISBLANK(AE278),"-",AE278))</f>
        <v>-/-/-/-</v>
      </c>
      <c r="P278" s="4" t="s">
        <v>569</v>
      </c>
      <c r="Q278" s="4" t="s">
        <v>555</v>
      </c>
      <c r="T278" s="11" t="n">
        <f aca="false">M278*F278</f>
        <v>0</v>
      </c>
      <c r="U278" s="12" t="n">
        <f aca="false">G278*M278</f>
        <v>0</v>
      </c>
      <c r="V278" s="2" t="s">
        <v>161</v>
      </c>
      <c r="Y278" s="0" t="s">
        <v>161</v>
      </c>
      <c r="AB278" s="2"/>
      <c r="AC278" s="2"/>
      <c r="AD278" s="2"/>
      <c r="AF278" s="2"/>
      <c r="AG278" s="2"/>
      <c r="AH278" s="2"/>
      <c r="AI278" s="2"/>
      <c r="AJ278" s="0" t="n">
        <f aca="false">VLOOKUP(D278,Koordinaten!$A:$C,2,FALSE())</f>
        <v>12.4853384</v>
      </c>
      <c r="AK278" s="0" t="n">
        <f aca="false">VLOOKUP(D278,Koordinaten!$A:$C,3,FALSE())</f>
        <v>41.894802</v>
      </c>
      <c r="AL278" s="0" t="n">
        <f aca="false">IF(ISBLANK($E278),VLOOKUP(D278,Koordinaten!$A:$C,2,FALSE()),VLOOKUP($E278,Koordinaten!$F:$H,2,FALSE()))</f>
        <v>11.3547801</v>
      </c>
      <c r="AM278" s="0" t="n">
        <f aca="false">IF(ISBLANK($E278),VLOOKUP(D278,Koordinaten!$A:$C,3,FALSE()),VLOOKUP($E278,Koordinaten!$F:$H,3,FALSE()))</f>
        <v>46.4981125</v>
      </c>
      <c r="AN278" s="0" t="str">
        <f aca="false">CONCATENATE(AK278,";",AJ278)</f>
        <v>41,894802;12,4853384</v>
      </c>
      <c r="AO278" s="0" t="str">
        <f aca="false">CONCATENATE(AM278,";",AL278)</f>
        <v>46,4981125;11,3547801</v>
      </c>
      <c r="AP278" s="0" t="n">
        <f aca="false">MIN(IF(ISBLANK(X278),9999,X278),IF(ISBLANK(AA278),9999,AA278),IF(ISBLANK(AD278),9999,AD278),IF(ISBLANK(AG278),9999,AG278),IF(ISBLANK(AI278),9999,AI278))</f>
        <v>9999</v>
      </c>
      <c r="AQ278" s="10" t="n">
        <v>44302</v>
      </c>
      <c r="AR278" s="0" t="s">
        <v>337</v>
      </c>
    </row>
    <row r="279" customFormat="false" ht="13" hidden="false" customHeight="false" outlineLevel="0" collapsed="false">
      <c r="B279" s="4" t="s">
        <v>89</v>
      </c>
      <c r="C279" s="5" t="n">
        <v>2018</v>
      </c>
      <c r="D279" s="4" t="s">
        <v>60</v>
      </c>
      <c r="E279" s="4" t="s">
        <v>157</v>
      </c>
      <c r="F279" s="4" t="n">
        <v>3</v>
      </c>
      <c r="G279" s="4" t="n">
        <v>2</v>
      </c>
      <c r="H279" s="2" t="s">
        <v>571</v>
      </c>
      <c r="I279" s="2" t="s">
        <v>572</v>
      </c>
      <c r="J279" s="2" t="s">
        <v>181</v>
      </c>
      <c r="K279" s="4" t="str">
        <f aca="false">CONCATENATE(IF(ISBLANK(W279),"-",W279),"/",IF(ISBLANK(Z279),"-",Z279),"/",IF(ISBLANK(AC279),"-",AC279),"/",IF(ISBLANK(AF279),"-",AF279),"/",IF(ISBLANK(AH279),"-",AH279))</f>
        <v>-/-/-/-/-</v>
      </c>
      <c r="L279" s="4" t="str">
        <f aca="false">CONCATENATE(IF(ISBLANK(X279),"-",X279),"/",IF(ISBLANK(AA279),"-",AA279),"/",IF(ISBLANK(AD279),"-",AD279),"/",IF(ISBLANK(AG279),"-",AG279),"/",IF(ISBLANK(AI279),"-",AI279))</f>
        <v>-/-/-/-/-</v>
      </c>
      <c r="M279" s="6"/>
      <c r="N279" s="4" t="n">
        <v>2019</v>
      </c>
      <c r="O279" s="4" t="str">
        <f aca="false">CONCATENATE(IF(ISBLANK(V279),"-",V279),"/",IF(ISBLANK(Y279),"-",Y279),"/",IF(ISBLANK(AB279),"-",AB279),"/",IF(ISBLANK(AE279),"-",AE279))</f>
        <v>-/-/-/-</v>
      </c>
      <c r="P279" s="4" t="s">
        <v>573</v>
      </c>
      <c r="Q279" s="4" t="s">
        <v>555</v>
      </c>
      <c r="T279" s="11" t="n">
        <f aca="false">M279*F279</f>
        <v>0</v>
      </c>
      <c r="U279" s="12" t="n">
        <f aca="false">G279*M279</f>
        <v>0</v>
      </c>
      <c r="V279" s="2" t="s">
        <v>161</v>
      </c>
      <c r="Y279" s="0" t="s">
        <v>161</v>
      </c>
      <c r="AB279" s="2"/>
      <c r="AC279" s="2"/>
      <c r="AD279" s="2"/>
      <c r="AF279" s="2"/>
      <c r="AG279" s="2"/>
      <c r="AH279" s="2"/>
      <c r="AI279" s="2"/>
      <c r="AJ279" s="0" t="n">
        <f aca="false">VLOOKUP(D279,Koordinaten!$A:$C,2,FALSE())</f>
        <v>12.4853384</v>
      </c>
      <c r="AK279" s="0" t="n">
        <f aca="false">VLOOKUP(D279,Koordinaten!$A:$C,3,FALSE())</f>
        <v>41.894802</v>
      </c>
      <c r="AL279" s="0" t="n">
        <f aca="false">IF(ISBLANK($E279),VLOOKUP(D279,Koordinaten!$A:$C,2,FALSE()),VLOOKUP($E279,Koordinaten!$F:$H,2,FALSE()))</f>
        <v>11.3547801</v>
      </c>
      <c r="AM279" s="0" t="n">
        <f aca="false">IF(ISBLANK($E279),VLOOKUP(D279,Koordinaten!$A:$C,3,FALSE()),VLOOKUP($E279,Koordinaten!$F:$H,3,FALSE()))</f>
        <v>46.4981125</v>
      </c>
      <c r="AN279" s="0" t="str">
        <f aca="false">CONCATENATE(AK279,";",AJ279)</f>
        <v>41,894802;12,4853384</v>
      </c>
      <c r="AO279" s="0" t="str">
        <f aca="false">CONCATENATE(AM279,";",AL279)</f>
        <v>46,4981125;11,3547801</v>
      </c>
      <c r="AP279" s="0" t="n">
        <f aca="false">MIN(IF(ISBLANK(X279),9999,X279),IF(ISBLANK(AA279),9999,AA279),IF(ISBLANK(AD279),9999,AD279),IF(ISBLANK(AG279),9999,AG279),IF(ISBLANK(AI279),9999,AI279))</f>
        <v>9999</v>
      </c>
      <c r="AQ279" s="10" t="n">
        <v>44065</v>
      </c>
      <c r="AR279" s="0" t="n">
        <v>7</v>
      </c>
    </row>
    <row r="280" customFormat="false" ht="13" hidden="false" customHeight="false" outlineLevel="0" collapsed="false">
      <c r="B280" s="4" t="s">
        <v>52</v>
      </c>
      <c r="C280" s="5" t="n">
        <v>2015</v>
      </c>
      <c r="D280" s="4" t="s">
        <v>60</v>
      </c>
      <c r="E280" s="4" t="s">
        <v>157</v>
      </c>
      <c r="F280" s="4" t="n">
        <v>2</v>
      </c>
      <c r="G280" s="4" t="n">
        <v>1</v>
      </c>
      <c r="H280" s="2" t="s">
        <v>571</v>
      </c>
      <c r="I280" s="2" t="s">
        <v>574</v>
      </c>
      <c r="J280" s="2" t="s">
        <v>181</v>
      </c>
      <c r="K280" s="4" t="str">
        <f aca="false">CONCATENATE(IF(ISBLANK(W280),"-",W280),"/",IF(ISBLANK(Z280),"-",Z280),"/",IF(ISBLANK(AC280),"-",AC280),"/",IF(ISBLANK(AF280),"-",AF280),"/",IF(ISBLANK(AH280),"-",AH280))</f>
        <v>-/-/-/-/-</v>
      </c>
      <c r="L280" s="4" t="str">
        <f aca="false">CONCATENATE(IF(ISBLANK(X280),"-",X280),"/",IF(ISBLANK(AA280),"-",AA280),"/",IF(ISBLANK(AD280),"-",AD280),"/",IF(ISBLANK(AG280),"-",AG280),"/",IF(ISBLANK(AI280),"-",AI280))</f>
        <v>-/-/-/-/-</v>
      </c>
      <c r="M280" s="6"/>
      <c r="N280" s="4" t="n">
        <v>2019</v>
      </c>
      <c r="O280" s="4" t="str">
        <f aca="false">CONCATENATE(IF(ISBLANK(V280),"-",V280),"/",IF(ISBLANK(Y280),"-",Y280),"/",IF(ISBLANK(AB280),"-",AB280),"/",IF(ISBLANK(AE280),"-",AE280))</f>
        <v>-/-/-/-</v>
      </c>
      <c r="P280" s="4" t="s">
        <v>573</v>
      </c>
      <c r="Q280" s="4" t="s">
        <v>555</v>
      </c>
      <c r="T280" s="11" t="n">
        <f aca="false">M280*F280</f>
        <v>0</v>
      </c>
      <c r="U280" s="12" t="n">
        <f aca="false">G280*M280</f>
        <v>0</v>
      </c>
      <c r="V280" s="2" t="s">
        <v>161</v>
      </c>
      <c r="Y280" s="0" t="s">
        <v>161</v>
      </c>
      <c r="AB280" s="2"/>
      <c r="AC280" s="2"/>
      <c r="AD280" s="2"/>
      <c r="AF280" s="2"/>
      <c r="AG280" s="2"/>
      <c r="AH280" s="2"/>
      <c r="AI280" s="2"/>
      <c r="AJ280" s="0" t="n">
        <f aca="false">VLOOKUP(D280,Koordinaten!$A:$C,2,FALSE())</f>
        <v>12.4853384</v>
      </c>
      <c r="AK280" s="0" t="n">
        <f aca="false">VLOOKUP(D280,Koordinaten!$A:$C,3,FALSE())</f>
        <v>41.894802</v>
      </c>
      <c r="AL280" s="0" t="n">
        <f aca="false">IF(ISBLANK($E280),VLOOKUP(D280,Koordinaten!$A:$C,2,FALSE()),VLOOKUP($E280,Koordinaten!$F:$H,2,FALSE()))</f>
        <v>11.3547801</v>
      </c>
      <c r="AM280" s="0" t="n">
        <f aca="false">IF(ISBLANK($E280),VLOOKUP(D280,Koordinaten!$A:$C,3,FALSE()),VLOOKUP($E280,Koordinaten!$F:$H,3,FALSE()))</f>
        <v>46.4981125</v>
      </c>
      <c r="AN280" s="0" t="str">
        <f aca="false">CONCATENATE(AK280,";",AJ280)</f>
        <v>41,894802;12,4853384</v>
      </c>
      <c r="AO280" s="0" t="str">
        <f aca="false">CONCATENATE(AM280,";",AL280)</f>
        <v>46,4981125;11,3547801</v>
      </c>
      <c r="AP280" s="0" t="n">
        <f aca="false">MIN(IF(ISBLANK(X280),9999,X280),IF(ISBLANK(AA280),9999,AA280),IF(ISBLANK(AD280),9999,AD280),IF(ISBLANK(AG280),9999,AG280),IF(ISBLANK(AI280),9999,AI280))</f>
        <v>9999</v>
      </c>
      <c r="AQ280" s="10" t="n">
        <v>44107</v>
      </c>
      <c r="AR280" s="0" t="s">
        <v>51</v>
      </c>
    </row>
    <row r="281" customFormat="false" ht="13" hidden="false" customHeight="false" outlineLevel="0" collapsed="false">
      <c r="B281" s="4" t="s">
        <v>44</v>
      </c>
      <c r="C281" s="5" t="n">
        <v>2016</v>
      </c>
      <c r="D281" s="4" t="s">
        <v>60</v>
      </c>
      <c r="E281" s="4" t="s">
        <v>157</v>
      </c>
      <c r="F281" s="4" t="n">
        <v>1</v>
      </c>
      <c r="G281" s="4" t="n">
        <v>1</v>
      </c>
      <c r="H281" s="2" t="s">
        <v>571</v>
      </c>
      <c r="I281" s="2" t="s">
        <v>575</v>
      </c>
      <c r="J281" s="2" t="s">
        <v>163</v>
      </c>
      <c r="K281" s="4" t="str">
        <f aca="false">CONCATENATE(IF(ISBLANK(W281),"-",W281),"/",IF(ISBLANK(Z281),"-",Z281),"/",IF(ISBLANK(AC281),"-",AC281),"/",IF(ISBLANK(AF281),"-",AF281),"/",IF(ISBLANK(AH281),"-",AH281))</f>
        <v>2019/-/-/-/-</v>
      </c>
      <c r="L281" s="4" t="str">
        <f aca="false">CONCATENATE(IF(ISBLANK(X281),"-",X281),"/",IF(ISBLANK(AA281),"-",AA281),"/",IF(ISBLANK(AD281),"-",AD281),"/",IF(ISBLANK(AG281),"-",AG281),"/",IF(ISBLANK(AI281),"-",AI281))</f>
        <v>2025/-/-/-/-</v>
      </c>
      <c r="M281" s="6"/>
      <c r="N281" s="4" t="n">
        <v>2019</v>
      </c>
      <c r="O281" s="4" t="str">
        <f aca="false">CONCATENATE(IF(ISBLANK(V281),"-",V281),"/",IF(ISBLANK(Y281),"-",Y281),"/",IF(ISBLANK(AB281),"-",AB281),"/",IF(ISBLANK(AE281),"-",AE281))</f>
        <v>92/-/-/-</v>
      </c>
      <c r="P281" s="4" t="s">
        <v>573</v>
      </c>
      <c r="Q281" s="4" t="s">
        <v>555</v>
      </c>
      <c r="T281" s="11" t="n">
        <f aca="false">M281*F281</f>
        <v>0</v>
      </c>
      <c r="U281" s="12" t="n">
        <f aca="false">G281*M281</f>
        <v>0</v>
      </c>
      <c r="V281" s="2" t="n">
        <v>92</v>
      </c>
      <c r="W281" s="0" t="n">
        <v>2019</v>
      </c>
      <c r="X281" s="0" t="n">
        <v>2025</v>
      </c>
      <c r="Y281" s="0" t="s">
        <v>161</v>
      </c>
      <c r="AB281" s="2"/>
      <c r="AC281" s="2"/>
      <c r="AD281" s="2"/>
      <c r="AF281" s="2"/>
      <c r="AG281" s="2"/>
      <c r="AH281" s="2"/>
      <c r="AI281" s="2"/>
      <c r="AJ281" s="0" t="n">
        <f aca="false">VLOOKUP(D281,Koordinaten!$A:$C,2,FALSE())</f>
        <v>12.4853384</v>
      </c>
      <c r="AK281" s="0" t="n">
        <f aca="false">VLOOKUP(D281,Koordinaten!$A:$C,3,FALSE())</f>
        <v>41.894802</v>
      </c>
      <c r="AL281" s="0" t="n">
        <f aca="false">IF(ISBLANK($E281),VLOOKUP(D281,Koordinaten!$A:$C,2,FALSE()),VLOOKUP($E281,Koordinaten!$F:$H,2,FALSE()))</f>
        <v>11.3547801</v>
      </c>
      <c r="AM281" s="0" t="n">
        <f aca="false">IF(ISBLANK($E281),VLOOKUP(D281,Koordinaten!$A:$C,3,FALSE()),VLOOKUP($E281,Koordinaten!$F:$H,3,FALSE()))</f>
        <v>46.4981125</v>
      </c>
      <c r="AN281" s="0" t="str">
        <f aca="false">CONCATENATE(AK281,";",AJ281)</f>
        <v>41,894802;12,4853384</v>
      </c>
      <c r="AO281" s="0" t="str">
        <f aca="false">CONCATENATE(AM281,";",AL281)</f>
        <v>46,4981125;11,3547801</v>
      </c>
      <c r="AP281" s="0" t="n">
        <f aca="false">MIN(IF(ISBLANK(X281),9999,X281),IF(ISBLANK(AA281),9999,AA281),IF(ISBLANK(AD281),9999,AD281),IF(ISBLANK(AG281),9999,AG281),IF(ISBLANK(AI281),9999,AI281))</f>
        <v>2025</v>
      </c>
      <c r="AQ281" s="10" t="n">
        <v>44065</v>
      </c>
      <c r="AR281" s="0" t="s">
        <v>51</v>
      </c>
    </row>
    <row r="282" customFormat="false" ht="13" hidden="false" customHeight="false" outlineLevel="0" collapsed="false">
      <c r="B282" s="4" t="s">
        <v>44</v>
      </c>
      <c r="C282" s="5" t="n">
        <v>2016</v>
      </c>
      <c r="D282" s="4" t="s">
        <v>60</v>
      </c>
      <c r="E282" s="4" t="s">
        <v>157</v>
      </c>
      <c r="F282" s="4" t="n">
        <v>2</v>
      </c>
      <c r="G282" s="4" t="n">
        <v>2</v>
      </c>
      <c r="H282" s="2" t="s">
        <v>571</v>
      </c>
      <c r="I282" s="2" t="s">
        <v>576</v>
      </c>
      <c r="J282" s="2" t="s">
        <v>48</v>
      </c>
      <c r="K282" s="4" t="str">
        <f aca="false">CONCATENATE(IF(ISBLANK(W282),"-",W282),"/",IF(ISBLANK(Z282),"-",Z282),"/",IF(ISBLANK(AC282),"-",AC282),"/",IF(ISBLANK(AF282),"-",AF282),"/",IF(ISBLANK(AH282),"-",AH282))</f>
        <v>-/-/-/-/-</v>
      </c>
      <c r="L282" s="4" t="str">
        <f aca="false">CONCATENATE(IF(ISBLANK(X282),"-",X282),"/",IF(ISBLANK(AA282),"-",AA282),"/",IF(ISBLANK(AD282),"-",AD282),"/",IF(ISBLANK(AG282),"-",AG282),"/",IF(ISBLANK(AI282),"-",AI282))</f>
        <v>-/-/-/-/-</v>
      </c>
      <c r="M282" s="6"/>
      <c r="N282" s="4" t="n">
        <v>2019</v>
      </c>
      <c r="O282" s="4" t="str">
        <f aca="false">CONCATENATE(IF(ISBLANK(V282),"-",V282),"/",IF(ISBLANK(Y282),"-",Y282),"/",IF(ISBLANK(AB282),"-",AB282),"/",IF(ISBLANK(AE282),"-",AE282))</f>
        <v>-/-/-/-</v>
      </c>
      <c r="P282" s="4" t="s">
        <v>573</v>
      </c>
      <c r="Q282" s="4" t="s">
        <v>555</v>
      </c>
      <c r="T282" s="11" t="n">
        <f aca="false">M282*F282</f>
        <v>0</v>
      </c>
      <c r="U282" s="12" t="n">
        <f aca="false">G282*M282</f>
        <v>0</v>
      </c>
      <c r="V282" s="2" t="s">
        <v>161</v>
      </c>
      <c r="Y282" s="0" t="s">
        <v>161</v>
      </c>
      <c r="AB282" s="2"/>
      <c r="AC282" s="2"/>
      <c r="AD282" s="2"/>
      <c r="AF282" s="2"/>
      <c r="AG282" s="2"/>
      <c r="AH282" s="2"/>
      <c r="AI282" s="2"/>
      <c r="AJ282" s="0" t="n">
        <f aca="false">VLOOKUP(D282,Koordinaten!$A:$C,2,FALSE())</f>
        <v>12.4853384</v>
      </c>
      <c r="AK282" s="0" t="n">
        <f aca="false">VLOOKUP(D282,Koordinaten!$A:$C,3,FALSE())</f>
        <v>41.894802</v>
      </c>
      <c r="AL282" s="0" t="n">
        <f aca="false">IF(ISBLANK($E282),VLOOKUP(D282,Koordinaten!$A:$C,2,FALSE()),VLOOKUP($E282,Koordinaten!$F:$H,2,FALSE()))</f>
        <v>11.3547801</v>
      </c>
      <c r="AM282" s="0" t="n">
        <f aca="false">IF(ISBLANK($E282),VLOOKUP(D282,Koordinaten!$A:$C,3,FALSE()),VLOOKUP($E282,Koordinaten!$F:$H,3,FALSE()))</f>
        <v>46.4981125</v>
      </c>
      <c r="AN282" s="0" t="str">
        <f aca="false">CONCATENATE(AK282,";",AJ282)</f>
        <v>41,894802;12,4853384</v>
      </c>
      <c r="AO282" s="0" t="str">
        <f aca="false">CONCATENATE(AM282,";",AL282)</f>
        <v>46,4981125;11,3547801</v>
      </c>
      <c r="AP282" s="0" t="n">
        <f aca="false">MIN(IF(ISBLANK(X282),9999,X282),IF(ISBLANK(AA282),9999,AA282),IF(ISBLANK(AD282),9999,AD282),IF(ISBLANK(AG282),9999,AG282),IF(ISBLANK(AI282),9999,AI282))</f>
        <v>9999</v>
      </c>
      <c r="AQ282" s="10" t="n">
        <v>44065</v>
      </c>
      <c r="AR282" s="0" t="s">
        <v>51</v>
      </c>
    </row>
    <row r="283" customFormat="false" ht="13" hidden="false" customHeight="false" outlineLevel="0" collapsed="false">
      <c r="B283" s="4" t="s">
        <v>71</v>
      </c>
      <c r="C283" s="5" t="n">
        <v>2015</v>
      </c>
      <c r="D283" s="4" t="s">
        <v>60</v>
      </c>
      <c r="E283" s="4" t="s">
        <v>157</v>
      </c>
      <c r="F283" s="4" t="n">
        <v>1</v>
      </c>
      <c r="G283" s="4" t="n">
        <v>1</v>
      </c>
      <c r="H283" s="2" t="s">
        <v>573</v>
      </c>
      <c r="I283" s="2" t="s">
        <v>577</v>
      </c>
      <c r="J283" s="2" t="s">
        <v>578</v>
      </c>
      <c r="K283" s="4" t="str">
        <f aca="false">CONCATENATE(IF(ISBLANK(W283),"-",W283),"/",IF(ISBLANK(Z283),"-",Z283),"/",IF(ISBLANK(AC283),"-",AC283),"/",IF(ISBLANK(AF283),"-",AF283),"/",IF(ISBLANK(AH283),"-",AH283))</f>
        <v>-/-/-/-/-</v>
      </c>
      <c r="L283" s="4" t="str">
        <f aca="false">CONCATENATE(IF(ISBLANK(X283),"-",X283),"/",IF(ISBLANK(AA283),"-",AA283),"/",IF(ISBLANK(AD283),"-",AD283),"/",IF(ISBLANK(AG283),"-",AG283),"/",IF(ISBLANK(AI283),"-",AI283))</f>
        <v>-/-/-/-/-</v>
      </c>
      <c r="M283" s="6"/>
      <c r="N283" s="4" t="n">
        <v>2019</v>
      </c>
      <c r="O283" s="4" t="str">
        <f aca="false">CONCATENATE(IF(ISBLANK(V283),"-",V283),"/",IF(ISBLANK(Y283),"-",Y283),"/",IF(ISBLANK(AB283),"-",AB283),"/",IF(ISBLANK(AE283),"-",AE283))</f>
        <v>-/-/-/-</v>
      </c>
      <c r="P283" s="4" t="s">
        <v>573</v>
      </c>
      <c r="Q283" s="4" t="s">
        <v>555</v>
      </c>
      <c r="T283" s="11" t="n">
        <f aca="false">M283*F283</f>
        <v>0</v>
      </c>
      <c r="U283" s="12" t="n">
        <f aca="false">G283*M283</f>
        <v>0</v>
      </c>
      <c r="V283" s="2" t="s">
        <v>161</v>
      </c>
      <c r="Y283" s="0" t="s">
        <v>161</v>
      </c>
      <c r="AB283" s="2"/>
      <c r="AC283" s="2"/>
      <c r="AD283" s="2"/>
      <c r="AF283" s="2"/>
      <c r="AG283" s="2"/>
      <c r="AH283" s="2"/>
      <c r="AI283" s="2"/>
      <c r="AJ283" s="0" t="n">
        <f aca="false">VLOOKUP(D283,Koordinaten!$A:$C,2,FALSE())</f>
        <v>12.4853384</v>
      </c>
      <c r="AK283" s="0" t="n">
        <f aca="false">VLOOKUP(D283,Koordinaten!$A:$C,3,FALSE())</f>
        <v>41.894802</v>
      </c>
      <c r="AL283" s="0" t="n">
        <f aca="false">IF(ISBLANK($E283),VLOOKUP(D283,Koordinaten!$A:$C,2,FALSE()),VLOOKUP($E283,Koordinaten!$F:$H,2,FALSE()))</f>
        <v>11.3547801</v>
      </c>
      <c r="AM283" s="0" t="n">
        <f aca="false">IF(ISBLANK($E283),VLOOKUP(D283,Koordinaten!$A:$C,3,FALSE()),VLOOKUP($E283,Koordinaten!$F:$H,3,FALSE()))</f>
        <v>46.4981125</v>
      </c>
      <c r="AN283" s="0" t="str">
        <f aca="false">CONCATENATE(AK283,";",AJ283)</f>
        <v>41,894802;12,4853384</v>
      </c>
      <c r="AO283" s="0" t="str">
        <f aca="false">CONCATENATE(AM283,";",AL283)</f>
        <v>46,4981125;11,3547801</v>
      </c>
      <c r="AP283" s="0" t="n">
        <f aca="false">MIN(IF(ISBLANK(X283),9999,X283),IF(ISBLANK(AA283),9999,AA283),IF(ISBLANK(AD283),9999,AD283),IF(ISBLANK(AG283),9999,AG283),IF(ISBLANK(AI283),9999,AI283))</f>
        <v>9999</v>
      </c>
      <c r="AQ283" s="10" t="n">
        <v>44302</v>
      </c>
      <c r="AR283" s="0" t="s">
        <v>397</v>
      </c>
    </row>
    <row r="284" customFormat="false" ht="13" hidden="false" customHeight="false" outlineLevel="0" collapsed="false">
      <c r="B284" s="4" t="s">
        <v>52</v>
      </c>
      <c r="C284" s="5" t="n">
        <v>2015</v>
      </c>
      <c r="D284" s="4" t="s">
        <v>60</v>
      </c>
      <c r="E284" s="4" t="s">
        <v>157</v>
      </c>
      <c r="F284" s="4" t="n">
        <v>2</v>
      </c>
      <c r="G284" s="4" t="n">
        <v>2</v>
      </c>
      <c r="H284" s="2" t="s">
        <v>573</v>
      </c>
      <c r="I284" s="2" t="s">
        <v>579</v>
      </c>
      <c r="J284" s="2" t="s">
        <v>278</v>
      </c>
      <c r="K284" s="4" t="str">
        <f aca="false">CONCATENATE(IF(ISBLANK(W284),"-",W284),"/",IF(ISBLANK(Z284),"-",Z284),"/",IF(ISBLANK(AC284),"-",AC284),"/",IF(ISBLANK(AF284),"-",AF284),"/",IF(ISBLANK(AH284),"-",AH284))</f>
        <v>-/-/-/-/-</v>
      </c>
      <c r="L284" s="4" t="str">
        <f aca="false">CONCATENATE(IF(ISBLANK(X284),"-",X284),"/",IF(ISBLANK(AA284),"-",AA284),"/",IF(ISBLANK(AD284),"-",AD284),"/",IF(ISBLANK(AG284),"-",AG284),"/",IF(ISBLANK(AI284),"-",AI284))</f>
        <v>-/-/-/-/-</v>
      </c>
      <c r="M284" s="6"/>
      <c r="N284" s="4" t="n">
        <v>2019</v>
      </c>
      <c r="O284" s="4" t="str">
        <f aca="false">CONCATENATE(IF(ISBLANK(V284),"-",V284),"/",IF(ISBLANK(Y284),"-",Y284),"/",IF(ISBLANK(AB284),"-",AB284),"/",IF(ISBLANK(AE284),"-",AE284))</f>
        <v>-/-/-/-</v>
      </c>
      <c r="P284" s="4" t="s">
        <v>573</v>
      </c>
      <c r="Q284" s="4" t="s">
        <v>555</v>
      </c>
      <c r="T284" s="11" t="n">
        <f aca="false">M284*F284</f>
        <v>0</v>
      </c>
      <c r="U284" s="12" t="n">
        <f aca="false">G284*M284</f>
        <v>0</v>
      </c>
      <c r="V284" s="2" t="s">
        <v>161</v>
      </c>
      <c r="Y284" s="0" t="s">
        <v>161</v>
      </c>
      <c r="AB284" s="2"/>
      <c r="AC284" s="2"/>
      <c r="AD284" s="2"/>
      <c r="AF284" s="2"/>
      <c r="AG284" s="2"/>
      <c r="AH284" s="2"/>
      <c r="AI284" s="2"/>
      <c r="AJ284" s="0" t="n">
        <f aca="false">VLOOKUP(D284,Koordinaten!$A:$C,2,FALSE())</f>
        <v>12.4853384</v>
      </c>
      <c r="AK284" s="0" t="n">
        <f aca="false">VLOOKUP(D284,Koordinaten!$A:$C,3,FALSE())</f>
        <v>41.894802</v>
      </c>
      <c r="AL284" s="0" t="n">
        <f aca="false">IF(ISBLANK($E284),VLOOKUP(D284,Koordinaten!$A:$C,2,FALSE()),VLOOKUP($E284,Koordinaten!$F:$H,2,FALSE()))</f>
        <v>11.3547801</v>
      </c>
      <c r="AM284" s="0" t="n">
        <f aca="false">IF(ISBLANK($E284),VLOOKUP(D284,Koordinaten!$A:$C,3,FALSE()),VLOOKUP($E284,Koordinaten!$F:$H,3,FALSE()))</f>
        <v>46.4981125</v>
      </c>
      <c r="AN284" s="0" t="str">
        <f aca="false">CONCATENATE(AK284,";",AJ284)</f>
        <v>41,894802;12,4853384</v>
      </c>
      <c r="AO284" s="0" t="str">
        <f aca="false">CONCATENATE(AM284,";",AL284)</f>
        <v>46,4981125;11,3547801</v>
      </c>
      <c r="AP284" s="0" t="n">
        <f aca="false">MIN(IF(ISBLANK(X284),9999,X284),IF(ISBLANK(AA284),9999,AA284),IF(ISBLANK(AD284),9999,AD284),IF(ISBLANK(AG284),9999,AG284),IF(ISBLANK(AI284),9999,AI284))</f>
        <v>9999</v>
      </c>
      <c r="AQ284" s="10" t="n">
        <v>44107</v>
      </c>
      <c r="AR284" s="0" t="s">
        <v>51</v>
      </c>
    </row>
    <row r="285" customFormat="false" ht="13" hidden="false" customHeight="false" outlineLevel="0" collapsed="false">
      <c r="B285" s="4" t="s">
        <v>71</v>
      </c>
      <c r="C285" s="5" t="n">
        <v>2017</v>
      </c>
      <c r="D285" s="4" t="s">
        <v>60</v>
      </c>
      <c r="E285" s="4" t="s">
        <v>157</v>
      </c>
      <c r="F285" s="4" t="n">
        <v>1</v>
      </c>
      <c r="G285" s="4" t="n">
        <v>1</v>
      </c>
      <c r="H285" s="2" t="s">
        <v>319</v>
      </c>
      <c r="I285" s="2" t="s">
        <v>580</v>
      </c>
      <c r="J285" s="2" t="s">
        <v>163</v>
      </c>
      <c r="K285" s="4" t="str">
        <f aca="false">CONCATENATE(IF(ISBLANK(W285),"-",W285),"/",IF(ISBLANK(Z285),"-",Z285),"/",IF(ISBLANK(AC285),"-",AC285),"/",IF(ISBLANK(AF285),"-",AF285),"/",IF(ISBLANK(AH285),"-",AH285))</f>
        <v>2019/-/-/-/-</v>
      </c>
      <c r="L285" s="4" t="str">
        <f aca="false">CONCATENATE(IF(ISBLANK(X285),"-",X285),"/",IF(ISBLANK(AA285),"-",AA285),"/",IF(ISBLANK(AD285),"-",AD285),"/",IF(ISBLANK(AG285),"-",AG285),"/",IF(ISBLANK(AI285),"-",AI285))</f>
        <v>2026/-/-/-/-</v>
      </c>
      <c r="M285" s="6"/>
      <c r="N285" s="4" t="n">
        <v>2019</v>
      </c>
      <c r="O285" s="4" t="str">
        <f aca="false">CONCATENATE(IF(ISBLANK(V285),"-",V285),"/",IF(ISBLANK(Y285),"-",Y285),"/",IF(ISBLANK(AB285),"-",AB285),"/",IF(ISBLANK(AE285),"-",AE285))</f>
        <v>93/-/-/-</v>
      </c>
      <c r="P285" s="4" t="s">
        <v>319</v>
      </c>
      <c r="Q285" s="4" t="s">
        <v>555</v>
      </c>
      <c r="T285" s="11" t="n">
        <f aca="false">M285*F285</f>
        <v>0</v>
      </c>
      <c r="U285" s="12" t="n">
        <f aca="false">G285*M285</f>
        <v>0</v>
      </c>
      <c r="V285" s="2" t="n">
        <v>93</v>
      </c>
      <c r="W285" s="0" t="n">
        <v>2019</v>
      </c>
      <c r="X285" s="0" t="n">
        <v>2026</v>
      </c>
      <c r="Y285" s="0" t="s">
        <v>161</v>
      </c>
      <c r="AB285" s="2"/>
      <c r="AC285" s="2"/>
      <c r="AD285" s="2"/>
      <c r="AF285" s="2"/>
      <c r="AG285" s="2"/>
      <c r="AH285" s="2" t="s">
        <v>161</v>
      </c>
      <c r="AI285" s="2" t="s">
        <v>161</v>
      </c>
      <c r="AJ285" s="0" t="n">
        <f aca="false">VLOOKUP(D285,Koordinaten!$A:$C,2,FALSE())</f>
        <v>12.4853384</v>
      </c>
      <c r="AK285" s="0" t="n">
        <f aca="false">VLOOKUP(D285,Koordinaten!$A:$C,3,FALSE())</f>
        <v>41.894802</v>
      </c>
      <c r="AL285" s="0" t="n">
        <f aca="false">IF(ISBLANK($E285),VLOOKUP(D285,Koordinaten!$A:$C,2,FALSE()),VLOOKUP($E285,Koordinaten!$F:$H,2,FALSE()))</f>
        <v>11.3547801</v>
      </c>
      <c r="AM285" s="0" t="n">
        <f aca="false">IF(ISBLANK($E285),VLOOKUP(D285,Koordinaten!$A:$C,3,FALSE()),VLOOKUP($E285,Koordinaten!$F:$H,3,FALSE()))</f>
        <v>46.4981125</v>
      </c>
      <c r="AN285" s="0" t="str">
        <f aca="false">CONCATENATE(AK285,";",AJ285)</f>
        <v>41,894802;12,4853384</v>
      </c>
      <c r="AO285" s="0" t="str">
        <f aca="false">CONCATENATE(AM285,";",AL285)</f>
        <v>46,4981125;11,3547801</v>
      </c>
      <c r="AP285" s="0" t="n">
        <f aca="false">MIN(IF(ISBLANK(X285),9999,X285),IF(ISBLANK(AA285),9999,AA285),IF(ISBLANK(AD285),9999,AD285),IF(ISBLANK(AG285),9999,AG285),IF(ISBLANK(AI285),9999,AI285))</f>
        <v>2026</v>
      </c>
      <c r="AQ285" s="10" t="n">
        <v>44302</v>
      </c>
      <c r="AR285" s="0" t="s">
        <v>169</v>
      </c>
    </row>
    <row r="286" customFormat="false" ht="13" hidden="false" customHeight="false" outlineLevel="0" collapsed="false">
      <c r="B286" s="4" t="s">
        <v>44</v>
      </c>
      <c r="C286" s="5" t="n">
        <v>2016</v>
      </c>
      <c r="D286" s="4" t="s">
        <v>60</v>
      </c>
      <c r="E286" s="4" t="s">
        <v>157</v>
      </c>
      <c r="F286" s="4" t="n">
        <v>1</v>
      </c>
      <c r="G286" s="4" t="n">
        <v>1</v>
      </c>
      <c r="H286" s="2" t="s">
        <v>319</v>
      </c>
      <c r="I286" s="2" t="s">
        <v>581</v>
      </c>
      <c r="J286" s="2" t="s">
        <v>48</v>
      </c>
      <c r="K286" s="4" t="str">
        <f aca="false">CONCATENATE(IF(ISBLANK(W286),"-",W286),"/",IF(ISBLANK(Z286),"-",Z286),"/",IF(ISBLANK(AC286),"-",AC286),"/",IF(ISBLANK(AF286),"-",AF286),"/",IF(ISBLANK(AH286),"-",AH286))</f>
        <v>2019/-/-/-/-</v>
      </c>
      <c r="L286" s="4" t="str">
        <f aca="false">CONCATENATE(IF(ISBLANK(X286),"-",X286),"/",IF(ISBLANK(AA286),"-",AA286),"/",IF(ISBLANK(AD286),"-",AD286),"/",IF(ISBLANK(AG286),"-",AG286),"/",IF(ISBLANK(AI286),"-",AI286))</f>
        <v>2028/-/-/-/-</v>
      </c>
      <c r="M286" s="6"/>
      <c r="N286" s="4" t="n">
        <v>2019</v>
      </c>
      <c r="O286" s="4" t="str">
        <f aca="false">CONCATENATE(IF(ISBLANK(V286),"-",V286),"/",IF(ISBLANK(Y286),"-",Y286),"/",IF(ISBLANK(AB286),"-",AB286),"/",IF(ISBLANK(AE286),"-",AE286))</f>
        <v>93/-/-/-</v>
      </c>
      <c r="P286" s="4" t="s">
        <v>319</v>
      </c>
      <c r="Q286" s="4" t="s">
        <v>555</v>
      </c>
      <c r="T286" s="11" t="n">
        <f aca="false">M286*F286</f>
        <v>0</v>
      </c>
      <c r="U286" s="12" t="n">
        <f aca="false">G286*M286</f>
        <v>0</v>
      </c>
      <c r="V286" s="2" t="n">
        <v>93</v>
      </c>
      <c r="W286" s="0" t="n">
        <v>2019</v>
      </c>
      <c r="X286" s="0" t="n">
        <v>2028</v>
      </c>
      <c r="Y286" s="0" t="s">
        <v>161</v>
      </c>
      <c r="AB286" s="2"/>
      <c r="AC286" s="2"/>
      <c r="AD286" s="2"/>
      <c r="AF286" s="2"/>
      <c r="AG286" s="2"/>
      <c r="AH286" s="2" t="s">
        <v>161</v>
      </c>
      <c r="AI286" s="2" t="s">
        <v>161</v>
      </c>
      <c r="AJ286" s="0" t="n">
        <f aca="false">VLOOKUP(D286,Koordinaten!$A:$C,2,FALSE())</f>
        <v>12.4853384</v>
      </c>
      <c r="AK286" s="0" t="n">
        <f aca="false">VLOOKUP(D286,Koordinaten!$A:$C,3,FALSE())</f>
        <v>41.894802</v>
      </c>
      <c r="AL286" s="0" t="n">
        <f aca="false">IF(ISBLANK($E286),VLOOKUP(D286,Koordinaten!$A:$C,2,FALSE()),VLOOKUP($E286,Koordinaten!$F:$H,2,FALSE()))</f>
        <v>11.3547801</v>
      </c>
      <c r="AM286" s="0" t="n">
        <f aca="false">IF(ISBLANK($E286),VLOOKUP(D286,Koordinaten!$A:$C,3,FALSE()),VLOOKUP($E286,Koordinaten!$F:$H,3,FALSE()))</f>
        <v>46.4981125</v>
      </c>
      <c r="AN286" s="0" t="str">
        <f aca="false">CONCATENATE(AK286,";",AJ286)</f>
        <v>41,894802;12,4853384</v>
      </c>
      <c r="AO286" s="0" t="str">
        <f aca="false">CONCATENATE(AM286,";",AL286)</f>
        <v>46,4981125;11,3547801</v>
      </c>
      <c r="AP286" s="0" t="n">
        <f aca="false">MIN(IF(ISBLANK(X286),9999,X286),IF(ISBLANK(AA286),9999,AA286),IF(ISBLANK(AD286),9999,AD286),IF(ISBLANK(AG286),9999,AG286),IF(ISBLANK(AI286),9999,AI286))</f>
        <v>2028</v>
      </c>
      <c r="AQ286" s="10" t="n">
        <v>44066</v>
      </c>
      <c r="AR286" s="0" t="s">
        <v>51</v>
      </c>
    </row>
    <row r="287" customFormat="false" ht="13" hidden="false" customHeight="false" outlineLevel="0" collapsed="false">
      <c r="B287" s="4" t="s">
        <v>44</v>
      </c>
      <c r="C287" s="5" t="n">
        <v>2016</v>
      </c>
      <c r="D287" s="4" t="s">
        <v>60</v>
      </c>
      <c r="E287" s="4" t="s">
        <v>157</v>
      </c>
      <c r="F287" s="4" t="n">
        <v>2</v>
      </c>
      <c r="G287" s="4" t="n">
        <v>2</v>
      </c>
      <c r="H287" s="2" t="s">
        <v>319</v>
      </c>
      <c r="I287" s="2" t="s">
        <v>582</v>
      </c>
      <c r="J287" s="2" t="s">
        <v>69</v>
      </c>
      <c r="K287" s="4" t="str">
        <f aca="false">CONCATENATE(IF(ISBLANK(W287),"-",W287),"/",IF(ISBLANK(Z287),"-",Z287),"/",IF(ISBLANK(AC287),"-",AC287),"/",IF(ISBLANK(AF287),"-",AF287),"/",IF(ISBLANK(AH287),"-",AH287))</f>
        <v>2019/-/-/-/-</v>
      </c>
      <c r="L287" s="4" t="str">
        <f aca="false">CONCATENATE(IF(ISBLANK(X287),"-",X287),"/",IF(ISBLANK(AA287),"-",AA287),"/",IF(ISBLANK(AD287),"-",AD287),"/",IF(ISBLANK(AG287),"-",AG287),"/",IF(ISBLANK(AI287),"-",AI287))</f>
        <v>2028/-/-/-/-</v>
      </c>
      <c r="M287" s="6"/>
      <c r="N287" s="4" t="n">
        <v>2019</v>
      </c>
      <c r="O287" s="4" t="str">
        <f aca="false">CONCATENATE(IF(ISBLANK(V287),"-",V287),"/",IF(ISBLANK(Y287),"-",Y287),"/",IF(ISBLANK(AB287),"-",AB287),"/",IF(ISBLANK(AE287),"-",AE287))</f>
        <v>92+/-/-/-</v>
      </c>
      <c r="P287" s="4" t="s">
        <v>319</v>
      </c>
      <c r="Q287" s="4" t="s">
        <v>555</v>
      </c>
      <c r="T287" s="11" t="n">
        <f aca="false">M287*F287</f>
        <v>0</v>
      </c>
      <c r="U287" s="12" t="n">
        <f aca="false">G287*M287</f>
        <v>0</v>
      </c>
      <c r="V287" s="2" t="s">
        <v>583</v>
      </c>
      <c r="W287" s="0" t="n">
        <v>2019</v>
      </c>
      <c r="X287" s="0" t="n">
        <v>2028</v>
      </c>
      <c r="Y287" s="0" t="s">
        <v>161</v>
      </c>
      <c r="AB287" s="2"/>
      <c r="AC287" s="2"/>
      <c r="AD287" s="2"/>
      <c r="AF287" s="2"/>
      <c r="AG287" s="2"/>
      <c r="AH287" s="2" t="s">
        <v>161</v>
      </c>
      <c r="AI287" s="2" t="s">
        <v>161</v>
      </c>
      <c r="AJ287" s="0" t="n">
        <f aca="false">VLOOKUP(D287,Koordinaten!$A:$C,2,FALSE())</f>
        <v>12.4853384</v>
      </c>
      <c r="AK287" s="0" t="n">
        <f aca="false">VLOOKUP(D287,Koordinaten!$A:$C,3,FALSE())</f>
        <v>41.894802</v>
      </c>
      <c r="AL287" s="0" t="n">
        <f aca="false">IF(ISBLANK($E287),VLOOKUP(D287,Koordinaten!$A:$C,2,FALSE()),VLOOKUP($E287,Koordinaten!$F:$H,2,FALSE()))</f>
        <v>11.3547801</v>
      </c>
      <c r="AM287" s="0" t="n">
        <f aca="false">IF(ISBLANK($E287),VLOOKUP(D287,Koordinaten!$A:$C,3,FALSE()),VLOOKUP($E287,Koordinaten!$F:$H,3,FALSE()))</f>
        <v>46.4981125</v>
      </c>
      <c r="AN287" s="0" t="str">
        <f aca="false">CONCATENATE(AK287,";",AJ287)</f>
        <v>41,894802;12,4853384</v>
      </c>
      <c r="AO287" s="0" t="str">
        <f aca="false">CONCATENATE(AM287,";",AL287)</f>
        <v>46,4981125;11,3547801</v>
      </c>
      <c r="AP287" s="0" t="n">
        <f aca="false">MIN(IF(ISBLANK(X287),9999,X287),IF(ISBLANK(AA287),9999,AA287),IF(ISBLANK(AD287),9999,AD287),IF(ISBLANK(AG287),9999,AG287),IF(ISBLANK(AI287),9999,AI287))</f>
        <v>2028</v>
      </c>
      <c r="AQ287" s="10" t="n">
        <v>44066</v>
      </c>
      <c r="AR287" s="0" t="s">
        <v>51</v>
      </c>
    </row>
    <row r="288" customFormat="false" ht="13" hidden="false" customHeight="false" outlineLevel="0" collapsed="false">
      <c r="B288" s="4" t="s">
        <v>44</v>
      </c>
      <c r="C288" s="5" t="n">
        <v>2017</v>
      </c>
      <c r="D288" s="4" t="s">
        <v>60</v>
      </c>
      <c r="E288" s="4" t="s">
        <v>157</v>
      </c>
      <c r="F288" s="4" t="n">
        <v>3</v>
      </c>
      <c r="G288" s="4" t="n">
        <v>3</v>
      </c>
      <c r="H288" s="2" t="s">
        <v>319</v>
      </c>
      <c r="I288" s="2" t="s">
        <v>584</v>
      </c>
      <c r="J288" s="2" t="s">
        <v>163</v>
      </c>
      <c r="K288" s="4" t="str">
        <f aca="false">CONCATENATE(IF(ISBLANK(W288),"-",W288),"/",IF(ISBLANK(Z288),"-",Z288),"/",IF(ISBLANK(AC288),"-",AC288),"/",IF(ISBLANK(AF288),"-",AF288),"/",IF(ISBLANK(AH288),"-",AH288))</f>
        <v>-/-/-/-/-</v>
      </c>
      <c r="L288" s="4" t="str">
        <f aca="false">CONCATENATE(IF(ISBLANK(X288),"-",X288),"/",IF(ISBLANK(AA288),"-",AA288),"/",IF(ISBLANK(AD288),"-",AD288),"/",IF(ISBLANK(AG288),"-",AG288),"/",IF(ISBLANK(AI288),"-",AI288))</f>
        <v>-/-/-/-/-</v>
      </c>
      <c r="M288" s="6"/>
      <c r="N288" s="4" t="n">
        <v>2019</v>
      </c>
      <c r="O288" s="4" t="str">
        <f aca="false">CONCATENATE(IF(ISBLANK(V288),"-",V288),"/",IF(ISBLANK(Y288),"-",Y288),"/",IF(ISBLANK(AB288),"-",AB288),"/",IF(ISBLANK(AE288),"-",AE288))</f>
        <v>-/-/-/-</v>
      </c>
      <c r="P288" s="4" t="s">
        <v>319</v>
      </c>
      <c r="Q288" s="4" t="s">
        <v>555</v>
      </c>
      <c r="T288" s="11" t="n">
        <f aca="false">M288*F288</f>
        <v>0</v>
      </c>
      <c r="U288" s="12" t="n">
        <f aca="false">G288*M288</f>
        <v>0</v>
      </c>
      <c r="V288" s="2" t="s">
        <v>161</v>
      </c>
      <c r="Y288" s="0" t="s">
        <v>161</v>
      </c>
      <c r="AB288" s="2"/>
      <c r="AC288" s="2"/>
      <c r="AD288" s="2"/>
      <c r="AF288" s="2"/>
      <c r="AG288" s="2"/>
      <c r="AH288" s="2" t="s">
        <v>161</v>
      </c>
      <c r="AI288" s="2" t="s">
        <v>161</v>
      </c>
      <c r="AJ288" s="0" t="n">
        <f aca="false">VLOOKUP(D288,Koordinaten!$A:$C,2,FALSE())</f>
        <v>12.4853384</v>
      </c>
      <c r="AK288" s="0" t="n">
        <f aca="false">VLOOKUP(D288,Koordinaten!$A:$C,3,FALSE())</f>
        <v>41.894802</v>
      </c>
      <c r="AL288" s="0" t="n">
        <f aca="false">IF(ISBLANK($E288),VLOOKUP(D288,Koordinaten!$A:$C,2,FALSE()),VLOOKUP($E288,Koordinaten!$F:$H,2,FALSE()))</f>
        <v>11.3547801</v>
      </c>
      <c r="AM288" s="0" t="n">
        <f aca="false">IF(ISBLANK($E288),VLOOKUP(D288,Koordinaten!$A:$C,3,FALSE()),VLOOKUP($E288,Koordinaten!$F:$H,3,FALSE()))</f>
        <v>46.4981125</v>
      </c>
      <c r="AN288" s="0" t="str">
        <f aca="false">CONCATENATE(AK288,";",AJ288)</f>
        <v>41,894802;12,4853384</v>
      </c>
      <c r="AO288" s="0" t="str">
        <f aca="false">CONCATENATE(AM288,";",AL288)</f>
        <v>46,4981125;11,3547801</v>
      </c>
      <c r="AP288" s="0" t="n">
        <f aca="false">MIN(IF(ISBLANK(X288),9999,X288),IF(ISBLANK(AA288),9999,AA288),IF(ISBLANK(AD288),9999,AD288),IF(ISBLANK(AG288),9999,AG288),IF(ISBLANK(AI288),9999,AI288))</f>
        <v>9999</v>
      </c>
      <c r="AQ288" s="10" t="n">
        <v>44066</v>
      </c>
      <c r="AR288" s="0" t="s">
        <v>51</v>
      </c>
    </row>
    <row r="289" customFormat="false" ht="13" hidden="false" customHeight="false" outlineLevel="0" collapsed="false">
      <c r="B289" s="4" t="s">
        <v>71</v>
      </c>
      <c r="C289" s="5" t="n">
        <v>2015</v>
      </c>
      <c r="D289" s="4" t="s">
        <v>60</v>
      </c>
      <c r="E289" s="4" t="s">
        <v>157</v>
      </c>
      <c r="F289" s="4" t="n">
        <v>1</v>
      </c>
      <c r="G289" s="4" t="n">
        <v>1</v>
      </c>
      <c r="H289" s="2" t="s">
        <v>205</v>
      </c>
      <c r="I289" s="2" t="s">
        <v>585</v>
      </c>
      <c r="J289" s="2" t="s">
        <v>578</v>
      </c>
      <c r="K289" s="4" t="str">
        <f aca="false">CONCATENATE(IF(ISBLANK(W289),"-",W289),"/",IF(ISBLANK(Z289),"-",Z289),"/",IF(ISBLANK(AC289),"-",AC289),"/",IF(ISBLANK(AF289),"-",AF289),"/",IF(ISBLANK(AH289),"-",AH289))</f>
        <v>2019/-/-/-/-</v>
      </c>
      <c r="L289" s="4" t="str">
        <f aca="false">CONCATENATE(IF(ISBLANK(X289),"-",X289),"/",IF(ISBLANK(AA289),"-",AA289),"/",IF(ISBLANK(AD289),"-",AD289),"/",IF(ISBLANK(AG289),"-",AG289),"/",IF(ISBLANK(AI289),"-",AI289))</f>
        <v>2030/-/-/-/-</v>
      </c>
      <c r="M289" s="6"/>
      <c r="N289" s="4" t="n">
        <v>2019</v>
      </c>
      <c r="O289" s="4" t="str">
        <f aca="false">CONCATENATE(IF(ISBLANK(V289),"-",V289),"/",IF(ISBLANK(Y289),"-",Y289),"/",IF(ISBLANK(AB289),"-",AB289),"/",IF(ISBLANK(AE289),"-",AE289))</f>
        <v>91/-/-/-</v>
      </c>
      <c r="P289" s="4" t="s">
        <v>205</v>
      </c>
      <c r="Q289" s="4" t="s">
        <v>555</v>
      </c>
      <c r="T289" s="11" t="n">
        <f aca="false">M289*F289</f>
        <v>0</v>
      </c>
      <c r="U289" s="12" t="n">
        <f aca="false">G289*M289</f>
        <v>0</v>
      </c>
      <c r="V289" s="2" t="n">
        <v>91</v>
      </c>
      <c r="W289" s="0" t="n">
        <v>2019</v>
      </c>
      <c r="X289" s="0" t="n">
        <v>2030</v>
      </c>
      <c r="Y289" s="0" t="s">
        <v>161</v>
      </c>
      <c r="AB289" s="2"/>
      <c r="AC289" s="2"/>
      <c r="AD289" s="2"/>
      <c r="AF289" s="2"/>
      <c r="AG289" s="2"/>
      <c r="AH289" s="2"/>
      <c r="AI289" s="2"/>
      <c r="AJ289" s="0" t="n">
        <f aca="false">VLOOKUP(D289,Koordinaten!$A:$C,2,FALSE())</f>
        <v>12.4853384</v>
      </c>
      <c r="AK289" s="0" t="n">
        <f aca="false">VLOOKUP(D289,Koordinaten!$A:$C,3,FALSE())</f>
        <v>41.894802</v>
      </c>
      <c r="AL289" s="0" t="n">
        <f aca="false">IF(ISBLANK($E289),VLOOKUP(D289,Koordinaten!$A:$C,2,FALSE()),VLOOKUP($E289,Koordinaten!$F:$H,2,FALSE()))</f>
        <v>11.3547801</v>
      </c>
      <c r="AM289" s="0" t="n">
        <f aca="false">IF(ISBLANK($E289),VLOOKUP(D289,Koordinaten!$A:$C,3,FALSE()),VLOOKUP($E289,Koordinaten!$F:$H,3,FALSE()))</f>
        <v>46.4981125</v>
      </c>
      <c r="AN289" s="0" t="str">
        <f aca="false">CONCATENATE(AK289,";",AJ289)</f>
        <v>41,894802;12,4853384</v>
      </c>
      <c r="AO289" s="0" t="str">
        <f aca="false">CONCATENATE(AM289,";",AL289)</f>
        <v>46,4981125;11,3547801</v>
      </c>
      <c r="AP289" s="0" t="n">
        <f aca="false">MIN(IF(ISBLANK(X289),9999,X289),IF(ISBLANK(AA289),9999,AA289),IF(ISBLANK(AD289),9999,AD289),IF(ISBLANK(AG289),9999,AG289),IF(ISBLANK(AI289),9999,AI289))</f>
        <v>2030</v>
      </c>
      <c r="AQ289" s="10" t="n">
        <v>44302</v>
      </c>
      <c r="AR289" s="0" t="s">
        <v>169</v>
      </c>
    </row>
    <row r="290" customFormat="false" ht="13" hidden="false" customHeight="false" outlineLevel="0" collapsed="false">
      <c r="B290" s="4" t="s">
        <v>44</v>
      </c>
      <c r="C290" s="5" t="n">
        <v>2016</v>
      </c>
      <c r="D290" s="4" t="s">
        <v>60</v>
      </c>
      <c r="E290" s="4" t="s">
        <v>157</v>
      </c>
      <c r="F290" s="4" t="n">
        <v>1</v>
      </c>
      <c r="G290" s="4" t="n">
        <v>1</v>
      </c>
      <c r="H290" s="2" t="s">
        <v>205</v>
      </c>
      <c r="I290" s="2" t="s">
        <v>586</v>
      </c>
      <c r="J290" s="2" t="s">
        <v>163</v>
      </c>
      <c r="K290" s="4" t="str">
        <f aca="false">CONCATENATE(IF(ISBLANK(W290),"-",W290),"/",IF(ISBLANK(Z290),"-",Z290),"/",IF(ISBLANK(AC290),"-",AC290),"/",IF(ISBLANK(AF290),"-",AF290),"/",IF(ISBLANK(AH290),"-",AH290))</f>
        <v>-/-/-/-/-</v>
      </c>
      <c r="L290" s="4" t="str">
        <f aca="false">CONCATENATE(IF(ISBLANK(X290),"-",X290),"/",IF(ISBLANK(AA290),"-",AA290),"/",IF(ISBLANK(AD290),"-",AD290),"/",IF(ISBLANK(AG290),"-",AG290),"/",IF(ISBLANK(AI290),"-",AI290))</f>
        <v>-/-/-/-/-</v>
      </c>
      <c r="M290" s="6"/>
      <c r="N290" s="4" t="n">
        <v>2019</v>
      </c>
      <c r="O290" s="4" t="str">
        <f aca="false">CONCATENATE(IF(ISBLANK(V290),"-",V290),"/",IF(ISBLANK(Y290),"-",Y290),"/",IF(ISBLANK(AB290),"-",AB290),"/",IF(ISBLANK(AE290),"-",AE290))</f>
        <v>-/-/-/-</v>
      </c>
      <c r="P290" s="4" t="s">
        <v>205</v>
      </c>
      <c r="Q290" s="4" t="s">
        <v>555</v>
      </c>
      <c r="T290" s="11" t="n">
        <f aca="false">M290*F290</f>
        <v>0</v>
      </c>
      <c r="U290" s="12" t="n">
        <f aca="false">G290*M290</f>
        <v>0</v>
      </c>
      <c r="V290" s="2" t="s">
        <v>161</v>
      </c>
      <c r="Y290" s="0" t="s">
        <v>161</v>
      </c>
      <c r="AB290" s="2"/>
      <c r="AC290" s="2"/>
      <c r="AD290" s="2"/>
      <c r="AF290" s="2"/>
      <c r="AG290" s="2"/>
      <c r="AH290" s="2"/>
      <c r="AI290" s="2"/>
      <c r="AJ290" s="0" t="n">
        <f aca="false">VLOOKUP(D290,Koordinaten!$A:$C,2,FALSE())</f>
        <v>12.4853384</v>
      </c>
      <c r="AK290" s="0" t="n">
        <f aca="false">VLOOKUP(D290,Koordinaten!$A:$C,3,FALSE())</f>
        <v>41.894802</v>
      </c>
      <c r="AL290" s="0" t="n">
        <f aca="false">IF(ISBLANK($E290),VLOOKUP(D290,Koordinaten!$A:$C,2,FALSE()),VLOOKUP($E290,Koordinaten!$F:$H,2,FALSE()))</f>
        <v>11.3547801</v>
      </c>
      <c r="AM290" s="0" t="n">
        <f aca="false">IF(ISBLANK($E290),VLOOKUP(D290,Koordinaten!$A:$C,3,FALSE()),VLOOKUP($E290,Koordinaten!$F:$H,3,FALSE()))</f>
        <v>46.4981125</v>
      </c>
      <c r="AN290" s="0" t="str">
        <f aca="false">CONCATENATE(AK290,";",AJ290)</f>
        <v>41,894802;12,4853384</v>
      </c>
      <c r="AO290" s="0" t="str">
        <f aca="false">CONCATENATE(AM290,";",AL290)</f>
        <v>46,4981125;11,3547801</v>
      </c>
      <c r="AP290" s="0" t="n">
        <f aca="false">MIN(IF(ISBLANK(X290),9999,X290),IF(ISBLANK(AA290),9999,AA290),IF(ISBLANK(AD290),9999,AD290),IF(ISBLANK(AG290),9999,AG290),IF(ISBLANK(AI290),9999,AI290))</f>
        <v>9999</v>
      </c>
      <c r="AQ290" s="10" t="n">
        <v>44066</v>
      </c>
      <c r="AR290" s="0" t="n">
        <v>15</v>
      </c>
    </row>
    <row r="291" customFormat="false" ht="13" hidden="false" customHeight="false" outlineLevel="0" collapsed="false">
      <c r="B291" s="4" t="s">
        <v>44</v>
      </c>
      <c r="C291" s="5" t="n">
        <v>2016</v>
      </c>
      <c r="D291" s="4" t="s">
        <v>60</v>
      </c>
      <c r="E291" s="4" t="s">
        <v>157</v>
      </c>
      <c r="F291" s="4" t="n">
        <v>2</v>
      </c>
      <c r="G291" s="4" t="n">
        <v>2</v>
      </c>
      <c r="H291" s="2" t="s">
        <v>205</v>
      </c>
      <c r="I291" s="2" t="s">
        <v>511</v>
      </c>
      <c r="J291" s="2" t="s">
        <v>69</v>
      </c>
      <c r="K291" s="4" t="str">
        <f aca="false">CONCATENATE(IF(ISBLANK(W291),"-",W291),"/",IF(ISBLANK(Z291),"-",Z291),"/",IF(ISBLANK(AC291),"-",AC291),"/",IF(ISBLANK(AF291),"-",AF291),"/",IF(ISBLANK(AH291),"-",AH291))</f>
        <v>-/-/-/-/-</v>
      </c>
      <c r="L291" s="4" t="str">
        <f aca="false">CONCATENATE(IF(ISBLANK(X291),"-",X291),"/",IF(ISBLANK(AA291),"-",AA291),"/",IF(ISBLANK(AD291),"-",AD291),"/",IF(ISBLANK(AG291),"-",AG291),"/",IF(ISBLANK(AI291),"-",AI291))</f>
        <v>-/-/-/-/-</v>
      </c>
      <c r="M291" s="6"/>
      <c r="N291" s="4" t="n">
        <v>2019</v>
      </c>
      <c r="O291" s="4" t="str">
        <f aca="false">CONCATENATE(IF(ISBLANK(V291),"-",V291),"/",IF(ISBLANK(Y291),"-",Y291),"/",IF(ISBLANK(AB291),"-",AB291),"/",IF(ISBLANK(AE291),"-",AE291))</f>
        <v>-/-/-/-</v>
      </c>
      <c r="P291" s="4" t="s">
        <v>205</v>
      </c>
      <c r="Q291" s="4" t="s">
        <v>555</v>
      </c>
      <c r="T291" s="11" t="n">
        <f aca="false">M291*F291</f>
        <v>0</v>
      </c>
      <c r="U291" s="12" t="n">
        <f aca="false">G291*M291</f>
        <v>0</v>
      </c>
      <c r="V291" s="2" t="s">
        <v>161</v>
      </c>
      <c r="Y291" s="0" t="s">
        <v>161</v>
      </c>
      <c r="AB291" s="2"/>
      <c r="AC291" s="2"/>
      <c r="AD291" s="2"/>
      <c r="AJ291" s="0" t="n">
        <f aca="false">VLOOKUP(D291,Koordinaten!$A:$C,2,FALSE())</f>
        <v>12.4853384</v>
      </c>
      <c r="AK291" s="0" t="n">
        <f aca="false">VLOOKUP(D291,Koordinaten!$A:$C,3,FALSE())</f>
        <v>41.894802</v>
      </c>
      <c r="AL291" s="0" t="n">
        <f aca="false">IF(ISBLANK($E291),VLOOKUP(D291,Koordinaten!$A:$C,2,FALSE()),VLOOKUP($E291,Koordinaten!$F:$H,2,FALSE()))</f>
        <v>11.3547801</v>
      </c>
      <c r="AM291" s="0" t="n">
        <f aca="false">IF(ISBLANK($E291),VLOOKUP(D291,Koordinaten!$A:$C,3,FALSE()),VLOOKUP($E291,Koordinaten!$F:$H,3,FALSE()))</f>
        <v>46.4981125</v>
      </c>
      <c r="AN291" s="0" t="str">
        <f aca="false">CONCATENATE(AK291,";",AJ291)</f>
        <v>41,894802;12,4853384</v>
      </c>
      <c r="AO291" s="0" t="str">
        <f aca="false">CONCATENATE(AM291,";",AL291)</f>
        <v>46,4981125;11,3547801</v>
      </c>
      <c r="AP291" s="0" t="n">
        <f aca="false">MIN(IF(ISBLANK(X291),9999,X291),IF(ISBLANK(AA291),9999,AA291),IF(ISBLANK(AD291),9999,AD291),IF(ISBLANK(AG291),9999,AG291),IF(ISBLANK(AI291),9999,AI291))</f>
        <v>9999</v>
      </c>
      <c r="AQ291" s="10" t="n">
        <v>44066</v>
      </c>
      <c r="AR291" s="0" t="n">
        <v>14</v>
      </c>
    </row>
    <row r="292" customFormat="false" ht="13" hidden="false" customHeight="false" outlineLevel="0" collapsed="false">
      <c r="B292" s="4" t="s">
        <v>71</v>
      </c>
      <c r="C292" s="5" t="n">
        <v>2017</v>
      </c>
      <c r="D292" s="4" t="s">
        <v>45</v>
      </c>
      <c r="E292" s="2" t="s">
        <v>236</v>
      </c>
      <c r="F292" s="4" t="n">
        <v>0</v>
      </c>
      <c r="G292" s="4" t="n">
        <v>1</v>
      </c>
      <c r="H292" s="2" t="s">
        <v>291</v>
      </c>
      <c r="I292" s="2" t="s">
        <v>292</v>
      </c>
      <c r="J292" s="2" t="s">
        <v>48</v>
      </c>
      <c r="K292" s="4" t="str">
        <f aca="false">CONCATENATE(IF(ISBLANK(W292),"-",W292),"/",IF(ISBLANK(Z292),"-",Z292),"/",IF(ISBLANK(AC292),"-",AC292),"/",IF(ISBLANK(AF292),"-",AF292),"/",IF(ISBLANK(AH292),"-",AH292))</f>
        <v>-/-/-/-/-</v>
      </c>
      <c r="L292" s="4" t="str">
        <f aca="false">CONCATENATE(IF(ISBLANK(X292),"-",X292),"/",IF(ISBLANK(AA292),"-",AA292),"/",IF(ISBLANK(AD292),"-",AD292),"/",IF(ISBLANK(AG292),"-",AG292),"/",IF(ISBLANK(AI292),"-",AI292))</f>
        <v>-/-/-/-/-</v>
      </c>
      <c r="M292" s="6"/>
      <c r="N292" s="4" t="n">
        <v>2017</v>
      </c>
      <c r="O292" s="4" t="str">
        <f aca="false">CONCATENATE(IF(ISBLANK(V292),"-",V292),"/",IF(ISBLANK(Y292),"-",Y292),"/",IF(ISBLANK(AB292),"-",AB292),"/",IF(ISBLANK(AE292),"-",AE292))</f>
        <v>-/-/-/-</v>
      </c>
      <c r="P292" s="4" t="s">
        <v>252</v>
      </c>
      <c r="Q292" s="4" t="s">
        <v>294</v>
      </c>
      <c r="T292" s="11" t="n">
        <f aca="false">M292*F292</f>
        <v>0</v>
      </c>
      <c r="U292" s="12" t="n">
        <f aca="false">G292*M292</f>
        <v>0</v>
      </c>
      <c r="V292" s="2" t="s">
        <v>161</v>
      </c>
      <c r="Y292" s="0" t="s">
        <v>161</v>
      </c>
      <c r="AB292" s="0" t="s">
        <v>161</v>
      </c>
      <c r="AE292" s="4"/>
      <c r="AJ292" s="0" t="n">
        <f aca="false">VLOOKUP(D292,Koordinaten!$A:$C,2,FALSE())</f>
        <v>2.3514616</v>
      </c>
      <c r="AK292" s="0" t="n">
        <f aca="false">VLOOKUP(D292,Koordinaten!$A:$C,3,FALSE())</f>
        <v>48.8566969</v>
      </c>
      <c r="AL292" s="0" t="n">
        <f aca="false">IF(ISBLANK($E292),VLOOKUP(D292,Koordinaten!$A:$C,2,FALSE()),VLOOKUP($E292,Koordinaten!$F:$H,2,FALSE()))</f>
        <v>3.89687</v>
      </c>
      <c r="AM292" s="0" t="n">
        <f aca="false">IF(ISBLANK($E292),VLOOKUP(D292,Koordinaten!$A:$C,3,FALSE()),VLOOKUP($E292,Koordinaten!$F:$H,3,FALSE()))</f>
        <v>43.5985</v>
      </c>
      <c r="AN292" s="0" t="str">
        <f aca="false">CONCATENATE(AK292,";",AJ292)</f>
        <v>48,8566969;2,3514616</v>
      </c>
      <c r="AO292" s="0" t="str">
        <f aca="false">CONCATENATE(AM292,";",AL292)</f>
        <v>43,5985;3,89687</v>
      </c>
      <c r="AP292" s="0" t="n">
        <f aca="false">MIN(IF(ISBLANK(X292),9999,X292),IF(ISBLANK(AA292),9999,AA292),IF(ISBLANK(AD292),9999,AD292),IF(ISBLANK(AG292),9999,AG292),IF(ISBLANK(AI292),9999,AI292))</f>
        <v>9999</v>
      </c>
      <c r="AQ292" s="10" t="n">
        <v>44302</v>
      </c>
      <c r="AR292" s="0" t="s">
        <v>587</v>
      </c>
    </row>
    <row r="293" customFormat="false" ht="13" hidden="false" customHeight="false" outlineLevel="0" collapsed="false">
      <c r="B293" s="4" t="s">
        <v>44</v>
      </c>
      <c r="C293" s="5" t="n">
        <v>2016</v>
      </c>
      <c r="D293" s="4" t="s">
        <v>60</v>
      </c>
      <c r="E293" s="4" t="s">
        <v>61</v>
      </c>
      <c r="F293" s="4" t="n">
        <v>1</v>
      </c>
      <c r="G293" s="4" t="n">
        <v>1</v>
      </c>
      <c r="H293" s="2" t="s">
        <v>342</v>
      </c>
      <c r="I293" s="2" t="s">
        <v>588</v>
      </c>
      <c r="J293" s="2" t="s">
        <v>75</v>
      </c>
      <c r="K293" s="4" t="str">
        <f aca="false">CONCATENATE(IF(ISBLANK(W293),"-",W293),"/",IF(ISBLANK(Z293),"-",Z293),"/",IF(ISBLANK(AC293),"-",AC293),"/",IF(ISBLANK(AF293),"-",AF293),"/",IF(ISBLANK(AH293),"-",AH293))</f>
        <v>2020/2022/-/-/-</v>
      </c>
      <c r="L293" s="4" t="str">
        <f aca="false">CONCATENATE(IF(ISBLANK(X293),"-",X293),"/",IF(ISBLANK(AA293),"-",AA293),"/",IF(ISBLANK(AD293),"-",AD293),"/",IF(ISBLANK(AG293),"-",AG293),"/",IF(ISBLANK(AI293),"-",AI293))</f>
        <v>2040/2042/-/-/-</v>
      </c>
      <c r="M293" s="6"/>
      <c r="N293" s="4" t="n">
        <v>2019</v>
      </c>
      <c r="O293" s="4" t="str">
        <f aca="false">CONCATENATE(IF(ISBLANK(V293),"-",V293),"/",IF(ISBLANK(Y293),"-",Y293),"/",IF(ISBLANK(AB293),"-",AB293),"/",IF(ISBLANK(AE293),"-",AE293))</f>
        <v>96/95/-/-</v>
      </c>
      <c r="P293" s="4" t="s">
        <v>589</v>
      </c>
      <c r="Q293" s="4" t="s">
        <v>590</v>
      </c>
      <c r="R293" s="7"/>
      <c r="S293" s="7"/>
      <c r="T293" s="8" t="n">
        <f aca="false">M293*F293</f>
        <v>0</v>
      </c>
      <c r="U293" s="9" t="n">
        <f aca="false">G293*M293</f>
        <v>0</v>
      </c>
      <c r="V293" s="2" t="n">
        <v>96</v>
      </c>
      <c r="W293" s="0" t="n">
        <v>2020</v>
      </c>
      <c r="X293" s="0" t="n">
        <v>2040</v>
      </c>
      <c r="Y293" s="0" t="n">
        <v>95</v>
      </c>
      <c r="Z293" s="0" t="n">
        <v>2022</v>
      </c>
      <c r="AA293" s="0" t="n">
        <v>2042</v>
      </c>
      <c r="AJ293" s="0" t="n">
        <f aca="false">VLOOKUP(D293,Koordinaten!$A:$C,2,FALSE())</f>
        <v>12.4853384</v>
      </c>
      <c r="AK293" s="0" t="n">
        <f aca="false">VLOOKUP(D293,Koordinaten!$A:$C,3,FALSE())</f>
        <v>41.894802</v>
      </c>
      <c r="AL293" s="0" t="n">
        <f aca="false">IF(ISBLANK($E293),VLOOKUP(D293,Koordinaten!$A:$C,2,FALSE()),VLOOKUP($E293,Koordinaten!$F:$H,2,FALSE()))</f>
        <v>11.2555757</v>
      </c>
      <c r="AM293" s="0" t="n">
        <f aca="false">IF(ISBLANK($E293),VLOOKUP(D293,Koordinaten!$A:$C,3,FALSE()),VLOOKUP($E293,Koordinaten!$F:$H,3,FALSE()))</f>
        <v>43.7698712</v>
      </c>
      <c r="AN293" s="0" t="str">
        <f aca="false">CONCATENATE(AK293,";",AJ293)</f>
        <v>41,894802;12,4853384</v>
      </c>
      <c r="AO293" s="0" t="str">
        <f aca="false">CONCATENATE(AM293,";",AL293)</f>
        <v>43,7698712;11,2555757</v>
      </c>
      <c r="AP293" s="0" t="n">
        <f aca="false">MIN(IF(ISBLANK(X293),9999,X293),IF(ISBLANK(AA293),9999,AA293),IF(ISBLANK(AD293),9999,AD293),IF(ISBLANK(AG293),9999,AG293),IF(ISBLANK(AI293),9999,AI293))</f>
        <v>2040</v>
      </c>
      <c r="AQ293" s="10" t="n">
        <v>44066</v>
      </c>
      <c r="AR293" s="0" t="n">
        <v>14</v>
      </c>
    </row>
    <row r="294" customFormat="false" ht="13" hidden="false" customHeight="false" outlineLevel="0" collapsed="false">
      <c r="B294" s="4" t="s">
        <v>44</v>
      </c>
      <c r="C294" s="5" t="n">
        <v>2015</v>
      </c>
      <c r="D294" s="4" t="s">
        <v>60</v>
      </c>
      <c r="E294" s="4" t="s">
        <v>224</v>
      </c>
      <c r="F294" s="4" t="n">
        <v>1</v>
      </c>
      <c r="G294" s="4"/>
      <c r="H294" s="2" t="s">
        <v>591</v>
      </c>
      <c r="I294" s="2" t="s">
        <v>592</v>
      </c>
      <c r="J294" s="2" t="s">
        <v>48</v>
      </c>
      <c r="K294" s="4" t="str">
        <f aca="false">CONCATENATE(IF(ISBLANK(W294),"-",W294),"/",IF(ISBLANK(Z294),"-",Z294),"/",IF(ISBLANK(AC294),"-",AC294),"/",IF(ISBLANK(AF294),"-",AF294),"/",IF(ISBLANK(AH294),"-",AH294))</f>
        <v>2019/2021/-/-/-</v>
      </c>
      <c r="L294" s="4" t="str">
        <f aca="false">CONCATENATE(IF(ISBLANK(X294),"-",X294),"/",IF(ISBLANK(AA294),"-",AA294),"/",IF(ISBLANK(AD294),"-",AD294),"/",IF(ISBLANK(AG294),"-",AG294),"/",IF(ISBLANK(AI294),"-",AI294))</f>
        <v>2023/2025/-/-/-</v>
      </c>
      <c r="M294" s="6"/>
      <c r="N294" s="4" t="n">
        <v>2019</v>
      </c>
      <c r="O294" s="4" t="str">
        <f aca="false">CONCATENATE(IF(ISBLANK(V294),"-",V294),"/",IF(ISBLANK(Y294),"-",Y294),"/",IF(ISBLANK(AB294),"-",AB294),"/",IF(ISBLANK(AE294),"-",AE294))</f>
        <v>90/90/-/-</v>
      </c>
      <c r="P294" s="4" t="s">
        <v>589</v>
      </c>
      <c r="Q294" s="4" t="s">
        <v>590</v>
      </c>
      <c r="R294" s="7"/>
      <c r="S294" s="7"/>
      <c r="T294" s="8" t="n">
        <f aca="false">M294*F294</f>
        <v>0</v>
      </c>
      <c r="U294" s="9" t="n">
        <f aca="false">G294*M294</f>
        <v>0</v>
      </c>
      <c r="V294" s="2" t="n">
        <v>90</v>
      </c>
      <c r="W294" s="0" t="n">
        <v>2019</v>
      </c>
      <c r="X294" s="0" t="n">
        <v>2023</v>
      </c>
      <c r="Y294" s="0" t="n">
        <v>90</v>
      </c>
      <c r="Z294" s="0" t="n">
        <v>2021</v>
      </c>
      <c r="AA294" s="0" t="n">
        <v>2025</v>
      </c>
      <c r="AJ294" s="0" t="n">
        <f aca="false">VLOOKUP(D294,Koordinaten!$A:$C,2,FALSE())</f>
        <v>12.4853384</v>
      </c>
      <c r="AK294" s="0" t="n">
        <f aca="false">VLOOKUP(D294,Koordinaten!$A:$C,3,FALSE())</f>
        <v>41.894802</v>
      </c>
      <c r="AL294" s="0" t="n">
        <f aca="false">IF(ISBLANK($E294),VLOOKUP(D294,Koordinaten!$A:$C,2,FALSE()),VLOOKUP($E294,Koordinaten!$F:$H,2,FALSE()))</f>
        <v>10.9924122</v>
      </c>
      <c r="AM294" s="0" t="n">
        <f aca="false">IF(ISBLANK($E294),VLOOKUP(D294,Koordinaten!$A:$C,3,FALSE()),VLOOKUP($E294,Koordinaten!$F:$H,3,FALSE()))</f>
        <v>45.4384958</v>
      </c>
      <c r="AN294" s="0" t="str">
        <f aca="false">CONCATENATE(AK294,";",AJ294)</f>
        <v>41,894802;12,4853384</v>
      </c>
      <c r="AO294" s="0" t="str">
        <f aca="false">CONCATENATE(AM294,";",AL294)</f>
        <v>45,4384958;10,9924122</v>
      </c>
      <c r="AP294" s="0" t="n">
        <f aca="false">MIN(IF(ISBLANK(X294),9999,X294),IF(ISBLANK(AA294),9999,AA294),IF(ISBLANK(AD294),9999,AD294),IF(ISBLANK(AG294),9999,AG294),IF(ISBLANK(AI294),9999,AI294))</f>
        <v>2023</v>
      </c>
    </row>
    <row r="295" customFormat="false" ht="13" hidden="false" customHeight="false" outlineLevel="0" collapsed="false">
      <c r="B295" s="4" t="s">
        <v>89</v>
      </c>
      <c r="C295" s="5" t="n">
        <v>2018</v>
      </c>
      <c r="D295" s="4" t="s">
        <v>60</v>
      </c>
      <c r="E295" s="4" t="s">
        <v>61</v>
      </c>
      <c r="F295" s="4" t="n">
        <v>2</v>
      </c>
      <c r="G295" s="4"/>
      <c r="H295" s="2" t="s">
        <v>593</v>
      </c>
      <c r="I295" s="2" t="s">
        <v>594</v>
      </c>
      <c r="J295" s="2" t="s">
        <v>595</v>
      </c>
      <c r="K295" s="4" t="str">
        <f aca="false">CONCATENATE(IF(ISBLANK(W295),"-",W295),"/",IF(ISBLANK(Z295),"-",Z295),"/",IF(ISBLANK(AC295),"-",AC295),"/",IF(ISBLANK(AF295),"-",AF295),"/",IF(ISBLANK(AH295),"-",AH295))</f>
        <v>2019/2019/-/-/-</v>
      </c>
      <c r="L295" s="4" t="str">
        <f aca="false">CONCATENATE(IF(ISBLANK(X295),"-",X295),"/",IF(ISBLANK(AA295),"-",AA295),"/",IF(ISBLANK(AD295),"-",AD295),"/",IF(ISBLANK(AG295),"-",AG295),"/",IF(ISBLANK(AI295),"-",AI295))</f>
        <v>2023/2019/-/-/-</v>
      </c>
      <c r="M295" s="6"/>
      <c r="N295" s="4" t="n">
        <v>2019</v>
      </c>
      <c r="O295" s="4" t="str">
        <f aca="false">CONCATENATE(IF(ISBLANK(V295),"-",V295),"/",IF(ISBLANK(Y295),"-",Y295),"/",IF(ISBLANK(AB295),"-",AB295),"/",IF(ISBLANK(AE295),"-",AE295))</f>
        <v>92+/90/-/-</v>
      </c>
      <c r="P295" s="4" t="s">
        <v>589</v>
      </c>
      <c r="Q295" s="4" t="s">
        <v>590</v>
      </c>
      <c r="R295" s="7"/>
      <c r="S295" s="7"/>
      <c r="T295" s="8" t="n">
        <f aca="false">M295*F295</f>
        <v>0</v>
      </c>
      <c r="U295" s="9" t="n">
        <f aca="false">G295*M295</f>
        <v>0</v>
      </c>
      <c r="V295" s="2" t="s">
        <v>583</v>
      </c>
      <c r="W295" s="0" t="n">
        <v>2019</v>
      </c>
      <c r="X295" s="0" t="n">
        <v>2023</v>
      </c>
      <c r="Y295" s="0" t="n">
        <v>90</v>
      </c>
      <c r="Z295" s="0" t="n">
        <v>2019</v>
      </c>
      <c r="AA295" s="0" t="n">
        <v>2019</v>
      </c>
      <c r="AJ295" s="0" t="n">
        <f aca="false">VLOOKUP(D295,Koordinaten!$A:$C,2,FALSE())</f>
        <v>12.4853384</v>
      </c>
      <c r="AK295" s="0" t="n">
        <f aca="false">VLOOKUP(D295,Koordinaten!$A:$C,3,FALSE())</f>
        <v>41.894802</v>
      </c>
      <c r="AL295" s="0" t="n">
        <f aca="false">IF(ISBLANK($E295),VLOOKUP(D295,Koordinaten!$A:$C,2,FALSE()),VLOOKUP($E295,Koordinaten!$F:$H,2,FALSE()))</f>
        <v>11.2555757</v>
      </c>
      <c r="AM295" s="0" t="n">
        <f aca="false">IF(ISBLANK($E295),VLOOKUP(D295,Koordinaten!$A:$C,3,FALSE()),VLOOKUP($E295,Koordinaten!$F:$H,3,FALSE()))</f>
        <v>43.7698712</v>
      </c>
      <c r="AN295" s="0" t="str">
        <f aca="false">CONCATENATE(AK295,";",AJ295)</f>
        <v>41,894802;12,4853384</v>
      </c>
      <c r="AO295" s="0" t="str">
        <f aca="false">CONCATENATE(AM295,";",AL295)</f>
        <v>43,7698712;11,2555757</v>
      </c>
      <c r="AP295" s="0" t="n">
        <f aca="false">MIN(IF(ISBLANK(X295),9999,X295),IF(ISBLANK(AA295),9999,AA295),IF(ISBLANK(AD295),9999,AD295),IF(ISBLANK(AG295),9999,AG295),IF(ISBLANK(AI295),9999,AI295))</f>
        <v>2019</v>
      </c>
    </row>
    <row r="296" customFormat="false" ht="13" hidden="false" customHeight="false" outlineLevel="0" collapsed="false">
      <c r="B296" s="4" t="s">
        <v>44</v>
      </c>
      <c r="C296" s="5" t="n">
        <v>2016</v>
      </c>
      <c r="D296" s="4" t="s">
        <v>60</v>
      </c>
      <c r="E296" s="4" t="s">
        <v>224</v>
      </c>
      <c r="F296" s="4" t="n">
        <v>3</v>
      </c>
      <c r="G296" s="4" t="n">
        <v>1</v>
      </c>
      <c r="H296" s="2" t="s">
        <v>596</v>
      </c>
      <c r="I296" s="2" t="s">
        <v>597</v>
      </c>
      <c r="J296" s="2" t="s">
        <v>48</v>
      </c>
      <c r="K296" s="4" t="str">
        <f aca="false">CONCATENATE(IF(ISBLANK(W296),"-",W296),"/",IF(ISBLANK(Z296),"-",Z296),"/",IF(ISBLANK(AC296),"-",AC296),"/",IF(ISBLANK(AF296),"-",AF296),"/",IF(ISBLANK(AH296),"-",AH296))</f>
        <v>-/-/-/-/-</v>
      </c>
      <c r="L296" s="4" t="str">
        <f aca="false">CONCATENATE(IF(ISBLANK(X296),"-",X296),"/",IF(ISBLANK(AA296),"-",AA296),"/",IF(ISBLANK(AD296),"-",AD296),"/",IF(ISBLANK(AG296),"-",AG296),"/",IF(ISBLANK(AI296),"-",AI296))</f>
        <v>-/-/-/-/-</v>
      </c>
      <c r="M296" s="6"/>
      <c r="N296" s="4" t="n">
        <v>2019</v>
      </c>
      <c r="O296" s="4" t="str">
        <f aca="false">CONCATENATE(IF(ISBLANK(V296),"-",V296),"/",IF(ISBLANK(Y296),"-",Y296),"/",IF(ISBLANK(AB296),"-",AB296),"/",IF(ISBLANK(AE296),"-",AE296))</f>
        <v>-/-/-/-</v>
      </c>
      <c r="P296" s="4" t="s">
        <v>596</v>
      </c>
      <c r="Q296" s="4" t="s">
        <v>590</v>
      </c>
      <c r="R296" s="7"/>
      <c r="S296" s="7"/>
      <c r="T296" s="8" t="n">
        <f aca="false">M296*F296</f>
        <v>0</v>
      </c>
      <c r="U296" s="9" t="n">
        <f aca="false">G296*M296</f>
        <v>0</v>
      </c>
      <c r="V296" s="2"/>
      <c r="AJ296" s="0" t="n">
        <f aca="false">VLOOKUP(D296,Koordinaten!$A:$C,2,FALSE())</f>
        <v>12.4853384</v>
      </c>
      <c r="AK296" s="0" t="n">
        <f aca="false">VLOOKUP(D296,Koordinaten!$A:$C,3,FALSE())</f>
        <v>41.894802</v>
      </c>
      <c r="AL296" s="0" t="n">
        <f aca="false">IF(ISBLANK($E296),VLOOKUP(D296,Koordinaten!$A:$C,2,FALSE()),VLOOKUP($E296,Koordinaten!$F:$H,2,FALSE()))</f>
        <v>10.9924122</v>
      </c>
      <c r="AM296" s="0" t="n">
        <f aca="false">IF(ISBLANK($E296),VLOOKUP(D296,Koordinaten!$A:$C,3,FALSE()),VLOOKUP($E296,Koordinaten!$F:$H,3,FALSE()))</f>
        <v>45.4384958</v>
      </c>
      <c r="AN296" s="0" t="str">
        <f aca="false">CONCATENATE(AK296,";",AJ296)</f>
        <v>41,894802;12,4853384</v>
      </c>
      <c r="AO296" s="0" t="str">
        <f aca="false">CONCATENATE(AM296,";",AL296)</f>
        <v>45,4384958;10,9924122</v>
      </c>
      <c r="AP296" s="0" t="n">
        <f aca="false">MIN(IF(ISBLANK(X296),9999,X296),IF(ISBLANK(AA296),9999,AA296),IF(ISBLANK(AD296),9999,AD296),IF(ISBLANK(AG296),9999,AG296),IF(ISBLANK(AI296),9999,AI296))</f>
        <v>9999</v>
      </c>
      <c r="AQ296" s="10" t="n">
        <v>44066</v>
      </c>
      <c r="AR296" s="0" t="n">
        <v>13</v>
      </c>
    </row>
    <row r="297" customFormat="false" ht="13" hidden="false" customHeight="false" outlineLevel="0" collapsed="false">
      <c r="B297" s="4" t="s">
        <v>44</v>
      </c>
      <c r="C297" s="5" t="n">
        <v>2015</v>
      </c>
      <c r="D297" s="4" t="s">
        <v>60</v>
      </c>
      <c r="E297" s="4" t="s">
        <v>224</v>
      </c>
      <c r="F297" s="4" t="n">
        <v>3</v>
      </c>
      <c r="G297" s="4" t="n">
        <v>2</v>
      </c>
      <c r="H297" s="2" t="s">
        <v>598</v>
      </c>
      <c r="I297" s="2" t="s">
        <v>599</v>
      </c>
      <c r="J297" s="2" t="s">
        <v>48</v>
      </c>
      <c r="K297" s="4" t="str">
        <f aca="false">CONCATENATE(IF(ISBLANK(W297),"-",W297),"/",IF(ISBLANK(Z297),"-",Z297),"/",IF(ISBLANK(AC297),"-",AC297),"/",IF(ISBLANK(AF297),"-",AF297),"/",IF(ISBLANK(AH297),"-",AH297))</f>
        <v>-/-/-/-/-</v>
      </c>
      <c r="L297" s="4" t="str">
        <f aca="false">CONCATENATE(IF(ISBLANK(X297),"-",X297),"/",IF(ISBLANK(AA297),"-",AA297),"/",IF(ISBLANK(AD297),"-",AD297),"/",IF(ISBLANK(AG297),"-",AG297),"/",IF(ISBLANK(AI297),"-",AI297))</f>
        <v>-/-/-/-/-</v>
      </c>
      <c r="M297" s="6"/>
      <c r="N297" s="4" t="n">
        <v>2019</v>
      </c>
      <c r="O297" s="4" t="str">
        <f aca="false">CONCATENATE(IF(ISBLANK(V297),"-",V297),"/",IF(ISBLANK(Y297),"-",Y297),"/",IF(ISBLANK(AB297),"-",AB297),"/",IF(ISBLANK(AE297),"-",AE297))</f>
        <v>-/-/-/-</v>
      </c>
      <c r="P297" s="4" t="s">
        <v>598</v>
      </c>
      <c r="Q297" s="4" t="s">
        <v>590</v>
      </c>
      <c r="R297" s="7"/>
      <c r="S297" s="7"/>
      <c r="T297" s="8" t="n">
        <f aca="false">M297*F297</f>
        <v>0</v>
      </c>
      <c r="U297" s="9" t="n">
        <f aca="false">G297*M297</f>
        <v>0</v>
      </c>
      <c r="V297" s="2"/>
      <c r="AJ297" s="0" t="n">
        <f aca="false">VLOOKUP(D297,Koordinaten!$A:$C,2,FALSE())</f>
        <v>12.4853384</v>
      </c>
      <c r="AK297" s="0" t="n">
        <f aca="false">VLOOKUP(D297,Koordinaten!$A:$C,3,FALSE())</f>
        <v>41.894802</v>
      </c>
      <c r="AL297" s="0" t="n">
        <f aca="false">IF(ISBLANK($E297),VLOOKUP(D297,Koordinaten!$A:$C,2,FALSE()),VLOOKUP($E297,Koordinaten!$F:$H,2,FALSE()))</f>
        <v>10.9924122</v>
      </c>
      <c r="AM297" s="0" t="n">
        <f aca="false">IF(ISBLANK($E297),VLOOKUP(D297,Koordinaten!$A:$C,3,FALSE()),VLOOKUP($E297,Koordinaten!$F:$H,3,FALSE()))</f>
        <v>45.4384958</v>
      </c>
      <c r="AN297" s="0" t="str">
        <f aca="false">CONCATENATE(AK297,";",AJ297)</f>
        <v>41,894802;12,4853384</v>
      </c>
      <c r="AO297" s="0" t="str">
        <f aca="false">CONCATENATE(AM297,";",AL297)</f>
        <v>45,4384958;10,9924122</v>
      </c>
      <c r="AP297" s="0" t="n">
        <f aca="false">MIN(IF(ISBLANK(X297),9999,X297),IF(ISBLANK(AA297),9999,AA297),IF(ISBLANK(AD297),9999,AD297),IF(ISBLANK(AG297),9999,AG297),IF(ISBLANK(AI297),9999,AI297))</f>
        <v>9999</v>
      </c>
      <c r="AQ297" s="10" t="n">
        <v>44066</v>
      </c>
      <c r="AR297" s="0" t="s">
        <v>51</v>
      </c>
    </row>
    <row r="298" customFormat="false" ht="13" hidden="false" customHeight="false" outlineLevel="0" collapsed="false">
      <c r="B298" s="4" t="s">
        <v>89</v>
      </c>
      <c r="C298" s="5" t="n">
        <v>2016</v>
      </c>
      <c r="D298" s="4" t="s">
        <v>53</v>
      </c>
      <c r="E298" s="4" t="s">
        <v>147</v>
      </c>
      <c r="F298" s="4" t="n">
        <v>0</v>
      </c>
      <c r="G298" s="4" t="n">
        <v>2</v>
      </c>
      <c r="H298" s="2" t="s">
        <v>600</v>
      </c>
      <c r="I298" s="2" t="s">
        <v>601</v>
      </c>
      <c r="J298" s="2" t="s">
        <v>150</v>
      </c>
      <c r="K298" s="4" t="str">
        <f aca="false">CONCATENATE(IF(ISBLANK(W298),"-",W298),"/",IF(ISBLANK(Z298),"-",Z298),"/",IF(ISBLANK(AC298),"-",AC298),"/",IF(ISBLANK(AF298),"-",AF298),"/",IF(ISBLANK(AH298),"-",AH298))</f>
        <v>-/-/-/-/-</v>
      </c>
      <c r="L298" s="4" t="str">
        <f aca="false">CONCATENATE(IF(ISBLANK(X298),"-",X298),"/",IF(ISBLANK(AA298),"-",AA298),"/",IF(ISBLANK(AD298),"-",AD298),"/",IF(ISBLANK(AG298),"-",AG298),"/",IF(ISBLANK(AI298),"-",AI298))</f>
        <v>-/-/-/-/-</v>
      </c>
      <c r="M298" s="6"/>
      <c r="N298" s="4" t="n">
        <v>2019</v>
      </c>
      <c r="O298" s="4" t="str">
        <f aca="false">CONCATENATE(IF(ISBLANK(V298),"-",V298),"/",IF(ISBLANK(Y298),"-",Y298),"/",IF(ISBLANK(AB298),"-",AB298),"/",IF(ISBLANK(AE298),"-",AE298))</f>
        <v>-/-/-/-</v>
      </c>
      <c r="P298" s="4" t="s">
        <v>436</v>
      </c>
      <c r="Q298" s="4" t="s">
        <v>436</v>
      </c>
      <c r="R298" s="7"/>
      <c r="S298" s="7"/>
      <c r="T298" s="8" t="n">
        <f aca="false">M298*F298</f>
        <v>0</v>
      </c>
      <c r="U298" s="9" t="n">
        <f aca="false">G298*M298</f>
        <v>0</v>
      </c>
      <c r="V298" s="2"/>
      <c r="AJ298" s="0" t="n">
        <f aca="false">VLOOKUP(D298,Koordinaten!$A:$C,2,FALSE())</f>
        <v>16.3725042</v>
      </c>
      <c r="AK298" s="0" t="n">
        <f aca="false">VLOOKUP(D298,Koordinaten!$A:$C,3,FALSE())</f>
        <v>48.2083537</v>
      </c>
      <c r="AL298" s="0" t="n">
        <f aca="false">IF(ISBLANK($E298),VLOOKUP(D298,Koordinaten!$A:$C,2,FALSE()),VLOOKUP($E298,Koordinaten!$F:$H,2,FALSE()))</f>
        <v>16.0816</v>
      </c>
      <c r="AM298" s="0" t="n">
        <f aca="false">IF(ISBLANK($E298),VLOOKUP(D298,Koordinaten!$A:$C,3,FALSE()),VLOOKUP($E298,Koordinaten!$F:$H,3,FALSE()))</f>
        <v>47.7221</v>
      </c>
      <c r="AN298" s="0" t="str">
        <f aca="false">CONCATENATE(AK298,";",AJ298)</f>
        <v>48,2083537;16,3725042</v>
      </c>
      <c r="AO298" s="0" t="str">
        <f aca="false">CONCATENATE(AM298,";",AL298)</f>
        <v>47,7221;16,0816</v>
      </c>
      <c r="AP298" s="0" t="n">
        <f aca="false">MIN(IF(ISBLANK(X298),9999,X298),IF(ISBLANK(AA298),9999,AA298),IF(ISBLANK(AD298),9999,AD298),IF(ISBLANK(AG298),9999,AG298),IF(ISBLANK(AI298),9999,AI298))</f>
        <v>9999</v>
      </c>
      <c r="AQ298" s="10" t="n">
        <v>44065</v>
      </c>
      <c r="AR298" s="0" t="n">
        <v>2</v>
      </c>
    </row>
    <row r="299" customFormat="false" ht="13" hidden="false" customHeight="false" outlineLevel="0" collapsed="false">
      <c r="B299" s="4" t="s">
        <v>44</v>
      </c>
      <c r="C299" s="5" t="n">
        <v>2015</v>
      </c>
      <c r="D299" s="4" t="s">
        <v>60</v>
      </c>
      <c r="E299" s="4" t="s">
        <v>61</v>
      </c>
      <c r="F299" s="4" t="n">
        <v>2</v>
      </c>
      <c r="G299" s="4" t="n">
        <v>2</v>
      </c>
      <c r="H299" s="2" t="s">
        <v>541</v>
      </c>
      <c r="I299" s="2" t="s">
        <v>63</v>
      </c>
      <c r="J299" s="2" t="s">
        <v>48</v>
      </c>
      <c r="K299" s="4" t="str">
        <f aca="false">CONCATENATE(IF(ISBLANK(W299),"-",W299),"/",IF(ISBLANK(Z299),"-",Z299),"/",IF(ISBLANK(AC299),"-",AC299),"/",IF(ISBLANK(AF299),"-",AF299),"/",IF(ISBLANK(AH299),"-",AH299))</f>
        <v>2018/2018/-/-/-</v>
      </c>
      <c r="L299" s="4" t="str">
        <f aca="false">CONCATENATE(IF(ISBLANK(X299),"-",X299),"/",IF(ISBLANK(AA299),"-",AA299),"/",IF(ISBLANK(AD299),"-",AD299),"/",IF(ISBLANK(AG299),"-",AG299),"/",IF(ISBLANK(AI299),"-",AI299))</f>
        <v>2027/2024/-/-/-</v>
      </c>
      <c r="M299" s="6"/>
      <c r="N299" s="4" t="n">
        <v>2019</v>
      </c>
      <c r="O299" s="4" t="str">
        <f aca="false">CONCATENATE(IF(ISBLANK(V299),"-",V299),"/",IF(ISBLANK(Y299),"-",Y299),"/",IF(ISBLANK(AB299),"-",AB299),"/",IF(ISBLANK(AE299),"-",AE299))</f>
        <v>93/90/-/-</v>
      </c>
      <c r="P299" s="4" t="s">
        <v>602</v>
      </c>
      <c r="Q299" s="4" t="s">
        <v>603</v>
      </c>
      <c r="R299" s="7"/>
      <c r="S299" s="7"/>
      <c r="T299" s="8" t="n">
        <f aca="false">M299*F299</f>
        <v>0</v>
      </c>
      <c r="U299" s="9" t="n">
        <f aca="false">G299*M299</f>
        <v>0</v>
      </c>
      <c r="V299" s="2" t="n">
        <v>93</v>
      </c>
      <c r="W299" s="0" t="n">
        <v>2018</v>
      </c>
      <c r="X299" s="0" t="n">
        <v>2027</v>
      </c>
      <c r="Y299" s="0" t="n">
        <v>90</v>
      </c>
      <c r="Z299" s="0" t="n">
        <v>2018</v>
      </c>
      <c r="AA299" s="0" t="n">
        <v>2024</v>
      </c>
      <c r="AJ299" s="0" t="n">
        <f aca="false">VLOOKUP(D299,Koordinaten!$A:$C,2,FALSE())</f>
        <v>12.4853384</v>
      </c>
      <c r="AK299" s="0" t="n">
        <f aca="false">VLOOKUP(D299,Koordinaten!$A:$C,3,FALSE())</f>
        <v>41.894802</v>
      </c>
      <c r="AL299" s="0" t="n">
        <f aca="false">IF(ISBLANK($E299),VLOOKUP(D299,Koordinaten!$A:$C,2,FALSE()),VLOOKUP($E299,Koordinaten!$F:$H,2,FALSE()))</f>
        <v>11.2555757</v>
      </c>
      <c r="AM299" s="0" t="n">
        <f aca="false">IF(ISBLANK($E299),VLOOKUP(D299,Koordinaten!$A:$C,3,FALSE()),VLOOKUP($E299,Koordinaten!$F:$H,3,FALSE()))</f>
        <v>43.7698712</v>
      </c>
      <c r="AN299" s="0" t="str">
        <f aca="false">CONCATENATE(AK299,";",AJ299)</f>
        <v>41,894802;12,4853384</v>
      </c>
      <c r="AO299" s="0" t="str">
        <f aca="false">CONCATENATE(AM299,";",AL299)</f>
        <v>43,7698712;11,2555757</v>
      </c>
      <c r="AP299" s="0" t="n">
        <f aca="false">MIN(IF(ISBLANK(X299),9999,X299),IF(ISBLANK(AA299),9999,AA299),IF(ISBLANK(AD299),9999,AD299),IF(ISBLANK(AG299),9999,AG299),IF(ISBLANK(AI299),9999,AI299))</f>
        <v>2024</v>
      </c>
      <c r="AQ299" s="10" t="n">
        <v>44066</v>
      </c>
      <c r="AR299" s="0" t="s">
        <v>51</v>
      </c>
    </row>
    <row r="300" customFormat="false" ht="13" hidden="false" customHeight="false" outlineLevel="0" collapsed="false">
      <c r="B300" s="4" t="s">
        <v>44</v>
      </c>
      <c r="C300" s="5" t="n">
        <v>2016</v>
      </c>
      <c r="D300" s="4" t="s">
        <v>60</v>
      </c>
      <c r="E300" s="4" t="s">
        <v>61</v>
      </c>
      <c r="F300" s="4" t="n">
        <v>6</v>
      </c>
      <c r="G300" s="4"/>
      <c r="H300" s="2" t="s">
        <v>329</v>
      </c>
      <c r="I300" s="2" t="s">
        <v>69</v>
      </c>
      <c r="J300" s="2" t="s">
        <v>69</v>
      </c>
      <c r="K300" s="4" t="str">
        <f aca="false">CONCATENATE(IF(ISBLANK(W300),"-",W300),"/",IF(ISBLANK(Z300),"-",Z300),"/",IF(ISBLANK(AC300),"-",AC300),"/",IF(ISBLANK(AF300),"-",AF300),"/",IF(ISBLANK(AH300),"-",AH300))</f>
        <v>-/-/-/2018/-</v>
      </c>
      <c r="L300" s="4" t="str">
        <f aca="false">CONCATENATE(IF(ISBLANK(X300),"-",X300),"/",IF(ISBLANK(AA300),"-",AA300),"/",IF(ISBLANK(AD300),"-",AD300),"/",IF(ISBLANK(AG300),"-",AG300),"/",IF(ISBLANK(AI300),"-",AI300))</f>
        <v>-/-/-/2022/-</v>
      </c>
      <c r="M300" s="6"/>
      <c r="N300" s="4" t="n">
        <v>2019</v>
      </c>
      <c r="O300" s="4" t="str">
        <f aca="false">CONCATENATE(IF(ISBLANK(V300),"-",V300),"/",IF(ISBLANK(Y300),"-",Y300),"/",IF(ISBLANK(AB300),"-",AB300),"/",IF(ISBLANK(AE300),"-",AE300))</f>
        <v>-/-/-/CT89</v>
      </c>
      <c r="P300" s="4" t="s">
        <v>329</v>
      </c>
      <c r="Q300" s="4" t="s">
        <v>603</v>
      </c>
      <c r="R300" s="7"/>
      <c r="S300" s="7"/>
      <c r="T300" s="8" t="n">
        <f aca="false">M300*F300</f>
        <v>0</v>
      </c>
      <c r="U300" s="9" t="n">
        <f aca="false">G300*M300</f>
        <v>0</v>
      </c>
      <c r="V300" s="2"/>
      <c r="AE300" s="2" t="s">
        <v>604</v>
      </c>
      <c r="AF300" s="0" t="n">
        <v>2018</v>
      </c>
      <c r="AG300" s="0" t="n">
        <v>2022</v>
      </c>
      <c r="AJ300" s="0" t="n">
        <f aca="false">VLOOKUP(D300,Koordinaten!$A:$C,2,FALSE())</f>
        <v>12.4853384</v>
      </c>
      <c r="AK300" s="0" t="n">
        <f aca="false">VLOOKUP(D300,Koordinaten!$A:$C,3,FALSE())</f>
        <v>41.894802</v>
      </c>
      <c r="AL300" s="0" t="n">
        <f aca="false">IF(ISBLANK($E300),VLOOKUP(D300,Koordinaten!$A:$C,2,FALSE()),VLOOKUP($E300,Koordinaten!$F:$H,2,FALSE()))</f>
        <v>11.2555757</v>
      </c>
      <c r="AM300" s="0" t="n">
        <f aca="false">IF(ISBLANK($E300),VLOOKUP(D300,Koordinaten!$A:$C,3,FALSE()),VLOOKUP($E300,Koordinaten!$F:$H,3,FALSE()))</f>
        <v>43.7698712</v>
      </c>
      <c r="AN300" s="0" t="str">
        <f aca="false">CONCATENATE(AK300,";",AJ300)</f>
        <v>41,894802;12,4853384</v>
      </c>
      <c r="AO300" s="0" t="str">
        <f aca="false">CONCATENATE(AM300,";",AL300)</f>
        <v>43,7698712;11,2555757</v>
      </c>
      <c r="AP300" s="0" t="n">
        <f aca="false">MIN(IF(ISBLANK(X300),9999,X300),IF(ISBLANK(AA300),9999,AA300),IF(ISBLANK(AD300),9999,AD300),IF(ISBLANK(AG300),9999,AG300),IF(ISBLANK(AI300),9999,AI300))</f>
        <v>2022</v>
      </c>
      <c r="AQ300" s="10"/>
    </row>
    <row r="301" customFormat="false" ht="13" hidden="false" customHeight="false" outlineLevel="0" collapsed="false">
      <c r="B301" s="4" t="s">
        <v>44</v>
      </c>
      <c r="C301" s="5" t="n">
        <v>2015</v>
      </c>
      <c r="D301" s="4" t="s">
        <v>60</v>
      </c>
      <c r="E301" s="4" t="s">
        <v>61</v>
      </c>
      <c r="F301" s="4" t="n">
        <v>6</v>
      </c>
      <c r="G301" s="4" t="n">
        <v>4</v>
      </c>
      <c r="H301" s="2" t="s">
        <v>329</v>
      </c>
      <c r="I301" s="2" t="s">
        <v>605</v>
      </c>
      <c r="J301" s="2" t="s">
        <v>48</v>
      </c>
      <c r="K301" s="4" t="str">
        <f aca="false">CONCATENATE(IF(ISBLANK(W301),"-",W301),"/",IF(ISBLANK(Z301),"-",Z301),"/",IF(ISBLANK(AC301),"-",AC301),"/",IF(ISBLANK(AF301),"-",AF301),"/",IF(ISBLANK(AH301),"-",AH301))</f>
        <v>-/-/-/-/-</v>
      </c>
      <c r="L301" s="4" t="str">
        <f aca="false">CONCATENATE(IF(ISBLANK(X301),"-",X301),"/",IF(ISBLANK(AA301),"-",AA301),"/",IF(ISBLANK(AD301),"-",AD301),"/",IF(ISBLANK(AG301),"-",AG301),"/",IF(ISBLANK(AI301),"-",AI301))</f>
        <v>-/-/-/-/-</v>
      </c>
      <c r="M301" s="6"/>
      <c r="N301" s="4" t="n">
        <v>2019</v>
      </c>
      <c r="O301" s="4" t="str">
        <f aca="false">CONCATENATE(IF(ISBLANK(V301),"-",V301),"/",IF(ISBLANK(Y301),"-",Y301),"/",IF(ISBLANK(AB301),"-",AB301),"/",IF(ISBLANK(AE301),"-",AE301))</f>
        <v>-/-/-/-</v>
      </c>
      <c r="P301" s="4" t="s">
        <v>329</v>
      </c>
      <c r="Q301" s="4" t="s">
        <v>603</v>
      </c>
      <c r="R301" s="7"/>
      <c r="S301" s="7"/>
      <c r="T301" s="8" t="n">
        <f aca="false">M301*F301</f>
        <v>0</v>
      </c>
      <c r="U301" s="9" t="n">
        <f aca="false">G301*M301</f>
        <v>0</v>
      </c>
      <c r="V301" s="2"/>
      <c r="AJ301" s="0" t="n">
        <f aca="false">VLOOKUP(D301,Koordinaten!$A:$C,2,FALSE())</f>
        <v>12.4853384</v>
      </c>
      <c r="AK301" s="0" t="n">
        <f aca="false">VLOOKUP(D301,Koordinaten!$A:$C,3,FALSE())</f>
        <v>41.894802</v>
      </c>
      <c r="AL301" s="0" t="n">
        <f aca="false">IF(ISBLANK($E301),VLOOKUP(D301,Koordinaten!$A:$C,2,FALSE()),VLOOKUP($E301,Koordinaten!$F:$H,2,FALSE()))</f>
        <v>11.2555757</v>
      </c>
      <c r="AM301" s="0" t="n">
        <f aca="false">IF(ISBLANK($E301),VLOOKUP(D301,Koordinaten!$A:$C,3,FALSE()),VLOOKUP($E301,Koordinaten!$F:$H,3,FALSE()))</f>
        <v>43.7698712</v>
      </c>
      <c r="AN301" s="0" t="str">
        <f aca="false">CONCATENATE(AK301,";",AJ301)</f>
        <v>41,894802;12,4853384</v>
      </c>
      <c r="AO301" s="0" t="str">
        <f aca="false">CONCATENATE(AM301,";",AL301)</f>
        <v>43,7698712;11,2555757</v>
      </c>
      <c r="AP301" s="0" t="n">
        <f aca="false">MIN(IF(ISBLANK(X301),9999,X301),IF(ISBLANK(AA301),9999,AA301),IF(ISBLANK(AD301),9999,AD301),IF(ISBLANK(AG301),9999,AG301),IF(ISBLANK(AI301),9999,AI301))</f>
        <v>9999</v>
      </c>
      <c r="AQ301" s="10" t="n">
        <v>44066</v>
      </c>
      <c r="AR301" s="0" t="s">
        <v>210</v>
      </c>
    </row>
    <row r="302" customFormat="false" ht="13" hidden="false" customHeight="false" outlineLevel="0" collapsed="false">
      <c r="B302" s="4" t="s">
        <v>44</v>
      </c>
      <c r="C302" s="5" t="n">
        <v>2015</v>
      </c>
      <c r="D302" s="4" t="s">
        <v>60</v>
      </c>
      <c r="E302" s="4" t="s">
        <v>61</v>
      </c>
      <c r="F302" s="4" t="n">
        <v>3</v>
      </c>
      <c r="G302" s="4"/>
      <c r="H302" s="2" t="s">
        <v>329</v>
      </c>
      <c r="I302" s="2" t="s">
        <v>330</v>
      </c>
      <c r="J302" s="2" t="s">
        <v>48</v>
      </c>
      <c r="K302" s="4" t="str">
        <f aca="false">CONCATENATE(IF(ISBLANK(W302),"-",W302),"/",IF(ISBLANK(Z302),"-",Z302),"/",IF(ISBLANK(AC302),"-",AC302),"/",IF(ISBLANK(AF302),"-",AF302),"/",IF(ISBLANK(AH302),"-",AH302))</f>
        <v>-/-/-/-/-</v>
      </c>
      <c r="L302" s="4" t="str">
        <f aca="false">CONCATENATE(IF(ISBLANK(X302),"-",X302),"/",IF(ISBLANK(AA302),"-",AA302),"/",IF(ISBLANK(AD302),"-",AD302),"/",IF(ISBLANK(AG302),"-",AG302),"/",IF(ISBLANK(AI302),"-",AI302))</f>
        <v>-/-/-/-/-</v>
      </c>
      <c r="M302" s="6"/>
      <c r="N302" s="4" t="n">
        <v>2019</v>
      </c>
      <c r="O302" s="4" t="str">
        <f aca="false">CONCATENATE(IF(ISBLANK(V302),"-",V302),"/",IF(ISBLANK(Y302),"-",Y302),"/",IF(ISBLANK(AB302),"-",AB302),"/",IF(ISBLANK(AE302),"-",AE302))</f>
        <v>-/-/-/-</v>
      </c>
      <c r="P302" s="4" t="s">
        <v>329</v>
      </c>
      <c r="Q302" s="4" t="s">
        <v>603</v>
      </c>
      <c r="R302" s="7"/>
      <c r="S302" s="7"/>
      <c r="T302" s="8" t="n">
        <f aca="false">M302*F302</f>
        <v>0</v>
      </c>
      <c r="U302" s="9" t="n">
        <f aca="false">G302*M302</f>
        <v>0</v>
      </c>
      <c r="V302" s="2"/>
      <c r="AJ302" s="0" t="n">
        <f aca="false">VLOOKUP(D302,Koordinaten!$A:$C,2,FALSE())</f>
        <v>12.4853384</v>
      </c>
      <c r="AK302" s="0" t="n">
        <f aca="false">VLOOKUP(D302,Koordinaten!$A:$C,3,FALSE())</f>
        <v>41.894802</v>
      </c>
      <c r="AL302" s="0" t="n">
        <f aca="false">IF(ISBLANK($E302),VLOOKUP(D302,Koordinaten!$A:$C,2,FALSE()),VLOOKUP($E302,Koordinaten!$F:$H,2,FALSE()))</f>
        <v>11.2555757</v>
      </c>
      <c r="AM302" s="0" t="n">
        <f aca="false">IF(ISBLANK($E302),VLOOKUP(D302,Koordinaten!$A:$C,3,FALSE()),VLOOKUP($E302,Koordinaten!$F:$H,3,FALSE()))</f>
        <v>43.7698712</v>
      </c>
      <c r="AN302" s="0" t="str">
        <f aca="false">CONCATENATE(AK302,";",AJ302)</f>
        <v>41,894802;12,4853384</v>
      </c>
      <c r="AO302" s="0" t="str">
        <f aca="false">CONCATENATE(AM302,";",AL302)</f>
        <v>43,7698712;11,2555757</v>
      </c>
      <c r="AP302" s="0" t="n">
        <f aca="false">MIN(IF(ISBLANK(X302),9999,X302),IF(ISBLANK(AA302),9999,AA302),IF(ISBLANK(AD302),9999,AD302),IF(ISBLANK(AG302),9999,AG302),IF(ISBLANK(AI302),9999,AI302))</f>
        <v>9999</v>
      </c>
      <c r="AQ302" s="10" t="n">
        <v>44066</v>
      </c>
      <c r="AR302" s="0" t="s">
        <v>51</v>
      </c>
    </row>
    <row r="303" customFormat="false" ht="13" hidden="false" customHeight="false" outlineLevel="0" collapsed="false">
      <c r="B303" s="4" t="s">
        <v>71</v>
      </c>
      <c r="C303" s="5" t="n">
        <v>2015</v>
      </c>
      <c r="D303" s="4" t="s">
        <v>60</v>
      </c>
      <c r="E303" s="4" t="s">
        <v>61</v>
      </c>
      <c r="F303" s="4" t="n">
        <v>1</v>
      </c>
      <c r="G303" s="4" t="n">
        <v>1</v>
      </c>
      <c r="H303" s="2" t="s">
        <v>329</v>
      </c>
      <c r="I303" s="2" t="s">
        <v>330</v>
      </c>
      <c r="J303" s="2" t="s">
        <v>48</v>
      </c>
      <c r="K303" s="4" t="str">
        <f aca="false">CONCATENATE(IF(ISBLANK(W303),"-",W303),"/",IF(ISBLANK(Z303),"-",Z303),"/",IF(ISBLANK(AC303),"-",AC303),"/",IF(ISBLANK(AF303),"-",AF303),"/",IF(ISBLANK(AH303),"-",AH303))</f>
        <v>-/-/-/-/-</v>
      </c>
      <c r="L303" s="4" t="str">
        <f aca="false">CONCATENATE(IF(ISBLANK(X303),"-",X303),"/",IF(ISBLANK(AA303),"-",AA303),"/",IF(ISBLANK(AD303),"-",AD303),"/",IF(ISBLANK(AG303),"-",AG303),"/",IF(ISBLANK(AI303),"-",AI303))</f>
        <v>-/-/-/-/-</v>
      </c>
      <c r="M303" s="6"/>
      <c r="N303" s="4" t="n">
        <v>2019</v>
      </c>
      <c r="O303" s="4" t="str">
        <f aca="false">CONCATENATE(IF(ISBLANK(V303),"-",V303),"/",IF(ISBLANK(Y303),"-",Y303),"/",IF(ISBLANK(AB303),"-",AB303),"/",IF(ISBLANK(AE303),"-",AE303))</f>
        <v>-/-/-/-</v>
      </c>
      <c r="P303" s="4" t="s">
        <v>329</v>
      </c>
      <c r="Q303" s="4" t="s">
        <v>603</v>
      </c>
      <c r="R303" s="7"/>
      <c r="S303" s="7"/>
      <c r="T303" s="8" t="n">
        <f aca="false">M303*F303</f>
        <v>0</v>
      </c>
      <c r="U303" s="9" t="n">
        <f aca="false">G303*M303</f>
        <v>0</v>
      </c>
      <c r="V303" s="2"/>
      <c r="AJ303" s="0" t="n">
        <f aca="false">VLOOKUP(D303,Koordinaten!$A:$C,2,FALSE())</f>
        <v>12.4853384</v>
      </c>
      <c r="AK303" s="0" t="n">
        <f aca="false">VLOOKUP(D303,Koordinaten!$A:$C,3,FALSE())</f>
        <v>41.894802</v>
      </c>
      <c r="AL303" s="0" t="n">
        <f aca="false">IF(ISBLANK($E303),VLOOKUP(D303,Koordinaten!$A:$C,2,FALSE()),VLOOKUP($E303,Koordinaten!$F:$H,2,FALSE()))</f>
        <v>11.2555757</v>
      </c>
      <c r="AM303" s="0" t="n">
        <f aca="false">IF(ISBLANK($E303),VLOOKUP(D303,Koordinaten!$A:$C,3,FALSE()),VLOOKUP($E303,Koordinaten!$F:$H,3,FALSE()))</f>
        <v>43.7698712</v>
      </c>
      <c r="AN303" s="0" t="str">
        <f aca="false">CONCATENATE(AK303,";",AJ303)</f>
        <v>41,894802;12,4853384</v>
      </c>
      <c r="AO303" s="0" t="str">
        <f aca="false">CONCATENATE(AM303,";",AL303)</f>
        <v>43,7698712;11,2555757</v>
      </c>
      <c r="AP303" s="0" t="n">
        <f aca="false">MIN(IF(ISBLANK(X303),9999,X303),IF(ISBLANK(AA303),9999,AA303),IF(ISBLANK(AD303),9999,AD303),IF(ISBLANK(AG303),9999,AG303),IF(ISBLANK(AI303),9999,AI303))</f>
        <v>9999</v>
      </c>
      <c r="AQ303" s="10" t="n">
        <v>44302</v>
      </c>
      <c r="AR303" s="0" t="s">
        <v>587</v>
      </c>
    </row>
    <row r="304" customFormat="false" ht="13" hidden="false" customHeight="false" outlineLevel="0" collapsed="false">
      <c r="B304" s="4" t="s">
        <v>44</v>
      </c>
      <c r="C304" s="5" t="n">
        <v>2015</v>
      </c>
      <c r="D304" s="4" t="s">
        <v>60</v>
      </c>
      <c r="E304" s="4" t="s">
        <v>61</v>
      </c>
      <c r="F304" s="4" t="n">
        <v>3</v>
      </c>
      <c r="G304" s="4" t="n">
        <v>3</v>
      </c>
      <c r="H304" s="2" t="s">
        <v>329</v>
      </c>
      <c r="I304" s="2" t="s">
        <v>332</v>
      </c>
      <c r="J304" s="2" t="s">
        <v>48</v>
      </c>
      <c r="K304" s="4" t="str">
        <f aca="false">CONCATENATE(IF(ISBLANK(W304),"-",W304),"/",IF(ISBLANK(Z304),"-",Z304),"/",IF(ISBLANK(AC304),"-",AC304),"/",IF(ISBLANK(AF304),"-",AF304),"/",IF(ISBLANK(AH304),"-",AH304))</f>
        <v>-/-/-/-/-</v>
      </c>
      <c r="L304" s="4" t="str">
        <f aca="false">CONCATENATE(IF(ISBLANK(X304),"-",X304),"/",IF(ISBLANK(AA304),"-",AA304),"/",IF(ISBLANK(AD304),"-",AD304),"/",IF(ISBLANK(AG304),"-",AG304),"/",IF(ISBLANK(AI304),"-",AI304))</f>
        <v>-/-/-/-/-</v>
      </c>
      <c r="M304" s="6"/>
      <c r="N304" s="4" t="n">
        <v>2019</v>
      </c>
      <c r="O304" s="4" t="str">
        <f aca="false">CONCATENATE(IF(ISBLANK(V304),"-",V304),"/",IF(ISBLANK(Y304),"-",Y304),"/",IF(ISBLANK(AB304),"-",AB304),"/",IF(ISBLANK(AE304),"-",AE304))</f>
        <v>-/-/-/-</v>
      </c>
      <c r="P304" s="4" t="s">
        <v>329</v>
      </c>
      <c r="Q304" s="4" t="s">
        <v>603</v>
      </c>
      <c r="R304" s="7"/>
      <c r="S304" s="7"/>
      <c r="T304" s="8" t="n">
        <f aca="false">M304*F304</f>
        <v>0</v>
      </c>
      <c r="U304" s="9" t="n">
        <f aca="false">G304*M304</f>
        <v>0</v>
      </c>
      <c r="V304" s="2"/>
      <c r="AJ304" s="0" t="n">
        <f aca="false">VLOOKUP(D304,Koordinaten!$A:$C,2,FALSE())</f>
        <v>12.4853384</v>
      </c>
      <c r="AK304" s="0" t="n">
        <f aca="false">VLOOKUP(D304,Koordinaten!$A:$C,3,FALSE())</f>
        <v>41.894802</v>
      </c>
      <c r="AL304" s="0" t="n">
        <f aca="false">IF(ISBLANK($E304),VLOOKUP(D304,Koordinaten!$A:$C,2,FALSE()),VLOOKUP($E304,Koordinaten!$F:$H,2,FALSE()))</f>
        <v>11.2555757</v>
      </c>
      <c r="AM304" s="0" t="n">
        <f aca="false">IF(ISBLANK($E304),VLOOKUP(D304,Koordinaten!$A:$C,3,FALSE()),VLOOKUP($E304,Koordinaten!$F:$H,3,FALSE()))</f>
        <v>43.7698712</v>
      </c>
      <c r="AN304" s="0" t="str">
        <f aca="false">CONCATENATE(AK304,";",AJ304)</f>
        <v>41,894802;12,4853384</v>
      </c>
      <c r="AO304" s="0" t="str">
        <f aca="false">CONCATENATE(AM304,";",AL304)</f>
        <v>43,7698712;11,2555757</v>
      </c>
      <c r="AP304" s="0" t="n">
        <f aca="false">MIN(IF(ISBLANK(X304),9999,X304),IF(ISBLANK(AA304),9999,AA304),IF(ISBLANK(AD304),9999,AD304),IF(ISBLANK(AG304),9999,AG304),IF(ISBLANK(AI304),9999,AI304))</f>
        <v>9999</v>
      </c>
      <c r="AQ304" s="10" t="n">
        <v>44066</v>
      </c>
      <c r="AR304" s="0" t="s">
        <v>51</v>
      </c>
    </row>
    <row r="305" customFormat="false" ht="13" hidden="false" customHeight="false" outlineLevel="0" collapsed="false">
      <c r="B305" s="4" t="s">
        <v>44</v>
      </c>
      <c r="C305" s="5" t="n">
        <v>2015</v>
      </c>
      <c r="D305" s="4" t="s">
        <v>60</v>
      </c>
      <c r="E305" s="4" t="s">
        <v>61</v>
      </c>
      <c r="F305" s="4" t="n">
        <v>6</v>
      </c>
      <c r="G305" s="4"/>
      <c r="H305" s="2" t="s">
        <v>329</v>
      </c>
      <c r="I305" s="2" t="s">
        <v>65</v>
      </c>
      <c r="J305" s="2" t="s">
        <v>48</v>
      </c>
      <c r="K305" s="4" t="str">
        <f aca="false">CONCATENATE(IF(ISBLANK(W305),"-",W305),"/",IF(ISBLANK(Z305),"-",Z305),"/",IF(ISBLANK(AC305),"-",AC305),"/",IF(ISBLANK(AF305),"-",AF305),"/",IF(ISBLANK(AH305),"-",AH305))</f>
        <v>2018/-/-/2018/-</v>
      </c>
      <c r="L305" s="4" t="str">
        <f aca="false">CONCATENATE(IF(ISBLANK(X305),"-",X305),"/",IF(ISBLANK(AA305),"-",AA305),"/",IF(ISBLANK(AD305),"-",AD305),"/",IF(ISBLANK(AG305),"-",AG305),"/",IF(ISBLANK(AI305),"-",AI305))</f>
        <v>2024/-/-/2023/-</v>
      </c>
      <c r="M305" s="6"/>
      <c r="N305" s="4" t="n">
        <v>2019</v>
      </c>
      <c r="O305" s="4" t="str">
        <f aca="false">CONCATENATE(IF(ISBLANK(V305),"-",V305),"/",IF(ISBLANK(Y305),"-",Y305),"/",IF(ISBLANK(AB305),"-",AB305),"/",IF(ISBLANK(AE305),"-",AE305))</f>
        <v>89/-/-/CT88</v>
      </c>
      <c r="P305" s="4" t="s">
        <v>329</v>
      </c>
      <c r="Q305" s="4" t="s">
        <v>603</v>
      </c>
      <c r="R305" s="7"/>
      <c r="S305" s="7"/>
      <c r="T305" s="8" t="n">
        <f aca="false">M305*F305</f>
        <v>0</v>
      </c>
      <c r="U305" s="9" t="n">
        <f aca="false">G305*M305</f>
        <v>0</v>
      </c>
      <c r="V305" s="2" t="n">
        <v>89</v>
      </c>
      <c r="W305" s="0" t="n">
        <v>2018</v>
      </c>
      <c r="X305" s="0" t="n">
        <v>2024</v>
      </c>
      <c r="AE305" s="2" t="s">
        <v>606</v>
      </c>
      <c r="AF305" s="0" t="n">
        <v>2018</v>
      </c>
      <c r="AG305" s="0" t="n">
        <v>2023</v>
      </c>
      <c r="AJ305" s="0" t="n">
        <f aca="false">VLOOKUP(D305,Koordinaten!$A:$C,2,FALSE())</f>
        <v>12.4853384</v>
      </c>
      <c r="AK305" s="0" t="n">
        <f aca="false">VLOOKUP(D305,Koordinaten!$A:$C,3,FALSE())</f>
        <v>41.894802</v>
      </c>
      <c r="AL305" s="0" t="n">
        <f aca="false">IF(ISBLANK($E305),VLOOKUP(D305,Koordinaten!$A:$C,2,FALSE()),VLOOKUP($E305,Koordinaten!$F:$H,2,FALSE()))</f>
        <v>11.2555757</v>
      </c>
      <c r="AM305" s="0" t="n">
        <f aca="false">IF(ISBLANK($E305),VLOOKUP(D305,Koordinaten!$A:$C,3,FALSE()),VLOOKUP($E305,Koordinaten!$F:$H,3,FALSE()))</f>
        <v>43.7698712</v>
      </c>
      <c r="AN305" s="0" t="str">
        <f aca="false">CONCATENATE(AK305,";",AJ305)</f>
        <v>41,894802;12,4853384</v>
      </c>
      <c r="AO305" s="0" t="str">
        <f aca="false">CONCATENATE(AM305,";",AL305)</f>
        <v>43,7698712;11,2555757</v>
      </c>
      <c r="AP305" s="0" t="n">
        <f aca="false">MIN(IF(ISBLANK(X305),9999,X305),IF(ISBLANK(AA305),9999,AA305),IF(ISBLANK(AD305),9999,AD305),IF(ISBLANK(AG305),9999,AG305),IF(ISBLANK(AI305),9999,AI305))</f>
        <v>2023</v>
      </c>
    </row>
    <row r="306" customFormat="false" ht="20" hidden="false" customHeight="false" outlineLevel="0" collapsed="false">
      <c r="B306" s="4" t="s">
        <v>44</v>
      </c>
      <c r="C306" s="5" t="n">
        <v>2015</v>
      </c>
      <c r="D306" s="4" t="s">
        <v>60</v>
      </c>
      <c r="E306" s="4" t="s">
        <v>61</v>
      </c>
      <c r="F306" s="4" t="n">
        <v>2</v>
      </c>
      <c r="G306" s="4" t="n">
        <v>2</v>
      </c>
      <c r="H306" s="2" t="s">
        <v>339</v>
      </c>
      <c r="I306" s="2" t="s">
        <v>607</v>
      </c>
      <c r="J306" s="2" t="s">
        <v>73</v>
      </c>
      <c r="K306" s="4" t="str">
        <f aca="false">CONCATENATE(IF(ISBLANK(W306),"-",W306),"/",IF(ISBLANK(Z306),"-",Z306),"/",IF(ISBLANK(AC306),"-",AC306),"/",IF(ISBLANK(AF306),"-",AF306),"/",IF(ISBLANK(AH306),"-",AH306))</f>
        <v>2020/2022/-/2021/-</v>
      </c>
      <c r="L306" s="4" t="str">
        <f aca="false">CONCATENATE(IF(ISBLANK(X306),"-",X306),"/",IF(ISBLANK(AA306),"-",AA306),"/",IF(ISBLANK(AD306),"-",AD306),"/",IF(ISBLANK(AG306),"-",AG306),"/",IF(ISBLANK(AI306),"-",AI306))</f>
        <v>2038/2045/-/2034/-</v>
      </c>
      <c r="M306" s="6"/>
      <c r="N306" s="4" t="n">
        <v>2019</v>
      </c>
      <c r="O306" s="4" t="str">
        <f aca="false">CONCATENATE(IF(ISBLANK(V306),"-",V306),"/",IF(ISBLANK(Y306),"-",Y306),"/",IF(ISBLANK(AB306),"-",AB306),"/",IF(ISBLANK(AE306),"-",AE306))</f>
        <v>96+/95/-/93</v>
      </c>
      <c r="P306" s="4" t="s">
        <v>608</v>
      </c>
      <c r="Q306" s="4" t="s">
        <v>603</v>
      </c>
      <c r="R306" s="7"/>
      <c r="S306" s="7"/>
      <c r="T306" s="8" t="n">
        <f aca="false">M306*F306</f>
        <v>0</v>
      </c>
      <c r="U306" s="9" t="n">
        <f aca="false">G306*M306</f>
        <v>0</v>
      </c>
      <c r="V306" s="2" t="s">
        <v>609</v>
      </c>
      <c r="W306" s="0" t="n">
        <v>2020</v>
      </c>
      <c r="X306" s="0" t="n">
        <v>2038</v>
      </c>
      <c r="Y306" s="0" t="n">
        <v>95</v>
      </c>
      <c r="Z306" s="0" t="n">
        <v>2022</v>
      </c>
      <c r="AA306" s="0" t="n">
        <v>2045</v>
      </c>
      <c r="AE306" s="2" t="n">
        <v>93</v>
      </c>
      <c r="AF306" s="0" t="n">
        <v>2021</v>
      </c>
      <c r="AG306" s="0" t="n">
        <v>2034</v>
      </c>
      <c r="AJ306" s="0" t="n">
        <f aca="false">VLOOKUP(D306,Koordinaten!$A:$C,2,FALSE())</f>
        <v>12.4853384</v>
      </c>
      <c r="AK306" s="0" t="n">
        <f aca="false">VLOOKUP(D306,Koordinaten!$A:$C,3,FALSE())</f>
        <v>41.894802</v>
      </c>
      <c r="AL306" s="0" t="n">
        <f aca="false">IF(ISBLANK($E306),VLOOKUP(D306,Koordinaten!$A:$C,2,FALSE()),VLOOKUP($E306,Koordinaten!$F:$H,2,FALSE()))</f>
        <v>11.2555757</v>
      </c>
      <c r="AM306" s="0" t="n">
        <f aca="false">IF(ISBLANK($E306),VLOOKUP(D306,Koordinaten!$A:$C,3,FALSE()),VLOOKUP($E306,Koordinaten!$F:$H,3,FALSE()))</f>
        <v>43.7698712</v>
      </c>
      <c r="AN306" s="0" t="str">
        <f aca="false">CONCATENATE(AK306,";",AJ306)</f>
        <v>41,894802;12,4853384</v>
      </c>
      <c r="AO306" s="0" t="str">
        <f aca="false">CONCATENATE(AM306,";",AL306)</f>
        <v>43,7698712;11,2555757</v>
      </c>
      <c r="AP306" s="0" t="n">
        <f aca="false">MIN(IF(ISBLANK(X306),9999,X306),IF(ISBLANK(AA306),9999,AA306),IF(ISBLANK(AD306),9999,AD306),IF(ISBLANK(AG306),9999,AG306),IF(ISBLANK(AI306),9999,AI306))</f>
        <v>2034</v>
      </c>
      <c r="AQ306" s="10" t="n">
        <v>44066</v>
      </c>
      <c r="AR306" s="0" t="n">
        <v>13</v>
      </c>
    </row>
    <row r="307" customFormat="false" ht="20" hidden="false" customHeight="false" outlineLevel="0" collapsed="false">
      <c r="B307" s="4" t="s">
        <v>44</v>
      </c>
      <c r="C307" s="5" t="n">
        <v>2016</v>
      </c>
      <c r="D307" s="4" t="s">
        <v>60</v>
      </c>
      <c r="E307" s="4" t="s">
        <v>61</v>
      </c>
      <c r="F307" s="4" t="n">
        <v>1</v>
      </c>
      <c r="G307" s="4" t="n">
        <v>1</v>
      </c>
      <c r="H307" s="2" t="s">
        <v>339</v>
      </c>
      <c r="I307" s="2" t="s">
        <v>610</v>
      </c>
      <c r="J307" s="2" t="s">
        <v>69</v>
      </c>
      <c r="K307" s="4" t="str">
        <f aca="false">CONCATENATE(IF(ISBLANK(W307),"-",W307),"/",IF(ISBLANK(Z307),"-",Z307),"/",IF(ISBLANK(AC307),"-",AC307),"/",IF(ISBLANK(AF307),"-",AF307),"/",IF(ISBLANK(AH307),"-",AH307))</f>
        <v>2018/2020/-/2021/-</v>
      </c>
      <c r="L307" s="4" t="str">
        <f aca="false">CONCATENATE(IF(ISBLANK(X307),"-",X307),"/",IF(ISBLANK(AA307),"-",AA307),"/",IF(ISBLANK(AD307),"-",AD307),"/",IF(ISBLANK(AG307),"-",AG307),"/",IF(ISBLANK(AI307),"-",AI307))</f>
        <v>2035/2028/-/2033/-</v>
      </c>
      <c r="M307" s="6"/>
      <c r="N307" s="4" t="n">
        <v>2019</v>
      </c>
      <c r="O307" s="4" t="str">
        <f aca="false">CONCATENATE(IF(ISBLANK(V307),"-",V307),"/",IF(ISBLANK(Y307),"-",Y307),"/",IF(ISBLANK(AB307),"-",AB307),"/",IF(ISBLANK(AE307),"-",AE307))</f>
        <v>97+/94/-/91</v>
      </c>
      <c r="P307" s="4" t="s">
        <v>608</v>
      </c>
      <c r="Q307" s="4" t="s">
        <v>603</v>
      </c>
      <c r="R307" s="7"/>
      <c r="S307" s="7"/>
      <c r="T307" s="8" t="n">
        <f aca="false">M307*F307</f>
        <v>0</v>
      </c>
      <c r="U307" s="9" t="n">
        <f aca="false">G307*M307</f>
        <v>0</v>
      </c>
      <c r="V307" s="2" t="s">
        <v>611</v>
      </c>
      <c r="W307" s="0" t="n">
        <v>2018</v>
      </c>
      <c r="X307" s="0" t="n">
        <v>2035</v>
      </c>
      <c r="Y307" s="0" t="n">
        <v>94</v>
      </c>
      <c r="Z307" s="0" t="n">
        <v>2020</v>
      </c>
      <c r="AA307" s="0" t="n">
        <v>2028</v>
      </c>
      <c r="AE307" s="2" t="n">
        <v>91</v>
      </c>
      <c r="AF307" s="0" t="n">
        <v>2021</v>
      </c>
      <c r="AG307" s="0" t="n">
        <v>2033</v>
      </c>
      <c r="AJ307" s="0" t="n">
        <f aca="false">VLOOKUP(D307,Koordinaten!$A:$C,2,FALSE())</f>
        <v>12.4853384</v>
      </c>
      <c r="AK307" s="0" t="n">
        <f aca="false">VLOOKUP(D307,Koordinaten!$A:$C,3,FALSE())</f>
        <v>41.894802</v>
      </c>
      <c r="AL307" s="0" t="n">
        <f aca="false">IF(ISBLANK($E307),VLOOKUP(D307,Koordinaten!$A:$C,2,FALSE()),VLOOKUP($E307,Koordinaten!$F:$H,2,FALSE()))</f>
        <v>11.2555757</v>
      </c>
      <c r="AM307" s="0" t="n">
        <f aca="false">IF(ISBLANK($E307),VLOOKUP(D307,Koordinaten!$A:$C,3,FALSE()),VLOOKUP($E307,Koordinaten!$F:$H,3,FALSE()))</f>
        <v>43.7698712</v>
      </c>
      <c r="AN307" s="0" t="str">
        <f aca="false">CONCATENATE(AK307,";",AJ307)</f>
        <v>41,894802;12,4853384</v>
      </c>
      <c r="AO307" s="0" t="str">
        <f aca="false">CONCATENATE(AM307,";",AL307)</f>
        <v>43,7698712;11,2555757</v>
      </c>
      <c r="AP307" s="0" t="n">
        <f aca="false">MIN(IF(ISBLANK(X307),9999,X307),IF(ISBLANK(AA307),9999,AA307),IF(ISBLANK(AD307),9999,AD307),IF(ISBLANK(AG307),9999,AG307),IF(ISBLANK(AI307),9999,AI307))</f>
        <v>2028</v>
      </c>
      <c r="AQ307" s="10" t="n">
        <v>44066</v>
      </c>
      <c r="AR307" s="0" t="n">
        <v>8</v>
      </c>
    </row>
    <row r="308" customFormat="false" ht="20" hidden="false" customHeight="false" outlineLevel="0" collapsed="false">
      <c r="B308" s="4" t="s">
        <v>44</v>
      </c>
      <c r="C308" s="5" t="n">
        <v>2015</v>
      </c>
      <c r="D308" s="4" t="s">
        <v>60</v>
      </c>
      <c r="E308" s="4" t="s">
        <v>61</v>
      </c>
      <c r="F308" s="4" t="n">
        <v>1</v>
      </c>
      <c r="G308" s="4" t="n">
        <v>1</v>
      </c>
      <c r="H308" s="2" t="s">
        <v>339</v>
      </c>
      <c r="I308" s="2" t="s">
        <v>612</v>
      </c>
      <c r="J308" s="2" t="s">
        <v>48</v>
      </c>
      <c r="K308" s="4" t="str">
        <f aca="false">CONCATENATE(IF(ISBLANK(W308),"-",W308),"/",IF(ISBLANK(Z308),"-",Z308),"/",IF(ISBLANK(AC308),"-",AC308),"/",IF(ISBLANK(AF308),"-",AF308),"/",IF(ISBLANK(AH308),"-",AH308))</f>
        <v>2019/2022/-/2022/-</v>
      </c>
      <c r="L308" s="4" t="str">
        <f aca="false">CONCATENATE(IF(ISBLANK(X308),"-",X308),"/",IF(ISBLANK(AA308),"-",AA308),"/",IF(ISBLANK(AD308),"-",AD308),"/",IF(ISBLANK(AG308),"-",AG308),"/",IF(ISBLANK(AI308),"-",AI308))</f>
        <v>2033/2033/-/2037/-</v>
      </c>
      <c r="M308" s="6"/>
      <c r="N308" s="4" t="n">
        <v>2019</v>
      </c>
      <c r="O308" s="4" t="str">
        <f aca="false">CONCATENATE(IF(ISBLANK(V308),"-",V308),"/",IF(ISBLANK(Y308),"-",Y308),"/",IF(ISBLANK(AB308),"-",AB308),"/",IF(ISBLANK(AE308),"-",AE308))</f>
        <v>94+/93/-/93,3</v>
      </c>
      <c r="P308" s="4" t="s">
        <v>608</v>
      </c>
      <c r="Q308" s="4" t="s">
        <v>603</v>
      </c>
      <c r="R308" s="7"/>
      <c r="S308" s="7"/>
      <c r="T308" s="8" t="n">
        <f aca="false">M308*F308</f>
        <v>0</v>
      </c>
      <c r="U308" s="9" t="n">
        <f aca="false">G308*M308</f>
        <v>0</v>
      </c>
      <c r="V308" s="2" t="s">
        <v>390</v>
      </c>
      <c r="W308" s="0" t="n">
        <v>2019</v>
      </c>
      <c r="X308" s="0" t="n">
        <v>2033</v>
      </c>
      <c r="Y308" s="0" t="n">
        <v>93</v>
      </c>
      <c r="Z308" s="0" t="n">
        <v>2022</v>
      </c>
      <c r="AA308" s="0" t="n">
        <v>2033</v>
      </c>
      <c r="AE308" s="2" t="n">
        <v>93.3</v>
      </c>
      <c r="AF308" s="0" t="n">
        <v>2022</v>
      </c>
      <c r="AG308" s="0" t="n">
        <v>2037</v>
      </c>
      <c r="AJ308" s="0" t="n">
        <f aca="false">VLOOKUP(D308,Koordinaten!$A:$C,2,FALSE())</f>
        <v>12.4853384</v>
      </c>
      <c r="AK308" s="0" t="n">
        <f aca="false">VLOOKUP(D308,Koordinaten!$A:$C,3,FALSE())</f>
        <v>41.894802</v>
      </c>
      <c r="AL308" s="0" t="n">
        <f aca="false">IF(ISBLANK($E308),VLOOKUP(D308,Koordinaten!$A:$C,2,FALSE()),VLOOKUP($E308,Koordinaten!$F:$H,2,FALSE()))</f>
        <v>11.2555757</v>
      </c>
      <c r="AM308" s="0" t="n">
        <f aca="false">IF(ISBLANK($E308),VLOOKUP(D308,Koordinaten!$A:$C,3,FALSE()),VLOOKUP($E308,Koordinaten!$F:$H,3,FALSE()))</f>
        <v>43.7698712</v>
      </c>
      <c r="AN308" s="0" t="str">
        <f aca="false">CONCATENATE(AK308,";",AJ308)</f>
        <v>41,894802;12,4853384</v>
      </c>
      <c r="AO308" s="0" t="str">
        <f aca="false">CONCATENATE(AM308,";",AL308)</f>
        <v>43,7698712;11,2555757</v>
      </c>
      <c r="AP308" s="0" t="n">
        <f aca="false">MIN(IF(ISBLANK(X308),9999,X308),IF(ISBLANK(AA308),9999,AA308),IF(ISBLANK(AD308),9999,AD308),IF(ISBLANK(AG308),9999,AG308),IF(ISBLANK(AI308),9999,AI308))</f>
        <v>2033</v>
      </c>
      <c r="AQ308" s="10" t="n">
        <v>44066</v>
      </c>
      <c r="AR308" s="0" t="n">
        <v>13</v>
      </c>
    </row>
    <row r="309" customFormat="false" ht="13" hidden="false" customHeight="false" outlineLevel="0" collapsed="false">
      <c r="B309" s="4" t="s">
        <v>44</v>
      </c>
      <c r="C309" s="5" t="n">
        <v>2017</v>
      </c>
      <c r="D309" s="4" t="s">
        <v>60</v>
      </c>
      <c r="E309" s="4" t="s">
        <v>61</v>
      </c>
      <c r="F309" s="4" t="n">
        <v>6</v>
      </c>
      <c r="G309" s="4"/>
      <c r="H309" s="2" t="s">
        <v>339</v>
      </c>
      <c r="I309" s="2" t="s">
        <v>65</v>
      </c>
      <c r="J309" s="2" t="s">
        <v>48</v>
      </c>
      <c r="K309" s="4" t="str">
        <f aca="false">CONCATENATE(IF(ISBLANK(W309),"-",W309),"/",IF(ISBLANK(Z309),"-",Z309),"/",IF(ISBLANK(AC309),"-",AC309),"/",IF(ISBLANK(AF309),"-",AF309),"/",IF(ISBLANK(AH309),"-",AH309))</f>
        <v>2019/2019/-/-/-</v>
      </c>
      <c r="L309" s="4" t="str">
        <f aca="false">CONCATENATE(IF(ISBLANK(X309),"-",X309),"/",IF(ISBLANK(AA309),"-",AA309),"/",IF(ISBLANK(AD309),"-",AD309),"/",IF(ISBLANK(AG309),"-",AG309),"/",IF(ISBLANK(AI309),"-",AI309))</f>
        <v>2022/2033/-/-/-</v>
      </c>
      <c r="M309" s="6"/>
      <c r="N309" s="4" t="n">
        <v>2019</v>
      </c>
      <c r="O309" s="4" t="str">
        <f aca="false">CONCATENATE(IF(ISBLANK(V309),"-",V309),"/",IF(ISBLANK(Y309),"-",Y309),"/",IF(ISBLANK(AB309),"-",AB309),"/",IF(ISBLANK(AE309),"-",AE309))</f>
        <v>87/94/-/-</v>
      </c>
      <c r="P309" s="4" t="s">
        <v>608</v>
      </c>
      <c r="Q309" s="4" t="s">
        <v>603</v>
      </c>
      <c r="R309" s="7"/>
      <c r="S309" s="7"/>
      <c r="T309" s="8" t="n">
        <f aca="false">M309*F309</f>
        <v>0</v>
      </c>
      <c r="U309" s="9" t="n">
        <f aca="false">G309*M309</f>
        <v>0</v>
      </c>
      <c r="V309" s="2" t="n">
        <v>87</v>
      </c>
      <c r="W309" s="0" t="n">
        <v>2019</v>
      </c>
      <c r="X309" s="0" t="n">
        <v>2022</v>
      </c>
      <c r="Y309" s="2" t="n">
        <v>94</v>
      </c>
      <c r="Z309" s="0" t="n">
        <v>2019</v>
      </c>
      <c r="AA309" s="0" t="n">
        <v>2033</v>
      </c>
      <c r="AJ309" s="0" t="n">
        <f aca="false">VLOOKUP(D309,Koordinaten!$A:$C,2,FALSE())</f>
        <v>12.4853384</v>
      </c>
      <c r="AK309" s="0" t="n">
        <f aca="false">VLOOKUP(D309,Koordinaten!$A:$C,3,FALSE())</f>
        <v>41.894802</v>
      </c>
      <c r="AL309" s="0" t="n">
        <f aca="false">IF(ISBLANK($E309),VLOOKUP(D309,Koordinaten!$A:$C,2,FALSE()),VLOOKUP($E309,Koordinaten!$F:$H,2,FALSE()))</f>
        <v>11.2555757</v>
      </c>
      <c r="AM309" s="0" t="n">
        <f aca="false">IF(ISBLANK($E309),VLOOKUP(D309,Koordinaten!$A:$C,3,FALSE()),VLOOKUP($E309,Koordinaten!$F:$H,3,FALSE()))</f>
        <v>43.7698712</v>
      </c>
      <c r="AN309" s="0" t="str">
        <f aca="false">CONCATENATE(AK309,";",AJ309)</f>
        <v>41,894802;12,4853384</v>
      </c>
      <c r="AO309" s="0" t="str">
        <f aca="false">CONCATENATE(AM309,";",AL309)</f>
        <v>43,7698712;11,2555757</v>
      </c>
      <c r="AP309" s="0" t="n">
        <f aca="false">MIN(IF(ISBLANK(X309),9999,X309),IF(ISBLANK(AA309),9999,AA309),IF(ISBLANK(AD309),9999,AD309),IF(ISBLANK(AG309),9999,AG309),IF(ISBLANK(AI309),9999,AI309))</f>
        <v>2022</v>
      </c>
    </row>
    <row r="310" customFormat="false" ht="20" hidden="false" customHeight="false" outlineLevel="0" collapsed="false">
      <c r="B310" s="4" t="s">
        <v>44</v>
      </c>
      <c r="C310" s="5" t="n">
        <v>2011</v>
      </c>
      <c r="D310" s="4" t="s">
        <v>60</v>
      </c>
      <c r="E310" s="4" t="s">
        <v>61</v>
      </c>
      <c r="F310" s="4" t="n">
        <v>2</v>
      </c>
      <c r="G310" s="4" t="n">
        <v>2</v>
      </c>
      <c r="H310" s="2" t="s">
        <v>81</v>
      </c>
      <c r="I310" s="2" t="s">
        <v>351</v>
      </c>
      <c r="J310" s="2" t="s">
        <v>48</v>
      </c>
      <c r="K310" s="4" t="str">
        <f aca="false">CONCATENATE(IF(ISBLANK(W310),"-",W310),"/",IF(ISBLANK(Z310),"-",Z310),"/",IF(ISBLANK(AC310),"-",AC310),"/",IF(ISBLANK(AF310),"-",AF310),"/",IF(ISBLANK(AH310),"-",AH310))</f>
        <v>2017/2018/-/2020/-</v>
      </c>
      <c r="L310" s="4" t="str">
        <f aca="false">CONCATENATE(IF(ISBLANK(X310),"-",X310),"/",IF(ISBLANK(AA310),"-",AA310),"/",IF(ISBLANK(AD310),"-",AD310),"/",IF(ISBLANK(AG310),"-",AG310),"/",IF(ISBLANK(AI310),"-",AI310))</f>
        <v>2030/2027/-/2036/-</v>
      </c>
      <c r="M310" s="6"/>
      <c r="N310" s="4" t="n">
        <v>2019</v>
      </c>
      <c r="O310" s="4" t="str">
        <f aca="false">CONCATENATE(IF(ISBLANK(V310),"-",V310),"/",IF(ISBLANK(Y310),"-",Y310),"/",IF(ISBLANK(AB310),"-",AB310),"/",IF(ISBLANK(AE310),"-",AE310))</f>
        <v>95/93/-/93,2</v>
      </c>
      <c r="P310" s="4" t="s">
        <v>81</v>
      </c>
      <c r="Q310" s="4" t="s">
        <v>603</v>
      </c>
      <c r="R310" s="7"/>
      <c r="S310" s="7"/>
      <c r="T310" s="8" t="n">
        <f aca="false">M310*F310</f>
        <v>0</v>
      </c>
      <c r="U310" s="9" t="n">
        <f aca="false">G310*M310</f>
        <v>0</v>
      </c>
      <c r="V310" s="2" t="n">
        <v>95</v>
      </c>
      <c r="W310" s="0" t="n">
        <v>2017</v>
      </c>
      <c r="X310" s="0" t="n">
        <v>2030</v>
      </c>
      <c r="Y310" s="0" t="n">
        <v>93</v>
      </c>
      <c r="Z310" s="0" t="n">
        <v>2018</v>
      </c>
      <c r="AA310" s="0" t="n">
        <v>2027</v>
      </c>
      <c r="AE310" s="2" t="n">
        <v>93.2</v>
      </c>
      <c r="AF310" s="0" t="n">
        <v>2020</v>
      </c>
      <c r="AG310" s="0" t="n">
        <v>2036</v>
      </c>
      <c r="AJ310" s="0" t="n">
        <f aca="false">VLOOKUP(D310,Koordinaten!$A:$C,2,FALSE())</f>
        <v>12.4853384</v>
      </c>
      <c r="AK310" s="0" t="n">
        <f aca="false">VLOOKUP(D310,Koordinaten!$A:$C,3,FALSE())</f>
        <v>41.894802</v>
      </c>
      <c r="AL310" s="0" t="n">
        <f aca="false">IF(ISBLANK($E310),VLOOKUP(D310,Koordinaten!$A:$C,2,FALSE()),VLOOKUP($E310,Koordinaten!$F:$H,2,FALSE()))</f>
        <v>11.2555757</v>
      </c>
      <c r="AM310" s="0" t="n">
        <f aca="false">IF(ISBLANK($E310),VLOOKUP(D310,Koordinaten!$A:$C,3,FALSE()),VLOOKUP($E310,Koordinaten!$F:$H,3,FALSE()))</f>
        <v>43.7698712</v>
      </c>
      <c r="AN310" s="0" t="str">
        <f aca="false">CONCATENATE(AK310,";",AJ310)</f>
        <v>41,894802;12,4853384</v>
      </c>
      <c r="AO310" s="0" t="str">
        <f aca="false">CONCATENATE(AM310,";",AL310)</f>
        <v>43,7698712;11,2555757</v>
      </c>
      <c r="AP310" s="0" t="n">
        <f aca="false">MIN(IF(ISBLANK(X310),9999,X310),IF(ISBLANK(AA310),9999,AA310),IF(ISBLANK(AD310),9999,AD310),IF(ISBLANK(AG310),9999,AG310),IF(ISBLANK(AI310),9999,AI310))</f>
        <v>2027</v>
      </c>
      <c r="AQ310" s="10" t="n">
        <v>44066</v>
      </c>
      <c r="AR310" s="0" t="s">
        <v>210</v>
      </c>
    </row>
    <row r="311" customFormat="false" ht="13" hidden="false" customHeight="false" outlineLevel="0" collapsed="false">
      <c r="B311" s="4" t="s">
        <v>44</v>
      </c>
      <c r="C311" s="5" t="n">
        <v>2014</v>
      </c>
      <c r="D311" s="4" t="s">
        <v>60</v>
      </c>
      <c r="E311" s="4" t="s">
        <v>61</v>
      </c>
      <c r="F311" s="4" t="n">
        <v>3</v>
      </c>
      <c r="G311" s="4" t="n">
        <v>3</v>
      </c>
      <c r="H311" s="2" t="s">
        <v>81</v>
      </c>
      <c r="I311" s="2" t="s">
        <v>83</v>
      </c>
      <c r="J311" s="2" t="s">
        <v>48</v>
      </c>
      <c r="K311" s="4" t="str">
        <f aca="false">CONCATENATE(IF(ISBLANK(W311),"-",W311),"/",IF(ISBLANK(Z311),"-",Z311),"/",IF(ISBLANK(AC311),"-",AC311),"/",IF(ISBLANK(AF311),"-",AF311),"/",IF(ISBLANK(AH311),"-",AH311))</f>
        <v>2020/2019/-/-/-</v>
      </c>
      <c r="L311" s="4" t="str">
        <f aca="false">CONCATENATE(IF(ISBLANK(X311),"-",X311),"/",IF(ISBLANK(AA311),"-",AA311),"/",IF(ISBLANK(AD311),"-",AD311),"/",IF(ISBLANK(AG311),"-",AG311),"/",IF(ISBLANK(AI311),"-",AI311))</f>
        <v>2035/2024/-/-/-</v>
      </c>
      <c r="M311" s="6"/>
      <c r="N311" s="4" t="n">
        <v>2019</v>
      </c>
      <c r="O311" s="4" t="str">
        <f aca="false">CONCATENATE(IF(ISBLANK(V311),"-",V311),"/",IF(ISBLANK(Y311),"-",Y311),"/",IF(ISBLANK(AB311),"-",AB311),"/",IF(ISBLANK(AE311),"-",AE311))</f>
        <v>94/90/-/-</v>
      </c>
      <c r="P311" s="4" t="s">
        <v>81</v>
      </c>
      <c r="Q311" s="4" t="s">
        <v>603</v>
      </c>
      <c r="R311" s="7"/>
      <c r="S311" s="7"/>
      <c r="T311" s="8" t="n">
        <f aca="false">M311*F311</f>
        <v>0</v>
      </c>
      <c r="U311" s="9" t="n">
        <f aca="false">G311*M311</f>
        <v>0</v>
      </c>
      <c r="V311" s="2" t="n">
        <v>94</v>
      </c>
      <c r="W311" s="0" t="n">
        <v>2020</v>
      </c>
      <c r="X311" s="0" t="n">
        <v>2035</v>
      </c>
      <c r="Y311" s="0" t="n">
        <v>90</v>
      </c>
      <c r="Z311" s="0" t="n">
        <v>2019</v>
      </c>
      <c r="AA311" s="0" t="n">
        <v>2024</v>
      </c>
      <c r="AJ311" s="0" t="n">
        <f aca="false">VLOOKUP(D311,Koordinaten!$A:$C,2,FALSE())</f>
        <v>12.4853384</v>
      </c>
      <c r="AK311" s="0" t="n">
        <f aca="false">VLOOKUP(D311,Koordinaten!$A:$C,3,FALSE())</f>
        <v>41.894802</v>
      </c>
      <c r="AL311" s="0" t="n">
        <f aca="false">IF(ISBLANK($E311),VLOOKUP(D311,Koordinaten!$A:$C,2,FALSE()),VLOOKUP($E311,Koordinaten!$F:$H,2,FALSE()))</f>
        <v>11.2555757</v>
      </c>
      <c r="AM311" s="0" t="n">
        <f aca="false">IF(ISBLANK($E311),VLOOKUP(D311,Koordinaten!$A:$C,3,FALSE()),VLOOKUP($E311,Koordinaten!$F:$H,3,FALSE()))</f>
        <v>43.7698712</v>
      </c>
      <c r="AN311" s="0" t="str">
        <f aca="false">CONCATENATE(AK311,";",AJ311)</f>
        <v>41,894802;12,4853384</v>
      </c>
      <c r="AO311" s="0" t="str">
        <f aca="false">CONCATENATE(AM311,";",AL311)</f>
        <v>43,7698712;11,2555757</v>
      </c>
      <c r="AP311" s="0" t="n">
        <f aca="false">MIN(IF(ISBLANK(X311),9999,X311),IF(ISBLANK(AA311),9999,AA311),IF(ISBLANK(AD311),9999,AD311),IF(ISBLANK(AG311),9999,AG311),IF(ISBLANK(AI311),9999,AI311))</f>
        <v>2024</v>
      </c>
      <c r="AQ311" s="10" t="n">
        <v>44066</v>
      </c>
      <c r="AR311" s="0" t="s">
        <v>51</v>
      </c>
    </row>
    <row r="312" customFormat="false" ht="13" hidden="false" customHeight="false" outlineLevel="0" collapsed="false">
      <c r="B312" s="4" t="s">
        <v>52</v>
      </c>
      <c r="C312" s="5" t="n">
        <v>2013</v>
      </c>
      <c r="D312" s="4" t="s">
        <v>60</v>
      </c>
      <c r="E312" s="4" t="s">
        <v>61</v>
      </c>
      <c r="F312" s="4" t="n">
        <v>1</v>
      </c>
      <c r="G312" s="4" t="n">
        <v>1</v>
      </c>
      <c r="H312" s="2" t="s">
        <v>81</v>
      </c>
      <c r="I312" s="2" t="s">
        <v>350</v>
      </c>
      <c r="J312" s="2" t="s">
        <v>79</v>
      </c>
      <c r="K312" s="4" t="str">
        <f aca="false">CONCATENATE(IF(ISBLANK(W312),"-",W312),"/",IF(ISBLANK(Z312),"-",Z312),"/",IF(ISBLANK(AC312),"-",AC312),"/",IF(ISBLANK(AF312),"-",AF312),"/",IF(ISBLANK(AH312),"-",AH312))</f>
        <v>-/-/-/-/-</v>
      </c>
      <c r="L312" s="4" t="str">
        <f aca="false">CONCATENATE(IF(ISBLANK(X312),"-",X312),"/",IF(ISBLANK(AA312),"-",AA312),"/",IF(ISBLANK(AD312),"-",AD312),"/",IF(ISBLANK(AG312),"-",AG312),"/",IF(ISBLANK(AI312),"-",AI312))</f>
        <v>-/-/-/-/-</v>
      </c>
      <c r="M312" s="6"/>
      <c r="N312" s="4" t="n">
        <v>2019</v>
      </c>
      <c r="O312" s="4" t="str">
        <f aca="false">CONCATENATE(IF(ISBLANK(V312),"-",V312),"/",IF(ISBLANK(Y312),"-",Y312),"/",IF(ISBLANK(AB312),"-",AB312),"/",IF(ISBLANK(AE312),"-",AE312))</f>
        <v>-/-/-/-</v>
      </c>
      <c r="P312" s="4" t="s">
        <v>81</v>
      </c>
      <c r="Q312" s="4" t="s">
        <v>603</v>
      </c>
      <c r="R312" s="7"/>
      <c r="S312" s="7"/>
      <c r="T312" s="8" t="n">
        <f aca="false">M312*F312</f>
        <v>0</v>
      </c>
      <c r="U312" s="9" t="n">
        <f aca="false">G312*M312</f>
        <v>0</v>
      </c>
      <c r="V312" s="2"/>
      <c r="AJ312" s="0" t="n">
        <f aca="false">VLOOKUP(D312,Koordinaten!$A:$C,2,FALSE())</f>
        <v>12.4853384</v>
      </c>
      <c r="AK312" s="0" t="n">
        <f aca="false">VLOOKUP(D312,Koordinaten!$A:$C,3,FALSE())</f>
        <v>41.894802</v>
      </c>
      <c r="AL312" s="0" t="n">
        <f aca="false">IF(ISBLANK($E312),VLOOKUP(D312,Koordinaten!$A:$C,2,FALSE()),VLOOKUP($E312,Koordinaten!$F:$H,2,FALSE()))</f>
        <v>11.2555757</v>
      </c>
      <c r="AM312" s="0" t="n">
        <f aca="false">IF(ISBLANK($E312),VLOOKUP(D312,Koordinaten!$A:$C,3,FALSE()),VLOOKUP($E312,Koordinaten!$F:$H,3,FALSE()))</f>
        <v>43.7698712</v>
      </c>
      <c r="AN312" s="0" t="str">
        <f aca="false">CONCATENATE(AK312,";",AJ312)</f>
        <v>41,894802;12,4853384</v>
      </c>
      <c r="AO312" s="0" t="str">
        <f aca="false">CONCATENATE(AM312,";",AL312)</f>
        <v>43,7698712;11,2555757</v>
      </c>
      <c r="AP312" s="0" t="n">
        <f aca="false">MIN(IF(ISBLANK(X312),9999,X312),IF(ISBLANK(AA312),9999,AA312),IF(ISBLANK(AD312),9999,AD312),IF(ISBLANK(AG312),9999,AG312),IF(ISBLANK(AI312),9999,AI312))</f>
        <v>9999</v>
      </c>
      <c r="AQ312" s="10" t="n">
        <v>44107</v>
      </c>
      <c r="AR312" s="0" t="n">
        <v>16</v>
      </c>
    </row>
    <row r="313" customFormat="false" ht="13" hidden="false" customHeight="false" outlineLevel="0" collapsed="false">
      <c r="B313" s="4" t="s">
        <v>52</v>
      </c>
      <c r="C313" s="5" t="n">
        <v>2009</v>
      </c>
      <c r="D313" s="4" t="s">
        <v>60</v>
      </c>
      <c r="E313" s="4" t="s">
        <v>61</v>
      </c>
      <c r="F313" s="4" t="n">
        <v>1</v>
      </c>
      <c r="G313" s="4" t="n">
        <v>1</v>
      </c>
      <c r="H313" s="2" t="s">
        <v>85</v>
      </c>
      <c r="I313" s="2" t="s">
        <v>613</v>
      </c>
      <c r="J313" s="2" t="s">
        <v>79</v>
      </c>
      <c r="K313" s="4" t="str">
        <f aca="false">CONCATENATE(IF(ISBLANK(W313),"-",W313),"/",IF(ISBLANK(Z313),"-",Z313),"/",IF(ISBLANK(AC313),"-",AC313),"/",IF(ISBLANK(AF313),"-",AF313),"/",IF(ISBLANK(AH313),"-",AH313))</f>
        <v>2018/-/-/2018/-</v>
      </c>
      <c r="L313" s="4" t="str">
        <f aca="false">CONCATENATE(IF(ISBLANK(X313),"-",X313),"/",IF(ISBLANK(AA313),"-",AA313),"/",IF(ISBLANK(AD313),"-",AD313),"/",IF(ISBLANK(AG313),"-",AG313),"/",IF(ISBLANK(AI313),"-",AI313))</f>
        <v>2060/-/-/2060/-</v>
      </c>
      <c r="M313" s="6"/>
      <c r="N313" s="4" t="n">
        <v>2019</v>
      </c>
      <c r="O313" s="4" t="str">
        <f aca="false">CONCATENATE(IF(ISBLANK(V313),"-",V313),"/",IF(ISBLANK(Y313),"-",Y313),"/",IF(ISBLANK(AB313),"-",AB313),"/",IF(ISBLANK(AE313),"-",AE313))</f>
        <v>98/-/-/91,5</v>
      </c>
      <c r="P313" s="4" t="s">
        <v>85</v>
      </c>
      <c r="Q313" s="4" t="s">
        <v>603</v>
      </c>
      <c r="R313" s="7"/>
      <c r="S313" s="7"/>
      <c r="T313" s="8" t="n">
        <f aca="false">M313*F313</f>
        <v>0</v>
      </c>
      <c r="U313" s="9" t="n">
        <f aca="false">G313*M313</f>
        <v>0</v>
      </c>
      <c r="V313" s="2" t="n">
        <v>98</v>
      </c>
      <c r="W313" s="0" t="n">
        <v>2018</v>
      </c>
      <c r="X313" s="0" t="n">
        <v>2060</v>
      </c>
      <c r="AE313" s="2" t="n">
        <v>91.5</v>
      </c>
      <c r="AF313" s="0" t="n">
        <v>2018</v>
      </c>
      <c r="AG313" s="0" t="n">
        <v>2060</v>
      </c>
      <c r="AJ313" s="0" t="n">
        <f aca="false">VLOOKUP(D313,Koordinaten!$A:$C,2,FALSE())</f>
        <v>12.4853384</v>
      </c>
      <c r="AK313" s="0" t="n">
        <f aca="false">VLOOKUP(D313,Koordinaten!$A:$C,3,FALSE())</f>
        <v>41.894802</v>
      </c>
      <c r="AL313" s="0" t="n">
        <f aca="false">IF(ISBLANK($E313),VLOOKUP(D313,Koordinaten!$A:$C,2,FALSE()),VLOOKUP($E313,Koordinaten!$F:$H,2,FALSE()))</f>
        <v>11.2555757</v>
      </c>
      <c r="AM313" s="0" t="n">
        <f aca="false">IF(ISBLANK($E313),VLOOKUP(D313,Koordinaten!$A:$C,3,FALSE()),VLOOKUP($E313,Koordinaten!$F:$H,3,FALSE()))</f>
        <v>43.7698712</v>
      </c>
      <c r="AN313" s="0" t="str">
        <f aca="false">CONCATENATE(AK313,";",AJ313)</f>
        <v>41,894802;12,4853384</v>
      </c>
      <c r="AO313" s="0" t="str">
        <f aca="false">CONCATENATE(AM313,";",AL313)</f>
        <v>43,7698712;11,2555757</v>
      </c>
      <c r="AP313" s="0" t="n">
        <f aca="false">MIN(IF(ISBLANK(X313),9999,X313),IF(ISBLANK(AA313),9999,AA313),IF(ISBLANK(AD313),9999,AD313),IF(ISBLANK(AG313),9999,AG313),IF(ISBLANK(AI313),9999,AI313))</f>
        <v>2060</v>
      </c>
      <c r="AQ313" s="10" t="n">
        <v>44107</v>
      </c>
      <c r="AR313" s="0" t="s">
        <v>51</v>
      </c>
    </row>
    <row r="314" customFormat="false" ht="20" hidden="false" customHeight="false" outlineLevel="0" collapsed="false">
      <c r="B314" s="4" t="s">
        <v>71</v>
      </c>
      <c r="C314" s="5" t="n">
        <v>2015</v>
      </c>
      <c r="D314" s="4" t="s">
        <v>60</v>
      </c>
      <c r="E314" s="4" t="s">
        <v>61</v>
      </c>
      <c r="F314" s="4" t="n">
        <v>2</v>
      </c>
      <c r="G314" s="4" t="n">
        <v>1</v>
      </c>
      <c r="H314" s="2" t="s">
        <v>85</v>
      </c>
      <c r="I314" s="2" t="s">
        <v>65</v>
      </c>
      <c r="J314" s="2" t="s">
        <v>75</v>
      </c>
      <c r="K314" s="4" t="str">
        <f aca="false">CONCATENATE(IF(ISBLANK(W314),"-",W314),"/",IF(ISBLANK(Z314),"-",Z314),"/",IF(ISBLANK(AC314),"-",AC314),"/",IF(ISBLANK(AF314),"-",AF314),"/",IF(ISBLANK(AH314),"-",AH314))</f>
        <v>2018/2020/-/2020/-</v>
      </c>
      <c r="L314" s="4" t="str">
        <f aca="false">CONCATENATE(IF(ISBLANK(X314),"-",X314),"/",IF(ISBLANK(AA314),"-",AA314),"/",IF(ISBLANK(AD314),"-",AD314),"/",IF(ISBLANK(AG314),"-",AG314),"/",IF(ISBLANK(AI314),"-",AI314))</f>
        <v>2028/2032/-/2028/-</v>
      </c>
      <c r="M314" s="6"/>
      <c r="N314" s="4" t="n">
        <v>2019</v>
      </c>
      <c r="O314" s="4" t="str">
        <f aca="false">CONCATENATE(IF(ISBLANK(V314),"-",V314),"/",IF(ISBLANK(Y314),"-",Y314),"/",IF(ISBLANK(AB314),"-",AB314),"/",IF(ISBLANK(AE314),"-",AE314))</f>
        <v>91/93/(90-92)/90,8</v>
      </c>
      <c r="P314" s="4" t="s">
        <v>85</v>
      </c>
      <c r="Q314" s="4" t="s">
        <v>603</v>
      </c>
      <c r="R314" s="7"/>
      <c r="S314" s="7"/>
      <c r="T314" s="8" t="n">
        <f aca="false">M314*F314</f>
        <v>0</v>
      </c>
      <c r="U314" s="9" t="n">
        <f aca="false">G314*M314</f>
        <v>0</v>
      </c>
      <c r="V314" s="2" t="n">
        <v>91</v>
      </c>
      <c r="W314" s="0" t="n">
        <v>2018</v>
      </c>
      <c r="X314" s="0" t="n">
        <v>2028</v>
      </c>
      <c r="Y314" s="0" t="n">
        <v>93</v>
      </c>
      <c r="Z314" s="0" t="n">
        <v>2020</v>
      </c>
      <c r="AA314" s="0" t="n">
        <v>2032</v>
      </c>
      <c r="AB314" s="0" t="s">
        <v>614</v>
      </c>
      <c r="AE314" s="2" t="n">
        <v>90.8</v>
      </c>
      <c r="AF314" s="0" t="n">
        <v>2020</v>
      </c>
      <c r="AG314" s="0" t="n">
        <v>2028</v>
      </c>
      <c r="AJ314" s="0" t="n">
        <f aca="false">VLOOKUP(D314,Koordinaten!$A:$C,2,FALSE())</f>
        <v>12.4853384</v>
      </c>
      <c r="AK314" s="0" t="n">
        <f aca="false">VLOOKUP(D314,Koordinaten!$A:$C,3,FALSE())</f>
        <v>41.894802</v>
      </c>
      <c r="AL314" s="0" t="n">
        <f aca="false">IF(ISBLANK($E314),VLOOKUP(D314,Koordinaten!$A:$C,2,FALSE()),VLOOKUP($E314,Koordinaten!$F:$H,2,FALSE()))</f>
        <v>11.2555757</v>
      </c>
      <c r="AM314" s="0" t="n">
        <f aca="false">IF(ISBLANK($E314),VLOOKUP(D314,Koordinaten!$A:$C,3,FALSE()),VLOOKUP($E314,Koordinaten!$F:$H,3,FALSE()))</f>
        <v>43.7698712</v>
      </c>
      <c r="AN314" s="0" t="str">
        <f aca="false">CONCATENATE(AK314,";",AJ314)</f>
        <v>41,894802;12,4853384</v>
      </c>
      <c r="AO314" s="0" t="str">
        <f aca="false">CONCATENATE(AM314,";",AL314)</f>
        <v>43,7698712;11,2555757</v>
      </c>
      <c r="AP314" s="0" t="n">
        <f aca="false">MIN(IF(ISBLANK(X314),9999,X314),IF(ISBLANK(AA314),9999,AA314),IF(ISBLANK(AD314),9999,AD314),IF(ISBLANK(AG314),9999,AG314),IF(ISBLANK(AI314),9999,AI314))</f>
        <v>2028</v>
      </c>
      <c r="AR314" s="0" t="s">
        <v>295</v>
      </c>
    </row>
    <row r="315" customFormat="false" ht="20" hidden="false" customHeight="false" outlineLevel="0" collapsed="false">
      <c r="B315" s="4" t="s">
        <v>44</v>
      </c>
      <c r="C315" s="5" t="n">
        <v>2015</v>
      </c>
      <c r="D315" s="4" t="s">
        <v>60</v>
      </c>
      <c r="E315" s="4" t="s">
        <v>61</v>
      </c>
      <c r="F315" s="4" t="n">
        <v>3</v>
      </c>
      <c r="G315" s="4" t="n">
        <v>3</v>
      </c>
      <c r="H315" s="2" t="s">
        <v>85</v>
      </c>
      <c r="I315" s="2" t="s">
        <v>357</v>
      </c>
      <c r="J315" s="2" t="s">
        <v>75</v>
      </c>
      <c r="K315" s="4" t="str">
        <f aca="false">CONCATENATE(IF(ISBLANK(W315),"-",W315),"/",IF(ISBLANK(Z315),"-",Z315),"/",IF(ISBLANK(AC315),"-",AC315),"/",IF(ISBLANK(AF315),"-",AF315),"/",IF(ISBLANK(AH315),"-",AH315))</f>
        <v>2020/2023/-/2022/-</v>
      </c>
      <c r="L315" s="4" t="str">
        <f aca="false">CONCATENATE(IF(ISBLANK(X315),"-",X315),"/",IF(ISBLANK(AA315),"-",AA315),"/",IF(ISBLANK(AD315),"-",AD315),"/",IF(ISBLANK(AG315),"-",AG315),"/",IF(ISBLANK(AI315),"-",AI315))</f>
        <v>2045/2040/-/2039/-</v>
      </c>
      <c r="M315" s="6"/>
      <c r="N315" s="4" t="n">
        <v>2019</v>
      </c>
      <c r="O315" s="4" t="str">
        <f aca="false">CONCATENATE(IF(ISBLANK(V315),"-",V315),"/",IF(ISBLANK(Y315),"-",Y315),"/",IF(ISBLANK(AB315),"-",AB315),"/",IF(ISBLANK(AE315),"-",AE315))</f>
        <v>96+/95/-/93,1</v>
      </c>
      <c r="P315" s="4" t="s">
        <v>85</v>
      </c>
      <c r="Q315" s="4" t="s">
        <v>603</v>
      </c>
      <c r="R315" s="7"/>
      <c r="S315" s="7"/>
      <c r="T315" s="8" t="n">
        <f aca="false">M315*F315</f>
        <v>0</v>
      </c>
      <c r="U315" s="9" t="n">
        <f aca="false">G315*M315</f>
        <v>0</v>
      </c>
      <c r="V315" s="2" t="s">
        <v>609</v>
      </c>
      <c r="W315" s="0" t="n">
        <v>2020</v>
      </c>
      <c r="X315" s="0" t="n">
        <v>2045</v>
      </c>
      <c r="Y315" s="0" t="n">
        <v>95</v>
      </c>
      <c r="Z315" s="0" t="n">
        <v>2023</v>
      </c>
      <c r="AA315" s="0" t="n">
        <v>2040</v>
      </c>
      <c r="AE315" s="2" t="n">
        <v>93.1</v>
      </c>
      <c r="AF315" s="0" t="n">
        <v>2022</v>
      </c>
      <c r="AG315" s="0" t="n">
        <v>2039</v>
      </c>
      <c r="AJ315" s="0" t="n">
        <f aca="false">VLOOKUP(D315,Koordinaten!$A:$C,2,FALSE())</f>
        <v>12.4853384</v>
      </c>
      <c r="AK315" s="0" t="n">
        <f aca="false">VLOOKUP(D315,Koordinaten!$A:$C,3,FALSE())</f>
        <v>41.894802</v>
      </c>
      <c r="AL315" s="0" t="n">
        <f aca="false">IF(ISBLANK($E315),VLOOKUP(D315,Koordinaten!$A:$C,2,FALSE()),VLOOKUP($E315,Koordinaten!$F:$H,2,FALSE()))</f>
        <v>11.2555757</v>
      </c>
      <c r="AM315" s="0" t="n">
        <f aca="false">IF(ISBLANK($E315),VLOOKUP(D315,Koordinaten!$A:$C,3,FALSE()),VLOOKUP($E315,Koordinaten!$F:$H,3,FALSE()))</f>
        <v>43.7698712</v>
      </c>
      <c r="AN315" s="0" t="str">
        <f aca="false">CONCATENATE(AK315,";",AJ315)</f>
        <v>41,894802;12,4853384</v>
      </c>
      <c r="AO315" s="0" t="str">
        <f aca="false">CONCATENATE(AM315,";",AL315)</f>
        <v>43,7698712;11,2555757</v>
      </c>
      <c r="AP315" s="0" t="n">
        <f aca="false">MIN(IF(ISBLANK(X315),9999,X315),IF(ISBLANK(AA315),9999,AA315),IF(ISBLANK(AD315),9999,AD315),IF(ISBLANK(AG315),9999,AG315),IF(ISBLANK(AI315),9999,AI315))</f>
        <v>2039</v>
      </c>
      <c r="AQ315" s="10" t="n">
        <v>44066</v>
      </c>
      <c r="AR315" s="0" t="n">
        <v>8</v>
      </c>
    </row>
    <row r="316" customFormat="false" ht="20" hidden="false" customHeight="false" outlineLevel="0" collapsed="false">
      <c r="B316" s="4" t="s">
        <v>44</v>
      </c>
      <c r="C316" s="5" t="n">
        <v>2015</v>
      </c>
      <c r="D316" s="4" t="s">
        <v>60</v>
      </c>
      <c r="E316" s="4" t="s">
        <v>61</v>
      </c>
      <c r="F316" s="4" t="n">
        <v>2</v>
      </c>
      <c r="G316" s="4" t="n">
        <v>2</v>
      </c>
      <c r="H316" s="2" t="s">
        <v>85</v>
      </c>
      <c r="I316" s="2" t="s">
        <v>88</v>
      </c>
      <c r="J316" s="2" t="s">
        <v>75</v>
      </c>
      <c r="K316" s="4" t="str">
        <f aca="false">CONCATENATE(IF(ISBLANK(W316),"-",W316),"/",IF(ISBLANK(Z316),"-",Z316),"/",IF(ISBLANK(AC316),"-",AC316),"/",IF(ISBLANK(AF316),"-",AF316),"/",IF(ISBLANK(AH316),"-",AH316))</f>
        <v>2020/2021/-/2023/-</v>
      </c>
      <c r="L316" s="4" t="str">
        <f aca="false">CONCATENATE(IF(ISBLANK(X316),"-",X316),"/",IF(ISBLANK(AA316),"-",AA316),"/",IF(ISBLANK(AD316),"-",AD316),"/",IF(ISBLANK(AG316),"-",AG316),"/",IF(ISBLANK(AI316),"-",AI316))</f>
        <v>2050/2035/-/2041/-</v>
      </c>
      <c r="M316" s="6"/>
      <c r="N316" s="4" t="n">
        <v>2019</v>
      </c>
      <c r="O316" s="4" t="str">
        <f aca="false">CONCATENATE(IF(ISBLANK(V316),"-",V316),"/",IF(ISBLANK(Y316),"-",Y316),"/",IF(ISBLANK(AB316),"-",AB316),"/",IF(ISBLANK(AE316),"-",AE316))</f>
        <v>98/96/-/93,8</v>
      </c>
      <c r="P316" s="4" t="s">
        <v>85</v>
      </c>
      <c r="Q316" s="4" t="s">
        <v>603</v>
      </c>
      <c r="R316" s="7"/>
      <c r="S316" s="7"/>
      <c r="T316" s="8" t="n">
        <f aca="false">M316*F316</f>
        <v>0</v>
      </c>
      <c r="U316" s="9" t="n">
        <f aca="false">G316*M316</f>
        <v>0</v>
      </c>
      <c r="V316" s="2" t="n">
        <v>98</v>
      </c>
      <c r="W316" s="0" t="n">
        <v>2020</v>
      </c>
      <c r="X316" s="0" t="n">
        <v>2050</v>
      </c>
      <c r="Y316" s="0" t="n">
        <v>96</v>
      </c>
      <c r="Z316" s="0" t="n">
        <v>2021</v>
      </c>
      <c r="AA316" s="0" t="n">
        <v>2035</v>
      </c>
      <c r="AE316" s="2" t="n">
        <v>93.8</v>
      </c>
      <c r="AF316" s="0" t="n">
        <v>2023</v>
      </c>
      <c r="AG316" s="0" t="n">
        <v>2041</v>
      </c>
      <c r="AJ316" s="0" t="n">
        <f aca="false">VLOOKUP(D316,Koordinaten!$A:$C,2,FALSE())</f>
        <v>12.4853384</v>
      </c>
      <c r="AK316" s="0" t="n">
        <f aca="false">VLOOKUP(D316,Koordinaten!$A:$C,3,FALSE())</f>
        <v>41.894802</v>
      </c>
      <c r="AL316" s="0" t="n">
        <f aca="false">IF(ISBLANK($E316),VLOOKUP(D316,Koordinaten!$A:$C,2,FALSE()),VLOOKUP($E316,Koordinaten!$F:$H,2,FALSE()))</f>
        <v>11.2555757</v>
      </c>
      <c r="AM316" s="0" t="n">
        <f aca="false">IF(ISBLANK($E316),VLOOKUP(D316,Koordinaten!$A:$C,3,FALSE()),VLOOKUP($E316,Koordinaten!$F:$H,3,FALSE()))</f>
        <v>43.7698712</v>
      </c>
      <c r="AN316" s="0" t="str">
        <f aca="false">CONCATENATE(AK316,";",AJ316)</f>
        <v>41,894802;12,4853384</v>
      </c>
      <c r="AO316" s="0" t="str">
        <f aca="false">CONCATENATE(AM316,";",AL316)</f>
        <v>43,7698712;11,2555757</v>
      </c>
      <c r="AP316" s="0" t="n">
        <f aca="false">MIN(IF(ISBLANK(X316),9999,X316),IF(ISBLANK(AA316),9999,AA316),IF(ISBLANK(AD316),9999,AD316),IF(ISBLANK(AG316),9999,AG316),IF(ISBLANK(AI316),9999,AI316))</f>
        <v>2035</v>
      </c>
      <c r="AQ316" s="10" t="n">
        <v>44066</v>
      </c>
      <c r="AR316" s="0" t="n">
        <v>14</v>
      </c>
    </row>
    <row r="317" customFormat="false" ht="20" hidden="false" customHeight="false" outlineLevel="0" collapsed="false">
      <c r="B317" s="4" t="s">
        <v>71</v>
      </c>
      <c r="C317" s="5" t="n">
        <v>2015</v>
      </c>
      <c r="D317" s="4" t="s">
        <v>60</v>
      </c>
      <c r="E317" s="4" t="s">
        <v>61</v>
      </c>
      <c r="F317" s="4" t="n">
        <v>1</v>
      </c>
      <c r="G317" s="4" t="n">
        <v>1</v>
      </c>
      <c r="H317" s="2" t="s">
        <v>85</v>
      </c>
      <c r="I317" s="2" t="s">
        <v>88</v>
      </c>
      <c r="J317" s="2" t="s">
        <v>75</v>
      </c>
      <c r="K317" s="4" t="str">
        <f aca="false">CONCATENATE(IF(ISBLANK(W317),"-",W317),"/",IF(ISBLANK(Z317),"-",Z317),"/",IF(ISBLANK(AC317),"-",AC317),"/",IF(ISBLANK(AF317),"-",AF317),"/",IF(ISBLANK(AH317),"-",AH317))</f>
        <v>2020/2021/-/2023/-</v>
      </c>
      <c r="L317" s="4" t="str">
        <f aca="false">CONCATENATE(IF(ISBLANK(X317),"-",X317),"/",IF(ISBLANK(AA317),"-",AA317),"/",IF(ISBLANK(AD317),"-",AD317),"/",IF(ISBLANK(AG317),"-",AG317),"/",IF(ISBLANK(AI317),"-",AI317))</f>
        <v>2050/2035/-/2041/-</v>
      </c>
      <c r="M317" s="6"/>
      <c r="N317" s="4" t="n">
        <v>2019</v>
      </c>
      <c r="O317" s="4" t="str">
        <f aca="false">CONCATENATE(IF(ISBLANK(V317),"-",V317),"/",IF(ISBLANK(Y317),"-",Y317),"/",IF(ISBLANK(AB317),"-",AB317),"/",IF(ISBLANK(AE317),"-",AE317))</f>
        <v>98/96/-/93,8</v>
      </c>
      <c r="P317" s="4" t="s">
        <v>85</v>
      </c>
      <c r="Q317" s="4" t="s">
        <v>603</v>
      </c>
      <c r="R317" s="7"/>
      <c r="S317" s="7"/>
      <c r="T317" s="8" t="n">
        <f aca="false">M317*F317</f>
        <v>0</v>
      </c>
      <c r="U317" s="9" t="n">
        <f aca="false">G317*M317</f>
        <v>0</v>
      </c>
      <c r="V317" s="2" t="n">
        <v>98</v>
      </c>
      <c r="W317" s="0" t="n">
        <v>2020</v>
      </c>
      <c r="X317" s="0" t="n">
        <v>2050</v>
      </c>
      <c r="Y317" s="0" t="n">
        <v>96</v>
      </c>
      <c r="Z317" s="0" t="n">
        <v>2021</v>
      </c>
      <c r="AA317" s="0" t="n">
        <v>2035</v>
      </c>
      <c r="AE317" s="2" t="n">
        <v>93.8</v>
      </c>
      <c r="AF317" s="0" t="n">
        <v>2023</v>
      </c>
      <c r="AG317" s="0" t="n">
        <v>2041</v>
      </c>
      <c r="AJ317" s="0" t="n">
        <f aca="false">VLOOKUP(D317,Koordinaten!$A:$C,2,FALSE())</f>
        <v>12.4853384</v>
      </c>
      <c r="AK317" s="0" t="n">
        <f aca="false">VLOOKUP(D317,Koordinaten!$A:$C,3,FALSE())</f>
        <v>41.894802</v>
      </c>
      <c r="AL317" s="0" t="n">
        <f aca="false">IF(ISBLANK($E317),VLOOKUP(D317,Koordinaten!$A:$C,2,FALSE()),VLOOKUP($E317,Koordinaten!$F:$H,2,FALSE()))</f>
        <v>11.2555757</v>
      </c>
      <c r="AM317" s="0" t="n">
        <f aca="false">IF(ISBLANK($E317),VLOOKUP(D317,Koordinaten!$A:$C,3,FALSE()),VLOOKUP($E317,Koordinaten!$F:$H,3,FALSE()))</f>
        <v>43.7698712</v>
      </c>
      <c r="AN317" s="0" t="str">
        <f aca="false">CONCATENATE(AK317,";",AJ317)</f>
        <v>41,894802;12,4853384</v>
      </c>
      <c r="AO317" s="0" t="str">
        <f aca="false">CONCATENATE(AM317,";",AL317)</f>
        <v>43,7698712;11,2555757</v>
      </c>
      <c r="AP317" s="0" t="n">
        <f aca="false">MIN(IF(ISBLANK(X317),9999,X317),IF(ISBLANK(AA317),9999,AA317),IF(ISBLANK(AD317),9999,AD317),IF(ISBLANK(AG317),9999,AG317),IF(ISBLANK(AI317),9999,AI317))</f>
        <v>2035</v>
      </c>
      <c r="AQ317" s="10" t="n">
        <v>44302</v>
      </c>
      <c r="AR317" s="0" t="s">
        <v>587</v>
      </c>
    </row>
    <row r="318" customFormat="false" ht="13" hidden="false" customHeight="false" outlineLevel="0" collapsed="false">
      <c r="B318" s="4" t="s">
        <v>44</v>
      </c>
      <c r="C318" s="5" t="n">
        <v>2015</v>
      </c>
      <c r="D318" s="4" t="s">
        <v>60</v>
      </c>
      <c r="E318" s="4" t="s">
        <v>61</v>
      </c>
      <c r="F318" s="4" t="n">
        <v>3</v>
      </c>
      <c r="G318" s="4" t="n">
        <v>3</v>
      </c>
      <c r="H318" s="2" t="s">
        <v>85</v>
      </c>
      <c r="I318" s="2" t="s">
        <v>86</v>
      </c>
      <c r="J318" s="2" t="s">
        <v>87</v>
      </c>
      <c r="K318" s="4" t="str">
        <f aca="false">CONCATENATE(IF(ISBLANK(W318),"-",W318),"/",IF(ISBLANK(Z318),"-",Z318),"/",IF(ISBLANK(AC318),"-",AC318),"/",IF(ISBLANK(AF318),"-",AF318),"/",IF(ISBLANK(AH318),"-",AH318))</f>
        <v>2018/-/-/2020/-</v>
      </c>
      <c r="L318" s="4" t="str">
        <f aca="false">CONCATENATE(IF(ISBLANK(X318),"-",X318),"/",IF(ISBLANK(AA318),"-",AA318),"/",IF(ISBLANK(AD318),"-",AD318),"/",IF(ISBLANK(AG318),"-",AG318),"/",IF(ISBLANK(AI318),"-",AI318))</f>
        <v>2035/-/-/2027/-</v>
      </c>
      <c r="M318" s="6"/>
      <c r="N318" s="4" t="n">
        <v>2019</v>
      </c>
      <c r="O318" s="4" t="str">
        <f aca="false">CONCATENATE(IF(ISBLANK(V318),"-",V318),"/",IF(ISBLANK(Y318),"-",Y318),"/",IF(ISBLANK(AB318),"-",AB318),"/",IF(ISBLANK(AE318),"-",AE318))</f>
        <v>94/-/-/84</v>
      </c>
      <c r="P318" s="4" t="s">
        <v>85</v>
      </c>
      <c r="Q318" s="4" t="s">
        <v>603</v>
      </c>
      <c r="R318" s="7"/>
      <c r="S318" s="7"/>
      <c r="T318" s="8" t="n">
        <f aca="false">M318*F318</f>
        <v>0</v>
      </c>
      <c r="U318" s="9" t="n">
        <f aca="false">G318*M318</f>
        <v>0</v>
      </c>
      <c r="V318" s="2" t="n">
        <v>94</v>
      </c>
      <c r="W318" s="0" t="n">
        <v>2018</v>
      </c>
      <c r="X318" s="0" t="n">
        <v>2035</v>
      </c>
      <c r="AE318" s="2" t="n">
        <v>84</v>
      </c>
      <c r="AF318" s="0" t="n">
        <v>2020</v>
      </c>
      <c r="AG318" s="0" t="n">
        <v>2027</v>
      </c>
      <c r="AJ318" s="0" t="n">
        <f aca="false">VLOOKUP(D318,Koordinaten!$A:$C,2,FALSE())</f>
        <v>12.4853384</v>
      </c>
      <c r="AK318" s="0" t="n">
        <f aca="false">VLOOKUP(D318,Koordinaten!$A:$C,3,FALSE())</f>
        <v>41.894802</v>
      </c>
      <c r="AL318" s="0" t="n">
        <f aca="false">IF(ISBLANK($E318),VLOOKUP(D318,Koordinaten!$A:$C,2,FALSE()),VLOOKUP($E318,Koordinaten!$F:$H,2,FALSE()))</f>
        <v>11.2555757</v>
      </c>
      <c r="AM318" s="0" t="n">
        <f aca="false">IF(ISBLANK($E318),VLOOKUP(D318,Koordinaten!$A:$C,3,FALSE()),VLOOKUP($E318,Koordinaten!$F:$H,3,FALSE()))</f>
        <v>43.7698712</v>
      </c>
      <c r="AN318" s="0" t="str">
        <f aca="false">CONCATENATE(AK318,";",AJ318)</f>
        <v>41,894802;12,4853384</v>
      </c>
      <c r="AO318" s="0" t="str">
        <f aca="false">CONCATENATE(AM318,";",AL318)</f>
        <v>43,7698712;11,2555757</v>
      </c>
      <c r="AP318" s="0" t="n">
        <f aca="false">MIN(IF(ISBLANK(X318),9999,X318),IF(ISBLANK(AA318),9999,AA318),IF(ISBLANK(AD318),9999,AD318),IF(ISBLANK(AG318),9999,AG318),IF(ISBLANK(AI318),9999,AI318))</f>
        <v>2027</v>
      </c>
      <c r="AQ318" s="10" t="n">
        <v>44066</v>
      </c>
      <c r="AR318" s="0" t="s">
        <v>51</v>
      </c>
    </row>
    <row r="319" customFormat="false" ht="13" hidden="false" customHeight="false" outlineLevel="0" collapsed="false">
      <c r="B319" s="4" t="s">
        <v>44</v>
      </c>
      <c r="C319" s="5" t="n">
        <v>2015</v>
      </c>
      <c r="D319" s="4" t="s">
        <v>60</v>
      </c>
      <c r="E319" s="4" t="s">
        <v>61</v>
      </c>
      <c r="F319" s="4" t="n">
        <v>1</v>
      </c>
      <c r="G319" s="4" t="n">
        <v>1</v>
      </c>
      <c r="H319" s="2" t="s">
        <v>85</v>
      </c>
      <c r="I319" s="2" t="s">
        <v>280</v>
      </c>
      <c r="J319" s="2" t="s">
        <v>280</v>
      </c>
      <c r="K319" s="4" t="str">
        <f aca="false">CONCATENATE(IF(ISBLANK(W319),"-",W319),"/",IF(ISBLANK(Z319),"-",Z319),"/",IF(ISBLANK(AC319),"-",AC319),"/",IF(ISBLANK(AF319),"-",AF319),"/",IF(ISBLANK(AH319),"-",AH319))</f>
        <v>-/-/-/-/-</v>
      </c>
      <c r="L319" s="4" t="str">
        <f aca="false">CONCATENATE(IF(ISBLANK(X319),"-",X319),"/",IF(ISBLANK(AA319),"-",AA319),"/",IF(ISBLANK(AD319),"-",AD319),"/",IF(ISBLANK(AG319),"-",AG319),"/",IF(ISBLANK(AI319),"-",AI319))</f>
        <v>-/-/-/-/-</v>
      </c>
      <c r="M319" s="6"/>
      <c r="N319" s="4" t="n">
        <v>2019</v>
      </c>
      <c r="O319" s="4" t="str">
        <f aca="false">CONCATENATE(IF(ISBLANK(V319),"-",V319),"/",IF(ISBLANK(Y319),"-",Y319),"/",IF(ISBLANK(AB319),"-",AB319),"/",IF(ISBLANK(AE319),"-",AE319))</f>
        <v>-/-/-/91</v>
      </c>
      <c r="P319" s="4" t="s">
        <v>85</v>
      </c>
      <c r="Q319" s="4" t="s">
        <v>603</v>
      </c>
      <c r="R319" s="7"/>
      <c r="S319" s="7"/>
      <c r="T319" s="8" t="n">
        <f aca="false">M319*F319</f>
        <v>0</v>
      </c>
      <c r="U319" s="9" t="n">
        <f aca="false">G319*M319</f>
        <v>0</v>
      </c>
      <c r="V319" s="2"/>
      <c r="AE319" s="2" t="n">
        <v>91</v>
      </c>
      <c r="AJ319" s="0" t="n">
        <f aca="false">VLOOKUP(D319,Koordinaten!$A:$C,2,FALSE())</f>
        <v>12.4853384</v>
      </c>
      <c r="AK319" s="0" t="n">
        <f aca="false">VLOOKUP(D319,Koordinaten!$A:$C,3,FALSE())</f>
        <v>41.894802</v>
      </c>
      <c r="AL319" s="0" t="n">
        <f aca="false">IF(ISBLANK($E319),VLOOKUP(D319,Koordinaten!$A:$C,2,FALSE()),VLOOKUP($E319,Koordinaten!$F:$H,2,FALSE()))</f>
        <v>11.2555757</v>
      </c>
      <c r="AM319" s="0" t="n">
        <f aca="false">IF(ISBLANK($E319),VLOOKUP(D319,Koordinaten!$A:$C,3,FALSE()),VLOOKUP($E319,Koordinaten!$F:$H,3,FALSE()))</f>
        <v>43.7698712</v>
      </c>
      <c r="AN319" s="0" t="str">
        <f aca="false">CONCATENATE(AK319,";",AJ319)</f>
        <v>41,894802;12,4853384</v>
      </c>
      <c r="AO319" s="0" t="str">
        <f aca="false">CONCATENATE(AM319,";",AL319)</f>
        <v>43,7698712;11,2555757</v>
      </c>
      <c r="AP319" s="0" t="n">
        <f aca="false">MIN(IF(ISBLANK(X319),9999,X319),IF(ISBLANK(AA319),9999,AA319),IF(ISBLANK(AD319),9999,AD319),IF(ISBLANK(AG319),9999,AG319),IF(ISBLANK(AI319),9999,AI319))</f>
        <v>9999</v>
      </c>
      <c r="AQ319" s="10" t="n">
        <v>44066</v>
      </c>
      <c r="AR319" s="0" t="n">
        <v>9</v>
      </c>
    </row>
    <row r="320" customFormat="false" ht="13" hidden="false" customHeight="false" outlineLevel="0" collapsed="false">
      <c r="B320" s="4" t="s">
        <v>44</v>
      </c>
      <c r="C320" s="5" t="n">
        <v>2014</v>
      </c>
      <c r="D320" s="4" t="s">
        <v>615</v>
      </c>
      <c r="E320" s="4" t="s">
        <v>616</v>
      </c>
      <c r="F320" s="4" t="n">
        <v>1</v>
      </c>
      <c r="G320" s="4" t="n">
        <v>1</v>
      </c>
      <c r="H320" s="2" t="s">
        <v>617</v>
      </c>
      <c r="I320" s="2" t="s">
        <v>618</v>
      </c>
      <c r="J320" s="2" t="s">
        <v>87</v>
      </c>
      <c r="K320" s="4" t="str">
        <f aca="false">CONCATENATE(IF(ISBLANK(W320),"-",W320),"/",IF(ISBLANK(Z320),"-",Z320),"/",IF(ISBLANK(AC320),"-",AC320),"/",IF(ISBLANK(AF320),"-",AF320),"/",IF(ISBLANK(AH320),"-",AH320))</f>
        <v>-/2018/-/-/2020</v>
      </c>
      <c r="L320" s="4" t="str">
        <f aca="false">CONCATENATE(IF(ISBLANK(X320),"-",X320),"/",IF(ISBLANK(AA320),"-",AA320),"/",IF(ISBLANK(AD320),"-",AD320),"/",IF(ISBLANK(AG320),"-",AG320),"/",IF(ISBLANK(AI320),"-",AI320))</f>
        <v>-/2026/-/-/2030</v>
      </c>
      <c r="M320" s="6"/>
      <c r="N320" s="4" t="n">
        <v>2019</v>
      </c>
      <c r="O320" s="4" t="str">
        <f aca="false">CONCATENATE(IF(ISBLANK(V320),"-",V320),"/",IF(ISBLANK(Y320),"-",Y320),"/",IF(ISBLANK(AB320),"-",AB320),"/",IF(ISBLANK(AE320),"-",AE320))</f>
        <v>-/93/-/-</v>
      </c>
      <c r="P320" s="4" t="s">
        <v>617</v>
      </c>
      <c r="Q320" s="4" t="s">
        <v>619</v>
      </c>
      <c r="R320" s="7"/>
      <c r="S320" s="7"/>
      <c r="T320" s="8" t="n">
        <f aca="false">M320*F320</f>
        <v>0</v>
      </c>
      <c r="U320" s="9" t="n">
        <f aca="false">G320*M320</f>
        <v>0</v>
      </c>
      <c r="V320" s="2" t="s">
        <v>161</v>
      </c>
      <c r="Y320" s="0" t="n">
        <v>93</v>
      </c>
      <c r="Z320" s="0" t="n">
        <v>2018</v>
      </c>
      <c r="AA320" s="0" t="n">
        <v>2026</v>
      </c>
      <c r="AH320" s="0" t="n">
        <v>2020</v>
      </c>
      <c r="AI320" s="0" t="n">
        <v>2030</v>
      </c>
      <c r="AJ320" s="0" t="n">
        <f aca="false">VLOOKUP(D320,Koordinaten!$A:$C,2,FALSE())</f>
        <v>-122.419</v>
      </c>
      <c r="AK320" s="0" t="n">
        <f aca="false">VLOOKUP(D320,Koordinaten!$A:$C,3,FALSE())</f>
        <v>37.7793</v>
      </c>
      <c r="AL320" s="0" t="n">
        <f aca="false">IF(ISBLANK($E320),VLOOKUP(D320,Koordinaten!$A:$C,2,FALSE()),VLOOKUP($E320,Koordinaten!$F:$H,2,FALSE()))</f>
        <v>-122.419</v>
      </c>
      <c r="AM320" s="0" t="n">
        <f aca="false">IF(ISBLANK($E320),VLOOKUP(D320,Koordinaten!$A:$C,3,FALSE()),VLOOKUP($E320,Koordinaten!$F:$H,3,FALSE()))</f>
        <v>37.7793</v>
      </c>
      <c r="AN320" s="0" t="str">
        <f aca="false">CONCATENATE(AK320,";",AJ320)</f>
        <v>37,7793;-122,419</v>
      </c>
      <c r="AO320" s="0" t="str">
        <f aca="false">CONCATENATE(AM320,";",AL320)</f>
        <v>37,7793;-122,419</v>
      </c>
      <c r="AP320" s="0" t="n">
        <f aca="false">MIN(IF(ISBLANK(X320),9999,X320),IF(ISBLANK(AA320),9999,AA320),IF(ISBLANK(AD320),9999,AD320),IF(ISBLANK(AG320),9999,AG320),IF(ISBLANK(AI320),9999,AI320))</f>
        <v>2026</v>
      </c>
      <c r="AQ320" s="10" t="n">
        <v>44066</v>
      </c>
      <c r="AR320" s="0" t="n">
        <v>15</v>
      </c>
    </row>
    <row r="321" customFormat="false" ht="13" hidden="false" customHeight="false" outlineLevel="0" collapsed="false">
      <c r="B321" s="4" t="s">
        <v>44</v>
      </c>
      <c r="C321" s="5" t="n">
        <v>2018</v>
      </c>
      <c r="D321" s="4" t="s">
        <v>615</v>
      </c>
      <c r="E321" s="4" t="s">
        <v>616</v>
      </c>
      <c r="F321" s="4" t="n">
        <v>2</v>
      </c>
      <c r="G321" s="4" t="n">
        <v>2</v>
      </c>
      <c r="H321" s="2" t="s">
        <v>617</v>
      </c>
      <c r="I321" s="2" t="s">
        <v>620</v>
      </c>
      <c r="J321" s="2" t="s">
        <v>48</v>
      </c>
      <c r="K321" s="4" t="str">
        <f aca="false">CONCATENATE(IF(ISBLANK(W321),"-",W321),"/",IF(ISBLANK(Z321),"-",Z321),"/",IF(ISBLANK(AC321),"-",AC321),"/",IF(ISBLANK(AF321),"-",AF321),"/",IF(ISBLANK(AH321),"-",AH321))</f>
        <v>-/2019/-/-/-</v>
      </c>
      <c r="L321" s="4" t="str">
        <f aca="false">CONCATENATE(IF(ISBLANK(X321),"-",X321),"/",IF(ISBLANK(AA321),"-",AA321),"/",IF(ISBLANK(AD321),"-",AD321),"/",IF(ISBLANK(AG321),"-",AG321),"/",IF(ISBLANK(AI321),"-",AI321))</f>
        <v>-/2030/-/-/-</v>
      </c>
      <c r="M321" s="6"/>
      <c r="N321" s="4" t="n">
        <v>2019</v>
      </c>
      <c r="O321" s="4" t="str">
        <f aca="false">CONCATENATE(IF(ISBLANK(V321),"-",V321),"/",IF(ISBLANK(Y321),"-",Y321),"/",IF(ISBLANK(AB321),"-",AB321),"/",IF(ISBLANK(AE321),"-",AE321))</f>
        <v>-/94/-/-</v>
      </c>
      <c r="P321" s="4" t="s">
        <v>617</v>
      </c>
      <c r="Q321" s="4" t="s">
        <v>619</v>
      </c>
      <c r="R321" s="7"/>
      <c r="S321" s="7"/>
      <c r="T321" s="8" t="n">
        <f aca="false">M321*F321</f>
        <v>0</v>
      </c>
      <c r="U321" s="9" t="n">
        <f aca="false">G321*M321</f>
        <v>0</v>
      </c>
      <c r="V321" s="2" t="s">
        <v>161</v>
      </c>
      <c r="Y321" s="0" t="n">
        <v>94</v>
      </c>
      <c r="Z321" s="0" t="n">
        <v>2019</v>
      </c>
      <c r="AA321" s="0" t="n">
        <v>2030</v>
      </c>
      <c r="AJ321" s="0" t="n">
        <f aca="false">VLOOKUP(D321,Koordinaten!$A:$C,2,FALSE())</f>
        <v>-122.419</v>
      </c>
      <c r="AK321" s="0" t="n">
        <f aca="false">VLOOKUP(D321,Koordinaten!$A:$C,3,FALSE())</f>
        <v>37.7793</v>
      </c>
      <c r="AL321" s="0" t="n">
        <f aca="false">IF(ISBLANK($E321),VLOOKUP(D321,Koordinaten!$A:$C,2,FALSE()),VLOOKUP($E321,Koordinaten!$F:$H,2,FALSE()))</f>
        <v>-122.419</v>
      </c>
      <c r="AM321" s="0" t="n">
        <f aca="false">IF(ISBLANK($E321),VLOOKUP(D321,Koordinaten!$A:$C,3,FALSE()),VLOOKUP($E321,Koordinaten!$F:$H,3,FALSE()))</f>
        <v>37.7793</v>
      </c>
      <c r="AN321" s="0" t="str">
        <f aca="false">CONCATENATE(AK321,";",AJ321)</f>
        <v>37,7793;-122,419</v>
      </c>
      <c r="AO321" s="0" t="str">
        <f aca="false">CONCATENATE(AM321,";",AL321)</f>
        <v>37,7793;-122,419</v>
      </c>
      <c r="AP321" s="0" t="n">
        <f aca="false">MIN(IF(ISBLANK(X321),9999,X321),IF(ISBLANK(AA321),9999,AA321),IF(ISBLANK(AD321),9999,AD321),IF(ISBLANK(AG321),9999,AG321),IF(ISBLANK(AI321),9999,AI321))</f>
        <v>2030</v>
      </c>
      <c r="AQ321" s="10" t="n">
        <v>44066</v>
      </c>
      <c r="AR321" s="0" t="n">
        <v>11</v>
      </c>
    </row>
    <row r="322" customFormat="false" ht="13" hidden="false" customHeight="false" outlineLevel="0" collapsed="false">
      <c r="B322" s="4" t="s">
        <v>89</v>
      </c>
      <c r="C322" s="5" t="n">
        <v>2016</v>
      </c>
      <c r="D322" s="4" t="s">
        <v>615</v>
      </c>
      <c r="E322" s="4" t="s">
        <v>616</v>
      </c>
      <c r="F322" s="4" t="n">
        <v>2</v>
      </c>
      <c r="G322" s="4" t="n">
        <v>1</v>
      </c>
      <c r="H322" s="2" t="s">
        <v>617</v>
      </c>
      <c r="I322" s="2" t="s">
        <v>621</v>
      </c>
      <c r="J322" s="2" t="s">
        <v>97</v>
      </c>
      <c r="K322" s="4" t="str">
        <f aca="false">CONCATENATE(IF(ISBLANK(W322),"-",W322),"/",IF(ISBLANK(Z322),"-",Z322),"/",IF(ISBLANK(AC322),"-",AC322),"/",IF(ISBLANK(AF322),"-",AF322),"/",IF(ISBLANK(AH322),"-",AH322))</f>
        <v>-/-/-/-/-</v>
      </c>
      <c r="L322" s="4" t="str">
        <f aca="false">CONCATENATE(IF(ISBLANK(X322),"-",X322),"/",IF(ISBLANK(AA322),"-",AA322),"/",IF(ISBLANK(AD322),"-",AD322),"/",IF(ISBLANK(AG322),"-",AG322),"/",IF(ISBLANK(AI322),"-",AI322))</f>
        <v>-/-/-/-/-</v>
      </c>
      <c r="M322" s="6"/>
      <c r="N322" s="4" t="n">
        <v>2019</v>
      </c>
      <c r="O322" s="4" t="str">
        <f aca="false">CONCATENATE(IF(ISBLANK(V322),"-",V322),"/",IF(ISBLANK(Y322),"-",Y322),"/",IF(ISBLANK(AB322),"-",AB322),"/",IF(ISBLANK(AE322),"-",AE322))</f>
        <v>-/-/-/-</v>
      </c>
      <c r="P322" s="4" t="s">
        <v>617</v>
      </c>
      <c r="Q322" s="4" t="s">
        <v>619</v>
      </c>
      <c r="R322" s="7"/>
      <c r="S322" s="7"/>
      <c r="T322" s="8" t="n">
        <f aca="false">M322*F322</f>
        <v>0</v>
      </c>
      <c r="U322" s="9" t="n">
        <f aca="false">G322*M322</f>
        <v>0</v>
      </c>
      <c r="V322" s="2" t="s">
        <v>161</v>
      </c>
      <c r="Y322" s="0" t="s">
        <v>161</v>
      </c>
      <c r="AJ322" s="0" t="n">
        <f aca="false">VLOOKUP(D322,Koordinaten!$A:$C,2,FALSE())</f>
        <v>-122.419</v>
      </c>
      <c r="AK322" s="0" t="n">
        <f aca="false">VLOOKUP(D322,Koordinaten!$A:$C,3,FALSE())</f>
        <v>37.7793</v>
      </c>
      <c r="AL322" s="0" t="n">
        <f aca="false">IF(ISBLANK($E322),VLOOKUP(D322,Koordinaten!$A:$C,2,FALSE()),VLOOKUP($E322,Koordinaten!$F:$H,2,FALSE()))</f>
        <v>-122.419</v>
      </c>
      <c r="AM322" s="0" t="n">
        <f aca="false">IF(ISBLANK($E322),VLOOKUP(D322,Koordinaten!$A:$C,3,FALSE()),VLOOKUP($E322,Koordinaten!$F:$H,3,FALSE()))</f>
        <v>37.7793</v>
      </c>
      <c r="AN322" s="0" t="str">
        <f aca="false">CONCATENATE(AK322,";",AJ322)</f>
        <v>37,7793;-122,419</v>
      </c>
      <c r="AO322" s="0" t="str">
        <f aca="false">CONCATENATE(AM322,";",AL322)</f>
        <v>37,7793;-122,419</v>
      </c>
      <c r="AP322" s="0" t="n">
        <f aca="false">MIN(IF(ISBLANK(X322),9999,X322),IF(ISBLANK(AA322),9999,AA322),IF(ISBLANK(AD322),9999,AD322),IF(ISBLANK(AG322),9999,AG322),IF(ISBLANK(AI322),9999,AI322))</f>
        <v>9999</v>
      </c>
      <c r="AQ322" s="10" t="n">
        <v>44065</v>
      </c>
      <c r="AR322" s="0" t="n">
        <v>6</v>
      </c>
    </row>
    <row r="323" customFormat="false" ht="13" hidden="false" customHeight="false" outlineLevel="0" collapsed="false">
      <c r="B323" s="4" t="s">
        <v>44</v>
      </c>
      <c r="C323" s="5" t="n">
        <v>2017</v>
      </c>
      <c r="D323" s="4" t="s">
        <v>615</v>
      </c>
      <c r="E323" s="4" t="s">
        <v>616</v>
      </c>
      <c r="F323" s="4" t="n">
        <v>1</v>
      </c>
      <c r="G323" s="4" t="n">
        <v>1</v>
      </c>
      <c r="H323" s="2" t="s">
        <v>622</v>
      </c>
      <c r="I323" s="2" t="s">
        <v>623</v>
      </c>
      <c r="J323" s="2" t="s">
        <v>624</v>
      </c>
      <c r="K323" s="4" t="str">
        <f aca="false">CONCATENATE(IF(ISBLANK(W323),"-",W323),"/",IF(ISBLANK(Z323),"-",Z323),"/",IF(ISBLANK(AC323),"-",AC323),"/",IF(ISBLANK(AF323),"-",AF323),"/",IF(ISBLANK(AH323),"-",AH323))</f>
        <v>-/2019/-/-/-</v>
      </c>
      <c r="L323" s="4" t="str">
        <f aca="false">CONCATENATE(IF(ISBLANK(X323),"-",X323),"/",IF(ISBLANK(AA323),"-",AA323),"/",IF(ISBLANK(AD323),"-",AD323),"/",IF(ISBLANK(AG323),"-",AG323),"/",IF(ISBLANK(AI323),"-",AI323))</f>
        <v>-/2025/-/-/-</v>
      </c>
      <c r="M323" s="6"/>
      <c r="N323" s="4" t="n">
        <v>2019</v>
      </c>
      <c r="O323" s="4" t="str">
        <f aca="false">CONCATENATE(IF(ISBLANK(V323),"-",V323),"/",IF(ISBLANK(Y323),"-",Y323),"/",IF(ISBLANK(AB323),"-",AB323),"/",IF(ISBLANK(AE323),"-",AE323))</f>
        <v>(93-95)/91/-/-</v>
      </c>
      <c r="P323" s="4" t="s">
        <v>625</v>
      </c>
      <c r="Q323" s="4" t="s">
        <v>619</v>
      </c>
      <c r="R323" s="7"/>
      <c r="S323" s="7"/>
      <c r="T323" s="8" t="n">
        <f aca="false">M323*F323</f>
        <v>0</v>
      </c>
      <c r="U323" s="9" t="n">
        <f aca="false">G323*M323</f>
        <v>0</v>
      </c>
      <c r="V323" s="2" t="s">
        <v>626</v>
      </c>
      <c r="Y323" s="0" t="n">
        <v>91</v>
      </c>
      <c r="Z323" s="0" t="n">
        <v>2019</v>
      </c>
      <c r="AA323" s="0" t="n">
        <v>2025</v>
      </c>
      <c r="AJ323" s="0" t="n">
        <f aca="false">VLOOKUP(D323,Koordinaten!$A:$C,2,FALSE())</f>
        <v>-122.419</v>
      </c>
      <c r="AK323" s="0" t="n">
        <f aca="false">VLOOKUP(D323,Koordinaten!$A:$C,3,FALSE())</f>
        <v>37.7793</v>
      </c>
      <c r="AL323" s="0" t="n">
        <f aca="false">IF(ISBLANK($E323),VLOOKUP(D323,Koordinaten!$A:$C,2,FALSE()),VLOOKUP($E323,Koordinaten!$F:$H,2,FALSE()))</f>
        <v>-122.419</v>
      </c>
      <c r="AM323" s="0" t="n">
        <f aca="false">IF(ISBLANK($E323),VLOOKUP(D323,Koordinaten!$A:$C,3,FALSE()),VLOOKUP($E323,Koordinaten!$F:$H,3,FALSE()))</f>
        <v>37.7793</v>
      </c>
      <c r="AN323" s="0" t="str">
        <f aca="false">CONCATENATE(AK323,";",AJ323)</f>
        <v>37,7793;-122,419</v>
      </c>
      <c r="AO323" s="0" t="str">
        <f aca="false">CONCATENATE(AM323,";",AL323)</f>
        <v>37,7793;-122,419</v>
      </c>
      <c r="AP323" s="0" t="n">
        <f aca="false">MIN(IF(ISBLANK(X323),9999,X323),IF(ISBLANK(AA323),9999,AA323),IF(ISBLANK(AD323),9999,AD323),IF(ISBLANK(AG323),9999,AG323),IF(ISBLANK(AI323),9999,AI323))</f>
        <v>2025</v>
      </c>
      <c r="AQ323" s="10" t="n">
        <v>44066</v>
      </c>
      <c r="AR323" s="0" t="n">
        <v>15</v>
      </c>
    </row>
    <row r="324" customFormat="false" ht="13" hidden="false" customHeight="false" outlineLevel="0" collapsed="false">
      <c r="B324" s="4" t="s">
        <v>44</v>
      </c>
      <c r="C324" s="5" t="n">
        <v>2014</v>
      </c>
      <c r="D324" s="4" t="s">
        <v>615</v>
      </c>
      <c r="E324" s="4" t="s">
        <v>616</v>
      </c>
      <c r="F324" s="4" t="n">
        <v>1</v>
      </c>
      <c r="G324" s="4" t="n">
        <v>1</v>
      </c>
      <c r="H324" s="2" t="s">
        <v>622</v>
      </c>
      <c r="I324" s="2" t="s">
        <v>627</v>
      </c>
      <c r="J324" s="2" t="s">
        <v>87</v>
      </c>
      <c r="K324" s="4" t="str">
        <f aca="false">CONCATENATE(IF(ISBLANK(W324),"-",W324),"/",IF(ISBLANK(Z324),"-",Z324),"/",IF(ISBLANK(AC324),"-",AC324),"/",IF(ISBLANK(AF324),"-",AF324),"/",IF(ISBLANK(AH324),"-",AH324))</f>
        <v>-/-/-/-/-</v>
      </c>
      <c r="L324" s="4" t="str">
        <f aca="false">CONCATENATE(IF(ISBLANK(X324),"-",X324),"/",IF(ISBLANK(AA324),"-",AA324),"/",IF(ISBLANK(AD324),"-",AD324),"/",IF(ISBLANK(AG324),"-",AG324),"/",IF(ISBLANK(AI324),"-",AI324))</f>
        <v>-/-/-/-/-</v>
      </c>
      <c r="M324" s="6"/>
      <c r="N324" s="4" t="n">
        <v>2019</v>
      </c>
      <c r="O324" s="4" t="str">
        <f aca="false">CONCATENATE(IF(ISBLANK(V324),"-",V324),"/",IF(ISBLANK(Y324),"-",Y324),"/",IF(ISBLANK(AB324),"-",AB324),"/",IF(ISBLANK(AE324),"-",AE324))</f>
        <v>-/-/-/-</v>
      </c>
      <c r="P324" s="4" t="s">
        <v>625</v>
      </c>
      <c r="Q324" s="4" t="s">
        <v>619</v>
      </c>
      <c r="R324" s="7"/>
      <c r="S324" s="7"/>
      <c r="T324" s="8" t="n">
        <f aca="false">M324*F324</f>
        <v>0</v>
      </c>
      <c r="U324" s="9" t="n">
        <f aca="false">G324*M324</f>
        <v>0</v>
      </c>
      <c r="V324" s="2" t="s">
        <v>161</v>
      </c>
      <c r="Y324" s="0" t="s">
        <v>161</v>
      </c>
      <c r="AJ324" s="0" t="n">
        <f aca="false">VLOOKUP(D324,Koordinaten!$A:$C,2,FALSE())</f>
        <v>-122.419</v>
      </c>
      <c r="AK324" s="0" t="n">
        <f aca="false">VLOOKUP(D324,Koordinaten!$A:$C,3,FALSE())</f>
        <v>37.7793</v>
      </c>
      <c r="AL324" s="0" t="n">
        <f aca="false">IF(ISBLANK($E324),VLOOKUP(D324,Koordinaten!$A:$C,2,FALSE()),VLOOKUP($E324,Koordinaten!$F:$H,2,FALSE()))</f>
        <v>-122.419</v>
      </c>
      <c r="AM324" s="0" t="n">
        <f aca="false">IF(ISBLANK($E324),VLOOKUP(D324,Koordinaten!$A:$C,3,FALSE()),VLOOKUP($E324,Koordinaten!$F:$H,3,FALSE()))</f>
        <v>37.7793</v>
      </c>
      <c r="AN324" s="0" t="str">
        <f aca="false">CONCATENATE(AK324,";",AJ324)</f>
        <v>37,7793;-122,419</v>
      </c>
      <c r="AO324" s="0" t="str">
        <f aca="false">CONCATENATE(AM324,";",AL324)</f>
        <v>37,7793;-122,419</v>
      </c>
      <c r="AP324" s="0" t="n">
        <f aca="false">MIN(IF(ISBLANK(X324),9999,X324),IF(ISBLANK(AA324),9999,AA324),IF(ISBLANK(AD324),9999,AD324),IF(ISBLANK(AG324),9999,AG324),IF(ISBLANK(AI324),9999,AI324))</f>
        <v>9999</v>
      </c>
      <c r="AQ324" s="10" t="n">
        <v>44066</v>
      </c>
      <c r="AR324" s="0" t="n">
        <v>15</v>
      </c>
    </row>
    <row r="325" customFormat="false" ht="13" hidden="false" customHeight="false" outlineLevel="0" collapsed="false">
      <c r="B325" s="4" t="s">
        <v>89</v>
      </c>
      <c r="C325" s="5" t="n">
        <v>2017</v>
      </c>
      <c r="D325" s="4" t="s">
        <v>615</v>
      </c>
      <c r="E325" s="4" t="s">
        <v>616</v>
      </c>
      <c r="F325" s="4" t="n">
        <v>3</v>
      </c>
      <c r="G325" s="4" t="n">
        <v>3</v>
      </c>
      <c r="H325" s="2" t="s">
        <v>622</v>
      </c>
      <c r="I325" s="2" t="s">
        <v>628</v>
      </c>
      <c r="J325" s="2" t="s">
        <v>97</v>
      </c>
      <c r="K325" s="4" t="str">
        <f aca="false">CONCATENATE(IF(ISBLANK(W325),"-",W325),"/",IF(ISBLANK(Z325),"-",Z325),"/",IF(ISBLANK(AC325),"-",AC325),"/",IF(ISBLANK(AF325),"-",AF325),"/",IF(ISBLANK(AH325),"-",AH325))</f>
        <v>-/2019/-/-/-</v>
      </c>
      <c r="L325" s="4" t="str">
        <f aca="false">CONCATENATE(IF(ISBLANK(X325),"-",X325),"/",IF(ISBLANK(AA325),"-",AA325),"/",IF(ISBLANK(AD325),"-",AD325),"/",IF(ISBLANK(AG325),"-",AG325),"/",IF(ISBLANK(AI325),"-",AI325))</f>
        <v>-/2024/-/-/-</v>
      </c>
      <c r="M325" s="6"/>
      <c r="N325" s="4" t="n">
        <v>2019</v>
      </c>
      <c r="O325" s="4" t="str">
        <f aca="false">CONCATENATE(IF(ISBLANK(V325),"-",V325),"/",IF(ISBLANK(Y325),"-",Y325),"/",IF(ISBLANK(AB325),"-",AB325),"/",IF(ISBLANK(AE325),"-",AE325))</f>
        <v>-/92/-/-</v>
      </c>
      <c r="P325" s="4" t="s">
        <v>625</v>
      </c>
      <c r="Q325" s="4" t="s">
        <v>619</v>
      </c>
      <c r="R325" s="7"/>
      <c r="S325" s="7"/>
      <c r="T325" s="8" t="n">
        <f aca="false">M325*F325</f>
        <v>0</v>
      </c>
      <c r="U325" s="9" t="n">
        <f aca="false">G325*M325</f>
        <v>0</v>
      </c>
      <c r="V325" s="2" t="s">
        <v>161</v>
      </c>
      <c r="Y325" s="0" t="n">
        <v>92</v>
      </c>
      <c r="Z325" s="0" t="n">
        <v>2019</v>
      </c>
      <c r="AA325" s="0" t="n">
        <v>2024</v>
      </c>
      <c r="AJ325" s="0" t="n">
        <f aca="false">VLOOKUP(D325,Koordinaten!$A:$C,2,FALSE())</f>
        <v>-122.419</v>
      </c>
      <c r="AK325" s="0" t="n">
        <f aca="false">VLOOKUP(D325,Koordinaten!$A:$C,3,FALSE())</f>
        <v>37.7793</v>
      </c>
      <c r="AL325" s="0" t="n">
        <f aca="false">IF(ISBLANK($E325),VLOOKUP(D325,Koordinaten!$A:$C,2,FALSE()),VLOOKUP($E325,Koordinaten!$F:$H,2,FALSE()))</f>
        <v>-122.419</v>
      </c>
      <c r="AM325" s="0" t="n">
        <f aca="false">IF(ISBLANK($E325),VLOOKUP(D325,Koordinaten!$A:$C,3,FALSE()),VLOOKUP($E325,Koordinaten!$F:$H,3,FALSE()))</f>
        <v>37.7793</v>
      </c>
      <c r="AN325" s="0" t="str">
        <f aca="false">CONCATENATE(AK325,";",AJ325)</f>
        <v>37,7793;-122,419</v>
      </c>
      <c r="AO325" s="0" t="str">
        <f aca="false">CONCATENATE(AM325,";",AL325)</f>
        <v>37,7793;-122,419</v>
      </c>
      <c r="AP325" s="0" t="n">
        <f aca="false">MIN(IF(ISBLANK(X325),9999,X325),IF(ISBLANK(AA325),9999,AA325),IF(ISBLANK(AD325),9999,AD325),IF(ISBLANK(AG325),9999,AG325),IF(ISBLANK(AI325),9999,AI325))</f>
        <v>2024</v>
      </c>
      <c r="AQ325" s="10" t="n">
        <v>44065</v>
      </c>
      <c r="AR325" s="0" t="n">
        <v>7</v>
      </c>
    </row>
    <row r="326" customFormat="false" ht="13" hidden="false" customHeight="false" outlineLevel="0" collapsed="false">
      <c r="B326" s="4" t="s">
        <v>44</v>
      </c>
      <c r="C326" s="5" t="n">
        <v>2016</v>
      </c>
      <c r="D326" s="4" t="s">
        <v>615</v>
      </c>
      <c r="E326" s="4" t="s">
        <v>616</v>
      </c>
      <c r="F326" s="4" t="n">
        <v>1</v>
      </c>
      <c r="G326" s="4" t="n">
        <v>1</v>
      </c>
      <c r="H326" s="2" t="s">
        <v>629</v>
      </c>
      <c r="I326" s="2" t="s">
        <v>630</v>
      </c>
      <c r="J326" s="2" t="s">
        <v>87</v>
      </c>
      <c r="K326" s="4" t="str">
        <f aca="false">CONCATENATE(IF(ISBLANK(W326),"-",W326),"/",IF(ISBLANK(Z326),"-",Z326),"/",IF(ISBLANK(AC326),"-",AC326),"/",IF(ISBLANK(AF326),"-",AF326),"/",IF(ISBLANK(AH326),"-",AH326))</f>
        <v>-/2019/-/-/-</v>
      </c>
      <c r="L326" s="4" t="str">
        <f aca="false">CONCATENATE(IF(ISBLANK(X326),"-",X326),"/",IF(ISBLANK(AA326),"-",AA326),"/",IF(ISBLANK(AD326),"-",AD326),"/",IF(ISBLANK(AG326),"-",AG326),"/",IF(ISBLANK(AI326),"-",AI326))</f>
        <v>-/2025/-/-/-</v>
      </c>
      <c r="M326" s="6"/>
      <c r="N326" s="4" t="n">
        <v>2019</v>
      </c>
      <c r="O326" s="4" t="str">
        <f aca="false">CONCATENATE(IF(ISBLANK(V326),"-",V326),"/",IF(ISBLANK(Y326),"-",Y326),"/",IF(ISBLANK(AB326),"-",AB326),"/",IF(ISBLANK(AE326),"-",AE326))</f>
        <v>-/94/-/-</v>
      </c>
      <c r="P326" s="4" t="s">
        <v>629</v>
      </c>
      <c r="Q326" s="4" t="s">
        <v>619</v>
      </c>
      <c r="R326" s="7"/>
      <c r="S326" s="7"/>
      <c r="T326" s="8" t="n">
        <f aca="false">M326*F326</f>
        <v>0</v>
      </c>
      <c r="U326" s="9" t="n">
        <f aca="false">G326*M326</f>
        <v>0</v>
      </c>
      <c r="V326" s="2" t="s">
        <v>161</v>
      </c>
      <c r="Y326" s="0" t="n">
        <v>94</v>
      </c>
      <c r="Z326" s="0" t="n">
        <v>2019</v>
      </c>
      <c r="AA326" s="0" t="n">
        <v>2025</v>
      </c>
      <c r="AJ326" s="0" t="n">
        <f aca="false">VLOOKUP(D326,Koordinaten!$A:$C,2,FALSE())</f>
        <v>-122.419</v>
      </c>
      <c r="AK326" s="0" t="n">
        <f aca="false">VLOOKUP(D326,Koordinaten!$A:$C,3,FALSE())</f>
        <v>37.7793</v>
      </c>
      <c r="AL326" s="0" t="n">
        <f aca="false">IF(ISBLANK($E326),VLOOKUP(D326,Koordinaten!$A:$C,2,FALSE()),VLOOKUP($E326,Koordinaten!$F:$H,2,FALSE()))</f>
        <v>-122.419</v>
      </c>
      <c r="AM326" s="0" t="n">
        <f aca="false">IF(ISBLANK($E326),VLOOKUP(D326,Koordinaten!$A:$C,3,FALSE()),VLOOKUP($E326,Koordinaten!$F:$H,3,FALSE()))</f>
        <v>37.7793</v>
      </c>
      <c r="AN326" s="0" t="str">
        <f aca="false">CONCATENATE(AK326,";",AJ326)</f>
        <v>37,7793;-122,419</v>
      </c>
      <c r="AO326" s="0" t="str">
        <f aca="false">CONCATENATE(AM326,";",AL326)</f>
        <v>37,7793;-122,419</v>
      </c>
      <c r="AP326" s="0" t="n">
        <f aca="false">MIN(IF(ISBLANK(X326),9999,X326),IF(ISBLANK(AA326),9999,AA326),IF(ISBLANK(AD326),9999,AD326),IF(ISBLANK(AG326),9999,AG326),IF(ISBLANK(AI326),9999,AI326))</f>
        <v>2025</v>
      </c>
      <c r="AQ326" s="10" t="n">
        <v>44066</v>
      </c>
      <c r="AR326" s="0" t="n">
        <v>13</v>
      </c>
    </row>
    <row r="327" customFormat="false" ht="13" hidden="false" customHeight="false" outlineLevel="0" collapsed="false">
      <c r="B327" s="4" t="s">
        <v>44</v>
      </c>
      <c r="C327" s="5" t="n">
        <v>2016</v>
      </c>
      <c r="D327" s="4" t="s">
        <v>615</v>
      </c>
      <c r="E327" s="4" t="s">
        <v>616</v>
      </c>
      <c r="F327" s="4" t="n">
        <v>2</v>
      </c>
      <c r="G327" s="4" t="n">
        <v>2</v>
      </c>
      <c r="H327" s="2" t="s">
        <v>629</v>
      </c>
      <c r="I327" s="2" t="s">
        <v>631</v>
      </c>
      <c r="J327" s="2" t="s">
        <v>624</v>
      </c>
      <c r="K327" s="4" t="str">
        <f aca="false">CONCATENATE(IF(ISBLANK(W327),"-",W327),"/",IF(ISBLANK(Z327),"-",Z327),"/",IF(ISBLANK(AC327),"-",AC327),"/",IF(ISBLANK(AF327),"-",AF327),"/",IF(ISBLANK(AH327),"-",AH327))</f>
        <v>2019/-/-/-/-</v>
      </c>
      <c r="L327" s="4" t="str">
        <f aca="false">CONCATENATE(IF(ISBLANK(X327),"-",X327),"/",IF(ISBLANK(AA327),"-",AA327),"/",IF(ISBLANK(AD327),"-",AD327),"/",IF(ISBLANK(AG327),"-",AG327),"/",IF(ISBLANK(AI327),"-",AI327))</f>
        <v>2027/-/-/-/-</v>
      </c>
      <c r="M327" s="6"/>
      <c r="N327" s="4" t="n">
        <v>2019</v>
      </c>
      <c r="O327" s="4" t="str">
        <f aca="false">CONCATENATE(IF(ISBLANK(V327),"-",V327),"/",IF(ISBLANK(Y327),"-",Y327),"/",IF(ISBLANK(AB327),"-",AB327),"/",IF(ISBLANK(AE327),"-",AE327))</f>
        <v>92+/-/-/-</v>
      </c>
      <c r="P327" s="4" t="s">
        <v>629</v>
      </c>
      <c r="Q327" s="4" t="s">
        <v>619</v>
      </c>
      <c r="R327" s="7"/>
      <c r="S327" s="7"/>
      <c r="T327" s="8" t="n">
        <f aca="false">M327*F327</f>
        <v>0</v>
      </c>
      <c r="U327" s="9" t="n">
        <f aca="false">G327*M327</f>
        <v>0</v>
      </c>
      <c r="V327" s="2" t="s">
        <v>583</v>
      </c>
      <c r="W327" s="0" t="n">
        <v>2019</v>
      </c>
      <c r="X327" s="0" t="n">
        <v>2027</v>
      </c>
      <c r="Y327" s="0" t="s">
        <v>161</v>
      </c>
      <c r="Z327" s="0" t="s">
        <v>161</v>
      </c>
      <c r="AA327" s="0" t="s">
        <v>161</v>
      </c>
      <c r="AJ327" s="0" t="n">
        <f aca="false">VLOOKUP(D327,Koordinaten!$A:$C,2,FALSE())</f>
        <v>-122.419</v>
      </c>
      <c r="AK327" s="0" t="n">
        <f aca="false">VLOOKUP(D327,Koordinaten!$A:$C,3,FALSE())</f>
        <v>37.7793</v>
      </c>
      <c r="AL327" s="0" t="n">
        <f aca="false">IF(ISBLANK($E327),VLOOKUP(D327,Koordinaten!$A:$C,2,FALSE()),VLOOKUP($E327,Koordinaten!$F:$H,2,FALSE()))</f>
        <v>-122.419</v>
      </c>
      <c r="AM327" s="0" t="n">
        <f aca="false">IF(ISBLANK($E327),VLOOKUP(D327,Koordinaten!$A:$C,3,FALSE()),VLOOKUP($E327,Koordinaten!$F:$H,3,FALSE()))</f>
        <v>37.7793</v>
      </c>
      <c r="AN327" s="0" t="str">
        <f aca="false">CONCATENATE(AK327,";",AJ327)</f>
        <v>37,7793;-122,419</v>
      </c>
      <c r="AO327" s="0" t="str">
        <f aca="false">CONCATENATE(AM327,";",AL327)</f>
        <v>37,7793;-122,419</v>
      </c>
      <c r="AP327" s="0" t="n">
        <f aca="false">MIN(IF(ISBLANK(X327),9999,X327),IF(ISBLANK(AA327),9999,AA327),IF(ISBLANK(AD327),9999,AD327),IF(ISBLANK(AG327),9999,AG327),IF(ISBLANK(AI327),9999,AI327))</f>
        <v>2027</v>
      </c>
      <c r="AQ327" s="10" t="n">
        <v>44066</v>
      </c>
      <c r="AR327" s="0" t="n">
        <v>15</v>
      </c>
    </row>
    <row r="328" customFormat="false" ht="13" hidden="false" customHeight="false" outlineLevel="0" collapsed="false">
      <c r="B328" s="4" t="s">
        <v>44</v>
      </c>
      <c r="C328" s="5" t="n">
        <v>2015</v>
      </c>
      <c r="D328" s="4" t="s">
        <v>615</v>
      </c>
      <c r="E328" s="4" t="s">
        <v>616</v>
      </c>
      <c r="F328" s="4" t="n">
        <v>2</v>
      </c>
      <c r="G328" s="4" t="n">
        <v>2</v>
      </c>
      <c r="H328" s="2" t="s">
        <v>629</v>
      </c>
      <c r="I328" s="2" t="s">
        <v>632</v>
      </c>
      <c r="J328" s="2" t="s">
        <v>624</v>
      </c>
      <c r="K328" s="4" t="str">
        <f aca="false">CONCATENATE(IF(ISBLANK(W328),"-",W328),"/",IF(ISBLANK(Z328),"-",Z328),"/",IF(ISBLANK(AC328),"-",AC328),"/",IF(ISBLANK(AF328),"-",AF328),"/",IF(ISBLANK(AH328),"-",AH328))</f>
        <v>2018/2019/-/-/-</v>
      </c>
      <c r="L328" s="4" t="str">
        <f aca="false">CONCATENATE(IF(ISBLANK(X328),"-",X328),"/",IF(ISBLANK(AA328),"-",AA328),"/",IF(ISBLANK(AD328),"-",AD328),"/",IF(ISBLANK(AG328),"-",AG328),"/",IF(ISBLANK(AI328),"-",AI328))</f>
        <v>2024/2026/-/-/-</v>
      </c>
      <c r="M328" s="6"/>
      <c r="N328" s="4" t="n">
        <v>2019</v>
      </c>
      <c r="O328" s="4" t="str">
        <f aca="false">CONCATENATE(IF(ISBLANK(V328),"-",V328),"/",IF(ISBLANK(Y328),"-",Y328),"/",IF(ISBLANK(AB328),"-",AB328),"/",IF(ISBLANK(AE328),"-",AE328))</f>
        <v>92/93/-/-</v>
      </c>
      <c r="P328" s="4" t="s">
        <v>629</v>
      </c>
      <c r="Q328" s="4" t="s">
        <v>619</v>
      </c>
      <c r="R328" s="7"/>
      <c r="S328" s="7"/>
      <c r="T328" s="8" t="n">
        <f aca="false">M328*F328</f>
        <v>0</v>
      </c>
      <c r="U328" s="9" t="n">
        <f aca="false">G328*M328</f>
        <v>0</v>
      </c>
      <c r="V328" s="2" t="n">
        <v>92</v>
      </c>
      <c r="W328" s="0" t="n">
        <v>2018</v>
      </c>
      <c r="X328" s="0" t="n">
        <v>2024</v>
      </c>
      <c r="Y328" s="0" t="n">
        <v>93</v>
      </c>
      <c r="Z328" s="0" t="n">
        <v>2019</v>
      </c>
      <c r="AA328" s="0" t="n">
        <v>2026</v>
      </c>
      <c r="AJ328" s="0" t="n">
        <f aca="false">VLOOKUP(D328,Koordinaten!$A:$C,2,FALSE())</f>
        <v>-122.419</v>
      </c>
      <c r="AK328" s="0" t="n">
        <f aca="false">VLOOKUP(D328,Koordinaten!$A:$C,3,FALSE())</f>
        <v>37.7793</v>
      </c>
      <c r="AL328" s="0" t="n">
        <f aca="false">IF(ISBLANK($E328),VLOOKUP(D328,Koordinaten!$A:$C,2,FALSE()),VLOOKUP($E328,Koordinaten!$F:$H,2,FALSE()))</f>
        <v>-122.419</v>
      </c>
      <c r="AM328" s="0" t="n">
        <f aca="false">IF(ISBLANK($E328),VLOOKUP(D328,Koordinaten!$A:$C,3,FALSE()),VLOOKUP($E328,Koordinaten!$F:$H,3,FALSE()))</f>
        <v>37.7793</v>
      </c>
      <c r="AN328" s="0" t="str">
        <f aca="false">CONCATENATE(AK328,";",AJ328)</f>
        <v>37,7793;-122,419</v>
      </c>
      <c r="AO328" s="0" t="str">
        <f aca="false">CONCATENATE(AM328,";",AL328)</f>
        <v>37,7793;-122,419</v>
      </c>
      <c r="AP328" s="0" t="n">
        <f aca="false">MIN(IF(ISBLANK(X328),9999,X328),IF(ISBLANK(AA328),9999,AA328),IF(ISBLANK(AD328),9999,AD328),IF(ISBLANK(AG328),9999,AG328),IF(ISBLANK(AI328),9999,AI328))</f>
        <v>2024</v>
      </c>
      <c r="AQ328" s="10" t="n">
        <v>44066</v>
      </c>
      <c r="AR328" s="0" t="n">
        <v>9</v>
      </c>
    </row>
    <row r="329" customFormat="false" ht="13" hidden="false" customHeight="false" outlineLevel="0" collapsed="false">
      <c r="B329" s="4" t="s">
        <v>44</v>
      </c>
      <c r="C329" s="5" t="n">
        <v>2015</v>
      </c>
      <c r="D329" s="4" t="s">
        <v>615</v>
      </c>
      <c r="E329" s="4" t="s">
        <v>616</v>
      </c>
      <c r="F329" s="4" t="n">
        <v>2</v>
      </c>
      <c r="G329" s="4" t="n">
        <v>2</v>
      </c>
      <c r="H329" s="2" t="s">
        <v>633</v>
      </c>
      <c r="I329" s="2" t="s">
        <v>634</v>
      </c>
      <c r="J329" s="2" t="s">
        <v>48</v>
      </c>
      <c r="K329" s="4" t="str">
        <f aca="false">CONCATENATE(IF(ISBLANK(W329),"-",W329),"/",IF(ISBLANK(Z329),"-",Z329),"/",IF(ISBLANK(AC329),"-",AC329),"/",IF(ISBLANK(AF329),"-",AF329),"/",IF(ISBLANK(AH329),"-",AH329))</f>
        <v>-/2021/-/-/-</v>
      </c>
      <c r="L329" s="4" t="str">
        <f aca="false">CONCATENATE(IF(ISBLANK(X329),"-",X329),"/",IF(ISBLANK(AA329),"-",AA329),"/",IF(ISBLANK(AD329),"-",AD329),"/",IF(ISBLANK(AG329),"-",AG329),"/",IF(ISBLANK(AI329),"-",AI329))</f>
        <v>-/2030/-/-/-</v>
      </c>
      <c r="M329" s="6"/>
      <c r="N329" s="4" t="n">
        <v>2019</v>
      </c>
      <c r="O329" s="4" t="str">
        <f aca="false">CONCATENATE(IF(ISBLANK(V329),"-",V329),"/",IF(ISBLANK(Y329),"-",Y329),"/",IF(ISBLANK(AB329),"-",AB329),"/",IF(ISBLANK(AE329),"-",AE329))</f>
        <v>-/92/-/-</v>
      </c>
      <c r="P329" s="4" t="s">
        <v>633</v>
      </c>
      <c r="Q329" s="4" t="s">
        <v>619</v>
      </c>
      <c r="R329" s="7"/>
      <c r="S329" s="7"/>
      <c r="T329" s="8" t="n">
        <f aca="false">M329*F329</f>
        <v>0</v>
      </c>
      <c r="U329" s="9" t="n">
        <f aca="false">G329*M329</f>
        <v>0</v>
      </c>
      <c r="V329" s="2" t="s">
        <v>161</v>
      </c>
      <c r="Y329" s="0" t="n">
        <v>92</v>
      </c>
      <c r="Z329" s="0" t="n">
        <v>2021</v>
      </c>
      <c r="AA329" s="0" t="n">
        <v>2030</v>
      </c>
      <c r="AJ329" s="0" t="n">
        <f aca="false">VLOOKUP(D329,Koordinaten!$A:$C,2,FALSE())</f>
        <v>-122.419</v>
      </c>
      <c r="AK329" s="0" t="n">
        <f aca="false">VLOOKUP(D329,Koordinaten!$A:$C,3,FALSE())</f>
        <v>37.7793</v>
      </c>
      <c r="AL329" s="0" t="n">
        <f aca="false">IF(ISBLANK($E329),VLOOKUP(D329,Koordinaten!$A:$C,2,FALSE()),VLOOKUP($E329,Koordinaten!$F:$H,2,FALSE()))</f>
        <v>-122.419</v>
      </c>
      <c r="AM329" s="0" t="n">
        <f aca="false">IF(ISBLANK($E329),VLOOKUP(D329,Koordinaten!$A:$C,3,FALSE()),VLOOKUP($E329,Koordinaten!$F:$H,3,FALSE()))</f>
        <v>37.7793</v>
      </c>
      <c r="AN329" s="0" t="str">
        <f aca="false">CONCATENATE(AK329,";",AJ329)</f>
        <v>37,7793;-122,419</v>
      </c>
      <c r="AO329" s="0" t="str">
        <f aca="false">CONCATENATE(AM329,";",AL329)</f>
        <v>37,7793;-122,419</v>
      </c>
      <c r="AP329" s="0" t="n">
        <f aca="false">MIN(IF(ISBLANK(X329),9999,X329),IF(ISBLANK(AA329),9999,AA329),IF(ISBLANK(AD329),9999,AD329),IF(ISBLANK(AG329),9999,AG329),IF(ISBLANK(AI329),9999,AI329))</f>
        <v>2030</v>
      </c>
      <c r="AQ329" s="10" t="n">
        <v>44066</v>
      </c>
      <c r="AR329" s="0" t="n">
        <v>10</v>
      </c>
    </row>
    <row r="330" customFormat="false" ht="20" hidden="false" customHeight="false" outlineLevel="0" collapsed="false">
      <c r="B330" s="4" t="s">
        <v>52</v>
      </c>
      <c r="C330" s="5" t="n">
        <v>2017</v>
      </c>
      <c r="D330" s="4" t="s">
        <v>197</v>
      </c>
      <c r="E330" s="4" t="s">
        <v>635</v>
      </c>
      <c r="F330" s="4" t="n">
        <v>1</v>
      </c>
      <c r="G330" s="4" t="n">
        <v>1</v>
      </c>
      <c r="H330" s="2" t="s">
        <v>636</v>
      </c>
      <c r="I330" s="2" t="s">
        <v>181</v>
      </c>
      <c r="J330" s="2" t="s">
        <v>181</v>
      </c>
      <c r="K330" s="4" t="str">
        <f aca="false">CONCATENATE(IF(ISBLANK(W330),"-",W330),"/",IF(ISBLANK(Z330),"-",Z330),"/",IF(ISBLANK(AC330),"-",AC330),"/",IF(ISBLANK(AF330),"-",AF330),"/",IF(ISBLANK(AH330),"-",AH330))</f>
        <v>-/-/-/-/-</v>
      </c>
      <c r="L330" s="4" t="str">
        <f aca="false">CONCATENATE(IF(ISBLANK(X330),"-",X330),"/",IF(ISBLANK(AA330),"-",AA330),"/",IF(ISBLANK(AD330),"-",AD330),"/",IF(ISBLANK(AG330),"-",AG330),"/",IF(ISBLANK(AI330),"-",AI330))</f>
        <v>-/-/-/-/-</v>
      </c>
      <c r="M330" s="6"/>
      <c r="N330" s="4" t="n">
        <v>2019</v>
      </c>
      <c r="O330" s="4" t="str">
        <f aca="false">CONCATENATE(IF(ISBLANK(V330),"-",V330),"/",IF(ISBLANK(Y330),"-",Y330),"/",IF(ISBLANK(AB330),"-",AB330),"/",IF(ISBLANK(AE330),"-",AE330))</f>
        <v>-/-/-/-</v>
      </c>
      <c r="P330" s="4" t="s">
        <v>637</v>
      </c>
      <c r="Q330" s="4" t="s">
        <v>638</v>
      </c>
      <c r="R330" s="7"/>
      <c r="S330" s="7"/>
      <c r="T330" s="8" t="n">
        <f aca="false">M330*F330</f>
        <v>0</v>
      </c>
      <c r="U330" s="9" t="n">
        <f aca="false">G330*M330</f>
        <v>0</v>
      </c>
      <c r="V330" s="2" t="s">
        <v>161</v>
      </c>
      <c r="Y330" s="0" t="s">
        <v>161</v>
      </c>
      <c r="AH330" s="0" t="s">
        <v>161</v>
      </c>
      <c r="AI330" s="0" t="s">
        <v>161</v>
      </c>
      <c r="AJ330" s="0" t="n">
        <f aca="false">VLOOKUP(D330,Koordinaten!$A:$C,2,FALSE())</f>
        <v>13.376935</v>
      </c>
      <c r="AK330" s="0" t="n">
        <f aca="false">VLOOKUP(D330,Koordinaten!$A:$C,3,FALSE())</f>
        <v>52.516181</v>
      </c>
      <c r="AL330" s="0" t="n">
        <f aca="false">IF(ISBLANK($E330),VLOOKUP(D330,Koordinaten!$A:$C,2,FALSE()),VLOOKUP($E330,Koordinaten!$F:$H,2,FALSE()))</f>
        <v>9.1949534</v>
      </c>
      <c r="AM330" s="0" t="n">
        <f aca="false">IF(ISBLANK($E330),VLOOKUP(D330,Koordinaten!$A:$C,3,FALSE()),VLOOKUP($E330,Koordinaten!$F:$H,3,FALSE()))</f>
        <v>48.6296972</v>
      </c>
      <c r="AN330" s="0" t="str">
        <f aca="false">CONCATENATE(AK330,";",AJ330)</f>
        <v>52,516181;13,376935</v>
      </c>
      <c r="AO330" s="0" t="str">
        <f aca="false">CONCATENATE(AM330,";",AL330)</f>
        <v>48,6296972;9,1949534</v>
      </c>
      <c r="AP330" s="0" t="n">
        <f aca="false">MIN(IF(ISBLANK(X330),9999,X330),IF(ISBLANK(AA330),9999,AA330),IF(ISBLANK(AD330),9999,AD330),IF(ISBLANK(AG330),9999,AG330),IF(ISBLANK(AI330),9999,AI330))</f>
        <v>9999</v>
      </c>
      <c r="AQ330" s="10" t="n">
        <v>44107</v>
      </c>
      <c r="AR330" s="0" t="s">
        <v>51</v>
      </c>
    </row>
    <row r="331" customFormat="false" ht="20" hidden="false" customHeight="false" outlineLevel="0" collapsed="false">
      <c r="B331" s="4" t="s">
        <v>44</v>
      </c>
      <c r="C331" s="5" t="n">
        <v>2016</v>
      </c>
      <c r="D331" s="4" t="s">
        <v>197</v>
      </c>
      <c r="E331" s="4" t="s">
        <v>635</v>
      </c>
      <c r="F331" s="4" t="n">
        <v>1</v>
      </c>
      <c r="G331" s="4" t="n">
        <v>1</v>
      </c>
      <c r="H331" s="2" t="s">
        <v>636</v>
      </c>
      <c r="I331" s="2" t="s">
        <v>639</v>
      </c>
      <c r="J331" s="2" t="s">
        <v>196</v>
      </c>
      <c r="K331" s="4" t="str">
        <f aca="false">CONCATENATE(IF(ISBLANK(W331),"-",W331),"/",IF(ISBLANK(Z331),"-",Z331),"/",IF(ISBLANK(AC331),"-",AC331),"/",IF(ISBLANK(AF331),"-",AF331),"/",IF(ISBLANK(AH331),"-",AH331))</f>
        <v>-/-/-/2019/-</v>
      </c>
      <c r="L331" s="4" t="str">
        <f aca="false">CONCATENATE(IF(ISBLANK(X331),"-",X331),"/",IF(ISBLANK(AA331),"-",AA331),"/",IF(ISBLANK(AD331),"-",AD331),"/",IF(ISBLANK(AG331),"-",AG331),"/",IF(ISBLANK(AI331),"-",AI331))</f>
        <v>-/-/-/2024/-</v>
      </c>
      <c r="M331" s="6"/>
      <c r="N331" s="4" t="n">
        <v>2019</v>
      </c>
      <c r="O331" s="4" t="str">
        <f aca="false">CONCATENATE(IF(ISBLANK(V331),"-",V331),"/",IF(ISBLANK(Y331),"-",Y331),"/",IF(ISBLANK(AB331),"-",AB331),"/",IF(ISBLANK(AE331),"-",AE331))</f>
        <v>-/-/-/CT</v>
      </c>
      <c r="P331" s="4" t="s">
        <v>637</v>
      </c>
      <c r="Q331" s="4" t="s">
        <v>638</v>
      </c>
      <c r="R331" s="7"/>
      <c r="S331" s="7"/>
      <c r="T331" s="8" t="n">
        <f aca="false">M331*F331</f>
        <v>0</v>
      </c>
      <c r="U331" s="9" t="n">
        <f aca="false">G331*M331</f>
        <v>0</v>
      </c>
      <c r="V331" s="2" t="s">
        <v>161</v>
      </c>
      <c r="Y331" s="0" t="s">
        <v>161</v>
      </c>
      <c r="AE331" s="2" t="s">
        <v>640</v>
      </c>
      <c r="AF331" s="0" t="n">
        <v>2019</v>
      </c>
      <c r="AG331" s="0" t="n">
        <v>2024</v>
      </c>
      <c r="AH331" s="0" t="s">
        <v>161</v>
      </c>
      <c r="AI331" s="0" t="s">
        <v>161</v>
      </c>
      <c r="AJ331" s="0" t="n">
        <f aca="false">VLOOKUP(D331,Koordinaten!$A:$C,2,FALSE())</f>
        <v>13.376935</v>
      </c>
      <c r="AK331" s="0" t="n">
        <f aca="false">VLOOKUP(D331,Koordinaten!$A:$C,3,FALSE())</f>
        <v>52.516181</v>
      </c>
      <c r="AL331" s="0" t="n">
        <f aca="false">IF(ISBLANK($E331),VLOOKUP(D331,Koordinaten!$A:$C,2,FALSE()),VLOOKUP($E331,Koordinaten!$F:$H,2,FALSE()))</f>
        <v>9.1949534</v>
      </c>
      <c r="AM331" s="0" t="n">
        <f aca="false">IF(ISBLANK($E331),VLOOKUP(D331,Koordinaten!$A:$C,3,FALSE()),VLOOKUP($E331,Koordinaten!$F:$H,3,FALSE()))</f>
        <v>48.6296972</v>
      </c>
      <c r="AN331" s="0" t="str">
        <f aca="false">CONCATENATE(AK331,";",AJ331)</f>
        <v>52,516181;13,376935</v>
      </c>
      <c r="AO331" s="0" t="str">
        <f aca="false">CONCATENATE(AM331,";",AL331)</f>
        <v>48,6296972;9,1949534</v>
      </c>
      <c r="AP331" s="0" t="n">
        <f aca="false">MIN(IF(ISBLANK(X331),9999,X331),IF(ISBLANK(AA331),9999,AA331),IF(ISBLANK(AD331),9999,AD331),IF(ISBLANK(AG331),9999,AG331),IF(ISBLANK(AI331),9999,AI331))</f>
        <v>2024</v>
      </c>
      <c r="AQ331" s="10" t="n">
        <v>44066</v>
      </c>
      <c r="AR331" s="0" t="n">
        <v>8</v>
      </c>
    </row>
    <row r="332" customFormat="false" ht="20" hidden="false" customHeight="false" outlineLevel="0" collapsed="false">
      <c r="B332" s="4" t="s">
        <v>44</v>
      </c>
      <c r="C332" s="5" t="n">
        <v>2015</v>
      </c>
      <c r="D332" s="4" t="s">
        <v>197</v>
      </c>
      <c r="E332" s="4" t="s">
        <v>635</v>
      </c>
      <c r="F332" s="4" t="n">
        <v>1</v>
      </c>
      <c r="G332" s="4" t="n">
        <v>1</v>
      </c>
      <c r="H332" s="2" t="s">
        <v>636</v>
      </c>
      <c r="I332" s="2" t="s">
        <v>641</v>
      </c>
      <c r="J332" s="2" t="s">
        <v>642</v>
      </c>
      <c r="K332" s="4" t="str">
        <f aca="false">CONCATENATE(IF(ISBLANK(W332),"-",W332),"/",IF(ISBLANK(Z332),"-",Z332),"/",IF(ISBLANK(AC332),"-",AC332),"/",IF(ISBLANK(AF332),"-",AF332),"/",IF(ISBLANK(AH332),"-",AH332))</f>
        <v>-/-/-/-/-</v>
      </c>
      <c r="L332" s="4" t="str">
        <f aca="false">CONCATENATE(IF(ISBLANK(X332),"-",X332),"/",IF(ISBLANK(AA332),"-",AA332),"/",IF(ISBLANK(AD332),"-",AD332),"/",IF(ISBLANK(AG332),"-",AG332),"/",IF(ISBLANK(AI332),"-",AI332))</f>
        <v>-/-/-/-/-</v>
      </c>
      <c r="M332" s="6"/>
      <c r="N332" s="4" t="n">
        <v>2019</v>
      </c>
      <c r="O332" s="4" t="str">
        <f aca="false">CONCATENATE(IF(ISBLANK(V332),"-",V332),"/",IF(ISBLANK(Y332),"-",Y332),"/",IF(ISBLANK(AB332),"-",AB332),"/",IF(ISBLANK(AE332),"-",AE332))</f>
        <v>-/-/-/-</v>
      </c>
      <c r="P332" s="4" t="s">
        <v>637</v>
      </c>
      <c r="Q332" s="4" t="s">
        <v>638</v>
      </c>
      <c r="R332" s="7"/>
      <c r="S332" s="7"/>
      <c r="T332" s="8" t="n">
        <f aca="false">M332*F332</f>
        <v>0</v>
      </c>
      <c r="U332" s="9" t="n">
        <f aca="false">G332*M332</f>
        <v>0</v>
      </c>
      <c r="V332" s="2" t="s">
        <v>161</v>
      </c>
      <c r="Y332" s="0" t="s">
        <v>161</v>
      </c>
      <c r="AH332" s="0" t="s">
        <v>161</v>
      </c>
      <c r="AI332" s="0" t="s">
        <v>161</v>
      </c>
      <c r="AJ332" s="0" t="n">
        <f aca="false">VLOOKUP(D332,Koordinaten!$A:$C,2,FALSE())</f>
        <v>13.376935</v>
      </c>
      <c r="AK332" s="0" t="n">
        <f aca="false">VLOOKUP(D332,Koordinaten!$A:$C,3,FALSE())</f>
        <v>52.516181</v>
      </c>
      <c r="AL332" s="0" t="n">
        <f aca="false">IF(ISBLANK($E332),VLOOKUP(D332,Koordinaten!$A:$C,2,FALSE()),VLOOKUP($E332,Koordinaten!$F:$H,2,FALSE()))</f>
        <v>9.1949534</v>
      </c>
      <c r="AM332" s="0" t="n">
        <f aca="false">IF(ISBLANK($E332),VLOOKUP(D332,Koordinaten!$A:$C,3,FALSE()),VLOOKUP($E332,Koordinaten!$F:$H,3,FALSE()))</f>
        <v>48.6296972</v>
      </c>
      <c r="AN332" s="0" t="str">
        <f aca="false">CONCATENATE(AK332,";",AJ332)</f>
        <v>52,516181;13,376935</v>
      </c>
      <c r="AO332" s="0" t="str">
        <f aca="false">CONCATENATE(AM332,";",AL332)</f>
        <v>48,6296972;9,1949534</v>
      </c>
      <c r="AP332" s="0" t="n">
        <f aca="false">MIN(IF(ISBLANK(X332),9999,X332),IF(ISBLANK(AA332),9999,AA332),IF(ISBLANK(AD332),9999,AD332),IF(ISBLANK(AG332),9999,AG332),IF(ISBLANK(AI332),9999,AI332))</f>
        <v>9999</v>
      </c>
      <c r="AQ332" s="10" t="n">
        <v>44066</v>
      </c>
      <c r="AR332" s="0" t="n">
        <v>9</v>
      </c>
    </row>
    <row r="333" customFormat="false" ht="20" hidden="false" customHeight="false" outlineLevel="0" collapsed="false">
      <c r="B333" s="4" t="s">
        <v>89</v>
      </c>
      <c r="C333" s="5" t="n">
        <v>2017</v>
      </c>
      <c r="D333" s="4" t="s">
        <v>197</v>
      </c>
      <c r="E333" s="4" t="s">
        <v>635</v>
      </c>
      <c r="F333" s="4" t="n">
        <v>1</v>
      </c>
      <c r="G333" s="4" t="n">
        <v>1</v>
      </c>
      <c r="H333" s="2" t="s">
        <v>636</v>
      </c>
      <c r="I333" s="2" t="s">
        <v>643</v>
      </c>
      <c r="J333" s="2" t="s">
        <v>201</v>
      </c>
      <c r="K333" s="4" t="str">
        <f aca="false">CONCATENATE(IF(ISBLANK(W333),"-",W333),"/",IF(ISBLANK(Z333),"-",Z333),"/",IF(ISBLANK(AC333),"-",AC333),"/",IF(ISBLANK(AF333),"-",AF333),"/",IF(ISBLANK(AH333),"-",AH333))</f>
        <v>-/-/-/-/-</v>
      </c>
      <c r="L333" s="4" t="str">
        <f aca="false">CONCATENATE(IF(ISBLANK(X333),"-",X333),"/",IF(ISBLANK(AA333),"-",AA333),"/",IF(ISBLANK(AD333),"-",AD333),"/",IF(ISBLANK(AG333),"-",AG333),"/",IF(ISBLANK(AI333),"-",AI333))</f>
        <v>-/-/-/-/-</v>
      </c>
      <c r="M333" s="6"/>
      <c r="N333" s="4" t="n">
        <v>2019</v>
      </c>
      <c r="O333" s="4" t="str">
        <f aca="false">CONCATENATE(IF(ISBLANK(V333),"-",V333),"/",IF(ISBLANK(Y333),"-",Y333),"/",IF(ISBLANK(AB333),"-",AB333),"/",IF(ISBLANK(AE333),"-",AE333))</f>
        <v>-/-/-/-</v>
      </c>
      <c r="P333" s="4" t="s">
        <v>637</v>
      </c>
      <c r="Q333" s="4" t="s">
        <v>638</v>
      </c>
      <c r="R333" s="7"/>
      <c r="S333" s="7"/>
      <c r="T333" s="8" t="n">
        <f aca="false">M333*F333</f>
        <v>0</v>
      </c>
      <c r="U333" s="9" t="n">
        <f aca="false">G333*M333</f>
        <v>0</v>
      </c>
      <c r="V333" s="2" t="s">
        <v>161</v>
      </c>
      <c r="Y333" s="0" t="s">
        <v>161</v>
      </c>
      <c r="AH333" s="0" t="s">
        <v>161</v>
      </c>
      <c r="AI333" s="0" t="s">
        <v>161</v>
      </c>
      <c r="AJ333" s="0" t="n">
        <f aca="false">VLOOKUP(D333,Koordinaten!$A:$C,2,FALSE())</f>
        <v>13.376935</v>
      </c>
      <c r="AK333" s="0" t="n">
        <f aca="false">VLOOKUP(D333,Koordinaten!$A:$C,3,FALSE())</f>
        <v>52.516181</v>
      </c>
      <c r="AL333" s="0" t="n">
        <f aca="false">IF(ISBLANK($E333),VLOOKUP(D333,Koordinaten!$A:$C,2,FALSE()),VLOOKUP($E333,Koordinaten!$F:$H,2,FALSE()))</f>
        <v>9.1949534</v>
      </c>
      <c r="AM333" s="0" t="n">
        <f aca="false">IF(ISBLANK($E333),VLOOKUP(D333,Koordinaten!$A:$C,3,FALSE()),VLOOKUP($E333,Koordinaten!$F:$H,3,FALSE()))</f>
        <v>48.6296972</v>
      </c>
      <c r="AN333" s="0" t="str">
        <f aca="false">CONCATENATE(AK333,";",AJ333)</f>
        <v>52,516181;13,376935</v>
      </c>
      <c r="AO333" s="0" t="str">
        <f aca="false">CONCATENATE(AM333,";",AL333)</f>
        <v>48,6296972;9,1949534</v>
      </c>
      <c r="AP333" s="0" t="n">
        <f aca="false">MIN(IF(ISBLANK(X333),9999,X333),IF(ISBLANK(AA333),9999,AA333),IF(ISBLANK(AD333),9999,AD333),IF(ISBLANK(AG333),9999,AG333),IF(ISBLANK(AI333),9999,AI333))</f>
        <v>9999</v>
      </c>
      <c r="AQ333" s="10" t="n">
        <v>44065</v>
      </c>
      <c r="AR333" s="0" t="n">
        <v>5</v>
      </c>
    </row>
    <row r="334" customFormat="false" ht="13" hidden="false" customHeight="false" outlineLevel="0" collapsed="false">
      <c r="B334" s="4" t="s">
        <v>44</v>
      </c>
      <c r="C334" s="5"/>
      <c r="D334" s="4" t="s">
        <v>60</v>
      </c>
      <c r="E334" s="4" t="s">
        <v>157</v>
      </c>
      <c r="F334" s="4" t="n">
        <v>1</v>
      </c>
      <c r="G334" s="4"/>
      <c r="H334" s="2" t="s">
        <v>644</v>
      </c>
      <c r="I334" s="2" t="s">
        <v>493</v>
      </c>
      <c r="J334" s="2" t="s">
        <v>493</v>
      </c>
      <c r="K334" s="4" t="str">
        <f aca="false">CONCATENATE(IF(ISBLANK(W334),"-",W334),"/",IF(ISBLANK(Z334),"-",Z334),"/",IF(ISBLANK(AC334),"-",AC334),"/",IF(ISBLANK(AF334),"-",AF334),"/",IF(ISBLANK(AH334),"-",AH334))</f>
        <v>-/-/-/-/-</v>
      </c>
      <c r="L334" s="4" t="str">
        <f aca="false">CONCATENATE(IF(ISBLANK(X334),"-",X334),"/",IF(ISBLANK(AA334),"-",AA334),"/",IF(ISBLANK(AD334),"-",AD334),"/",IF(ISBLANK(AG334),"-",AG334),"/",IF(ISBLANK(AI334),"-",AI334))</f>
        <v>-/-/-/-/-</v>
      </c>
      <c r="M334" s="6"/>
      <c r="N334" s="4" t="n">
        <v>2019</v>
      </c>
      <c r="O334" s="4" t="str">
        <f aca="false">CONCATENATE(IF(ISBLANK(V334),"-",V334),"/",IF(ISBLANK(Y334),"-",Y334),"/",IF(ISBLANK(AB334),"-",AB334),"/",IF(ISBLANK(AE334),"-",AE334))</f>
        <v>-/-/-/-</v>
      </c>
      <c r="P334" s="4" t="s">
        <v>645</v>
      </c>
      <c r="Q334" s="4" t="s">
        <v>646</v>
      </c>
      <c r="R334" s="7"/>
      <c r="S334" s="7"/>
      <c r="T334" s="8" t="n">
        <f aca="false">M334*F334</f>
        <v>0</v>
      </c>
      <c r="U334" s="9" t="n">
        <f aca="false">G334*M334</f>
        <v>0</v>
      </c>
      <c r="V334" s="2" t="s">
        <v>161</v>
      </c>
      <c r="Y334" s="0" t="s">
        <v>161</v>
      </c>
      <c r="AJ334" s="0" t="n">
        <f aca="false">VLOOKUP(D334,Koordinaten!$A:$C,2,FALSE())</f>
        <v>12.4853384</v>
      </c>
      <c r="AK334" s="0" t="n">
        <f aca="false">VLOOKUP(D334,Koordinaten!$A:$C,3,FALSE())</f>
        <v>41.894802</v>
      </c>
      <c r="AL334" s="0" t="n">
        <f aca="false">IF(ISBLANK($E334),VLOOKUP(D334,Koordinaten!$A:$C,2,FALSE()),VLOOKUP($E334,Koordinaten!$F:$H,2,FALSE()))</f>
        <v>11.3547801</v>
      </c>
      <c r="AM334" s="0" t="n">
        <f aca="false">IF(ISBLANK($E334),VLOOKUP(D334,Koordinaten!$A:$C,3,FALSE()),VLOOKUP($E334,Koordinaten!$F:$H,3,FALSE()))</f>
        <v>46.4981125</v>
      </c>
      <c r="AN334" s="0" t="str">
        <f aca="false">CONCATENATE(AK334,";",AJ334)</f>
        <v>41,894802;12,4853384</v>
      </c>
      <c r="AO334" s="0" t="str">
        <f aca="false">CONCATENATE(AM334,";",AL334)</f>
        <v>46,4981125;11,3547801</v>
      </c>
      <c r="AP334" s="0" t="n">
        <f aca="false">MIN(IF(ISBLANK(X334),9999,X334),IF(ISBLANK(AA334),9999,AA334),IF(ISBLANK(AD334),9999,AD334),IF(ISBLANK(AG334),9999,AG334),IF(ISBLANK(AI334),9999,AI334))</f>
        <v>9999</v>
      </c>
    </row>
    <row r="335" customFormat="false" ht="13" hidden="false" customHeight="false" outlineLevel="0" collapsed="false">
      <c r="B335" s="4" t="s">
        <v>44</v>
      </c>
      <c r="C335" s="5"/>
      <c r="D335" s="4" t="s">
        <v>60</v>
      </c>
      <c r="E335" s="4" t="s">
        <v>157</v>
      </c>
      <c r="F335" s="4" t="n">
        <v>1</v>
      </c>
      <c r="G335" s="4"/>
      <c r="H335" s="2" t="s">
        <v>647</v>
      </c>
      <c r="I335" s="2" t="s">
        <v>648</v>
      </c>
      <c r="J335" s="2" t="s">
        <v>48</v>
      </c>
      <c r="K335" s="4" t="str">
        <f aca="false">CONCATENATE(IF(ISBLANK(W335),"-",W335),"/",IF(ISBLANK(Z335),"-",Z335),"/",IF(ISBLANK(AC335),"-",AC335),"/",IF(ISBLANK(AF335),"-",AF335),"/",IF(ISBLANK(AH335),"-",AH335))</f>
        <v>-/-/-/-/-</v>
      </c>
      <c r="L335" s="4" t="str">
        <f aca="false">CONCATENATE(IF(ISBLANK(X335),"-",X335),"/",IF(ISBLANK(AA335),"-",AA335),"/",IF(ISBLANK(AD335),"-",AD335),"/",IF(ISBLANK(AG335),"-",AG335),"/",IF(ISBLANK(AI335),"-",AI335))</f>
        <v>-/-/-/-/-</v>
      </c>
      <c r="M335" s="6"/>
      <c r="N335" s="4" t="n">
        <v>2019</v>
      </c>
      <c r="O335" s="4" t="str">
        <f aca="false">CONCATENATE(IF(ISBLANK(V335),"-",V335),"/",IF(ISBLANK(Y335),"-",Y335),"/",IF(ISBLANK(AB335),"-",AB335),"/",IF(ISBLANK(AE335),"-",AE335))</f>
        <v>-/-/-/-</v>
      </c>
      <c r="P335" s="4" t="s">
        <v>645</v>
      </c>
      <c r="Q335" s="4" t="s">
        <v>646</v>
      </c>
      <c r="R335" s="7"/>
      <c r="S335" s="7"/>
      <c r="T335" s="8" t="n">
        <f aca="false">M335*F335</f>
        <v>0</v>
      </c>
      <c r="U335" s="9" t="n">
        <f aca="false">G335*M335</f>
        <v>0</v>
      </c>
      <c r="V335" s="2" t="s">
        <v>161</v>
      </c>
      <c r="Y335" s="0" t="s">
        <v>161</v>
      </c>
      <c r="AJ335" s="0" t="n">
        <f aca="false">VLOOKUP(D335,Koordinaten!$A:$C,2,FALSE())</f>
        <v>12.4853384</v>
      </c>
      <c r="AK335" s="0" t="n">
        <f aca="false">VLOOKUP(D335,Koordinaten!$A:$C,3,FALSE())</f>
        <v>41.894802</v>
      </c>
      <c r="AL335" s="0" t="n">
        <f aca="false">IF(ISBLANK($E335),VLOOKUP(D335,Koordinaten!$A:$C,2,FALSE()),VLOOKUP($E335,Koordinaten!$F:$H,2,FALSE()))</f>
        <v>11.3547801</v>
      </c>
      <c r="AM335" s="0" t="n">
        <f aca="false">IF(ISBLANK($E335),VLOOKUP(D335,Koordinaten!$A:$C,3,FALSE()),VLOOKUP($E335,Koordinaten!$F:$H,3,FALSE()))</f>
        <v>46.4981125</v>
      </c>
      <c r="AN335" s="0" t="str">
        <f aca="false">CONCATENATE(AK335,";",AJ335)</f>
        <v>41,894802;12,4853384</v>
      </c>
      <c r="AO335" s="0" t="str">
        <f aca="false">CONCATENATE(AM335,";",AL335)</f>
        <v>46,4981125;11,3547801</v>
      </c>
      <c r="AP335" s="0" t="n">
        <f aca="false">MIN(IF(ISBLANK(X335),9999,X335),IF(ISBLANK(AA335),9999,AA335),IF(ISBLANK(AD335),9999,AD335),IF(ISBLANK(AG335),9999,AG335),IF(ISBLANK(AI335),9999,AI335))</f>
        <v>9999</v>
      </c>
    </row>
    <row r="336" customFormat="false" ht="13" hidden="false" customHeight="false" outlineLevel="0" collapsed="false">
      <c r="B336" s="4" t="s">
        <v>44</v>
      </c>
      <c r="C336" s="5"/>
      <c r="D336" s="4" t="s">
        <v>60</v>
      </c>
      <c r="E336" s="4" t="s">
        <v>157</v>
      </c>
      <c r="F336" s="4" t="n">
        <v>3</v>
      </c>
      <c r="G336" s="4"/>
      <c r="H336" s="2" t="s">
        <v>649</v>
      </c>
      <c r="I336" s="2" t="s">
        <v>650</v>
      </c>
      <c r="J336" s="2" t="s">
        <v>48</v>
      </c>
      <c r="K336" s="4" t="str">
        <f aca="false">CONCATENATE(IF(ISBLANK(W336),"-",W336),"/",IF(ISBLANK(Z336),"-",Z336),"/",IF(ISBLANK(AC336),"-",AC336),"/",IF(ISBLANK(AF336),"-",AF336),"/",IF(ISBLANK(AH336),"-",AH336))</f>
        <v>-/-/-/-/-</v>
      </c>
      <c r="L336" s="4" t="str">
        <f aca="false">CONCATENATE(IF(ISBLANK(X336),"-",X336),"/",IF(ISBLANK(AA336),"-",AA336),"/",IF(ISBLANK(AD336),"-",AD336),"/",IF(ISBLANK(AG336),"-",AG336),"/",IF(ISBLANK(AI336),"-",AI336))</f>
        <v>-/-/-/-/-</v>
      </c>
      <c r="M336" s="6"/>
      <c r="N336" s="4" t="n">
        <v>2019</v>
      </c>
      <c r="O336" s="4" t="str">
        <f aca="false">CONCATENATE(IF(ISBLANK(V336),"-",V336),"/",IF(ISBLANK(Y336),"-",Y336),"/",IF(ISBLANK(AB336),"-",AB336),"/",IF(ISBLANK(AE336),"-",AE336))</f>
        <v>-/-/-/-</v>
      </c>
      <c r="P336" s="4" t="s">
        <v>645</v>
      </c>
      <c r="Q336" s="4" t="s">
        <v>646</v>
      </c>
      <c r="R336" s="7"/>
      <c r="S336" s="7"/>
      <c r="T336" s="8" t="n">
        <f aca="false">M336*F336</f>
        <v>0</v>
      </c>
      <c r="U336" s="9" t="n">
        <f aca="false">G336*M336</f>
        <v>0</v>
      </c>
      <c r="V336" s="2" t="s">
        <v>161</v>
      </c>
      <c r="Y336" s="0" t="s">
        <v>161</v>
      </c>
      <c r="AJ336" s="0" t="n">
        <f aca="false">VLOOKUP(D336,Koordinaten!$A:$C,2,FALSE())</f>
        <v>12.4853384</v>
      </c>
      <c r="AK336" s="0" t="n">
        <f aca="false">VLOOKUP(D336,Koordinaten!$A:$C,3,FALSE())</f>
        <v>41.894802</v>
      </c>
      <c r="AL336" s="0" t="n">
        <f aca="false">IF(ISBLANK($E336),VLOOKUP(D336,Koordinaten!$A:$C,2,FALSE()),VLOOKUP($E336,Koordinaten!$F:$H,2,FALSE()))</f>
        <v>11.3547801</v>
      </c>
      <c r="AM336" s="0" t="n">
        <f aca="false">IF(ISBLANK($E336),VLOOKUP(D336,Koordinaten!$A:$C,3,FALSE()),VLOOKUP($E336,Koordinaten!$F:$H,3,FALSE()))</f>
        <v>46.4981125</v>
      </c>
      <c r="AN336" s="0" t="str">
        <f aca="false">CONCATENATE(AK336,";",AJ336)</f>
        <v>41,894802;12,4853384</v>
      </c>
      <c r="AO336" s="0" t="str">
        <f aca="false">CONCATENATE(AM336,";",AL336)</f>
        <v>46,4981125;11,3547801</v>
      </c>
      <c r="AP336" s="0" t="n">
        <f aca="false">MIN(IF(ISBLANK(X336),9999,X336),IF(ISBLANK(AA336),9999,AA336),IF(ISBLANK(AD336),9999,AD336),IF(ISBLANK(AG336),9999,AG336),IF(ISBLANK(AI336),9999,AI336))</f>
        <v>9999</v>
      </c>
    </row>
    <row r="337" customFormat="false" ht="13" hidden="false" customHeight="false" outlineLevel="0" collapsed="false">
      <c r="B337" s="4" t="s">
        <v>71</v>
      </c>
      <c r="C337" s="5" t="n">
        <v>2015</v>
      </c>
      <c r="D337" s="4" t="s">
        <v>60</v>
      </c>
      <c r="E337" s="4" t="s">
        <v>157</v>
      </c>
      <c r="F337" s="4" t="n">
        <v>1</v>
      </c>
      <c r="G337" s="4" t="n">
        <v>1</v>
      </c>
      <c r="H337" s="2" t="s">
        <v>651</v>
      </c>
      <c r="I337" s="2" t="s">
        <v>652</v>
      </c>
      <c r="J337" s="2" t="s">
        <v>69</v>
      </c>
      <c r="K337" s="4" t="str">
        <f aca="false">CONCATENATE(IF(ISBLANK(W337),"-",W337),"/",IF(ISBLANK(Z337),"-",Z337),"/",IF(ISBLANK(AC337),"-",AC337),"/",IF(ISBLANK(AF337),"-",AF337),"/",IF(ISBLANK(AH337),"-",AH337))</f>
        <v>-/-/-/-/-</v>
      </c>
      <c r="L337" s="4" t="str">
        <f aca="false">CONCATENATE(IF(ISBLANK(X337),"-",X337),"/",IF(ISBLANK(AA337),"-",AA337),"/",IF(ISBLANK(AD337),"-",AD337),"/",IF(ISBLANK(AG337),"-",AG337),"/",IF(ISBLANK(AI337),"-",AI337))</f>
        <v>-/-/-/-/-</v>
      </c>
      <c r="M337" s="6"/>
      <c r="N337" s="4" t="n">
        <v>2019</v>
      </c>
      <c r="O337" s="4" t="str">
        <f aca="false">CONCATENATE(IF(ISBLANK(V337),"-",V337),"/",IF(ISBLANK(Y337),"-",Y337),"/",IF(ISBLANK(AB337),"-",AB337),"/",IF(ISBLANK(AE337),"-",AE337))</f>
        <v>-/-/-/-</v>
      </c>
      <c r="P337" s="4" t="s">
        <v>645</v>
      </c>
      <c r="Q337" s="4" t="s">
        <v>646</v>
      </c>
      <c r="R337" s="7"/>
      <c r="S337" s="7"/>
      <c r="T337" s="8" t="n">
        <f aca="false">M337*F337</f>
        <v>0</v>
      </c>
      <c r="U337" s="9" t="n">
        <f aca="false">G337*M337</f>
        <v>0</v>
      </c>
      <c r="V337" s="2" t="s">
        <v>161</v>
      </c>
      <c r="Y337" s="0" t="s">
        <v>161</v>
      </c>
      <c r="AJ337" s="0" t="n">
        <f aca="false">VLOOKUP(D337,Koordinaten!$A:$C,2,FALSE())</f>
        <v>12.4853384</v>
      </c>
      <c r="AK337" s="0" t="n">
        <f aca="false">VLOOKUP(D337,Koordinaten!$A:$C,3,FALSE())</f>
        <v>41.894802</v>
      </c>
      <c r="AL337" s="0" t="n">
        <f aca="false">IF(ISBLANK($E337),VLOOKUP(D337,Koordinaten!$A:$C,2,FALSE()),VLOOKUP($E337,Koordinaten!$F:$H,2,FALSE()))</f>
        <v>11.3547801</v>
      </c>
      <c r="AM337" s="0" t="n">
        <f aca="false">IF(ISBLANK($E337),VLOOKUP(D337,Koordinaten!$A:$C,3,FALSE()),VLOOKUP($E337,Koordinaten!$F:$H,3,FALSE()))</f>
        <v>46.4981125</v>
      </c>
      <c r="AN337" s="0" t="str">
        <f aca="false">CONCATENATE(AK337,";",AJ337)</f>
        <v>41,894802;12,4853384</v>
      </c>
      <c r="AO337" s="0" t="str">
        <f aca="false">CONCATENATE(AM337,";",AL337)</f>
        <v>46,4981125;11,3547801</v>
      </c>
      <c r="AP337" s="0" t="n">
        <f aca="false">MIN(IF(ISBLANK(X337),9999,X337),IF(ISBLANK(AA337),9999,AA337),IF(ISBLANK(AD337),9999,AD337),IF(ISBLANK(AG337),9999,AG337),IF(ISBLANK(AI337),9999,AI337))</f>
        <v>9999</v>
      </c>
      <c r="AQ337" s="10" t="n">
        <v>44302</v>
      </c>
      <c r="AR337" s="0" t="s">
        <v>397</v>
      </c>
    </row>
    <row r="338" customFormat="false" ht="13" hidden="false" customHeight="false" outlineLevel="0" collapsed="false">
      <c r="B338" s="4" t="s">
        <v>44</v>
      </c>
      <c r="C338" s="5" t="n">
        <v>2015</v>
      </c>
      <c r="D338" s="4" t="s">
        <v>60</v>
      </c>
      <c r="E338" s="4" t="s">
        <v>157</v>
      </c>
      <c r="F338" s="4" t="n">
        <v>3</v>
      </c>
      <c r="G338" s="4"/>
      <c r="H338" s="2" t="s">
        <v>651</v>
      </c>
      <c r="I338" s="2" t="s">
        <v>652</v>
      </c>
      <c r="J338" s="2" t="s">
        <v>69</v>
      </c>
      <c r="K338" s="4" t="str">
        <f aca="false">CONCATENATE(IF(ISBLANK(W338),"-",W338),"/",IF(ISBLANK(Z338),"-",Z338),"/",IF(ISBLANK(AC338),"-",AC338),"/",IF(ISBLANK(AF338),"-",AF338),"/",IF(ISBLANK(AH338),"-",AH338))</f>
        <v>-/-/-/-/-</v>
      </c>
      <c r="L338" s="4" t="str">
        <f aca="false">CONCATENATE(IF(ISBLANK(X338),"-",X338),"/",IF(ISBLANK(AA338),"-",AA338),"/",IF(ISBLANK(AD338),"-",AD338),"/",IF(ISBLANK(AG338),"-",AG338),"/",IF(ISBLANK(AI338),"-",AI338))</f>
        <v>-/-/-/-/-</v>
      </c>
      <c r="M338" s="6"/>
      <c r="N338" s="4" t="n">
        <v>2019</v>
      </c>
      <c r="O338" s="4" t="str">
        <f aca="false">CONCATENATE(IF(ISBLANK(V338),"-",V338),"/",IF(ISBLANK(Y338),"-",Y338),"/",IF(ISBLANK(AB338),"-",AB338),"/",IF(ISBLANK(AE338),"-",AE338))</f>
        <v>-/-/-/-</v>
      </c>
      <c r="P338" s="4" t="s">
        <v>645</v>
      </c>
      <c r="Q338" s="4" t="s">
        <v>646</v>
      </c>
      <c r="R338" s="7"/>
      <c r="S338" s="7"/>
      <c r="T338" s="8" t="n">
        <f aca="false">M338*F338</f>
        <v>0</v>
      </c>
      <c r="U338" s="9" t="n">
        <f aca="false">G338*M338</f>
        <v>0</v>
      </c>
      <c r="V338" s="2" t="s">
        <v>161</v>
      </c>
      <c r="Y338" s="0" t="s">
        <v>161</v>
      </c>
      <c r="AJ338" s="0" t="n">
        <f aca="false">VLOOKUP(D338,Koordinaten!$A:$C,2,FALSE())</f>
        <v>12.4853384</v>
      </c>
      <c r="AK338" s="0" t="n">
        <f aca="false">VLOOKUP(D338,Koordinaten!$A:$C,3,FALSE())</f>
        <v>41.894802</v>
      </c>
      <c r="AL338" s="0" t="n">
        <f aca="false">IF(ISBLANK($E338),VLOOKUP(D338,Koordinaten!$A:$C,2,FALSE()),VLOOKUP($E338,Koordinaten!$F:$H,2,FALSE()))</f>
        <v>11.3547801</v>
      </c>
      <c r="AM338" s="0" t="n">
        <f aca="false">IF(ISBLANK($E338),VLOOKUP(D338,Koordinaten!$A:$C,3,FALSE()),VLOOKUP($E338,Koordinaten!$F:$H,3,FALSE()))</f>
        <v>46.4981125</v>
      </c>
      <c r="AN338" s="0" t="str">
        <f aca="false">CONCATENATE(AK338,";",AJ338)</f>
        <v>41,894802;12,4853384</v>
      </c>
      <c r="AO338" s="0" t="str">
        <f aca="false">CONCATENATE(AM338,";",AL338)</f>
        <v>46,4981125;11,3547801</v>
      </c>
      <c r="AP338" s="0" t="n">
        <f aca="false">MIN(IF(ISBLANK(X338),9999,X338),IF(ISBLANK(AA338),9999,AA338),IF(ISBLANK(AD338),9999,AD338),IF(ISBLANK(AG338),9999,AG338),IF(ISBLANK(AI338),9999,AI338))</f>
        <v>9999</v>
      </c>
    </row>
    <row r="339" customFormat="false" ht="13" hidden="false" customHeight="false" outlineLevel="0" collapsed="false">
      <c r="B339" s="4" t="s">
        <v>44</v>
      </c>
      <c r="C339" s="5" t="n">
        <v>2009</v>
      </c>
      <c r="D339" s="4" t="s">
        <v>60</v>
      </c>
      <c r="E339" s="4" t="s">
        <v>157</v>
      </c>
      <c r="F339" s="4" t="n">
        <v>1</v>
      </c>
      <c r="G339" s="4"/>
      <c r="H339" s="2" t="s">
        <v>653</v>
      </c>
      <c r="I339" s="2" t="s">
        <v>162</v>
      </c>
      <c r="J339" s="2" t="s">
        <v>163</v>
      </c>
      <c r="K339" s="4" t="str">
        <f aca="false">CONCATENATE(IF(ISBLANK(W339),"-",W339),"/",IF(ISBLANK(Z339),"-",Z339),"/",IF(ISBLANK(AC339),"-",AC339),"/",IF(ISBLANK(AF339),"-",AF339),"/",IF(ISBLANK(AH339),"-",AH339))</f>
        <v>-/-/-/-/-</v>
      </c>
      <c r="L339" s="4" t="str">
        <f aca="false">CONCATENATE(IF(ISBLANK(X339),"-",X339),"/",IF(ISBLANK(AA339),"-",AA339),"/",IF(ISBLANK(AD339),"-",AD339),"/",IF(ISBLANK(AG339),"-",AG339),"/",IF(ISBLANK(AI339),"-",AI339))</f>
        <v>-/-/-/-/-</v>
      </c>
      <c r="M339" s="6"/>
      <c r="N339" s="4" t="n">
        <v>2019</v>
      </c>
      <c r="O339" s="4" t="str">
        <f aca="false">CONCATENATE(IF(ISBLANK(V339),"-",V339),"/",IF(ISBLANK(Y339),"-",Y339),"/",IF(ISBLANK(AB339),"-",AB339),"/",IF(ISBLANK(AE339),"-",AE339))</f>
        <v>-/-/-/-</v>
      </c>
      <c r="P339" s="4" t="s">
        <v>645</v>
      </c>
      <c r="Q339" s="4" t="s">
        <v>646</v>
      </c>
      <c r="R339" s="7"/>
      <c r="S339" s="7"/>
      <c r="T339" s="8" t="n">
        <f aca="false">M339*F339</f>
        <v>0</v>
      </c>
      <c r="U339" s="9" t="n">
        <f aca="false">G339*M339</f>
        <v>0</v>
      </c>
      <c r="V339" s="2" t="s">
        <v>161</v>
      </c>
      <c r="Y339" s="0" t="s">
        <v>161</v>
      </c>
      <c r="AJ339" s="0" t="n">
        <f aca="false">VLOOKUP(D339,Koordinaten!$A:$C,2,FALSE())</f>
        <v>12.4853384</v>
      </c>
      <c r="AK339" s="0" t="n">
        <f aca="false">VLOOKUP(D339,Koordinaten!$A:$C,3,FALSE())</f>
        <v>41.894802</v>
      </c>
      <c r="AL339" s="0" t="n">
        <f aca="false">IF(ISBLANK($E339),VLOOKUP(D339,Koordinaten!$A:$C,2,FALSE()),VLOOKUP($E339,Koordinaten!$F:$H,2,FALSE()))</f>
        <v>11.3547801</v>
      </c>
      <c r="AM339" s="0" t="n">
        <f aca="false">IF(ISBLANK($E339),VLOOKUP(D339,Koordinaten!$A:$C,3,FALSE()),VLOOKUP($E339,Koordinaten!$F:$H,3,FALSE()))</f>
        <v>46.4981125</v>
      </c>
      <c r="AN339" s="0" t="str">
        <f aca="false">CONCATENATE(AK339,";",AJ339)</f>
        <v>41,894802;12,4853384</v>
      </c>
      <c r="AO339" s="0" t="str">
        <f aca="false">CONCATENATE(AM339,";",AL339)</f>
        <v>46,4981125;11,3547801</v>
      </c>
      <c r="AP339" s="0" t="n">
        <f aca="false">MIN(IF(ISBLANK(X339),9999,X339),IF(ISBLANK(AA339),9999,AA339),IF(ISBLANK(AD339),9999,AD339),IF(ISBLANK(AG339),9999,AG339),IF(ISBLANK(AI339),9999,AI339))</f>
        <v>9999</v>
      </c>
    </row>
    <row r="340" customFormat="false" ht="13" hidden="false" customHeight="false" outlineLevel="0" collapsed="false">
      <c r="B340" s="4" t="s">
        <v>52</v>
      </c>
      <c r="C340" s="5" t="n">
        <v>2013</v>
      </c>
      <c r="D340" s="4" t="s">
        <v>60</v>
      </c>
      <c r="E340" s="4" t="s">
        <v>224</v>
      </c>
      <c r="F340" s="4"/>
      <c r="G340" s="4" t="n">
        <v>1</v>
      </c>
      <c r="H340" s="2" t="s">
        <v>270</v>
      </c>
      <c r="I340" s="2" t="s">
        <v>654</v>
      </c>
      <c r="J340" s="2" t="s">
        <v>48</v>
      </c>
      <c r="K340" s="4" t="str">
        <f aca="false">CONCATENATE(IF(ISBLANK(W340),"-",W340),"/",IF(ISBLANK(Z340),"-",Z340),"/",IF(ISBLANK(AC340),"-",AC340),"/",IF(ISBLANK(AF340),"-",AF340),"/",IF(ISBLANK(AH340),"-",AH340))</f>
        <v>-/-/-/-/-</v>
      </c>
      <c r="L340" s="4" t="str">
        <f aca="false">CONCATENATE(IF(ISBLANK(X340),"-",X340),"/",IF(ISBLANK(AA340),"-",AA340),"/",IF(ISBLANK(AD340),"-",AD340),"/",IF(ISBLANK(AG340),"-",AG340),"/",IF(ISBLANK(AI340),"-",AI340))</f>
        <v>-/-/-/-/-</v>
      </c>
      <c r="M340" s="6"/>
      <c r="N340" s="4" t="n">
        <v>2019</v>
      </c>
      <c r="O340" s="4" t="str">
        <f aca="false">CONCATENATE(IF(ISBLANK(V340),"-",V340),"/",IF(ISBLANK(Y340),"-",Y340),"/",IF(ISBLANK(AB340),"-",AB340),"/",IF(ISBLANK(AE340),"-",AE340))</f>
        <v>-/-/-/-</v>
      </c>
      <c r="P340" s="4" t="s">
        <v>145</v>
      </c>
      <c r="Q340" s="4" t="s">
        <v>145</v>
      </c>
      <c r="R340" s="7"/>
      <c r="S340" s="7"/>
      <c r="T340" s="8" t="n">
        <f aca="false">M340*F340</f>
        <v>0</v>
      </c>
      <c r="U340" s="9" t="n">
        <f aca="false">G340*M340</f>
        <v>0</v>
      </c>
      <c r="V340" s="2" t="s">
        <v>161</v>
      </c>
      <c r="Y340" s="0" t="s">
        <v>161</v>
      </c>
      <c r="AE340" s="4"/>
      <c r="AJ340" s="0" t="n">
        <f aca="false">VLOOKUP(D340,Koordinaten!$A:$C,2,FALSE())</f>
        <v>12.4853384</v>
      </c>
      <c r="AK340" s="0" t="n">
        <f aca="false">VLOOKUP(D340,Koordinaten!$A:$C,3,FALSE())</f>
        <v>41.894802</v>
      </c>
      <c r="AL340" s="0" t="n">
        <f aca="false">IF(ISBLANK($E340),VLOOKUP(D340,Koordinaten!$A:$C,2,FALSE()),VLOOKUP($E340,Koordinaten!$F:$H,2,FALSE()))</f>
        <v>10.9924122</v>
      </c>
      <c r="AM340" s="0" t="n">
        <f aca="false">IF(ISBLANK($E340),VLOOKUP(D340,Koordinaten!$A:$C,3,FALSE()),VLOOKUP($E340,Koordinaten!$F:$H,3,FALSE()))</f>
        <v>45.4384958</v>
      </c>
      <c r="AN340" s="0" t="str">
        <f aca="false">CONCATENATE(AK340,";",AJ340)</f>
        <v>41,894802;12,4853384</v>
      </c>
      <c r="AO340" s="0" t="str">
        <f aca="false">CONCATENATE(AM340,";",AL340)</f>
        <v>45,4384958;10,9924122</v>
      </c>
      <c r="AP340" s="0" t="n">
        <f aca="false">MIN(IF(ISBLANK(X340),9999,X340),IF(ISBLANK(AA340),9999,AA340),IF(ISBLANK(AD340),9999,AD340),IF(ISBLANK(AG340),9999,AG340),IF(ISBLANK(AI340),9999,AI340))</f>
        <v>9999</v>
      </c>
      <c r="AQ340" s="10" t="n">
        <v>44107</v>
      </c>
      <c r="AR340" s="0" t="s">
        <v>51</v>
      </c>
    </row>
    <row r="341" customFormat="false" ht="13" hidden="false" customHeight="false" outlineLevel="0" collapsed="false">
      <c r="B341" s="4" t="s">
        <v>44</v>
      </c>
      <c r="C341" s="4" t="n">
        <v>2017</v>
      </c>
      <c r="D341" s="4" t="s">
        <v>655</v>
      </c>
      <c r="E341" s="4" t="s">
        <v>656</v>
      </c>
      <c r="F341" s="4" t="n">
        <v>1</v>
      </c>
      <c r="G341" s="4"/>
      <c r="H341" s="2" t="s">
        <v>657</v>
      </c>
      <c r="I341" s="2" t="s">
        <v>280</v>
      </c>
      <c r="J341" s="2" t="s">
        <v>280</v>
      </c>
      <c r="K341" s="4" t="str">
        <f aca="false">CONCATENATE(IF(ISBLANK(W341),"-",W341),"/",IF(ISBLANK(Z341),"-",Z341),"/",IF(ISBLANK(AC341),"-",AC341),"/",IF(ISBLANK(AF341),"-",AF341),"/",IF(ISBLANK(AH341),"-",AH341))</f>
        <v>-/-/-/-/-</v>
      </c>
      <c r="L341" s="4" t="str">
        <f aca="false">CONCATENATE(IF(ISBLANK(X341),"-",X341),"/",IF(ISBLANK(AA341),"-",AA341),"/",IF(ISBLANK(AD341),"-",AD341),"/",IF(ISBLANK(AG341),"-",AG341),"/",IF(ISBLANK(AI341),"-",AI341))</f>
        <v>-/-/-/-/-</v>
      </c>
      <c r="M341" s="6"/>
      <c r="N341" s="4" t="n">
        <v>2019</v>
      </c>
      <c r="O341" s="4" t="str">
        <f aca="false">CONCATENATE(IF(ISBLANK(V341),"-",V341),"/",IF(ISBLANK(Y341),"-",Y341),"/",IF(ISBLANK(AB341),"-",AB341),"/",IF(ISBLANK(AE341),"-",AE341))</f>
        <v>-/-/-/CT90</v>
      </c>
      <c r="P341" s="4" t="s">
        <v>145</v>
      </c>
      <c r="Q341" s="4" t="s">
        <v>145</v>
      </c>
      <c r="R341" s="2"/>
      <c r="S341" s="2"/>
      <c r="T341" s="11" t="n">
        <f aca="false">M341*F341</f>
        <v>0</v>
      </c>
      <c r="U341" s="12" t="n">
        <f aca="false">G341*M341</f>
        <v>0</v>
      </c>
      <c r="V341" s="2"/>
      <c r="AE341" s="4" t="s">
        <v>658</v>
      </c>
      <c r="AJ341" s="0" t="n">
        <f aca="false">VLOOKUP(D341,Koordinaten!$A:$C,2,FALSE())</f>
        <v>8.5423328</v>
      </c>
      <c r="AK341" s="0" t="n">
        <f aca="false">VLOOKUP(D341,Koordinaten!$A:$C,3,FALSE())</f>
        <v>47.3723941</v>
      </c>
      <c r="AL341" s="0" t="n">
        <f aca="false">IF(ISBLANK($E341),VLOOKUP(D341,Koordinaten!$A:$C,2,FALSE()),VLOOKUP($E341,Koordinaten!$F:$H,2,FALSE()))</f>
        <v>9.6027351</v>
      </c>
      <c r="AM341" s="0" t="n">
        <f aca="false">IF(ISBLANK($E341),VLOOKUP(D341,Koordinaten!$A:$C,3,FALSE()),VLOOKUP($E341,Koordinaten!$F:$H,3,FALSE()))</f>
        <v>46.6960615</v>
      </c>
      <c r="AN341" s="0" t="str">
        <f aca="false">CONCATENATE(AK341,";",AJ341)</f>
        <v>47,3723941;8,5423328</v>
      </c>
      <c r="AO341" s="0" t="str">
        <f aca="false">CONCATENATE(AM341,";",AL341)</f>
        <v>46,6960615;9,6027351</v>
      </c>
      <c r="AP341" s="0" t="n">
        <f aca="false">MIN(IF(ISBLANK(X341),9999,X341),IF(ISBLANK(AA341),9999,AA341),IF(ISBLANK(AD341),9999,AD341),IF(ISBLANK(AG341),9999,AG341),IF(ISBLANK(AI341),9999,AI341))</f>
        <v>9999</v>
      </c>
    </row>
    <row r="342" customFormat="false" ht="13" hidden="false" customHeight="false" outlineLevel="0" collapsed="false">
      <c r="B342" s="4" t="s">
        <v>71</v>
      </c>
      <c r="C342" s="4" t="n">
        <v>2015</v>
      </c>
      <c r="D342" s="4" t="s">
        <v>60</v>
      </c>
      <c r="E342" s="4" t="s">
        <v>157</v>
      </c>
      <c r="F342" s="4" t="n">
        <v>1</v>
      </c>
      <c r="G342" s="4" t="n">
        <v>1</v>
      </c>
      <c r="H342" s="2" t="s">
        <v>659</v>
      </c>
      <c r="I342" s="2" t="s">
        <v>660</v>
      </c>
      <c r="J342" s="2" t="s">
        <v>280</v>
      </c>
      <c r="K342" s="4" t="str">
        <f aca="false">CONCATENATE(IF(ISBLANK(W342),"-",W342),"/",IF(ISBLANK(Z342),"-",Z342),"/",IF(ISBLANK(AC342),"-",AC342),"/",IF(ISBLANK(AF342),"-",AF342),"/",IF(ISBLANK(AH342),"-",AH342))</f>
        <v>2018/-/-/2018/-</v>
      </c>
      <c r="L342" s="4" t="str">
        <f aca="false">CONCATENATE(IF(ISBLANK(X342),"-",X342),"/",IF(ISBLANK(AA342),"-",AA342),"/",IF(ISBLANK(AD342),"-",AD342),"/",IF(ISBLANK(AG342),"-",AG342),"/",IF(ISBLANK(AI342),"-",AI342))</f>
        <v>2028/-/-/2023/-</v>
      </c>
      <c r="M342" s="6"/>
      <c r="N342" s="4" t="n">
        <v>2018</v>
      </c>
      <c r="O342" s="4" t="str">
        <f aca="false">CONCATENATE(IF(ISBLANK(V342),"-",V342),"/",IF(ISBLANK(Y342),"-",Y342),"/",IF(ISBLANK(AB342),"-",AB342),"/",IF(ISBLANK(AE342),"-",AE342))</f>
        <v>93/-/-/89</v>
      </c>
      <c r="P342" s="4" t="s">
        <v>659</v>
      </c>
      <c r="Q342" s="4" t="s">
        <v>661</v>
      </c>
      <c r="R342" s="2"/>
      <c r="S342" s="2"/>
      <c r="T342" s="11" t="n">
        <f aca="false">M342*F342</f>
        <v>0</v>
      </c>
      <c r="U342" s="12" t="n">
        <f aca="false">G342*M342</f>
        <v>0</v>
      </c>
      <c r="V342" s="2" t="n">
        <v>93</v>
      </c>
      <c r="W342" s="0" t="n">
        <v>2018</v>
      </c>
      <c r="X342" s="0" t="n">
        <v>2028</v>
      </c>
      <c r="Y342" s="0" t="s">
        <v>161</v>
      </c>
      <c r="AE342" s="4" t="n">
        <v>89</v>
      </c>
      <c r="AF342" s="0" t="n">
        <v>2018</v>
      </c>
      <c r="AG342" s="0" t="n">
        <v>2023</v>
      </c>
      <c r="AJ342" s="0" t="n">
        <f aca="false">VLOOKUP(D342,Koordinaten!$A:$C,2,FALSE())</f>
        <v>12.4853384</v>
      </c>
      <c r="AK342" s="0" t="n">
        <f aca="false">VLOOKUP(D342,Koordinaten!$A:$C,3,FALSE())</f>
        <v>41.894802</v>
      </c>
      <c r="AL342" s="0" t="n">
        <f aca="false">IF(ISBLANK($E342),VLOOKUP(D342,Koordinaten!$A:$C,2,FALSE()),VLOOKUP($E342,Koordinaten!$F:$H,2,FALSE()))</f>
        <v>11.3547801</v>
      </c>
      <c r="AM342" s="0" t="n">
        <f aca="false">IF(ISBLANK($E342),VLOOKUP(D342,Koordinaten!$A:$C,3,FALSE()),VLOOKUP($E342,Koordinaten!$F:$H,3,FALSE()))</f>
        <v>46.4981125</v>
      </c>
      <c r="AN342" s="0" t="str">
        <f aca="false">CONCATENATE(AK342,";",AJ342)</f>
        <v>41,894802;12,4853384</v>
      </c>
      <c r="AO342" s="0" t="str">
        <f aca="false">CONCATENATE(AM342,";",AL342)</f>
        <v>46,4981125;11,3547801</v>
      </c>
      <c r="AP342" s="0" t="n">
        <f aca="false">MIN(IF(ISBLANK(X342),9999,X342),IF(ISBLANK(AA342),9999,AA342),IF(ISBLANK(AD342),9999,AD342),IF(ISBLANK(AG342),9999,AG342),IF(ISBLANK(AI342),9999,AI342))</f>
        <v>2023</v>
      </c>
      <c r="AQ342" s="10" t="n">
        <v>44302</v>
      </c>
      <c r="AR342" s="0" t="s">
        <v>344</v>
      </c>
    </row>
    <row r="343" customFormat="false" ht="13" hidden="false" customHeight="false" outlineLevel="0" collapsed="false">
      <c r="B343" s="4" t="s">
        <v>44</v>
      </c>
      <c r="C343" s="5" t="n">
        <v>2017</v>
      </c>
      <c r="D343" s="4" t="s">
        <v>60</v>
      </c>
      <c r="E343" s="4" t="s">
        <v>157</v>
      </c>
      <c r="F343" s="4" t="n">
        <v>0</v>
      </c>
      <c r="G343" s="4"/>
      <c r="H343" s="2" t="s">
        <v>179</v>
      </c>
      <c r="I343" s="2" t="s">
        <v>163</v>
      </c>
      <c r="J343" s="2" t="s">
        <v>163</v>
      </c>
      <c r="K343" s="4" t="str">
        <f aca="false">CONCATENATE(IF(ISBLANK(W343),"-",W343),"/",IF(ISBLANK(Z343),"-",Z343),"/",IF(ISBLANK(AC343),"-",AC343),"/",IF(ISBLANK(AF343),"-",AF343),"/",IF(ISBLANK(AH343),"-",AH343))</f>
        <v>2018/-/-/-/-</v>
      </c>
      <c r="L343" s="4" t="str">
        <f aca="false">CONCATENATE(IF(ISBLANK(X343),"-",X343),"/",IF(ISBLANK(AA343),"-",AA343),"/",IF(ISBLANK(AD343),"-",AD343),"/",IF(ISBLANK(AG343),"-",AG343),"/",IF(ISBLANK(AI343),"-",AI343))</f>
        <v>2021/-/-/-/-</v>
      </c>
      <c r="M343" s="6"/>
      <c r="N343" s="4" t="n">
        <v>2018</v>
      </c>
      <c r="O343" s="4" t="str">
        <f aca="false">CONCATENATE(IF(ISBLANK(V343),"-",V343),"/",IF(ISBLANK(Y343),"-",Y343),"/",IF(ISBLANK(AB343),"-",AB343),"/",IF(ISBLANK(AE343),"-",AE343))</f>
        <v>88/-/-/-</v>
      </c>
      <c r="P343" s="4" t="s">
        <v>662</v>
      </c>
      <c r="Q343" s="4" t="s">
        <v>662</v>
      </c>
      <c r="R343" s="2"/>
      <c r="S343" s="2"/>
      <c r="T343" s="11" t="n">
        <f aca="false">M343*F343</f>
        <v>0</v>
      </c>
      <c r="U343" s="12" t="n">
        <f aca="false">G343*M343</f>
        <v>0</v>
      </c>
      <c r="V343" s="2" t="n">
        <v>88</v>
      </c>
      <c r="W343" s="0" t="n">
        <v>2018</v>
      </c>
      <c r="X343" s="0" t="n">
        <v>2021</v>
      </c>
      <c r="Y343" s="0" t="s">
        <v>161</v>
      </c>
      <c r="AB343" s="0" t="s">
        <v>161</v>
      </c>
      <c r="AE343" s="4"/>
      <c r="AJ343" s="0" t="n">
        <f aca="false">VLOOKUP(D343,Koordinaten!$A:$C,2,FALSE())</f>
        <v>12.4853384</v>
      </c>
      <c r="AK343" s="0" t="n">
        <f aca="false">VLOOKUP(D343,Koordinaten!$A:$C,3,FALSE())</f>
        <v>41.894802</v>
      </c>
      <c r="AL343" s="0" t="n">
        <f aca="false">IF(ISBLANK($E343),VLOOKUP(D343,Koordinaten!$A:$C,2,FALSE()),VLOOKUP($E343,Koordinaten!$F:$H,2,FALSE()))</f>
        <v>11.3547801</v>
      </c>
      <c r="AM343" s="0" t="n">
        <f aca="false">IF(ISBLANK($E343),VLOOKUP(D343,Koordinaten!$A:$C,3,FALSE()),VLOOKUP($E343,Koordinaten!$F:$H,3,FALSE()))</f>
        <v>46.4981125</v>
      </c>
      <c r="AN343" s="0" t="str">
        <f aca="false">CONCATENATE(AK343,";",AJ343)</f>
        <v>41,894802;12,4853384</v>
      </c>
      <c r="AO343" s="0" t="str">
        <f aca="false">CONCATENATE(AM343,";",AL343)</f>
        <v>46,4981125;11,3547801</v>
      </c>
      <c r="AP343" s="0" t="n">
        <f aca="false">MIN(IF(ISBLANK(X343),9999,X343),IF(ISBLANK(AA343),9999,AA343),IF(ISBLANK(AD343),9999,AD343),IF(ISBLANK(AG343),9999,AG343),IF(ISBLANK(AI343),9999,AI343))</f>
        <v>2021</v>
      </c>
    </row>
    <row r="344" customFormat="false" ht="13" hidden="false" customHeight="false" outlineLevel="0" collapsed="false">
      <c r="B344" s="4" t="s">
        <v>89</v>
      </c>
      <c r="C344" s="5" t="n">
        <v>2015</v>
      </c>
      <c r="D344" s="4" t="s">
        <v>60</v>
      </c>
      <c r="E344" s="4" t="s">
        <v>224</v>
      </c>
      <c r="F344" s="4" t="n">
        <v>0</v>
      </c>
      <c r="G344" s="4"/>
      <c r="H344" s="2" t="s">
        <v>663</v>
      </c>
      <c r="I344" s="2" t="s">
        <v>664</v>
      </c>
      <c r="J344" s="2" t="s">
        <v>79</v>
      </c>
      <c r="K344" s="4" t="str">
        <f aca="false">CONCATENATE(IF(ISBLANK(W344),"-",W344),"/",IF(ISBLANK(Z344),"-",Z344),"/",IF(ISBLANK(AC344),"-",AC344),"/",IF(ISBLANK(AF344),"-",AF344),"/",IF(ISBLANK(AH344),"-",AH344))</f>
        <v>-/2017/-/-/-</v>
      </c>
      <c r="L344" s="4" t="str">
        <f aca="false">CONCATENATE(IF(ISBLANK(X344),"-",X344),"/",IF(ISBLANK(AA344),"-",AA344),"/",IF(ISBLANK(AD344),"-",AD344),"/",IF(ISBLANK(AG344),"-",AG344),"/",IF(ISBLANK(AI344),"-",AI344))</f>
        <v>-/2019/-/-/-</v>
      </c>
      <c r="M344" s="6"/>
      <c r="N344" s="4" t="n">
        <v>2018</v>
      </c>
      <c r="O344" s="4" t="str">
        <f aca="false">CONCATENATE(IF(ISBLANK(V344),"-",V344),"/",IF(ISBLANK(Y344),"-",Y344),"/",IF(ISBLANK(AB344),"-",AB344),"/",IF(ISBLANK(AE344),"-",AE344))</f>
        <v>-/89/-/CT90,3</v>
      </c>
      <c r="P344" s="4" t="s">
        <v>145</v>
      </c>
      <c r="Q344" s="4" t="s">
        <v>145</v>
      </c>
      <c r="R344" s="2"/>
      <c r="S344" s="2"/>
      <c r="T344" s="11" t="n">
        <f aca="false">M344*F344</f>
        <v>0</v>
      </c>
      <c r="U344" s="12" t="n">
        <f aca="false">G344*M344</f>
        <v>0</v>
      </c>
      <c r="V344" s="2" t="s">
        <v>161</v>
      </c>
      <c r="Y344" s="0" t="n">
        <v>89</v>
      </c>
      <c r="Z344" s="0" t="n">
        <v>2017</v>
      </c>
      <c r="AA344" s="0" t="n">
        <v>2019</v>
      </c>
      <c r="AB344" s="0" t="s">
        <v>161</v>
      </c>
      <c r="AE344" s="4" t="s">
        <v>665</v>
      </c>
      <c r="AJ344" s="0" t="n">
        <f aca="false">VLOOKUP(D344,Koordinaten!$A:$C,2,FALSE())</f>
        <v>12.4853384</v>
      </c>
      <c r="AK344" s="0" t="n">
        <f aca="false">VLOOKUP(D344,Koordinaten!$A:$C,3,FALSE())</f>
        <v>41.894802</v>
      </c>
      <c r="AL344" s="0" t="n">
        <f aca="false">IF(ISBLANK($E344),VLOOKUP(D344,Koordinaten!$A:$C,2,FALSE()),VLOOKUP($E344,Koordinaten!$F:$H,2,FALSE()))</f>
        <v>10.9924122</v>
      </c>
      <c r="AM344" s="0" t="n">
        <f aca="false">IF(ISBLANK($E344),VLOOKUP(D344,Koordinaten!$A:$C,3,FALSE()),VLOOKUP($E344,Koordinaten!$F:$H,3,FALSE()))</f>
        <v>45.4384958</v>
      </c>
      <c r="AN344" s="0" t="str">
        <f aca="false">CONCATENATE(AK344,";",AJ344)</f>
        <v>41,894802;12,4853384</v>
      </c>
      <c r="AO344" s="0" t="str">
        <f aca="false">CONCATENATE(AM344,";",AL344)</f>
        <v>45,4384958;10,9924122</v>
      </c>
      <c r="AP344" s="0" t="n">
        <f aca="false">MIN(IF(ISBLANK(X344),9999,X344),IF(ISBLANK(AA344),9999,AA344),IF(ISBLANK(AD344),9999,AD344),IF(ISBLANK(AG344),9999,AG344),IF(ISBLANK(AI344),9999,AI344))</f>
        <v>2019</v>
      </c>
    </row>
    <row r="345" customFormat="false" ht="20" hidden="false" customHeight="false" outlineLevel="0" collapsed="false">
      <c r="B345" s="4" t="s">
        <v>89</v>
      </c>
      <c r="C345" s="5" t="n">
        <v>2017</v>
      </c>
      <c r="D345" s="4" t="s">
        <v>142</v>
      </c>
      <c r="E345" s="4"/>
      <c r="F345" s="4" t="n">
        <v>0</v>
      </c>
      <c r="G345" s="4"/>
      <c r="H345" s="2" t="s">
        <v>143</v>
      </c>
      <c r="I345" s="2" t="s">
        <v>144</v>
      </c>
      <c r="J345" s="2" t="s">
        <v>144</v>
      </c>
      <c r="K345" s="4" t="str">
        <f aca="false">CONCATENATE(IF(ISBLANK(W345),"-",W345),"/",IF(ISBLANK(Z345),"-",Z345),"/",IF(ISBLANK(AC345),"-",AC345),"/",IF(ISBLANK(AF345),"-",AF345),"/",IF(ISBLANK(AH345),"-",AH345))</f>
        <v>2018/2018/2018/-/-</v>
      </c>
      <c r="L345" s="4" t="str">
        <f aca="false">CONCATENATE(IF(ISBLANK(X345),"-",X345),"/",IF(ISBLANK(AA345),"-",AA345),"/",IF(ISBLANK(AD345),"-",AD345),"/",IF(ISBLANK(AG345),"-",AG345),"/",IF(ISBLANK(AI345),"-",AI345))</f>
        <v>2019/2018/2021/-/-</v>
      </c>
      <c r="M345" s="6"/>
      <c r="N345" s="4" t="n">
        <v>2018</v>
      </c>
      <c r="O345" s="4" t="str">
        <f aca="false">CONCATENATE(IF(ISBLANK(V345),"-",V345),"/",IF(ISBLANK(Y345),"-",Y345),"/",IF(ISBLANK(AB345),"-",AB345),"/",IF(ISBLANK(AE345),"-",AE345))</f>
        <v>90/87/87/CT89,2</v>
      </c>
      <c r="P345" s="4" t="s">
        <v>145</v>
      </c>
      <c r="Q345" s="4" t="s">
        <v>145</v>
      </c>
      <c r="R345" s="2"/>
      <c r="S345" s="2"/>
      <c r="T345" s="11" t="n">
        <f aca="false">M345*F345</f>
        <v>0</v>
      </c>
      <c r="U345" s="12" t="n">
        <f aca="false">G345*M345</f>
        <v>0</v>
      </c>
      <c r="V345" s="2" t="n">
        <v>90</v>
      </c>
      <c r="W345" s="0" t="n">
        <v>2018</v>
      </c>
      <c r="X345" s="0" t="n">
        <v>2019</v>
      </c>
      <c r="Y345" s="0" t="n">
        <v>87</v>
      </c>
      <c r="Z345" s="0" t="n">
        <v>2018</v>
      </c>
      <c r="AA345" s="0" t="n">
        <v>2018</v>
      </c>
      <c r="AB345" s="0" t="n">
        <v>87</v>
      </c>
      <c r="AC345" s="0" t="n">
        <v>2018</v>
      </c>
      <c r="AD345" s="0" t="n">
        <v>2021</v>
      </c>
      <c r="AE345" s="4" t="s">
        <v>666</v>
      </c>
      <c r="AJ345" s="0" t="n">
        <f aca="false">VLOOKUP(D345,Koordinaten!$A:$C,2,FALSE())</f>
        <v>174.766</v>
      </c>
      <c r="AK345" s="0" t="n">
        <f aca="false">VLOOKUP(D345,Koordinaten!$A:$C,3,FALSE())</f>
        <v>-36.8535</v>
      </c>
      <c r="AL345" s="0" t="n">
        <f aca="false">IF(ISBLANK($E345),VLOOKUP(D345,Koordinaten!$A:$C,2,FALSE()),VLOOKUP($E345,Koordinaten!$F:$H,2,FALSE()))</f>
        <v>174.766</v>
      </c>
      <c r="AM345" s="0" t="n">
        <f aca="false">IF(ISBLANK($E345),VLOOKUP(D345,Koordinaten!$A:$C,3,FALSE()),VLOOKUP($E345,Koordinaten!$F:$H,3,FALSE()))</f>
        <v>-36.8535</v>
      </c>
      <c r="AN345" s="0" t="str">
        <f aca="false">CONCATENATE(AK345,";",AJ345)</f>
        <v>-36,8535;174,766</v>
      </c>
      <c r="AO345" s="0" t="str">
        <f aca="false">CONCATENATE(AM345,";",AL345)</f>
        <v>-36,8535;174,766</v>
      </c>
      <c r="AP345" s="0" t="n">
        <f aca="false">MIN(IF(ISBLANK(X345),9999,X345),IF(ISBLANK(AA345),9999,AA345),IF(ISBLANK(AD345),9999,AD345),IF(ISBLANK(AG345),9999,AG345),IF(ISBLANK(AI345),9999,AI345))</f>
        <v>2018</v>
      </c>
    </row>
    <row r="346" customFormat="false" ht="13" hidden="false" customHeight="false" outlineLevel="0" collapsed="false">
      <c r="B346" s="4" t="s">
        <v>71</v>
      </c>
      <c r="C346" s="5" t="n">
        <v>2012</v>
      </c>
      <c r="D346" s="4" t="s">
        <v>60</v>
      </c>
      <c r="E346" s="4" t="s">
        <v>157</v>
      </c>
      <c r="F346" s="4" t="n">
        <v>0</v>
      </c>
      <c r="G346" s="4"/>
      <c r="H346" s="4" t="s">
        <v>273</v>
      </c>
      <c r="I346" s="2" t="s">
        <v>282</v>
      </c>
      <c r="J346" s="2" t="s">
        <v>163</v>
      </c>
      <c r="K346" s="4" t="str">
        <f aca="false">CONCATENATE(IF(ISBLANK(W346),"-",W346),"/",IF(ISBLANK(Z346),"-",Z346),"/",IF(ISBLANK(AC346),"-",AC346),"/",IF(ISBLANK(AF346),"-",AF346),"/",IF(ISBLANK(AH346),"-",AH346))</f>
        <v>-/-/-/-/-</v>
      </c>
      <c r="L346" s="4" t="str">
        <f aca="false">CONCATENATE(IF(ISBLANK(X346),"-",X346),"/",IF(ISBLANK(AA346),"-",AA346),"/",IF(ISBLANK(AD346),"-",AD346),"/",IF(ISBLANK(AG346),"-",AG346),"/",IF(ISBLANK(AI346),"-",AI346))</f>
        <v>-/-/-/-/-</v>
      </c>
      <c r="M346" s="6"/>
      <c r="N346" s="4" t="n">
        <v>2018</v>
      </c>
      <c r="O346" s="4" t="str">
        <f aca="false">CONCATENATE(IF(ISBLANK(V346),"-",V346),"/",IF(ISBLANK(Y346),"-",Y346),"/",IF(ISBLANK(AB346),"-",AB346),"/",IF(ISBLANK(AE346),"-",AE346))</f>
        <v>-/-/-/-</v>
      </c>
      <c r="P346" s="4" t="s">
        <v>273</v>
      </c>
      <c r="Q346" s="4" t="s">
        <v>667</v>
      </c>
      <c r="R346" s="2"/>
      <c r="S346" s="2"/>
      <c r="T346" s="11" t="n">
        <f aca="false">M346*F346</f>
        <v>0</v>
      </c>
      <c r="U346" s="12" t="n">
        <f aca="false">G346*M346</f>
        <v>0</v>
      </c>
      <c r="V346" s="2" t="s">
        <v>161</v>
      </c>
      <c r="Y346" s="0" t="s">
        <v>161</v>
      </c>
      <c r="AB346" s="0" t="s">
        <v>161</v>
      </c>
      <c r="AE346" s="4"/>
      <c r="AJ346" s="0" t="n">
        <f aca="false">VLOOKUP(D346,Koordinaten!$A:$C,2,FALSE())</f>
        <v>12.4853384</v>
      </c>
      <c r="AK346" s="0" t="n">
        <f aca="false">VLOOKUP(D346,Koordinaten!$A:$C,3,FALSE())</f>
        <v>41.894802</v>
      </c>
      <c r="AL346" s="0" t="n">
        <f aca="false">IF(ISBLANK($E346),VLOOKUP(D346,Koordinaten!$A:$C,2,FALSE()),VLOOKUP($E346,Koordinaten!$F:$H,2,FALSE()))</f>
        <v>11.3547801</v>
      </c>
      <c r="AM346" s="0" t="n">
        <f aca="false">IF(ISBLANK($E346),VLOOKUP(D346,Koordinaten!$A:$C,3,FALSE()),VLOOKUP($E346,Koordinaten!$F:$H,3,FALSE()))</f>
        <v>46.4981125</v>
      </c>
      <c r="AN346" s="0" t="str">
        <f aca="false">CONCATENATE(AK346,";",AJ346)</f>
        <v>41,894802;12,4853384</v>
      </c>
      <c r="AO346" s="0" t="str">
        <f aca="false">CONCATENATE(AM346,";",AL346)</f>
        <v>46,4981125;11,3547801</v>
      </c>
      <c r="AP346" s="0" t="n">
        <f aca="false">MIN(IF(ISBLANK(X346),9999,X346),IF(ISBLANK(AA346),9999,AA346),IF(ISBLANK(AD346),9999,AD346),IF(ISBLANK(AG346),9999,AG346),IF(ISBLANK(AI346),9999,AI346))</f>
        <v>9999</v>
      </c>
    </row>
    <row r="347" customFormat="false" ht="13" hidden="false" customHeight="false" outlineLevel="0" collapsed="false">
      <c r="B347" s="4" t="s">
        <v>89</v>
      </c>
      <c r="C347" s="5" t="n">
        <v>2017</v>
      </c>
      <c r="D347" s="4" t="s">
        <v>60</v>
      </c>
      <c r="E347" s="4" t="s">
        <v>157</v>
      </c>
      <c r="F347" s="4" t="n">
        <v>1</v>
      </c>
      <c r="G347" s="4" t="n">
        <v>1</v>
      </c>
      <c r="H347" s="4" t="s">
        <v>273</v>
      </c>
      <c r="I347" s="2" t="s">
        <v>668</v>
      </c>
      <c r="J347" s="2" t="s">
        <v>144</v>
      </c>
      <c r="K347" s="4" t="str">
        <f aca="false">CONCATENATE(IF(ISBLANK(W347),"-",W347),"/",IF(ISBLANK(Z347),"-",Z347),"/",IF(ISBLANK(AC347),"-",AC347),"/",IF(ISBLANK(AF347),"-",AF347),"/",IF(ISBLANK(AH347),"-",AH347))</f>
        <v>2019/-/-/-/-</v>
      </c>
      <c r="L347" s="4" t="str">
        <f aca="false">CONCATENATE(IF(ISBLANK(X347),"-",X347),"/",IF(ISBLANK(AA347),"-",AA347),"/",IF(ISBLANK(AD347),"-",AD347),"/",IF(ISBLANK(AG347),"-",AG347),"/",IF(ISBLANK(AI347),"-",AI347))</f>
        <v>2025/-/-/-/-</v>
      </c>
      <c r="M347" s="6"/>
      <c r="N347" s="4" t="n">
        <v>2018</v>
      </c>
      <c r="O347" s="4" t="str">
        <f aca="false">CONCATENATE(IF(ISBLANK(V347),"-",V347),"/",IF(ISBLANK(Y347),"-",Y347),"/",IF(ISBLANK(AB347),"-",AB347),"/",IF(ISBLANK(AE347),"-",AE347))</f>
        <v>92+/-/-/-</v>
      </c>
      <c r="P347" s="4" t="s">
        <v>273</v>
      </c>
      <c r="Q347" s="4" t="s">
        <v>667</v>
      </c>
      <c r="R347" s="2"/>
      <c r="S347" s="2"/>
      <c r="T347" s="11" t="n">
        <f aca="false">M347*F347</f>
        <v>0</v>
      </c>
      <c r="U347" s="12" t="n">
        <f aca="false">G347*M347</f>
        <v>0</v>
      </c>
      <c r="V347" s="2" t="s">
        <v>583</v>
      </c>
      <c r="W347" s="0" t="n">
        <v>2019</v>
      </c>
      <c r="X347" s="0" t="n">
        <v>2025</v>
      </c>
      <c r="Y347" s="0" t="s">
        <v>161</v>
      </c>
      <c r="AB347" s="0" t="s">
        <v>161</v>
      </c>
      <c r="AE347" s="4"/>
      <c r="AJ347" s="0" t="n">
        <f aca="false">VLOOKUP(D347,Koordinaten!$A:$C,2,FALSE())</f>
        <v>12.4853384</v>
      </c>
      <c r="AK347" s="0" t="n">
        <f aca="false">VLOOKUP(D347,Koordinaten!$A:$C,3,FALSE())</f>
        <v>41.894802</v>
      </c>
      <c r="AL347" s="0" t="n">
        <f aca="false">IF(ISBLANK($E347),VLOOKUP(D347,Koordinaten!$A:$C,2,FALSE()),VLOOKUP($E347,Koordinaten!$F:$H,2,FALSE()))</f>
        <v>11.3547801</v>
      </c>
      <c r="AM347" s="0" t="n">
        <f aca="false">IF(ISBLANK($E347),VLOOKUP(D347,Koordinaten!$A:$C,3,FALSE()),VLOOKUP($E347,Koordinaten!$F:$H,3,FALSE()))</f>
        <v>46.4981125</v>
      </c>
      <c r="AN347" s="0" t="str">
        <f aca="false">CONCATENATE(AK347,";",AJ347)</f>
        <v>41,894802;12,4853384</v>
      </c>
      <c r="AO347" s="0" t="str">
        <f aca="false">CONCATENATE(AM347,";",AL347)</f>
        <v>46,4981125;11,3547801</v>
      </c>
      <c r="AP347" s="0" t="n">
        <f aca="false">MIN(IF(ISBLANK(X347),9999,X347),IF(ISBLANK(AA347),9999,AA347),IF(ISBLANK(AD347),9999,AD347),IF(ISBLANK(AG347),9999,AG347),IF(ISBLANK(AI347),9999,AI347))</f>
        <v>2025</v>
      </c>
      <c r="AQ347" s="10" t="n">
        <v>44065</v>
      </c>
      <c r="AR347" s="0" t="n">
        <v>3</v>
      </c>
    </row>
    <row r="348" customFormat="false" ht="13" hidden="false" customHeight="false" outlineLevel="0" collapsed="false">
      <c r="B348" s="4" t="s">
        <v>89</v>
      </c>
      <c r="C348" s="5" t="n">
        <v>2016</v>
      </c>
      <c r="D348" s="4" t="s">
        <v>60</v>
      </c>
      <c r="E348" s="4" t="s">
        <v>157</v>
      </c>
      <c r="F348" s="4" t="n">
        <v>2</v>
      </c>
      <c r="G348" s="4" t="n">
        <v>1</v>
      </c>
      <c r="H348" s="4" t="s">
        <v>273</v>
      </c>
      <c r="I348" s="2" t="s">
        <v>669</v>
      </c>
      <c r="J348" s="2" t="s">
        <v>97</v>
      </c>
      <c r="K348" s="4" t="str">
        <f aca="false">CONCATENATE(IF(ISBLANK(W348),"-",W348),"/",IF(ISBLANK(Z348),"-",Z348),"/",IF(ISBLANK(AC348),"-",AC348),"/",IF(ISBLANK(AF348),"-",AF348),"/",IF(ISBLANK(AH348),"-",AH348))</f>
        <v>2018/-/-/2020/-</v>
      </c>
      <c r="L348" s="4" t="str">
        <f aca="false">CONCATENATE(IF(ISBLANK(X348),"-",X348),"/",IF(ISBLANK(AA348),"-",AA348),"/",IF(ISBLANK(AD348),"-",AD348),"/",IF(ISBLANK(AG348),"-",AG348),"/",IF(ISBLANK(AI348),"-",AI348))</f>
        <v>2028/-/-/2024/-</v>
      </c>
      <c r="M348" s="6"/>
      <c r="N348" s="4" t="n">
        <v>2018</v>
      </c>
      <c r="O348" s="4" t="str">
        <f aca="false">CONCATENATE(IF(ISBLANK(V348),"-",V348),"/",IF(ISBLANK(Y348),"-",Y348),"/",IF(ISBLANK(AB348),"-",AB348),"/",IF(ISBLANK(AE348),"-",AE348))</f>
        <v>94/-/-/90,7</v>
      </c>
      <c r="P348" s="4" t="s">
        <v>273</v>
      </c>
      <c r="Q348" s="4" t="s">
        <v>667</v>
      </c>
      <c r="R348" s="2"/>
      <c r="S348" s="2"/>
      <c r="T348" s="11" t="n">
        <f aca="false">M348*F348</f>
        <v>0</v>
      </c>
      <c r="U348" s="12" t="n">
        <f aca="false">G348*M348</f>
        <v>0</v>
      </c>
      <c r="V348" s="2" t="n">
        <v>94</v>
      </c>
      <c r="W348" s="0" t="n">
        <v>2018</v>
      </c>
      <c r="X348" s="0" t="n">
        <v>2028</v>
      </c>
      <c r="Y348" s="0" t="s">
        <v>161</v>
      </c>
      <c r="AB348" s="0" t="s">
        <v>161</v>
      </c>
      <c r="AE348" s="4" t="n">
        <v>90.7</v>
      </c>
      <c r="AF348" s="0" t="n">
        <v>2020</v>
      </c>
      <c r="AG348" s="0" t="n">
        <v>2024</v>
      </c>
      <c r="AJ348" s="0" t="n">
        <f aca="false">VLOOKUP(D348,Koordinaten!$A:$C,2,FALSE())</f>
        <v>12.4853384</v>
      </c>
      <c r="AK348" s="0" t="n">
        <f aca="false">VLOOKUP(D348,Koordinaten!$A:$C,3,FALSE())</f>
        <v>41.894802</v>
      </c>
      <c r="AL348" s="0" t="n">
        <f aca="false">IF(ISBLANK($E348),VLOOKUP(D348,Koordinaten!$A:$C,2,FALSE()),VLOOKUP($E348,Koordinaten!$F:$H,2,FALSE()))</f>
        <v>11.3547801</v>
      </c>
      <c r="AM348" s="0" t="n">
        <f aca="false">IF(ISBLANK($E348),VLOOKUP(D348,Koordinaten!$A:$C,3,FALSE()),VLOOKUP($E348,Koordinaten!$F:$H,3,FALSE()))</f>
        <v>46.4981125</v>
      </c>
      <c r="AN348" s="0" t="str">
        <f aca="false">CONCATENATE(AK348,";",AJ348)</f>
        <v>41,894802;12,4853384</v>
      </c>
      <c r="AO348" s="0" t="str">
        <f aca="false">CONCATENATE(AM348,";",AL348)</f>
        <v>46,4981125;11,3547801</v>
      </c>
      <c r="AP348" s="0" t="n">
        <f aca="false">MIN(IF(ISBLANK(X348),9999,X348),IF(ISBLANK(AA348),9999,AA348),IF(ISBLANK(AD348),9999,AD348),IF(ISBLANK(AG348),9999,AG348),IF(ISBLANK(AI348),9999,AI348))</f>
        <v>2024</v>
      </c>
      <c r="AQ348" s="10" t="n">
        <v>44065</v>
      </c>
      <c r="AR348" s="0" t="n">
        <v>3</v>
      </c>
    </row>
    <row r="349" customFormat="false" ht="13" hidden="false" customHeight="false" outlineLevel="0" collapsed="false">
      <c r="B349" s="4" t="s">
        <v>71</v>
      </c>
      <c r="C349" s="5" t="n">
        <v>2015</v>
      </c>
      <c r="D349" s="4" t="s">
        <v>60</v>
      </c>
      <c r="E349" s="4" t="s">
        <v>157</v>
      </c>
      <c r="F349" s="4" t="n">
        <v>1</v>
      </c>
      <c r="G349" s="4" t="n">
        <v>1</v>
      </c>
      <c r="H349" s="4" t="s">
        <v>273</v>
      </c>
      <c r="I349" s="2" t="s">
        <v>670</v>
      </c>
      <c r="J349" s="2" t="s">
        <v>73</v>
      </c>
      <c r="K349" s="4" t="str">
        <f aca="false">CONCATENATE(IF(ISBLANK(W349),"-",W349),"/",IF(ISBLANK(Z349),"-",Z349),"/",IF(ISBLANK(AC349),"-",AC349),"/",IF(ISBLANK(AF349),"-",AF349),"/",IF(ISBLANK(AH349),"-",AH349))</f>
        <v>-/-/-/2018/-</v>
      </c>
      <c r="L349" s="4" t="str">
        <f aca="false">CONCATENATE(IF(ISBLANK(X349),"-",X349),"/",IF(ISBLANK(AA349),"-",AA349),"/",IF(ISBLANK(AD349),"-",AD349),"/",IF(ISBLANK(AG349),"-",AG349),"/",IF(ISBLANK(AI349),"-",AI349))</f>
        <v>-/-/-/2026/-</v>
      </c>
      <c r="M349" s="6"/>
      <c r="N349" s="4" t="n">
        <v>2018</v>
      </c>
      <c r="O349" s="4" t="str">
        <f aca="false">CONCATENATE(IF(ISBLANK(V349),"-",V349),"/",IF(ISBLANK(Y349),"-",Y349),"/",IF(ISBLANK(AB349),"-",AB349),"/",IF(ISBLANK(AE349),"-",AE349))</f>
        <v>-/-/-/-</v>
      </c>
      <c r="P349" s="4" t="s">
        <v>273</v>
      </c>
      <c r="Q349" s="4" t="s">
        <v>667</v>
      </c>
      <c r="R349" s="2"/>
      <c r="S349" s="2"/>
      <c r="T349" s="11" t="n">
        <f aca="false">M349*F349</f>
        <v>0</v>
      </c>
      <c r="U349" s="12" t="n">
        <f aca="false">G349*M349</f>
        <v>0</v>
      </c>
      <c r="V349" s="2" t="s">
        <v>161</v>
      </c>
      <c r="Y349" s="0" t="s">
        <v>161</v>
      </c>
      <c r="AB349" s="0" t="s">
        <v>161</v>
      </c>
      <c r="AE349" s="4"/>
      <c r="AF349" s="0" t="n">
        <v>2018</v>
      </c>
      <c r="AG349" s="0" t="n">
        <v>2026</v>
      </c>
      <c r="AJ349" s="0" t="n">
        <f aca="false">VLOOKUP(D349,Koordinaten!$A:$C,2,FALSE())</f>
        <v>12.4853384</v>
      </c>
      <c r="AK349" s="0" t="n">
        <f aca="false">VLOOKUP(D349,Koordinaten!$A:$C,3,FALSE())</f>
        <v>41.894802</v>
      </c>
      <c r="AL349" s="0" t="n">
        <f aca="false">IF(ISBLANK($E349),VLOOKUP(D349,Koordinaten!$A:$C,2,FALSE()),VLOOKUP($E349,Koordinaten!$F:$H,2,FALSE()))</f>
        <v>11.3547801</v>
      </c>
      <c r="AM349" s="0" t="n">
        <f aca="false">IF(ISBLANK($E349),VLOOKUP(D349,Koordinaten!$A:$C,3,FALSE()),VLOOKUP($E349,Koordinaten!$F:$H,3,FALSE()))</f>
        <v>46.4981125</v>
      </c>
      <c r="AN349" s="0" t="str">
        <f aca="false">CONCATENATE(AK349,";",AJ349)</f>
        <v>41,894802;12,4853384</v>
      </c>
      <c r="AO349" s="0" t="str">
        <f aca="false">CONCATENATE(AM349,";",AL349)</f>
        <v>46,4981125;11,3547801</v>
      </c>
      <c r="AP349" s="0" t="n">
        <f aca="false">MIN(IF(ISBLANK(X349),9999,X349),IF(ISBLANK(AA349),9999,AA349),IF(ISBLANK(AD349),9999,AD349),IF(ISBLANK(AG349),9999,AG349),IF(ISBLANK(AI349),9999,AI349))</f>
        <v>2026</v>
      </c>
      <c r="AQ349" s="10" t="n">
        <v>44302</v>
      </c>
      <c r="AR349" s="0" t="s">
        <v>337</v>
      </c>
    </row>
    <row r="350" customFormat="false" ht="13" hidden="false" customHeight="false" outlineLevel="0" collapsed="false">
      <c r="B350" s="4" t="s">
        <v>44</v>
      </c>
      <c r="C350" s="5" t="n">
        <v>2015</v>
      </c>
      <c r="D350" s="4" t="s">
        <v>60</v>
      </c>
      <c r="E350" s="4" t="s">
        <v>157</v>
      </c>
      <c r="F350" s="4" t="n">
        <v>6</v>
      </c>
      <c r="G350" s="4" t="n">
        <v>1</v>
      </c>
      <c r="H350" s="4" t="s">
        <v>273</v>
      </c>
      <c r="I350" s="2" t="s">
        <v>282</v>
      </c>
      <c r="J350" s="2" t="s">
        <v>163</v>
      </c>
      <c r="K350" s="4" t="str">
        <f aca="false">CONCATENATE(IF(ISBLANK(W350),"-",W350),"/",IF(ISBLANK(Z350),"-",Z350),"/",IF(ISBLANK(AC350),"-",AC350),"/",IF(ISBLANK(AF350),"-",AF350),"/",IF(ISBLANK(AH350),"-",AH350))</f>
        <v>-/-/-/2017/-</v>
      </c>
      <c r="L350" s="4" t="str">
        <f aca="false">CONCATENATE(IF(ISBLANK(X350),"-",X350),"/",IF(ISBLANK(AA350),"-",AA350),"/",IF(ISBLANK(AD350),"-",AD350),"/",IF(ISBLANK(AG350),"-",AG350),"/",IF(ISBLANK(AI350),"-",AI350))</f>
        <v>-/-/-/2022/-</v>
      </c>
      <c r="M350" s="6"/>
      <c r="N350" s="4" t="n">
        <v>2018</v>
      </c>
      <c r="O350" s="4" t="str">
        <f aca="false">CONCATENATE(IF(ISBLANK(V350),"-",V350),"/",IF(ISBLANK(Y350),"-",Y350),"/",IF(ISBLANK(AB350),"-",AB350),"/",IF(ISBLANK(AE350),"-",AE350))</f>
        <v>-/-/-/88</v>
      </c>
      <c r="P350" s="4" t="s">
        <v>273</v>
      </c>
      <c r="Q350" s="4" t="s">
        <v>667</v>
      </c>
      <c r="R350" s="2"/>
      <c r="S350" s="2"/>
      <c r="T350" s="11" t="n">
        <f aca="false">M350*F350</f>
        <v>0</v>
      </c>
      <c r="U350" s="12" t="n">
        <f aca="false">G350*M350</f>
        <v>0</v>
      </c>
      <c r="V350" s="2"/>
      <c r="AE350" s="4" t="n">
        <v>88</v>
      </c>
      <c r="AF350" s="0" t="n">
        <v>2017</v>
      </c>
      <c r="AG350" s="0" t="n">
        <v>2022</v>
      </c>
      <c r="AJ350" s="0" t="n">
        <f aca="false">VLOOKUP(D350,Koordinaten!$A:$C,2,FALSE())</f>
        <v>12.4853384</v>
      </c>
      <c r="AK350" s="0" t="n">
        <f aca="false">VLOOKUP(D350,Koordinaten!$A:$C,3,FALSE())</f>
        <v>41.894802</v>
      </c>
      <c r="AL350" s="0" t="n">
        <f aca="false">IF(ISBLANK($E350),VLOOKUP(D350,Koordinaten!$A:$C,2,FALSE()),VLOOKUP($E350,Koordinaten!$F:$H,2,FALSE()))</f>
        <v>11.3547801</v>
      </c>
      <c r="AM350" s="0" t="n">
        <f aca="false">IF(ISBLANK($E350),VLOOKUP(D350,Koordinaten!$A:$C,3,FALSE()),VLOOKUP($E350,Koordinaten!$F:$H,3,FALSE()))</f>
        <v>46.4981125</v>
      </c>
      <c r="AN350" s="0" t="str">
        <f aca="false">CONCATENATE(AK350,";",AJ350)</f>
        <v>41,894802;12,4853384</v>
      </c>
      <c r="AO350" s="0" t="str">
        <f aca="false">CONCATENATE(AM350,";",AL350)</f>
        <v>46,4981125;11,3547801</v>
      </c>
      <c r="AP350" s="0" t="n">
        <f aca="false">MIN(IF(ISBLANK(X350),9999,X350),IF(ISBLANK(AA350),9999,AA350),IF(ISBLANK(AD350),9999,AD350),IF(ISBLANK(AG350),9999,AG350),IF(ISBLANK(AI350),9999,AI350))</f>
        <v>2022</v>
      </c>
      <c r="AQ350" s="10" t="n">
        <v>44066</v>
      </c>
      <c r="AR350" s="0" t="n">
        <v>10</v>
      </c>
    </row>
    <row r="351" customFormat="false" ht="13" hidden="false" customHeight="false" outlineLevel="0" collapsed="false">
      <c r="B351" s="4" t="s">
        <v>44</v>
      </c>
      <c r="C351" s="5" t="n">
        <v>2016</v>
      </c>
      <c r="D351" s="4" t="s">
        <v>60</v>
      </c>
      <c r="E351" s="4" t="s">
        <v>157</v>
      </c>
      <c r="F351" s="4" t="n">
        <v>0</v>
      </c>
      <c r="G351" s="4" t="n">
        <v>1</v>
      </c>
      <c r="H351" s="2" t="s">
        <v>319</v>
      </c>
      <c r="I351" s="2" t="s">
        <v>581</v>
      </c>
      <c r="J351" s="2" t="s">
        <v>48</v>
      </c>
      <c r="K351" s="4" t="str">
        <f aca="false">CONCATENATE(IF(ISBLANK(W351),"-",W351),"/",IF(ISBLANK(Z351),"-",Z351),"/",IF(ISBLANK(AC351),"-",AC351),"/",IF(ISBLANK(AF351),"-",AF351),"/",IF(ISBLANK(AH351),"-",AH351))</f>
        <v>-/-/-/-/-</v>
      </c>
      <c r="L351" s="4" t="str">
        <f aca="false">CONCATENATE(IF(ISBLANK(X351),"-",X351),"/",IF(ISBLANK(AA351),"-",AA351),"/",IF(ISBLANK(AD351),"-",AD351),"/",IF(ISBLANK(AG351),"-",AG351),"/",IF(ISBLANK(AI351),"-",AI351))</f>
        <v>-/-/-/-/-</v>
      </c>
      <c r="M351" s="6"/>
      <c r="N351" s="4" t="n">
        <v>2018</v>
      </c>
      <c r="O351" s="4" t="str">
        <f aca="false">CONCATENATE(IF(ISBLANK(V351),"-",V351),"/",IF(ISBLANK(Y351),"-",Y351),"/",IF(ISBLANK(AB351),"-",AB351),"/",IF(ISBLANK(AE351),"-",AE351))</f>
        <v>-/-/-/-</v>
      </c>
      <c r="P351" s="4" t="s">
        <v>319</v>
      </c>
      <c r="Q351" s="4" t="s">
        <v>667</v>
      </c>
      <c r="R351" s="2"/>
      <c r="S351" s="2"/>
      <c r="T351" s="11" t="n">
        <f aca="false">M351*F351</f>
        <v>0</v>
      </c>
      <c r="U351" s="12" t="n">
        <f aca="false">G351*M351</f>
        <v>0</v>
      </c>
      <c r="V351" s="2" t="s">
        <v>161</v>
      </c>
      <c r="Y351" s="0" t="s">
        <v>161</v>
      </c>
      <c r="AB351" s="0" t="s">
        <v>161</v>
      </c>
      <c r="AE351" s="4"/>
      <c r="AH351" s="2" t="s">
        <v>161</v>
      </c>
      <c r="AI351" s="2" t="s">
        <v>161</v>
      </c>
      <c r="AJ351" s="0" t="n">
        <f aca="false">VLOOKUP(D351,Koordinaten!$A:$C,2,FALSE())</f>
        <v>12.4853384</v>
      </c>
      <c r="AK351" s="0" t="n">
        <f aca="false">VLOOKUP(D351,Koordinaten!$A:$C,3,FALSE())</f>
        <v>41.894802</v>
      </c>
      <c r="AL351" s="0" t="n">
        <f aca="false">IF(ISBLANK($E351),VLOOKUP(D351,Koordinaten!$A:$C,2,FALSE()),VLOOKUP($E351,Koordinaten!$F:$H,2,FALSE()))</f>
        <v>11.3547801</v>
      </c>
      <c r="AM351" s="0" t="n">
        <f aca="false">IF(ISBLANK($E351),VLOOKUP(D351,Koordinaten!$A:$C,3,FALSE()),VLOOKUP($E351,Koordinaten!$F:$H,3,FALSE()))</f>
        <v>46.4981125</v>
      </c>
      <c r="AN351" s="0" t="str">
        <f aca="false">CONCATENATE(AK351,";",AJ351)</f>
        <v>41,894802;12,4853384</v>
      </c>
      <c r="AO351" s="0" t="str">
        <f aca="false">CONCATENATE(AM351,";",AL351)</f>
        <v>46,4981125;11,3547801</v>
      </c>
      <c r="AP351" s="0" t="n">
        <f aca="false">MIN(IF(ISBLANK(X351),9999,X351),IF(ISBLANK(AA351),9999,AA351),IF(ISBLANK(AD351),9999,AD351),IF(ISBLANK(AG351),9999,AG351),IF(ISBLANK(AI351),9999,AI351))</f>
        <v>9999</v>
      </c>
      <c r="AQ351" s="10" t="n">
        <v>44066</v>
      </c>
      <c r="AR351" s="0" t="n">
        <v>12</v>
      </c>
    </row>
    <row r="352" customFormat="false" ht="13" hidden="false" customHeight="false" outlineLevel="0" collapsed="false">
      <c r="B352" s="4" t="s">
        <v>44</v>
      </c>
      <c r="C352" s="5" t="n">
        <v>2015</v>
      </c>
      <c r="D352" s="4" t="s">
        <v>60</v>
      </c>
      <c r="E352" s="4" t="s">
        <v>157</v>
      </c>
      <c r="F352" s="4" t="n">
        <v>3</v>
      </c>
      <c r="G352" s="4" t="n">
        <v>3</v>
      </c>
      <c r="H352" s="2" t="s">
        <v>319</v>
      </c>
      <c r="I352" s="2" t="s">
        <v>582</v>
      </c>
      <c r="J352" s="2" t="s">
        <v>69</v>
      </c>
      <c r="K352" s="4" t="str">
        <f aca="false">CONCATENATE(IF(ISBLANK(W352),"-",W352),"/",IF(ISBLANK(Z352),"-",Z352),"/",IF(ISBLANK(AC352),"-",AC352),"/",IF(ISBLANK(AF352),"-",AF352),"/",IF(ISBLANK(AH352),"-",AH352))</f>
        <v>-/-/-/-/-</v>
      </c>
      <c r="L352" s="4" t="str">
        <f aca="false">CONCATENATE(IF(ISBLANK(X352),"-",X352),"/",IF(ISBLANK(AA352),"-",AA352),"/",IF(ISBLANK(AD352),"-",AD352),"/",IF(ISBLANK(AG352),"-",AG352),"/",IF(ISBLANK(AI352),"-",AI352))</f>
        <v>-/-/-/-/-</v>
      </c>
      <c r="M352" s="6"/>
      <c r="N352" s="4" t="n">
        <v>2018</v>
      </c>
      <c r="O352" s="4" t="str">
        <f aca="false">CONCATENATE(IF(ISBLANK(V352),"-",V352),"/",IF(ISBLANK(Y352),"-",Y352),"/",IF(ISBLANK(AB352),"-",AB352),"/",IF(ISBLANK(AE352),"-",AE352))</f>
        <v>-/-/-/-</v>
      </c>
      <c r="P352" s="4" t="s">
        <v>319</v>
      </c>
      <c r="Q352" s="4" t="s">
        <v>667</v>
      </c>
      <c r="R352" s="2"/>
      <c r="S352" s="2"/>
      <c r="T352" s="11" t="n">
        <f aca="false">M352*F352</f>
        <v>0</v>
      </c>
      <c r="U352" s="12" t="n">
        <f aca="false">G352*M352</f>
        <v>0</v>
      </c>
      <c r="V352" s="2" t="s">
        <v>161</v>
      </c>
      <c r="Y352" s="0" t="s">
        <v>161</v>
      </c>
      <c r="AE352" s="4"/>
      <c r="AH352" s="2" t="s">
        <v>161</v>
      </c>
      <c r="AI352" s="2" t="s">
        <v>161</v>
      </c>
      <c r="AJ352" s="0" t="n">
        <f aca="false">VLOOKUP(D352,Koordinaten!$A:$C,2,FALSE())</f>
        <v>12.4853384</v>
      </c>
      <c r="AK352" s="0" t="n">
        <f aca="false">VLOOKUP(D352,Koordinaten!$A:$C,3,FALSE())</f>
        <v>41.894802</v>
      </c>
      <c r="AL352" s="0" t="n">
        <f aca="false">IF(ISBLANK($E352),VLOOKUP(D352,Koordinaten!$A:$C,2,FALSE()),VLOOKUP($E352,Koordinaten!$F:$H,2,FALSE()))</f>
        <v>11.3547801</v>
      </c>
      <c r="AM352" s="0" t="n">
        <f aca="false">IF(ISBLANK($E352),VLOOKUP(D352,Koordinaten!$A:$C,3,FALSE()),VLOOKUP($E352,Koordinaten!$F:$H,3,FALSE()))</f>
        <v>46.4981125</v>
      </c>
      <c r="AN352" s="0" t="str">
        <f aca="false">CONCATENATE(AK352,";",AJ352)</f>
        <v>41,894802;12,4853384</v>
      </c>
      <c r="AO352" s="0" t="str">
        <f aca="false">CONCATENATE(AM352,";",AL352)</f>
        <v>46,4981125;11,3547801</v>
      </c>
      <c r="AP352" s="0" t="n">
        <f aca="false">MIN(IF(ISBLANK(X352),9999,X352),IF(ISBLANK(AA352),9999,AA352),IF(ISBLANK(AD352),9999,AD352),IF(ISBLANK(AG352),9999,AG352),IF(ISBLANK(AI352),9999,AI352))</f>
        <v>9999</v>
      </c>
      <c r="AQ352" s="10" t="n">
        <v>44066</v>
      </c>
      <c r="AR352" s="0" t="s">
        <v>51</v>
      </c>
    </row>
    <row r="353" customFormat="false" ht="13" hidden="false" customHeight="false" outlineLevel="0" collapsed="false">
      <c r="B353" s="4" t="s">
        <v>44</v>
      </c>
      <c r="C353" s="5" t="n">
        <v>2015</v>
      </c>
      <c r="D353" s="4" t="s">
        <v>60</v>
      </c>
      <c r="E353" s="4" t="s">
        <v>157</v>
      </c>
      <c r="F353" s="4" t="n">
        <v>3</v>
      </c>
      <c r="G353" s="4" t="n">
        <v>1</v>
      </c>
      <c r="H353" s="2" t="s">
        <v>319</v>
      </c>
      <c r="I353" s="2" t="s">
        <v>671</v>
      </c>
      <c r="J353" s="2" t="s">
        <v>48</v>
      </c>
      <c r="K353" s="4" t="str">
        <f aca="false">CONCATENATE(IF(ISBLANK(W353),"-",W353),"/",IF(ISBLANK(Z353),"-",Z353),"/",IF(ISBLANK(AC353),"-",AC353),"/",IF(ISBLANK(AF353),"-",AF353),"/",IF(ISBLANK(AH353),"-",AH353))</f>
        <v>-/-/-/-/-</v>
      </c>
      <c r="L353" s="4" t="str">
        <f aca="false">CONCATENATE(IF(ISBLANK(X353),"-",X353),"/",IF(ISBLANK(AA353),"-",AA353),"/",IF(ISBLANK(AD353),"-",AD353),"/",IF(ISBLANK(AG353),"-",AG353),"/",IF(ISBLANK(AI353),"-",AI353))</f>
        <v>-/-/-/-/-</v>
      </c>
      <c r="M353" s="6"/>
      <c r="N353" s="4" t="n">
        <v>2018</v>
      </c>
      <c r="O353" s="4" t="str">
        <f aca="false">CONCATENATE(IF(ISBLANK(V353),"-",V353),"/",IF(ISBLANK(Y353),"-",Y353),"/",IF(ISBLANK(AB353),"-",AB353),"/",IF(ISBLANK(AE353),"-",AE353))</f>
        <v>-/-/-/-</v>
      </c>
      <c r="P353" s="4" t="s">
        <v>319</v>
      </c>
      <c r="Q353" s="4" t="s">
        <v>667</v>
      </c>
      <c r="R353" s="2"/>
      <c r="S353" s="2"/>
      <c r="T353" s="11" t="n">
        <f aca="false">M353*F353</f>
        <v>0</v>
      </c>
      <c r="U353" s="12" t="n">
        <f aca="false">G353*M353</f>
        <v>0</v>
      </c>
      <c r="V353" s="2" t="s">
        <v>161</v>
      </c>
      <c r="Y353" s="0" t="s">
        <v>161</v>
      </c>
      <c r="AE353" s="4"/>
      <c r="AH353" s="2" t="s">
        <v>161</v>
      </c>
      <c r="AI353" s="2" t="s">
        <v>161</v>
      </c>
      <c r="AJ353" s="0" t="n">
        <f aca="false">VLOOKUP(D353,Koordinaten!$A:$C,2,FALSE())</f>
        <v>12.4853384</v>
      </c>
      <c r="AK353" s="0" t="n">
        <f aca="false">VLOOKUP(D353,Koordinaten!$A:$C,3,FALSE())</f>
        <v>41.894802</v>
      </c>
      <c r="AL353" s="0" t="n">
        <f aca="false">IF(ISBLANK($E353),VLOOKUP(D353,Koordinaten!$A:$C,2,FALSE()),VLOOKUP($E353,Koordinaten!$F:$H,2,FALSE()))</f>
        <v>11.3547801</v>
      </c>
      <c r="AM353" s="0" t="n">
        <f aca="false">IF(ISBLANK($E353),VLOOKUP(D353,Koordinaten!$A:$C,3,FALSE()),VLOOKUP($E353,Koordinaten!$F:$H,3,FALSE()))</f>
        <v>46.4981125</v>
      </c>
      <c r="AN353" s="0" t="str">
        <f aca="false">CONCATENATE(AK353,";",AJ353)</f>
        <v>41,894802;12,4853384</v>
      </c>
      <c r="AO353" s="0" t="str">
        <f aca="false">CONCATENATE(AM353,";",AL353)</f>
        <v>46,4981125;11,3547801</v>
      </c>
      <c r="AP353" s="0" t="n">
        <f aca="false">MIN(IF(ISBLANK(X353),9999,X353),IF(ISBLANK(AA353),9999,AA353),IF(ISBLANK(AD353),9999,AD353),IF(ISBLANK(AG353),9999,AG353),IF(ISBLANK(AI353),9999,AI353))</f>
        <v>9999</v>
      </c>
      <c r="AQ353" s="10" t="n">
        <v>44066</v>
      </c>
      <c r="AR353" s="0" t="s">
        <v>51</v>
      </c>
    </row>
    <row r="354" customFormat="false" ht="13" hidden="false" customHeight="false" outlineLevel="0" collapsed="false">
      <c r="B354" s="4" t="s">
        <v>89</v>
      </c>
      <c r="C354" s="5" t="n">
        <v>2016</v>
      </c>
      <c r="D354" s="4" t="s">
        <v>60</v>
      </c>
      <c r="E354" s="4" t="s">
        <v>157</v>
      </c>
      <c r="F354" s="4" t="n">
        <v>1</v>
      </c>
      <c r="G354" s="4" t="n">
        <v>1</v>
      </c>
      <c r="H354" s="2" t="s">
        <v>368</v>
      </c>
      <c r="I354" s="2" t="s">
        <v>369</v>
      </c>
      <c r="J354" s="2" t="s">
        <v>97</v>
      </c>
      <c r="K354" s="4" t="str">
        <f aca="false">CONCATENATE(IF(ISBLANK(W354),"-",W354),"/",IF(ISBLANK(Z354),"-",Z354),"/",IF(ISBLANK(AC354),"-",AC354),"/",IF(ISBLANK(AF354),"-",AF354),"/",IF(ISBLANK(AH354),"-",AH354))</f>
        <v>-/-/-/2019/-</v>
      </c>
      <c r="L354" s="4" t="str">
        <f aca="false">CONCATENATE(IF(ISBLANK(X354),"-",X354),"/",IF(ISBLANK(AA354),"-",AA354),"/",IF(ISBLANK(AD354),"-",AD354),"/",IF(ISBLANK(AG354),"-",AG354),"/",IF(ISBLANK(AI354),"-",AI354))</f>
        <v>-/-/-/2029/-</v>
      </c>
      <c r="M354" s="6"/>
      <c r="N354" s="4" t="n">
        <v>2018</v>
      </c>
      <c r="O354" s="4" t="str">
        <f aca="false">CONCATENATE(IF(ISBLANK(V354),"-",V354),"/",IF(ISBLANK(Y354),"-",Y354),"/",IF(ISBLANK(AB354),"-",AB354),"/",IF(ISBLANK(AE354),"-",AE354))</f>
        <v>-/-/-/90</v>
      </c>
      <c r="P354" s="4" t="s">
        <v>368</v>
      </c>
      <c r="Q354" s="4" t="s">
        <v>667</v>
      </c>
      <c r="R354" s="2"/>
      <c r="S354" s="2"/>
      <c r="T354" s="11" t="n">
        <f aca="false">M354*F354</f>
        <v>0</v>
      </c>
      <c r="U354" s="12" t="n">
        <f aca="false">G354*M354</f>
        <v>0</v>
      </c>
      <c r="V354" s="2" t="s">
        <v>161</v>
      </c>
      <c r="Y354" s="0" t="s">
        <v>161</v>
      </c>
      <c r="AB354" s="0" t="s">
        <v>161</v>
      </c>
      <c r="AE354" s="4" t="n">
        <v>90</v>
      </c>
      <c r="AF354" s="0" t="n">
        <v>2019</v>
      </c>
      <c r="AG354" s="0" t="n">
        <v>2029</v>
      </c>
      <c r="AJ354" s="0" t="n">
        <f aca="false">VLOOKUP(D354,Koordinaten!$A:$C,2,FALSE())</f>
        <v>12.4853384</v>
      </c>
      <c r="AK354" s="0" t="n">
        <f aca="false">VLOOKUP(D354,Koordinaten!$A:$C,3,FALSE())</f>
        <v>41.894802</v>
      </c>
      <c r="AL354" s="0" t="n">
        <f aca="false">IF(ISBLANK($E354),VLOOKUP(D354,Koordinaten!$A:$C,2,FALSE()),VLOOKUP($E354,Koordinaten!$F:$H,2,FALSE()))</f>
        <v>11.3547801</v>
      </c>
      <c r="AM354" s="0" t="n">
        <f aca="false">IF(ISBLANK($E354),VLOOKUP(D354,Koordinaten!$A:$C,3,FALSE()),VLOOKUP($E354,Koordinaten!$F:$H,3,FALSE()))</f>
        <v>46.4981125</v>
      </c>
      <c r="AN354" s="0" t="str">
        <f aca="false">CONCATENATE(AK354,";",AJ354)</f>
        <v>41,894802;12,4853384</v>
      </c>
      <c r="AO354" s="0" t="str">
        <f aca="false">CONCATENATE(AM354,";",AL354)</f>
        <v>46,4981125;11,3547801</v>
      </c>
      <c r="AP354" s="0" t="n">
        <f aca="false">MIN(IF(ISBLANK(X354),9999,X354),IF(ISBLANK(AA354),9999,AA354),IF(ISBLANK(AD354),9999,AD354),IF(ISBLANK(AG354),9999,AG354),IF(ISBLANK(AI354),9999,AI354))</f>
        <v>2029</v>
      </c>
      <c r="AQ354" s="10" t="n">
        <v>44065</v>
      </c>
      <c r="AR354" s="0" t="n">
        <v>3</v>
      </c>
    </row>
    <row r="355" customFormat="false" ht="13" hidden="false" customHeight="false" outlineLevel="0" collapsed="false">
      <c r="B355" s="4" t="s">
        <v>44</v>
      </c>
      <c r="C355" s="5" t="n">
        <v>2014</v>
      </c>
      <c r="D355" s="4" t="s">
        <v>60</v>
      </c>
      <c r="E355" s="4" t="s">
        <v>157</v>
      </c>
      <c r="F355" s="4" t="n">
        <v>2</v>
      </c>
      <c r="G355" s="4" t="n">
        <v>2</v>
      </c>
      <c r="H355" s="2" t="s">
        <v>368</v>
      </c>
      <c r="I355" s="2" t="s">
        <v>162</v>
      </c>
      <c r="J355" s="2" t="s">
        <v>163</v>
      </c>
      <c r="K355" s="4" t="str">
        <f aca="false">CONCATENATE(IF(ISBLANK(W355),"-",W355),"/",IF(ISBLANK(Z355),"-",Z355),"/",IF(ISBLANK(AC355),"-",AC355),"/",IF(ISBLANK(AF355),"-",AF355),"/",IF(ISBLANK(AH355),"-",AH355))</f>
        <v>-/-/-/2017/-</v>
      </c>
      <c r="L355" s="4" t="str">
        <f aca="false">CONCATENATE(IF(ISBLANK(X355),"-",X355),"/",IF(ISBLANK(AA355),"-",AA355),"/",IF(ISBLANK(AD355),"-",AD355),"/",IF(ISBLANK(AG355),"-",AG355),"/",IF(ISBLANK(AI355),"-",AI355))</f>
        <v>-/-/-/2022/-</v>
      </c>
      <c r="M355" s="6"/>
      <c r="N355" s="4" t="n">
        <v>2018</v>
      </c>
      <c r="O355" s="4" t="str">
        <f aca="false">CONCATENATE(IF(ISBLANK(V355),"-",V355),"/",IF(ISBLANK(Y355),"-",Y355),"/",IF(ISBLANK(AB355),"-",AB355),"/",IF(ISBLANK(AE355),"-",AE355))</f>
        <v>-/-/-/92</v>
      </c>
      <c r="P355" s="4" t="s">
        <v>368</v>
      </c>
      <c r="Q355" s="4" t="s">
        <v>667</v>
      </c>
      <c r="R355" s="2"/>
      <c r="S355" s="2"/>
      <c r="T355" s="11" t="n">
        <f aca="false">M355*F355</f>
        <v>0</v>
      </c>
      <c r="U355" s="12" t="n">
        <f aca="false">G355*M355</f>
        <v>0</v>
      </c>
      <c r="V355" s="2" t="s">
        <v>161</v>
      </c>
      <c r="Y355" s="0" t="s">
        <v>161</v>
      </c>
      <c r="AB355" s="0" t="s">
        <v>161</v>
      </c>
      <c r="AE355" s="4" t="n">
        <v>92</v>
      </c>
      <c r="AF355" s="0" t="n">
        <v>2017</v>
      </c>
      <c r="AG355" s="0" t="n">
        <v>2022</v>
      </c>
      <c r="AJ355" s="0" t="n">
        <f aca="false">VLOOKUP(D355,Koordinaten!$A:$C,2,FALSE())</f>
        <v>12.4853384</v>
      </c>
      <c r="AK355" s="0" t="n">
        <f aca="false">VLOOKUP(D355,Koordinaten!$A:$C,3,FALSE())</f>
        <v>41.894802</v>
      </c>
      <c r="AL355" s="0" t="n">
        <f aca="false">IF(ISBLANK($E355),VLOOKUP(D355,Koordinaten!$A:$C,2,FALSE()),VLOOKUP($E355,Koordinaten!$F:$H,2,FALSE()))</f>
        <v>11.3547801</v>
      </c>
      <c r="AM355" s="0" t="n">
        <f aca="false">IF(ISBLANK($E355),VLOOKUP(D355,Koordinaten!$A:$C,3,FALSE()),VLOOKUP($E355,Koordinaten!$F:$H,3,FALSE()))</f>
        <v>46.4981125</v>
      </c>
      <c r="AN355" s="0" t="str">
        <f aca="false">CONCATENATE(AK355,";",AJ355)</f>
        <v>41,894802;12,4853384</v>
      </c>
      <c r="AO355" s="0" t="str">
        <f aca="false">CONCATENATE(AM355,";",AL355)</f>
        <v>46,4981125;11,3547801</v>
      </c>
      <c r="AP355" s="0" t="n">
        <f aca="false">MIN(IF(ISBLANK(X355),9999,X355),IF(ISBLANK(AA355),9999,AA355),IF(ISBLANK(AD355),9999,AD355),IF(ISBLANK(AG355),9999,AG355),IF(ISBLANK(AI355),9999,AI355))</f>
        <v>2022</v>
      </c>
      <c r="AQ355" s="10" t="n">
        <v>44066</v>
      </c>
      <c r="AR355" s="0" t="n">
        <v>14</v>
      </c>
    </row>
    <row r="356" customFormat="false" ht="13" hidden="false" customHeight="false" outlineLevel="0" collapsed="false">
      <c r="B356" s="4" t="s">
        <v>89</v>
      </c>
      <c r="C356" s="5" t="n">
        <v>2017</v>
      </c>
      <c r="D356" s="4" t="s">
        <v>60</v>
      </c>
      <c r="E356" s="4" t="s">
        <v>157</v>
      </c>
      <c r="F356" s="4" t="n">
        <v>3</v>
      </c>
      <c r="G356" s="4" t="n">
        <v>3</v>
      </c>
      <c r="H356" s="2" t="s">
        <v>368</v>
      </c>
      <c r="I356" s="2" t="s">
        <v>201</v>
      </c>
      <c r="J356" s="2" t="s">
        <v>201</v>
      </c>
      <c r="K356" s="4" t="str">
        <f aca="false">CONCATENATE(IF(ISBLANK(W356),"-",W356),"/",IF(ISBLANK(Z356),"-",Z356),"/",IF(ISBLANK(AC356),"-",AC356),"/",IF(ISBLANK(AF356),"-",AF356),"/",IF(ISBLANK(AH356),"-",AH356))</f>
        <v>-/-/-/-/-</v>
      </c>
      <c r="L356" s="4" t="str">
        <f aca="false">CONCATENATE(IF(ISBLANK(X356),"-",X356),"/",IF(ISBLANK(AA356),"-",AA356),"/",IF(ISBLANK(AD356),"-",AD356),"/",IF(ISBLANK(AG356),"-",AG356),"/",IF(ISBLANK(AI356),"-",AI356))</f>
        <v>-/-/-/-/-</v>
      </c>
      <c r="M356" s="6"/>
      <c r="N356" s="4" t="n">
        <v>2018</v>
      </c>
      <c r="O356" s="4" t="str">
        <f aca="false">CONCATENATE(IF(ISBLANK(V356),"-",V356),"/",IF(ISBLANK(Y356),"-",Y356),"/",IF(ISBLANK(AB356),"-",AB356),"/",IF(ISBLANK(AE356),"-",AE356))</f>
        <v>-/-/-/91</v>
      </c>
      <c r="P356" s="4" t="s">
        <v>368</v>
      </c>
      <c r="Q356" s="4" t="s">
        <v>667</v>
      </c>
      <c r="R356" s="2"/>
      <c r="T356" s="11" t="n">
        <f aca="false">M356*F356</f>
        <v>0</v>
      </c>
      <c r="U356" s="12" t="n">
        <f aca="false">G356*M356</f>
        <v>0</v>
      </c>
      <c r="V356" s="2" t="s">
        <v>161</v>
      </c>
      <c r="Y356" s="0" t="s">
        <v>161</v>
      </c>
      <c r="AE356" s="4" t="n">
        <v>91</v>
      </c>
      <c r="AJ356" s="0" t="n">
        <f aca="false">VLOOKUP(D356,Koordinaten!$A:$C,2,FALSE())</f>
        <v>12.4853384</v>
      </c>
      <c r="AK356" s="0" t="n">
        <f aca="false">VLOOKUP(D356,Koordinaten!$A:$C,3,FALSE())</f>
        <v>41.894802</v>
      </c>
      <c r="AL356" s="0" t="n">
        <f aca="false">IF(ISBLANK($E356),VLOOKUP(D356,Koordinaten!$A:$C,2,FALSE()),VLOOKUP($E356,Koordinaten!$F:$H,2,FALSE()))</f>
        <v>11.3547801</v>
      </c>
      <c r="AM356" s="0" t="n">
        <f aca="false">IF(ISBLANK($E356),VLOOKUP(D356,Koordinaten!$A:$C,3,FALSE()),VLOOKUP($E356,Koordinaten!$F:$H,3,FALSE()))</f>
        <v>46.4981125</v>
      </c>
      <c r="AN356" s="0" t="str">
        <f aca="false">CONCATENATE(AK356,";",AJ356)</f>
        <v>41,894802;12,4853384</v>
      </c>
      <c r="AO356" s="0" t="str">
        <f aca="false">CONCATENATE(AM356,";",AL356)</f>
        <v>46,4981125;11,3547801</v>
      </c>
      <c r="AP356" s="0" t="n">
        <f aca="false">MIN(IF(ISBLANK(X356),9999,X356),IF(ISBLANK(AA356),9999,AA356),IF(ISBLANK(AD356),9999,AD356),IF(ISBLANK(AG356),9999,AG356),IF(ISBLANK(AI356),9999,AI356))</f>
        <v>9999</v>
      </c>
      <c r="AQ356" s="10" t="n">
        <v>44065</v>
      </c>
      <c r="AR356" s="0" t="n">
        <v>2</v>
      </c>
    </row>
    <row r="357" customFormat="false" ht="13" hidden="false" customHeight="false" outlineLevel="0" collapsed="false">
      <c r="B357" s="4" t="s">
        <v>128</v>
      </c>
      <c r="C357" s="5" t="n">
        <v>2015</v>
      </c>
      <c r="D357" s="4" t="s">
        <v>60</v>
      </c>
      <c r="E357" s="4" t="s">
        <v>157</v>
      </c>
      <c r="F357" s="4" t="n">
        <v>3</v>
      </c>
      <c r="G357" s="4"/>
      <c r="H357" s="2" t="s">
        <v>565</v>
      </c>
      <c r="I357" s="2" t="s">
        <v>672</v>
      </c>
      <c r="J357" s="2" t="s">
        <v>79</v>
      </c>
      <c r="K357" s="4" t="str">
        <f aca="false">CONCATENATE(IF(ISBLANK(W357),"-",W357),"/",IF(ISBLANK(Z357),"-",Z357),"/",IF(ISBLANK(AC357),"-",AC357),"/",IF(ISBLANK(AF357),"-",AF357),"/",IF(ISBLANK(AH357),"-",AH357))</f>
        <v>-/-/-/-/-</v>
      </c>
      <c r="L357" s="4" t="str">
        <f aca="false">CONCATENATE(IF(ISBLANK(X357),"-",X357),"/",IF(ISBLANK(AA357),"-",AA357),"/",IF(ISBLANK(AD357),"-",AD357),"/",IF(ISBLANK(AG357),"-",AG357),"/",IF(ISBLANK(AI357),"-",AI357))</f>
        <v>-/-/-/-/-</v>
      </c>
      <c r="M357" s="6"/>
      <c r="N357" s="4" t="n">
        <v>2018</v>
      </c>
      <c r="O357" s="4" t="str">
        <f aca="false">CONCATENATE(IF(ISBLANK(V357),"-",V357),"/",IF(ISBLANK(Y357),"-",Y357),"/",IF(ISBLANK(AB357),"-",AB357),"/",IF(ISBLANK(AE357),"-",AE357))</f>
        <v>-/-/-/-</v>
      </c>
      <c r="P357" s="4" t="s">
        <v>565</v>
      </c>
      <c r="Q357" s="4" t="s">
        <v>667</v>
      </c>
      <c r="R357" s="2"/>
      <c r="T357" s="11" t="n">
        <f aca="false">M357*F357</f>
        <v>0</v>
      </c>
      <c r="U357" s="12" t="n">
        <f aca="false">G357*M357</f>
        <v>0</v>
      </c>
      <c r="V357" s="2" t="s">
        <v>161</v>
      </c>
      <c r="Y357" s="0" t="s">
        <v>161</v>
      </c>
      <c r="AB357" s="0" t="s">
        <v>161</v>
      </c>
      <c r="AE357" s="4"/>
      <c r="AJ357" s="0" t="n">
        <f aca="false">VLOOKUP(D357,Koordinaten!$A:$C,2,FALSE())</f>
        <v>12.4853384</v>
      </c>
      <c r="AK357" s="0" t="n">
        <f aca="false">VLOOKUP(D357,Koordinaten!$A:$C,3,FALSE())</f>
        <v>41.894802</v>
      </c>
      <c r="AL357" s="0" t="n">
        <f aca="false">IF(ISBLANK($E357),VLOOKUP(D357,Koordinaten!$A:$C,2,FALSE()),VLOOKUP($E357,Koordinaten!$F:$H,2,FALSE()))</f>
        <v>11.3547801</v>
      </c>
      <c r="AM357" s="0" t="n">
        <f aca="false">IF(ISBLANK($E357),VLOOKUP(D357,Koordinaten!$A:$C,3,FALSE()),VLOOKUP($E357,Koordinaten!$F:$H,3,FALSE()))</f>
        <v>46.4981125</v>
      </c>
      <c r="AN357" s="0" t="str">
        <f aca="false">CONCATENATE(AK357,";",AJ357)</f>
        <v>41,894802;12,4853384</v>
      </c>
      <c r="AO357" s="0" t="str">
        <f aca="false">CONCATENATE(AM357,";",AL357)</f>
        <v>46,4981125;11,3547801</v>
      </c>
      <c r="AP357" s="0" t="n">
        <f aca="false">MIN(IF(ISBLANK(X357),9999,X357),IF(ISBLANK(AA357),9999,AA357),IF(ISBLANK(AD357),9999,AD357),IF(ISBLANK(AG357),9999,AG357),IF(ISBLANK(AI357),9999,AI357))</f>
        <v>9999</v>
      </c>
    </row>
    <row r="358" customFormat="false" ht="13" hidden="false" customHeight="false" outlineLevel="0" collapsed="false">
      <c r="B358" s="4" t="s">
        <v>128</v>
      </c>
      <c r="C358" s="5" t="n">
        <v>2015</v>
      </c>
      <c r="D358" s="4" t="s">
        <v>60</v>
      </c>
      <c r="E358" s="4" t="s">
        <v>157</v>
      </c>
      <c r="F358" s="4" t="n">
        <v>3</v>
      </c>
      <c r="G358" s="4"/>
      <c r="H358" s="2" t="s">
        <v>565</v>
      </c>
      <c r="I358" s="2" t="s">
        <v>673</v>
      </c>
      <c r="J358" s="2" t="s">
        <v>48</v>
      </c>
      <c r="K358" s="4" t="str">
        <f aca="false">CONCATENATE(IF(ISBLANK(W358),"-",W358),"/",IF(ISBLANK(Z358),"-",Z358),"/",IF(ISBLANK(AC358),"-",AC358),"/",IF(ISBLANK(AF358),"-",AF358),"/",IF(ISBLANK(AH358),"-",AH358))</f>
        <v>-/-/-/-/-</v>
      </c>
      <c r="L358" s="4" t="str">
        <f aca="false">CONCATENATE(IF(ISBLANK(X358),"-",X358),"/",IF(ISBLANK(AA358),"-",AA358),"/",IF(ISBLANK(AD358),"-",AD358),"/",IF(ISBLANK(AG358),"-",AG358),"/",IF(ISBLANK(AI358),"-",AI358))</f>
        <v>-/-/-/-/-</v>
      </c>
      <c r="M358" s="6"/>
      <c r="N358" s="4" t="n">
        <v>2018</v>
      </c>
      <c r="O358" s="4" t="str">
        <f aca="false">CONCATENATE(IF(ISBLANK(V358),"-",V358),"/",IF(ISBLANK(Y358),"-",Y358),"/",IF(ISBLANK(AB358),"-",AB358),"/",IF(ISBLANK(AE358),"-",AE358))</f>
        <v>-/-/-/-</v>
      </c>
      <c r="P358" s="4" t="s">
        <v>565</v>
      </c>
      <c r="Q358" s="4" t="s">
        <v>667</v>
      </c>
      <c r="R358" s="2"/>
      <c r="T358" s="11" t="n">
        <f aca="false">M358*F358</f>
        <v>0</v>
      </c>
      <c r="U358" s="12" t="n">
        <f aca="false">G358*M358</f>
        <v>0</v>
      </c>
      <c r="V358" s="2" t="s">
        <v>161</v>
      </c>
      <c r="Y358" s="0" t="s">
        <v>161</v>
      </c>
      <c r="AB358" s="0" t="s">
        <v>161</v>
      </c>
      <c r="AE358" s="4"/>
      <c r="AJ358" s="0" t="n">
        <f aca="false">VLOOKUP(D358,Koordinaten!$A:$C,2,FALSE())</f>
        <v>12.4853384</v>
      </c>
      <c r="AK358" s="0" t="n">
        <f aca="false">VLOOKUP(D358,Koordinaten!$A:$C,3,FALSE())</f>
        <v>41.894802</v>
      </c>
      <c r="AL358" s="0" t="n">
        <f aca="false">IF(ISBLANK($E358),VLOOKUP(D358,Koordinaten!$A:$C,2,FALSE()),VLOOKUP($E358,Koordinaten!$F:$H,2,FALSE()))</f>
        <v>11.3547801</v>
      </c>
      <c r="AM358" s="0" t="n">
        <f aca="false">IF(ISBLANK($E358),VLOOKUP(D358,Koordinaten!$A:$C,3,FALSE()),VLOOKUP($E358,Koordinaten!$F:$H,3,FALSE()))</f>
        <v>46.4981125</v>
      </c>
      <c r="AN358" s="0" t="str">
        <f aca="false">CONCATENATE(AK358,";",AJ358)</f>
        <v>41,894802;12,4853384</v>
      </c>
      <c r="AO358" s="0" t="str">
        <f aca="false">CONCATENATE(AM358,";",AL358)</f>
        <v>46,4981125;11,3547801</v>
      </c>
      <c r="AP358" s="0" t="n">
        <f aca="false">MIN(IF(ISBLANK(X358),9999,X358),IF(ISBLANK(AA358),9999,AA358),IF(ISBLANK(AD358),9999,AD358),IF(ISBLANK(AG358),9999,AG358),IF(ISBLANK(AI358),9999,AI358))</f>
        <v>9999</v>
      </c>
    </row>
    <row r="359" customFormat="false" ht="13" hidden="false" customHeight="false" outlineLevel="0" collapsed="false">
      <c r="B359" s="4" t="s">
        <v>89</v>
      </c>
      <c r="C359" s="5" t="n">
        <v>2016</v>
      </c>
      <c r="D359" s="4" t="s">
        <v>60</v>
      </c>
      <c r="E359" s="4" t="s">
        <v>157</v>
      </c>
      <c r="F359" s="4" t="n">
        <v>3</v>
      </c>
      <c r="G359" s="4"/>
      <c r="H359" s="2" t="s">
        <v>565</v>
      </c>
      <c r="I359" s="2" t="s">
        <v>97</v>
      </c>
      <c r="J359" s="2" t="s">
        <v>97</v>
      </c>
      <c r="K359" s="4" t="str">
        <f aca="false">CONCATENATE(IF(ISBLANK(W359),"-",W359),"/",IF(ISBLANK(Z359),"-",Z359),"/",IF(ISBLANK(AC359),"-",AC359),"/",IF(ISBLANK(AF359),"-",AF359),"/",IF(ISBLANK(AH359),"-",AH359))</f>
        <v>-/-/-/-/-</v>
      </c>
      <c r="L359" s="4" t="str">
        <f aca="false">CONCATENATE(IF(ISBLANK(X359),"-",X359),"/",IF(ISBLANK(AA359),"-",AA359),"/",IF(ISBLANK(AD359),"-",AD359),"/",IF(ISBLANK(AG359),"-",AG359),"/",IF(ISBLANK(AI359),"-",AI359))</f>
        <v>-/-/-/-/-</v>
      </c>
      <c r="M359" s="6"/>
      <c r="N359" s="4" t="n">
        <v>2018</v>
      </c>
      <c r="O359" s="4" t="str">
        <f aca="false">CONCATENATE(IF(ISBLANK(V359),"-",V359),"/",IF(ISBLANK(Y359),"-",Y359),"/",IF(ISBLANK(AB359),"-",AB359),"/",IF(ISBLANK(AE359),"-",AE359))</f>
        <v>-/-/-/-</v>
      </c>
      <c r="P359" s="4" t="s">
        <v>565</v>
      </c>
      <c r="Q359" s="4" t="s">
        <v>667</v>
      </c>
      <c r="R359" s="2"/>
      <c r="T359" s="11" t="n">
        <f aca="false">M359*F359</f>
        <v>0</v>
      </c>
      <c r="U359" s="12" t="n">
        <f aca="false">G359*M359</f>
        <v>0</v>
      </c>
      <c r="V359" s="2" t="s">
        <v>161</v>
      </c>
      <c r="Y359" s="0" t="s">
        <v>161</v>
      </c>
      <c r="AB359" s="0" t="s">
        <v>161</v>
      </c>
      <c r="AE359" s="4"/>
      <c r="AJ359" s="0" t="n">
        <f aca="false">VLOOKUP(D359,Koordinaten!$A:$C,2,FALSE())</f>
        <v>12.4853384</v>
      </c>
      <c r="AK359" s="0" t="n">
        <f aca="false">VLOOKUP(D359,Koordinaten!$A:$C,3,FALSE())</f>
        <v>41.894802</v>
      </c>
      <c r="AL359" s="0" t="n">
        <f aca="false">IF(ISBLANK($E359),VLOOKUP(D359,Koordinaten!$A:$C,2,FALSE()),VLOOKUP($E359,Koordinaten!$F:$H,2,FALSE()))</f>
        <v>11.3547801</v>
      </c>
      <c r="AM359" s="0" t="n">
        <f aca="false">IF(ISBLANK($E359),VLOOKUP(D359,Koordinaten!$A:$C,3,FALSE()),VLOOKUP($E359,Koordinaten!$F:$H,3,FALSE()))</f>
        <v>46.4981125</v>
      </c>
      <c r="AN359" s="0" t="str">
        <f aca="false">CONCATENATE(AK359,";",AJ359)</f>
        <v>41,894802;12,4853384</v>
      </c>
      <c r="AO359" s="0" t="str">
        <f aca="false">CONCATENATE(AM359,";",AL359)</f>
        <v>46,4981125;11,3547801</v>
      </c>
      <c r="AP359" s="0" t="n">
        <f aca="false">MIN(IF(ISBLANK(X359),9999,X359),IF(ISBLANK(AA359),9999,AA359),IF(ISBLANK(AD359),9999,AD359),IF(ISBLANK(AG359),9999,AG359),IF(ISBLANK(AI359),9999,AI359))</f>
        <v>9999</v>
      </c>
      <c r="AQ359" s="10" t="n">
        <v>44065</v>
      </c>
      <c r="AR359" s="0" t="n">
        <v>1</v>
      </c>
    </row>
    <row r="360" customFormat="false" ht="13" hidden="false" customHeight="false" outlineLevel="0" collapsed="false">
      <c r="B360" s="4" t="s">
        <v>71</v>
      </c>
      <c r="C360" s="4" t="n">
        <v>2010</v>
      </c>
      <c r="D360" s="4" t="s">
        <v>60</v>
      </c>
      <c r="E360" s="4" t="s">
        <v>61</v>
      </c>
      <c r="F360" s="4" t="n">
        <v>0</v>
      </c>
      <c r="G360" s="4"/>
      <c r="H360" s="2" t="s">
        <v>298</v>
      </c>
      <c r="I360" s="2" t="s">
        <v>299</v>
      </c>
      <c r="J360" s="2" t="s">
        <v>48</v>
      </c>
      <c r="K360" s="4" t="str">
        <f aca="false">CONCATENATE(IF(ISBLANK(W360),"-",W360),"/",IF(ISBLANK(Z360),"-",Z360),"/",IF(ISBLANK(AC360),"-",AC360),"/",IF(ISBLANK(AF360),"-",AF360),"/",IF(ISBLANK(AH360),"-",AH360))</f>
        <v>-/-/-/2017/-</v>
      </c>
      <c r="L360" s="4" t="str">
        <f aca="false">CONCATENATE(IF(ISBLANK(X360),"-",X360),"/",IF(ISBLANK(AA360),"-",AA360),"/",IF(ISBLANK(AD360),"-",AD360),"/",IF(ISBLANK(AG360),"-",AG360),"/",IF(ISBLANK(AI360),"-",AI360))</f>
        <v>-/-/-/2021/-</v>
      </c>
      <c r="M360" s="6"/>
      <c r="N360" s="4" t="n">
        <v>2018</v>
      </c>
      <c r="O360" s="4" t="str">
        <f aca="false">CONCATENATE(IF(ISBLANK(V360),"-",V360),"/",IF(ISBLANK(Y360),"-",Y360),"/",IF(ISBLANK(AB360),"-",AB360),"/",IF(ISBLANK(AE360),"-",AE360))</f>
        <v>-/-/-/CT90,7</v>
      </c>
      <c r="P360" s="4" t="s">
        <v>674</v>
      </c>
      <c r="Q360" s="4" t="s">
        <v>674</v>
      </c>
      <c r="R360" s="2"/>
      <c r="T360" s="11" t="n">
        <f aca="false">M360*F360</f>
        <v>0</v>
      </c>
      <c r="U360" s="12" t="n">
        <f aca="false">G360*M360</f>
        <v>0</v>
      </c>
      <c r="V360" s="2" t="s">
        <v>161</v>
      </c>
      <c r="Y360" s="0" t="s">
        <v>161</v>
      </c>
      <c r="AB360" s="0" t="s">
        <v>161</v>
      </c>
      <c r="AE360" s="4" t="s">
        <v>301</v>
      </c>
      <c r="AF360" s="0" t="n">
        <v>2017</v>
      </c>
      <c r="AG360" s="0" t="n">
        <v>2021</v>
      </c>
      <c r="AJ360" s="0" t="n">
        <f aca="false">VLOOKUP(D360,Koordinaten!$A:$C,2,FALSE())</f>
        <v>12.4853384</v>
      </c>
      <c r="AK360" s="0" t="n">
        <f aca="false">VLOOKUP(D360,Koordinaten!$A:$C,3,FALSE())</f>
        <v>41.894802</v>
      </c>
      <c r="AL360" s="0" t="n">
        <f aca="false">IF(ISBLANK($E360),VLOOKUP(D360,Koordinaten!$A:$C,2,FALSE()),VLOOKUP($E360,Koordinaten!$F:$H,2,FALSE()))</f>
        <v>11.2555757</v>
      </c>
      <c r="AM360" s="0" t="n">
        <f aca="false">IF(ISBLANK($E360),VLOOKUP(D360,Koordinaten!$A:$C,3,FALSE()),VLOOKUP($E360,Koordinaten!$F:$H,3,FALSE()))</f>
        <v>43.7698712</v>
      </c>
      <c r="AN360" s="0" t="str">
        <f aca="false">CONCATENATE(AK360,";",AJ360)</f>
        <v>41,894802;12,4853384</v>
      </c>
      <c r="AO360" s="0" t="str">
        <f aca="false">CONCATENATE(AM360,";",AL360)</f>
        <v>43,7698712;11,2555757</v>
      </c>
      <c r="AP360" s="0" t="n">
        <f aca="false">MIN(IF(ISBLANK(X360),9999,X360),IF(ISBLANK(AA360),9999,AA360),IF(ISBLANK(AD360),9999,AD360),IF(ISBLANK(AG360),9999,AG360),IF(ISBLANK(AI360),9999,AI360))</f>
        <v>2021</v>
      </c>
    </row>
    <row r="361" customFormat="false" ht="20" hidden="false" customHeight="false" outlineLevel="0" collapsed="false">
      <c r="B361" s="4" t="s">
        <v>44</v>
      </c>
      <c r="C361" s="5" t="n">
        <v>2015</v>
      </c>
      <c r="D361" s="4" t="s">
        <v>60</v>
      </c>
      <c r="E361" s="4" t="s">
        <v>61</v>
      </c>
      <c r="F361" s="4" t="n">
        <v>4</v>
      </c>
      <c r="G361" s="4" t="n">
        <v>0</v>
      </c>
      <c r="H361" s="4" t="s">
        <v>85</v>
      </c>
      <c r="I361" s="2" t="s">
        <v>65</v>
      </c>
      <c r="J361" s="2" t="s">
        <v>48</v>
      </c>
      <c r="K361" s="4" t="str">
        <f aca="false">CONCATENATE(IF(ISBLANK(W361),"-",W361),"/",IF(ISBLANK(Z361),"-",Z361),"/",IF(ISBLANK(AC361),"-",AC361),"/",IF(ISBLANK(AF361),"-",AF361),"/",IF(ISBLANK(AH361),"-",AH361))</f>
        <v>2018/2020/-/2020/-</v>
      </c>
      <c r="L361" s="4" t="str">
        <f aca="false">CONCATENATE(IF(ISBLANK(X361),"-",X361),"/",IF(ISBLANK(AA361),"-",AA361),"/",IF(ISBLANK(AD361),"-",AD361),"/",IF(ISBLANK(AG361),"-",AG361),"/",IF(ISBLANK(AI361),"-",AI361))</f>
        <v>2028/2032/-/2028/-</v>
      </c>
      <c r="M361" s="6"/>
      <c r="N361" s="4" t="n">
        <v>2018</v>
      </c>
      <c r="O361" s="4" t="str">
        <f aca="false">CONCATENATE(IF(ISBLANK(V361),"-",V361),"/",IF(ISBLANK(Y361),"-",Y361),"/",IF(ISBLANK(AB361),"-",AB361),"/",IF(ISBLANK(AE361),"-",AE361))</f>
        <v>91/93/(90-92)/90,8</v>
      </c>
      <c r="P361" s="4" t="s">
        <v>85</v>
      </c>
      <c r="Q361" s="4" t="s">
        <v>675</v>
      </c>
      <c r="R361" s="2"/>
      <c r="T361" s="11" t="n">
        <f aca="false">M361*F361</f>
        <v>0</v>
      </c>
      <c r="U361" s="12" t="n">
        <f aca="false">G361*M361</f>
        <v>0</v>
      </c>
      <c r="V361" s="2" t="n">
        <v>91</v>
      </c>
      <c r="W361" s="0" t="n">
        <v>2018</v>
      </c>
      <c r="X361" s="0" t="n">
        <v>2028</v>
      </c>
      <c r="Y361" s="0" t="n">
        <v>93</v>
      </c>
      <c r="Z361" s="0" t="n">
        <v>2020</v>
      </c>
      <c r="AA361" s="0" t="n">
        <v>2032</v>
      </c>
      <c r="AB361" s="0" t="s">
        <v>614</v>
      </c>
      <c r="AE361" s="2" t="n">
        <v>90.8</v>
      </c>
      <c r="AF361" s="0" t="n">
        <v>2020</v>
      </c>
      <c r="AG361" s="0" t="n">
        <v>2028</v>
      </c>
      <c r="AJ361" s="0" t="n">
        <f aca="false">VLOOKUP(D361,Koordinaten!$A:$C,2,FALSE())</f>
        <v>12.4853384</v>
      </c>
      <c r="AK361" s="0" t="n">
        <f aca="false">VLOOKUP(D361,Koordinaten!$A:$C,3,FALSE())</f>
        <v>41.894802</v>
      </c>
      <c r="AL361" s="0" t="n">
        <f aca="false">IF(ISBLANK($E361),VLOOKUP(D361,Koordinaten!$A:$C,2,FALSE()),VLOOKUP($E361,Koordinaten!$F:$H,2,FALSE()))</f>
        <v>11.2555757</v>
      </c>
      <c r="AM361" s="0" t="n">
        <f aca="false">IF(ISBLANK($E361),VLOOKUP(D361,Koordinaten!$A:$C,3,FALSE()),VLOOKUP($E361,Koordinaten!$F:$H,3,FALSE()))</f>
        <v>43.7698712</v>
      </c>
      <c r="AN361" s="0" t="str">
        <f aca="false">CONCATENATE(AK361,";",AJ361)</f>
        <v>41,894802;12,4853384</v>
      </c>
      <c r="AO361" s="0" t="str">
        <f aca="false">CONCATENATE(AM361,";",AL361)</f>
        <v>43,7698712;11,2555757</v>
      </c>
      <c r="AP361" s="0" t="n">
        <f aca="false">MIN(IF(ISBLANK(X361),9999,X361),IF(ISBLANK(AA361),9999,AA361),IF(ISBLANK(AD361),9999,AD361),IF(ISBLANK(AG361),9999,AG361),IF(ISBLANK(AI361),9999,AI361))</f>
        <v>2028</v>
      </c>
      <c r="AQ361" s="10" t="n">
        <v>44066</v>
      </c>
      <c r="AR361" s="0" t="n">
        <v>14</v>
      </c>
    </row>
    <row r="362" customFormat="false" ht="20" hidden="false" customHeight="false" outlineLevel="0" collapsed="false">
      <c r="B362" s="4" t="s">
        <v>44</v>
      </c>
      <c r="C362" s="5" t="n">
        <v>2009</v>
      </c>
      <c r="D362" s="4" t="s">
        <v>60</v>
      </c>
      <c r="E362" s="4" t="s">
        <v>61</v>
      </c>
      <c r="F362" s="4" t="n">
        <v>2</v>
      </c>
      <c r="G362" s="4" t="n">
        <v>1</v>
      </c>
      <c r="H362" s="4" t="s">
        <v>85</v>
      </c>
      <c r="I362" s="2" t="s">
        <v>88</v>
      </c>
      <c r="J362" s="2" t="s">
        <v>48</v>
      </c>
      <c r="K362" s="4" t="str">
        <f aca="false">CONCATENATE(IF(ISBLANK(W362),"-",W362),"/",IF(ISBLANK(Z362),"-",Z362),"/",IF(ISBLANK(AC362),"-",AC362),"/",IF(ISBLANK(AF362),"-",AF362),"/",IF(ISBLANK(AH362),"-",AH362))</f>
        <v>2019/2016/-/2017/-</v>
      </c>
      <c r="L362" s="4" t="str">
        <f aca="false">CONCATENATE(IF(ISBLANK(X362),"-",X362),"/",IF(ISBLANK(AA362),"-",AA362),"/",IF(ISBLANK(AD362),"-",AD362),"/",IF(ISBLANK(AG362),"-",AG362),"/",IF(ISBLANK(AI362),"-",AI362))</f>
        <v>2029/2028/-/2027/-</v>
      </c>
      <c r="M362" s="6"/>
      <c r="N362" s="4" t="n">
        <v>2018</v>
      </c>
      <c r="O362" s="4" t="str">
        <f aca="false">CONCATENATE(IF(ISBLANK(V362),"-",V362),"/",IF(ISBLANK(Y362),"-",Y362),"/",IF(ISBLANK(AB362),"-",AB362),"/",IF(ISBLANK(AE362),"-",AE362))</f>
        <v>94/93/94+/93</v>
      </c>
      <c r="P362" s="4" t="s">
        <v>85</v>
      </c>
      <c r="Q362" s="4" t="s">
        <v>675</v>
      </c>
      <c r="R362" s="2"/>
      <c r="T362" s="11" t="n">
        <f aca="false">M362*F362</f>
        <v>0</v>
      </c>
      <c r="U362" s="12" t="n">
        <f aca="false">G362*M362</f>
        <v>0</v>
      </c>
      <c r="V362" s="2" t="n">
        <v>94</v>
      </c>
      <c r="W362" s="0" t="n">
        <v>2019</v>
      </c>
      <c r="X362" s="0" t="n">
        <v>2029</v>
      </c>
      <c r="Y362" s="0" t="n">
        <v>93</v>
      </c>
      <c r="Z362" s="0" t="n">
        <v>2016</v>
      </c>
      <c r="AA362" s="0" t="n">
        <v>2028</v>
      </c>
      <c r="AB362" s="0" t="s">
        <v>390</v>
      </c>
      <c r="AE362" s="4" t="n">
        <v>93</v>
      </c>
      <c r="AF362" s="0" t="n">
        <v>2017</v>
      </c>
      <c r="AG362" s="0" t="n">
        <v>2027</v>
      </c>
      <c r="AJ362" s="0" t="n">
        <f aca="false">VLOOKUP(D362,Koordinaten!$A:$C,2,FALSE())</f>
        <v>12.4853384</v>
      </c>
      <c r="AK362" s="0" t="n">
        <f aca="false">VLOOKUP(D362,Koordinaten!$A:$C,3,FALSE())</f>
        <v>41.894802</v>
      </c>
      <c r="AL362" s="0" t="n">
        <f aca="false">IF(ISBLANK($E362),VLOOKUP(D362,Koordinaten!$A:$C,2,FALSE()),VLOOKUP($E362,Koordinaten!$F:$H,2,FALSE()))</f>
        <v>11.2555757</v>
      </c>
      <c r="AM362" s="0" t="n">
        <f aca="false">IF(ISBLANK($E362),VLOOKUP(D362,Koordinaten!$A:$C,3,FALSE()),VLOOKUP($E362,Koordinaten!$F:$H,3,FALSE()))</f>
        <v>43.7698712</v>
      </c>
      <c r="AN362" s="0" t="str">
        <f aca="false">CONCATENATE(AK362,";",AJ362)</f>
        <v>41,894802;12,4853384</v>
      </c>
      <c r="AO362" s="0" t="str">
        <f aca="false">CONCATENATE(AM362,";",AL362)</f>
        <v>43,7698712;11,2555757</v>
      </c>
      <c r="AP362" s="0" t="n">
        <f aca="false">MIN(IF(ISBLANK(X362),9999,X362),IF(ISBLANK(AA362),9999,AA362),IF(ISBLANK(AD362),9999,AD362),IF(ISBLANK(AG362),9999,AG362),IF(ISBLANK(AI362),9999,AI362))</f>
        <v>2027</v>
      </c>
      <c r="AQ362" s="10" t="n">
        <v>44066</v>
      </c>
      <c r="AR362" s="0" t="n">
        <v>11</v>
      </c>
    </row>
    <row r="363" customFormat="false" ht="13" hidden="false" customHeight="false" outlineLevel="0" collapsed="false">
      <c r="B363" s="4" t="s">
        <v>44</v>
      </c>
      <c r="C363" s="5" t="n">
        <v>2015</v>
      </c>
      <c r="D363" s="4" t="s">
        <v>60</v>
      </c>
      <c r="E363" s="4" t="s">
        <v>61</v>
      </c>
      <c r="F363" s="4" t="n">
        <v>1</v>
      </c>
      <c r="G363" s="4" t="n">
        <v>1</v>
      </c>
      <c r="H363" s="2" t="s">
        <v>676</v>
      </c>
      <c r="I363" s="2" t="s">
        <v>677</v>
      </c>
      <c r="J363" s="2" t="s">
        <v>48</v>
      </c>
      <c r="K363" s="4" t="str">
        <f aca="false">CONCATENATE(IF(ISBLANK(W363),"-",W363),"/",IF(ISBLANK(Z363),"-",Z363),"/",IF(ISBLANK(AC363),"-",AC363),"/",IF(ISBLANK(AF363),"-",AF363),"/",IF(ISBLANK(AH363),"-",AH363))</f>
        <v>2019/2021/-/-/-</v>
      </c>
      <c r="L363" s="4" t="str">
        <f aca="false">CONCATENATE(IF(ISBLANK(X363),"-",X363),"/",IF(ISBLANK(AA363),"-",AA363),"/",IF(ISBLANK(AD363),"-",AD363),"/",IF(ISBLANK(AG363),"-",AG363),"/",IF(ISBLANK(AI363),"-",AI363))</f>
        <v>2040/2035/-/-/-</v>
      </c>
      <c r="M363" s="6"/>
      <c r="N363" s="4" t="n">
        <v>2018</v>
      </c>
      <c r="O363" s="4" t="str">
        <f aca="false">CONCATENATE(IF(ISBLANK(V363),"-",V363),"/",IF(ISBLANK(Y363),"-",Y363),"/",IF(ISBLANK(AB363),"-",AB363),"/",IF(ISBLANK(AE363),"-",AE363))</f>
        <v>96/97/-/-</v>
      </c>
      <c r="P363" s="4" t="s">
        <v>676</v>
      </c>
      <c r="Q363" s="4" t="s">
        <v>675</v>
      </c>
      <c r="R363" s="2"/>
      <c r="T363" s="11" t="n">
        <f aca="false">M363*F363</f>
        <v>0</v>
      </c>
      <c r="U363" s="12" t="n">
        <f aca="false">G363*M363</f>
        <v>0</v>
      </c>
      <c r="V363" s="2" t="n">
        <v>96</v>
      </c>
      <c r="W363" s="0" t="n">
        <v>2019</v>
      </c>
      <c r="X363" s="0" t="n">
        <v>2040</v>
      </c>
      <c r="Y363" s="0" t="n">
        <v>97</v>
      </c>
      <c r="Z363" s="0" t="n">
        <v>2021</v>
      </c>
      <c r="AA363" s="0" t="n">
        <v>2035</v>
      </c>
      <c r="AB363" s="0" t="s">
        <v>161</v>
      </c>
      <c r="AE363" s="4"/>
      <c r="AJ363" s="0" t="n">
        <f aca="false">VLOOKUP(D363,Koordinaten!$A:$C,2,FALSE())</f>
        <v>12.4853384</v>
      </c>
      <c r="AK363" s="0" t="n">
        <f aca="false">VLOOKUP(D363,Koordinaten!$A:$C,3,FALSE())</f>
        <v>41.894802</v>
      </c>
      <c r="AL363" s="0" t="n">
        <f aca="false">IF(ISBLANK($E363),VLOOKUP(D363,Koordinaten!$A:$C,2,FALSE()),VLOOKUP($E363,Koordinaten!$F:$H,2,FALSE()))</f>
        <v>11.2555757</v>
      </c>
      <c r="AM363" s="0" t="n">
        <f aca="false">IF(ISBLANK($E363),VLOOKUP(D363,Koordinaten!$A:$C,3,FALSE()),VLOOKUP($E363,Koordinaten!$F:$H,3,FALSE()))</f>
        <v>43.7698712</v>
      </c>
      <c r="AN363" s="0" t="str">
        <f aca="false">CONCATENATE(AK363,";",AJ363)</f>
        <v>41,894802;12,4853384</v>
      </c>
      <c r="AO363" s="0" t="str">
        <f aca="false">CONCATENATE(AM363,";",AL363)</f>
        <v>43,7698712;11,2555757</v>
      </c>
      <c r="AP363" s="0" t="n">
        <f aca="false">MIN(IF(ISBLANK(X363),9999,X363),IF(ISBLANK(AA363),9999,AA363),IF(ISBLANK(AD363),9999,AD363),IF(ISBLANK(AG363),9999,AG363),IF(ISBLANK(AI363),9999,AI363))</f>
        <v>2035</v>
      </c>
      <c r="AQ363" s="10" t="n">
        <v>44099</v>
      </c>
      <c r="AR363" s="0" t="s">
        <v>337</v>
      </c>
    </row>
    <row r="364" customFormat="false" ht="13" hidden="false" customHeight="false" outlineLevel="0" collapsed="false">
      <c r="B364" s="4" t="s">
        <v>71</v>
      </c>
      <c r="C364" s="5" t="n">
        <v>2013</v>
      </c>
      <c r="D364" s="4" t="s">
        <v>60</v>
      </c>
      <c r="E364" s="4" t="s">
        <v>61</v>
      </c>
      <c r="F364" s="4" t="n">
        <v>1</v>
      </c>
      <c r="G364" s="4"/>
      <c r="H364" s="13" t="s">
        <v>63</v>
      </c>
      <c r="I364" s="2" t="s">
        <v>678</v>
      </c>
      <c r="J364" s="2" t="s">
        <v>48</v>
      </c>
      <c r="K364" s="4" t="str">
        <f aca="false">CONCATENATE(IF(ISBLANK(W364),"-",W364),"/",IF(ISBLANK(Z364),"-",Z364),"/",IF(ISBLANK(AC364),"-",AC364),"/",IF(ISBLANK(AF364),"-",AF364),"/",IF(ISBLANK(AH364),"-",AH364))</f>
        <v>-/2017/2017/-/-</v>
      </c>
      <c r="L364" s="4" t="str">
        <f aca="false">CONCATENATE(IF(ISBLANK(X364),"-",X364),"/",IF(ISBLANK(AA364),"-",AA364),"/",IF(ISBLANK(AD364),"-",AD364),"/",IF(ISBLANK(AG364),"-",AG364),"/",IF(ISBLANK(AI364),"-",AI364))</f>
        <v>-/2028/2023/-/-</v>
      </c>
      <c r="M364" s="6"/>
      <c r="N364" s="4" t="n">
        <v>2018</v>
      </c>
      <c r="O364" s="4" t="str">
        <f aca="false">CONCATENATE(IF(ISBLANK(V364),"-",V364),"/",IF(ISBLANK(Y364),"-",Y364),"/",IF(ISBLANK(AB364),"-",AB364),"/",IF(ISBLANK(AE364),"-",AE364))</f>
        <v>-/95/92/-</v>
      </c>
      <c r="P364" s="4" t="s">
        <v>602</v>
      </c>
      <c r="Q364" s="4" t="s">
        <v>675</v>
      </c>
      <c r="R364" s="2"/>
      <c r="T364" s="11" t="n">
        <f aca="false">M364*F364</f>
        <v>0</v>
      </c>
      <c r="U364" s="12" t="n">
        <f aca="false">G364*M364</f>
        <v>0</v>
      </c>
      <c r="V364" s="2" t="s">
        <v>161</v>
      </c>
      <c r="Y364" s="0" t="n">
        <v>95</v>
      </c>
      <c r="Z364" s="0" t="n">
        <v>2017</v>
      </c>
      <c r="AA364" s="0" t="n">
        <v>2028</v>
      </c>
      <c r="AB364" s="0" t="n">
        <v>92</v>
      </c>
      <c r="AC364" s="0" t="n">
        <v>2017</v>
      </c>
      <c r="AD364" s="0" t="n">
        <v>2023</v>
      </c>
      <c r="AE364" s="4"/>
      <c r="AJ364" s="0" t="n">
        <f aca="false">VLOOKUP(D364,Koordinaten!$A:$C,2,FALSE())</f>
        <v>12.4853384</v>
      </c>
      <c r="AK364" s="0" t="n">
        <f aca="false">VLOOKUP(D364,Koordinaten!$A:$C,3,FALSE())</f>
        <v>41.894802</v>
      </c>
      <c r="AL364" s="0" t="n">
        <f aca="false">IF(ISBLANK($E364),VLOOKUP(D364,Koordinaten!$A:$C,2,FALSE()),VLOOKUP($E364,Koordinaten!$F:$H,2,FALSE()))</f>
        <v>11.2555757</v>
      </c>
      <c r="AM364" s="0" t="n">
        <f aca="false">IF(ISBLANK($E364),VLOOKUP(D364,Koordinaten!$A:$C,3,FALSE()),VLOOKUP($E364,Koordinaten!$F:$H,3,FALSE()))</f>
        <v>43.7698712</v>
      </c>
      <c r="AN364" s="0" t="str">
        <f aca="false">CONCATENATE(AK364,";",AJ364)</f>
        <v>41,894802;12,4853384</v>
      </c>
      <c r="AO364" s="0" t="str">
        <f aca="false">CONCATENATE(AM364,";",AL364)</f>
        <v>43,7698712;11,2555757</v>
      </c>
      <c r="AP364" s="0" t="n">
        <f aca="false">MIN(IF(ISBLANK(X364),9999,X364),IF(ISBLANK(AA364),9999,AA364),IF(ISBLANK(AD364),9999,AD364),IF(ISBLANK(AG364),9999,AG364),IF(ISBLANK(AI364),9999,AI364))</f>
        <v>2023</v>
      </c>
      <c r="AQ364" s="10" t="n">
        <v>44099</v>
      </c>
      <c r="AR364" s="0" t="s">
        <v>51</v>
      </c>
    </row>
    <row r="365" customFormat="false" ht="13" hidden="false" customHeight="false" outlineLevel="0" collapsed="false">
      <c r="B365" s="4" t="s">
        <v>44</v>
      </c>
      <c r="C365" s="5" t="n">
        <v>2015</v>
      </c>
      <c r="D365" s="4" t="s">
        <v>60</v>
      </c>
      <c r="E365" s="4" t="s">
        <v>61</v>
      </c>
      <c r="F365" s="4" t="n">
        <v>3</v>
      </c>
      <c r="G365" s="4" t="n">
        <v>3</v>
      </c>
      <c r="H365" s="2" t="s">
        <v>541</v>
      </c>
      <c r="I365" s="2" t="s">
        <v>679</v>
      </c>
      <c r="J365" s="2" t="s">
        <v>48</v>
      </c>
      <c r="K365" s="4" t="str">
        <f aca="false">CONCATENATE(IF(ISBLANK(W365),"-",W365),"/",IF(ISBLANK(Z365),"-",Z365),"/",IF(ISBLANK(AC365),"-",AC365),"/",IF(ISBLANK(AF365),"-",AF365),"/",IF(ISBLANK(AH365),"-",AH365))</f>
        <v>2019/2019/-/-/-</v>
      </c>
      <c r="L365" s="4" t="str">
        <f aca="false">CONCATENATE(IF(ISBLANK(X365),"-",X365),"/",IF(ISBLANK(AA365),"-",AA365),"/",IF(ISBLANK(AD365),"-",AD365),"/",IF(ISBLANK(AG365),"-",AG365),"/",IF(ISBLANK(AI365),"-",AI365))</f>
        <v>2035/2036/-/-/-</v>
      </c>
      <c r="M365" s="6"/>
      <c r="N365" s="4" t="n">
        <v>2018</v>
      </c>
      <c r="O365" s="4" t="str">
        <f aca="false">CONCATENATE(IF(ISBLANK(V365),"-",V365),"/",IF(ISBLANK(Y365),"-",Y365),"/",IF(ISBLANK(AB365),"-",AB365),"/",IF(ISBLANK(AE365),"-",AE365))</f>
        <v>94/93/-/-</v>
      </c>
      <c r="P365" s="4" t="s">
        <v>602</v>
      </c>
      <c r="Q365" s="4" t="s">
        <v>675</v>
      </c>
      <c r="R365" s="2"/>
      <c r="T365" s="11" t="n">
        <f aca="false">M365*F365</f>
        <v>0</v>
      </c>
      <c r="U365" s="12" t="n">
        <f aca="false">G365*M365</f>
        <v>0</v>
      </c>
      <c r="V365" s="2" t="n">
        <v>94</v>
      </c>
      <c r="W365" s="0" t="n">
        <v>2019</v>
      </c>
      <c r="X365" s="0" t="n">
        <v>2035</v>
      </c>
      <c r="Y365" s="0" t="n">
        <v>93</v>
      </c>
      <c r="Z365" s="0" t="n">
        <v>2019</v>
      </c>
      <c r="AA365" s="0" t="n">
        <v>2036</v>
      </c>
      <c r="AB365" s="0" t="s">
        <v>161</v>
      </c>
      <c r="AE365" s="4"/>
      <c r="AJ365" s="0" t="n">
        <f aca="false">VLOOKUP(D365,Koordinaten!$A:$C,2,FALSE())</f>
        <v>12.4853384</v>
      </c>
      <c r="AK365" s="0" t="n">
        <f aca="false">VLOOKUP(D365,Koordinaten!$A:$C,3,FALSE())</f>
        <v>41.894802</v>
      </c>
      <c r="AL365" s="0" t="n">
        <f aca="false">IF(ISBLANK($E365),VLOOKUP(D365,Koordinaten!$A:$C,2,FALSE()),VLOOKUP($E365,Koordinaten!$F:$H,2,FALSE()))</f>
        <v>11.2555757</v>
      </c>
      <c r="AM365" s="0" t="n">
        <f aca="false">IF(ISBLANK($E365),VLOOKUP(D365,Koordinaten!$A:$C,3,FALSE()),VLOOKUP($E365,Koordinaten!$F:$H,3,FALSE()))</f>
        <v>43.7698712</v>
      </c>
      <c r="AN365" s="0" t="str">
        <f aca="false">CONCATENATE(AK365,";",AJ365)</f>
        <v>41,894802;12,4853384</v>
      </c>
      <c r="AO365" s="0" t="str">
        <f aca="false">CONCATENATE(AM365,";",AL365)</f>
        <v>43,7698712;11,2555757</v>
      </c>
      <c r="AP365" s="0" t="n">
        <f aca="false">MIN(IF(ISBLANK(X365),9999,X365),IF(ISBLANK(AA365),9999,AA365),IF(ISBLANK(AD365),9999,AD365),IF(ISBLANK(AG365),9999,AG365),IF(ISBLANK(AI365),9999,AI365))</f>
        <v>2035</v>
      </c>
      <c r="AQ365" s="10" t="n">
        <v>44066</v>
      </c>
      <c r="AR365" s="0" t="n">
        <v>12</v>
      </c>
    </row>
    <row r="366" customFormat="false" ht="13" hidden="false" customHeight="false" outlineLevel="0" collapsed="false">
      <c r="B366" s="4" t="s">
        <v>44</v>
      </c>
      <c r="C366" s="5" t="n">
        <v>2015</v>
      </c>
      <c r="D366" s="4" t="s">
        <v>60</v>
      </c>
      <c r="E366" s="4" t="s">
        <v>61</v>
      </c>
      <c r="F366" s="4" t="n">
        <v>12</v>
      </c>
      <c r="G366" s="4" t="n">
        <v>6</v>
      </c>
      <c r="H366" s="4" t="s">
        <v>353</v>
      </c>
      <c r="I366" s="2" t="s">
        <v>680</v>
      </c>
      <c r="J366" s="2" t="s">
        <v>48</v>
      </c>
      <c r="K366" s="4" t="str">
        <f aca="false">CONCATENATE(IF(ISBLANK(W366),"-",W366),"/",IF(ISBLANK(Z366),"-",Z366),"/",IF(ISBLANK(AC366),"-",AC366),"/",IF(ISBLANK(AF366),"-",AF366),"/",IF(ISBLANK(AH366),"-",AH366))</f>
        <v>-/2023/-/-/-</v>
      </c>
      <c r="L366" s="4" t="str">
        <f aca="false">CONCATENATE(IF(ISBLANK(X366),"-",X366),"/",IF(ISBLANK(AA366),"-",AA366),"/",IF(ISBLANK(AD366),"-",AD366),"/",IF(ISBLANK(AG366),"-",AG366),"/",IF(ISBLANK(AI366),"-",AI366))</f>
        <v>-/2040/-/-/-</v>
      </c>
      <c r="M366" s="6"/>
      <c r="N366" s="4" t="n">
        <v>2018</v>
      </c>
      <c r="O366" s="4" t="str">
        <f aca="false">CONCATENATE(IF(ISBLANK(V366),"-",V366),"/",IF(ISBLANK(Y366),"-",Y366),"/",IF(ISBLANK(AB366),"-",AB366),"/",IF(ISBLANK(AE366),"-",AE366))</f>
        <v>-/96/-/-</v>
      </c>
      <c r="P366" s="4" t="s">
        <v>353</v>
      </c>
      <c r="Q366" s="4" t="s">
        <v>675</v>
      </c>
      <c r="R366" s="2"/>
      <c r="T366" s="11" t="n">
        <f aca="false">M366*F366</f>
        <v>0</v>
      </c>
      <c r="U366" s="12" t="n">
        <f aca="false">G366*M366</f>
        <v>0</v>
      </c>
      <c r="V366" s="2" t="s">
        <v>161</v>
      </c>
      <c r="Y366" s="0" t="n">
        <v>96</v>
      </c>
      <c r="Z366" s="0" t="n">
        <v>2023</v>
      </c>
      <c r="AA366" s="0" t="n">
        <v>2040</v>
      </c>
      <c r="AB366" s="0" t="s">
        <v>161</v>
      </c>
      <c r="AE366" s="4"/>
      <c r="AJ366" s="0" t="n">
        <f aca="false">VLOOKUP(D366,Koordinaten!$A:$C,2,FALSE())</f>
        <v>12.4853384</v>
      </c>
      <c r="AK366" s="0" t="n">
        <f aca="false">VLOOKUP(D366,Koordinaten!$A:$C,3,FALSE())</f>
        <v>41.894802</v>
      </c>
      <c r="AL366" s="0" t="n">
        <f aca="false">IF(ISBLANK($E366),VLOOKUP(D366,Koordinaten!$A:$C,2,FALSE()),VLOOKUP($E366,Koordinaten!$F:$H,2,FALSE()))</f>
        <v>11.2555757</v>
      </c>
      <c r="AM366" s="0" t="n">
        <f aca="false">IF(ISBLANK($E366),VLOOKUP(D366,Koordinaten!$A:$C,3,FALSE()),VLOOKUP($E366,Koordinaten!$F:$H,3,FALSE()))</f>
        <v>43.7698712</v>
      </c>
      <c r="AN366" s="0" t="str">
        <f aca="false">CONCATENATE(AK366,";",AJ366)</f>
        <v>41,894802;12,4853384</v>
      </c>
      <c r="AO366" s="0" t="str">
        <f aca="false">CONCATENATE(AM366,";",AL366)</f>
        <v>43,7698712;11,2555757</v>
      </c>
      <c r="AP366" s="0" t="n">
        <f aca="false">MIN(IF(ISBLANK(X366),9999,X366),IF(ISBLANK(AA366),9999,AA366),IF(ISBLANK(AD366),9999,AD366),IF(ISBLANK(AG366),9999,AG366),IF(ISBLANK(AI366),9999,AI366))</f>
        <v>2040</v>
      </c>
      <c r="AQ366" s="10" t="n">
        <v>44066</v>
      </c>
      <c r="AR366" s="0" t="s">
        <v>82</v>
      </c>
    </row>
    <row r="367" customFormat="false" ht="13" hidden="false" customHeight="false" outlineLevel="0" collapsed="false">
      <c r="B367" s="4" t="s">
        <v>44</v>
      </c>
      <c r="C367" s="5" t="n">
        <v>2015</v>
      </c>
      <c r="D367" s="4" t="s">
        <v>60</v>
      </c>
      <c r="E367" s="4" t="s">
        <v>61</v>
      </c>
      <c r="F367" s="4" t="n">
        <v>6</v>
      </c>
      <c r="G367" s="4"/>
      <c r="H367" s="4" t="s">
        <v>353</v>
      </c>
      <c r="I367" s="2" t="s">
        <v>681</v>
      </c>
      <c r="J367" s="2" t="s">
        <v>69</v>
      </c>
      <c r="K367" s="4" t="str">
        <f aca="false">CONCATENATE(IF(ISBLANK(W367),"-",W367),"/",IF(ISBLANK(Z367),"-",Z367),"/",IF(ISBLANK(AC367),"-",AC367),"/",IF(ISBLANK(AF367),"-",AF367),"/",IF(ISBLANK(AH367),"-",AH367))</f>
        <v>-/-/-/-/-</v>
      </c>
      <c r="L367" s="4" t="str">
        <f aca="false">CONCATENATE(IF(ISBLANK(X367),"-",X367),"/",IF(ISBLANK(AA367),"-",AA367),"/",IF(ISBLANK(AD367),"-",AD367),"/",IF(ISBLANK(AG367),"-",AG367),"/",IF(ISBLANK(AI367),"-",AI367))</f>
        <v>-/-/-/-/-</v>
      </c>
      <c r="M367" s="6"/>
      <c r="N367" s="4" t="n">
        <v>2018</v>
      </c>
      <c r="O367" s="4" t="str">
        <f aca="false">CONCATENATE(IF(ISBLANK(V367),"-",V367),"/",IF(ISBLANK(Y367),"-",Y367),"/",IF(ISBLANK(AB367),"-",AB367),"/",IF(ISBLANK(AE367),"-",AE367))</f>
        <v>-/-/-/-</v>
      </c>
      <c r="P367" s="4" t="s">
        <v>353</v>
      </c>
      <c r="Q367" s="4" t="s">
        <v>675</v>
      </c>
      <c r="R367" s="2"/>
      <c r="T367" s="11" t="n">
        <f aca="false">M367*F367</f>
        <v>0</v>
      </c>
      <c r="U367" s="12" t="n">
        <f aca="false">G367*M367</f>
        <v>0</v>
      </c>
      <c r="V367" s="2" t="s">
        <v>161</v>
      </c>
      <c r="Y367" s="0" t="s">
        <v>161</v>
      </c>
      <c r="AB367" s="0" t="s">
        <v>161</v>
      </c>
      <c r="AE367" s="4"/>
      <c r="AJ367" s="0" t="n">
        <f aca="false">VLOOKUP(D367,Koordinaten!$A:$C,2,FALSE())</f>
        <v>12.4853384</v>
      </c>
      <c r="AK367" s="0" t="n">
        <f aca="false">VLOOKUP(D367,Koordinaten!$A:$C,3,FALSE())</f>
        <v>41.894802</v>
      </c>
      <c r="AL367" s="0" t="n">
        <f aca="false">IF(ISBLANK($E367),VLOOKUP(D367,Koordinaten!$A:$C,2,FALSE()),VLOOKUP($E367,Koordinaten!$F:$H,2,FALSE()))</f>
        <v>11.2555757</v>
      </c>
      <c r="AM367" s="0" t="n">
        <f aca="false">IF(ISBLANK($E367),VLOOKUP(D367,Koordinaten!$A:$C,3,FALSE()),VLOOKUP($E367,Koordinaten!$F:$H,3,FALSE()))</f>
        <v>43.7698712</v>
      </c>
      <c r="AN367" s="0" t="str">
        <f aca="false">CONCATENATE(AK367,";",AJ367)</f>
        <v>41,894802;12,4853384</v>
      </c>
      <c r="AO367" s="0" t="str">
        <f aca="false">CONCATENATE(AM367,";",AL367)</f>
        <v>43,7698712;11,2555757</v>
      </c>
      <c r="AP367" s="0" t="n">
        <f aca="false">MIN(IF(ISBLANK(X367),9999,X367),IF(ISBLANK(AA367),9999,AA367),IF(ISBLANK(AD367),9999,AD367),IF(ISBLANK(AG367),9999,AG367),IF(ISBLANK(AI367),9999,AI367))</f>
        <v>9999</v>
      </c>
    </row>
    <row r="368" customFormat="false" ht="20" hidden="false" customHeight="false" outlineLevel="0" collapsed="false">
      <c r="B368" s="4" t="s">
        <v>44</v>
      </c>
      <c r="C368" s="5" t="n">
        <v>2015</v>
      </c>
      <c r="D368" s="4" t="s">
        <v>60</v>
      </c>
      <c r="E368" s="4" t="s">
        <v>61</v>
      </c>
      <c r="F368" s="4" t="n">
        <v>3</v>
      </c>
      <c r="G368" s="4" t="n">
        <v>3</v>
      </c>
      <c r="H368" s="4" t="s">
        <v>682</v>
      </c>
      <c r="I368" s="2" t="s">
        <v>683</v>
      </c>
      <c r="J368" s="2" t="s">
        <v>48</v>
      </c>
      <c r="K368" s="4" t="str">
        <f aca="false">CONCATENATE(IF(ISBLANK(W368),"-",W368),"/",IF(ISBLANK(Z368),"-",Z368),"/",IF(ISBLANK(AC368),"-",AC368),"/",IF(ISBLANK(AF368),"-",AF368),"/",IF(ISBLANK(AH368),"-",AH368))</f>
        <v>2018/2022/-/2021/-</v>
      </c>
      <c r="L368" s="4" t="str">
        <f aca="false">CONCATENATE(IF(ISBLANK(X368),"-",X368),"/",IF(ISBLANK(AA368),"-",AA368),"/",IF(ISBLANK(AD368),"-",AD368),"/",IF(ISBLANK(AG368),"-",AG368),"/",IF(ISBLANK(AI368),"-",AI368))</f>
        <v>2030/2036/-/2036/-</v>
      </c>
      <c r="M368" s="6"/>
      <c r="N368" s="4" t="n">
        <v>2018</v>
      </c>
      <c r="O368" s="4" t="str">
        <f aca="false">CONCATENATE(IF(ISBLANK(V368),"-",V368),"/",IF(ISBLANK(Y368),"-",Y368),"/",IF(ISBLANK(AB368),"-",AB368),"/",IF(ISBLANK(AE368),"-",AE368))</f>
        <v>95/95/-/92,66</v>
      </c>
      <c r="P368" s="4" t="s">
        <v>682</v>
      </c>
      <c r="Q368" s="4" t="s">
        <v>675</v>
      </c>
      <c r="R368" s="2"/>
      <c r="T368" s="11" t="n">
        <f aca="false">M368*F368</f>
        <v>0</v>
      </c>
      <c r="U368" s="12" t="n">
        <f aca="false">G368*M368</f>
        <v>0</v>
      </c>
      <c r="V368" s="2" t="n">
        <v>95</v>
      </c>
      <c r="W368" s="0" t="n">
        <v>2018</v>
      </c>
      <c r="X368" s="0" t="n">
        <v>2030</v>
      </c>
      <c r="Y368" s="0" t="n">
        <v>95</v>
      </c>
      <c r="Z368" s="0" t="n">
        <v>2022</v>
      </c>
      <c r="AA368" s="0" t="n">
        <v>2036</v>
      </c>
      <c r="AB368" s="0" t="s">
        <v>161</v>
      </c>
      <c r="AE368" s="4" t="n">
        <f aca="false">((92.9*3)+(92.3*2))/5</f>
        <v>92.66</v>
      </c>
      <c r="AF368" s="0" t="n">
        <v>2021</v>
      </c>
      <c r="AG368" s="0" t="n">
        <v>2036</v>
      </c>
      <c r="AJ368" s="0" t="n">
        <f aca="false">VLOOKUP(D368,Koordinaten!$A:$C,2,FALSE())</f>
        <v>12.4853384</v>
      </c>
      <c r="AK368" s="0" t="n">
        <f aca="false">VLOOKUP(D368,Koordinaten!$A:$C,3,FALSE())</f>
        <v>41.894802</v>
      </c>
      <c r="AL368" s="0" t="n">
        <f aca="false">IF(ISBLANK($E368),VLOOKUP(D368,Koordinaten!$A:$C,2,FALSE()),VLOOKUP($E368,Koordinaten!$F:$H,2,FALSE()))</f>
        <v>11.2555757</v>
      </c>
      <c r="AM368" s="0" t="n">
        <f aca="false">IF(ISBLANK($E368),VLOOKUP(D368,Koordinaten!$A:$C,3,FALSE()),VLOOKUP($E368,Koordinaten!$F:$H,3,FALSE()))</f>
        <v>43.7698712</v>
      </c>
      <c r="AN368" s="0" t="str">
        <f aca="false">CONCATENATE(AK368,";",AJ368)</f>
        <v>41,894802;12,4853384</v>
      </c>
      <c r="AO368" s="0" t="str">
        <f aca="false">CONCATENATE(AM368,";",AL368)</f>
        <v>43,7698712;11,2555757</v>
      </c>
      <c r="AP368" s="0" t="n">
        <f aca="false">MIN(IF(ISBLANK(X368),9999,X368),IF(ISBLANK(AA368),9999,AA368),IF(ISBLANK(AD368),9999,AD368),IF(ISBLANK(AG368),9999,AG368),IF(ISBLANK(AI368),9999,AI368))</f>
        <v>2030</v>
      </c>
      <c r="AQ368" s="10" t="n">
        <v>44066</v>
      </c>
      <c r="AR368" s="0" t="n">
        <v>14</v>
      </c>
    </row>
    <row r="369" customFormat="false" ht="13" hidden="false" customHeight="false" outlineLevel="0" collapsed="false">
      <c r="B369" s="4" t="s">
        <v>44</v>
      </c>
      <c r="C369" s="5" t="n">
        <v>2015</v>
      </c>
      <c r="D369" s="4" t="s">
        <v>60</v>
      </c>
      <c r="E369" s="4" t="s">
        <v>61</v>
      </c>
      <c r="F369" s="4" t="n">
        <v>3</v>
      </c>
      <c r="G369" s="4" t="n">
        <v>2</v>
      </c>
      <c r="H369" s="4" t="s">
        <v>682</v>
      </c>
      <c r="I369" s="2" t="s">
        <v>684</v>
      </c>
      <c r="J369" s="2" t="s">
        <v>48</v>
      </c>
      <c r="K369" s="4" t="str">
        <f aca="false">CONCATENATE(IF(ISBLANK(W369),"-",W369),"/",IF(ISBLANK(Z369),"-",Z369),"/",IF(ISBLANK(AC369),"-",AC369),"/",IF(ISBLANK(AF369),"-",AF369),"/",IF(ISBLANK(AH369),"-",AH369))</f>
        <v>2018/2020/-/-/-</v>
      </c>
      <c r="L369" s="4" t="str">
        <f aca="false">CONCATENATE(IF(ISBLANK(X369),"-",X369),"/",IF(ISBLANK(AA369),"-",AA369),"/",IF(ISBLANK(AD369),"-",AD369),"/",IF(ISBLANK(AG369),"-",AG369),"/",IF(ISBLANK(AI369),"-",AI369))</f>
        <v>2030/2033/-/-/-</v>
      </c>
      <c r="M369" s="6"/>
      <c r="N369" s="4" t="n">
        <v>2018</v>
      </c>
      <c r="O369" s="4" t="str">
        <f aca="false">CONCATENATE(IF(ISBLANK(V369),"-",V369),"/",IF(ISBLANK(Y369),"-",Y369),"/",IF(ISBLANK(AB369),"-",AB369),"/",IF(ISBLANK(AE369),"-",AE369))</f>
        <v>94/93/-/-</v>
      </c>
      <c r="P369" s="4" t="s">
        <v>682</v>
      </c>
      <c r="Q369" s="4" t="s">
        <v>675</v>
      </c>
      <c r="R369" s="2"/>
      <c r="T369" s="11" t="n">
        <f aca="false">M369*F369</f>
        <v>0</v>
      </c>
      <c r="U369" s="12" t="n">
        <f aca="false">G369*M369</f>
        <v>0</v>
      </c>
      <c r="V369" s="2" t="n">
        <v>94</v>
      </c>
      <c r="W369" s="0" t="n">
        <v>2018</v>
      </c>
      <c r="X369" s="0" t="n">
        <v>2030</v>
      </c>
      <c r="Y369" s="0" t="n">
        <v>93</v>
      </c>
      <c r="Z369" s="0" t="n">
        <v>2020</v>
      </c>
      <c r="AA369" s="0" t="n">
        <v>2033</v>
      </c>
      <c r="AB369" s="0" t="s">
        <v>161</v>
      </c>
      <c r="AE369" s="4"/>
      <c r="AJ369" s="0" t="n">
        <f aca="false">VLOOKUP(D369,Koordinaten!$A:$C,2,FALSE())</f>
        <v>12.4853384</v>
      </c>
      <c r="AK369" s="0" t="n">
        <f aca="false">VLOOKUP(D369,Koordinaten!$A:$C,3,FALSE())</f>
        <v>41.894802</v>
      </c>
      <c r="AL369" s="0" t="n">
        <f aca="false">IF(ISBLANK($E369),VLOOKUP(D369,Koordinaten!$A:$C,2,FALSE()),VLOOKUP($E369,Koordinaten!$F:$H,2,FALSE()))</f>
        <v>11.2555757</v>
      </c>
      <c r="AM369" s="0" t="n">
        <f aca="false">IF(ISBLANK($E369),VLOOKUP(D369,Koordinaten!$A:$C,3,FALSE()),VLOOKUP($E369,Koordinaten!$F:$H,3,FALSE()))</f>
        <v>43.7698712</v>
      </c>
      <c r="AN369" s="0" t="str">
        <f aca="false">CONCATENATE(AK369,";",AJ369)</f>
        <v>41,894802;12,4853384</v>
      </c>
      <c r="AO369" s="0" t="str">
        <f aca="false">CONCATENATE(AM369,";",AL369)</f>
        <v>43,7698712;11,2555757</v>
      </c>
      <c r="AP369" s="0" t="n">
        <f aca="false">MIN(IF(ISBLANK(X369),9999,X369),IF(ISBLANK(AA369),9999,AA369),IF(ISBLANK(AD369),9999,AD369),IF(ISBLANK(AG369),9999,AG369),IF(ISBLANK(AI369),9999,AI369))</f>
        <v>2030</v>
      </c>
      <c r="AQ369" s="10" t="n">
        <v>44066</v>
      </c>
      <c r="AR369" s="0" t="n">
        <v>9</v>
      </c>
    </row>
    <row r="370" customFormat="false" ht="20" hidden="false" customHeight="false" outlineLevel="0" collapsed="false">
      <c r="B370" s="4" t="s">
        <v>44</v>
      </c>
      <c r="C370" s="5" t="n">
        <v>2015</v>
      </c>
      <c r="D370" s="4" t="s">
        <v>60</v>
      </c>
      <c r="E370" s="4" t="s">
        <v>61</v>
      </c>
      <c r="F370" s="4" t="n">
        <v>9</v>
      </c>
      <c r="G370" s="4" t="n">
        <v>2</v>
      </c>
      <c r="H370" s="4" t="s">
        <v>682</v>
      </c>
      <c r="I370" s="2" t="s">
        <v>66</v>
      </c>
      <c r="J370" s="2" t="s">
        <v>48</v>
      </c>
      <c r="K370" s="4" t="str">
        <f aca="false">CONCATENATE(IF(ISBLANK(W370),"-",W370),"/",IF(ISBLANK(Z370),"-",Z370),"/",IF(ISBLANK(AC370),"-",AC370),"/",IF(ISBLANK(AF370),"-",AF370),"/",IF(ISBLANK(AH370),"-",AH370))</f>
        <v>2018/2023/-/2021/-</v>
      </c>
      <c r="L370" s="4" t="str">
        <f aca="false">CONCATENATE(IF(ISBLANK(X370),"-",X370),"/",IF(ISBLANK(AA370),"-",AA370),"/",IF(ISBLANK(AD370),"-",AD370),"/",IF(ISBLANK(AG370),"-",AG370),"/",IF(ISBLANK(AI370),"-",AI370))</f>
        <v>2028/2040/-/2034/-</v>
      </c>
      <c r="M370" s="6"/>
      <c r="N370" s="4" t="n">
        <v>2018</v>
      </c>
      <c r="O370" s="4" t="str">
        <f aca="false">CONCATENATE(IF(ISBLANK(V370),"-",V370),"/",IF(ISBLANK(Y370),"-",Y370),"/",IF(ISBLANK(AB370),"-",AB370),"/",IF(ISBLANK(AE370),"-",AE370))</f>
        <v>92/96/-/91,1</v>
      </c>
      <c r="P370" s="4" t="s">
        <v>682</v>
      </c>
      <c r="Q370" s="4" t="s">
        <v>675</v>
      </c>
      <c r="R370" s="2"/>
      <c r="T370" s="11" t="n">
        <f aca="false">M370*F370</f>
        <v>0</v>
      </c>
      <c r="U370" s="12" t="n">
        <f aca="false">G370*M370</f>
        <v>0</v>
      </c>
      <c r="V370" s="2" t="n">
        <v>92</v>
      </c>
      <c r="W370" s="0" t="n">
        <v>2018</v>
      </c>
      <c r="X370" s="0" t="n">
        <v>2028</v>
      </c>
      <c r="Y370" s="0" t="n">
        <v>96</v>
      </c>
      <c r="Z370" s="0" t="n">
        <v>2023</v>
      </c>
      <c r="AA370" s="0" t="n">
        <v>2040</v>
      </c>
      <c r="AB370" s="0" t="s">
        <v>161</v>
      </c>
      <c r="AE370" s="4" t="n">
        <v>91.1</v>
      </c>
      <c r="AF370" s="0" t="n">
        <v>2021</v>
      </c>
      <c r="AG370" s="0" t="n">
        <v>2034</v>
      </c>
      <c r="AJ370" s="0" t="n">
        <f aca="false">VLOOKUP(D370,Koordinaten!$A:$C,2,FALSE())</f>
        <v>12.4853384</v>
      </c>
      <c r="AK370" s="0" t="n">
        <f aca="false">VLOOKUP(D370,Koordinaten!$A:$C,3,FALSE())</f>
        <v>41.894802</v>
      </c>
      <c r="AL370" s="0" t="n">
        <f aca="false">IF(ISBLANK($E370),VLOOKUP(D370,Koordinaten!$A:$C,2,FALSE()),VLOOKUP($E370,Koordinaten!$F:$H,2,FALSE()))</f>
        <v>11.2555757</v>
      </c>
      <c r="AM370" s="0" t="n">
        <f aca="false">IF(ISBLANK($E370),VLOOKUP(D370,Koordinaten!$A:$C,3,FALSE()),VLOOKUP($E370,Koordinaten!$F:$H,3,FALSE()))</f>
        <v>43.7698712</v>
      </c>
      <c r="AN370" s="0" t="str">
        <f aca="false">CONCATENATE(AK370,";",AJ370)</f>
        <v>41,894802;12,4853384</v>
      </c>
      <c r="AO370" s="0" t="str">
        <f aca="false">CONCATENATE(AM370,";",AL370)</f>
        <v>43,7698712;11,2555757</v>
      </c>
      <c r="AP370" s="0" t="n">
        <f aca="false">MIN(IF(ISBLANK(X370),9999,X370),IF(ISBLANK(AA370),9999,AA370),IF(ISBLANK(AD370),9999,AD370),IF(ISBLANK(AG370),9999,AG370),IF(ISBLANK(AI370),9999,AI370))</f>
        <v>2028</v>
      </c>
      <c r="AQ370" s="10" t="n">
        <v>44066</v>
      </c>
      <c r="AR370" s="0" t="n">
        <v>10</v>
      </c>
    </row>
    <row r="371" customFormat="false" ht="13" hidden="false" customHeight="false" outlineLevel="0" collapsed="false">
      <c r="B371" s="4" t="s">
        <v>52</v>
      </c>
      <c r="C371" s="5" t="n">
        <v>2013</v>
      </c>
      <c r="D371" s="4" t="s">
        <v>60</v>
      </c>
      <c r="E371" s="4" t="s">
        <v>61</v>
      </c>
      <c r="F371" s="4" t="n">
        <v>1</v>
      </c>
      <c r="G371" s="4" t="n">
        <v>1</v>
      </c>
      <c r="H371" s="4" t="s">
        <v>682</v>
      </c>
      <c r="I371" s="2" t="s">
        <v>613</v>
      </c>
      <c r="J371" s="2" t="s">
        <v>79</v>
      </c>
      <c r="K371" s="4" t="str">
        <f aca="false">CONCATENATE(IF(ISBLANK(W371),"-",W371),"/",IF(ISBLANK(Z371),"-",Z371),"/",IF(ISBLANK(AC371),"-",AC371),"/",IF(ISBLANK(AF371),"-",AF371),"/",IF(ISBLANK(AH371),"-",AH371))</f>
        <v>2018/-/-/2018/-</v>
      </c>
      <c r="L371" s="4" t="str">
        <f aca="false">CONCATENATE(IF(ISBLANK(X371),"-",X371),"/",IF(ISBLANK(AA371),"-",AA371),"/",IF(ISBLANK(AD371),"-",AD371),"/",IF(ISBLANK(AG371),"-",AG371),"/",IF(ISBLANK(AI371),"-",AI371))</f>
        <v>2035/-/-/2028/-</v>
      </c>
      <c r="M371" s="6"/>
      <c r="N371" s="4" t="n">
        <v>2018</v>
      </c>
      <c r="O371" s="4" t="str">
        <f aca="false">CONCATENATE(IF(ISBLANK(V371),"-",V371),"/",IF(ISBLANK(Y371),"-",Y371),"/",IF(ISBLANK(AB371),"-",AB371),"/",IF(ISBLANK(AE371),"-",AE371))</f>
        <v>94/-/-/95</v>
      </c>
      <c r="P371" s="4" t="s">
        <v>682</v>
      </c>
      <c r="Q371" s="4" t="s">
        <v>675</v>
      </c>
      <c r="R371" s="2"/>
      <c r="T371" s="11" t="n">
        <f aca="false">M371*F371</f>
        <v>0</v>
      </c>
      <c r="U371" s="12" t="n">
        <f aca="false">G371*M371</f>
        <v>0</v>
      </c>
      <c r="V371" s="2" t="n">
        <v>94</v>
      </c>
      <c r="W371" s="0" t="n">
        <v>2018</v>
      </c>
      <c r="X371" s="0" t="n">
        <v>2035</v>
      </c>
      <c r="Y371" s="0" t="s">
        <v>161</v>
      </c>
      <c r="AB371" s="0" t="s">
        <v>161</v>
      </c>
      <c r="AE371" s="4" t="n">
        <v>95</v>
      </c>
      <c r="AF371" s="0" t="n">
        <v>2018</v>
      </c>
      <c r="AG371" s="0" t="n">
        <v>2028</v>
      </c>
      <c r="AJ371" s="0" t="n">
        <f aca="false">VLOOKUP(D371,Koordinaten!$A:$C,2,FALSE())</f>
        <v>12.4853384</v>
      </c>
      <c r="AK371" s="0" t="n">
        <f aca="false">VLOOKUP(D371,Koordinaten!$A:$C,3,FALSE())</f>
        <v>41.894802</v>
      </c>
      <c r="AL371" s="0" t="n">
        <f aca="false">IF(ISBLANK($E371),VLOOKUP(D371,Koordinaten!$A:$C,2,FALSE()),VLOOKUP($E371,Koordinaten!$F:$H,2,FALSE()))</f>
        <v>11.2555757</v>
      </c>
      <c r="AM371" s="0" t="n">
        <f aca="false">IF(ISBLANK($E371),VLOOKUP(D371,Koordinaten!$A:$C,3,FALSE()),VLOOKUP($E371,Koordinaten!$F:$H,3,FALSE()))</f>
        <v>43.7698712</v>
      </c>
      <c r="AN371" s="0" t="str">
        <f aca="false">CONCATENATE(AK371,";",AJ371)</f>
        <v>41,894802;12,4853384</v>
      </c>
      <c r="AO371" s="0" t="str">
        <f aca="false">CONCATENATE(AM371,";",AL371)</f>
        <v>43,7698712;11,2555757</v>
      </c>
      <c r="AP371" s="0" t="n">
        <f aca="false">MIN(IF(ISBLANK(X371),9999,X371),IF(ISBLANK(AA371),9999,AA371),IF(ISBLANK(AD371),9999,AD371),IF(ISBLANK(AG371),9999,AG371),IF(ISBLANK(AI371),9999,AI371))</f>
        <v>2028</v>
      </c>
      <c r="AQ371" s="10" t="n">
        <v>44107</v>
      </c>
      <c r="AR371" s="0" t="n">
        <v>16</v>
      </c>
    </row>
    <row r="372" customFormat="false" ht="20" hidden="false" customHeight="false" outlineLevel="0" collapsed="false">
      <c r="B372" s="4" t="s">
        <v>44</v>
      </c>
      <c r="C372" s="5" t="n">
        <v>2015</v>
      </c>
      <c r="D372" s="4" t="s">
        <v>60</v>
      </c>
      <c r="E372" s="4" t="s">
        <v>61</v>
      </c>
      <c r="F372" s="4" t="n">
        <v>3</v>
      </c>
      <c r="G372" s="4" t="n">
        <v>3</v>
      </c>
      <c r="H372" s="4" t="s">
        <v>685</v>
      </c>
      <c r="I372" s="2" t="s">
        <v>686</v>
      </c>
      <c r="J372" s="2" t="s">
        <v>48</v>
      </c>
      <c r="K372" s="4" t="str">
        <f aca="false">CONCATENATE(IF(ISBLANK(W372),"-",W372),"/",IF(ISBLANK(Z372),"-",Z372),"/",IF(ISBLANK(AC372),"-",AC372),"/",IF(ISBLANK(AF372),"-",AF372),"/",IF(ISBLANK(AH372),"-",AH372))</f>
        <v>2018/2020/-/-/-</v>
      </c>
      <c r="L372" s="4" t="str">
        <f aca="false">CONCATENATE(IF(ISBLANK(X372),"-",X372),"/",IF(ISBLANK(AA372),"-",AA372),"/",IF(ISBLANK(AD372),"-",AD372),"/",IF(ISBLANK(AG372),"-",AG372),"/",IF(ISBLANK(AI372),"-",AI372))</f>
        <v>2028/2029/-/-/-</v>
      </c>
      <c r="M372" s="6"/>
      <c r="N372" s="4" t="n">
        <v>2018</v>
      </c>
      <c r="O372" s="4" t="str">
        <f aca="false">CONCATENATE(IF(ISBLANK(V372),"-",V372),"/",IF(ISBLANK(Y372),"-",Y372),"/",IF(ISBLANK(AB372),"-",AB372),"/",IF(ISBLANK(AE372),"-",AE372))</f>
        <v>93/90/-/-</v>
      </c>
      <c r="P372" s="4" t="s">
        <v>685</v>
      </c>
      <c r="Q372" s="4" t="s">
        <v>675</v>
      </c>
      <c r="R372" s="2"/>
      <c r="T372" s="11" t="n">
        <f aca="false">M372*F372</f>
        <v>0</v>
      </c>
      <c r="U372" s="12" t="n">
        <f aca="false">G372*M372</f>
        <v>0</v>
      </c>
      <c r="V372" s="2" t="n">
        <v>93</v>
      </c>
      <c r="W372" s="0" t="n">
        <v>2018</v>
      </c>
      <c r="X372" s="0" t="n">
        <v>2028</v>
      </c>
      <c r="Y372" s="0" t="n">
        <v>90</v>
      </c>
      <c r="Z372" s="0" t="n">
        <v>2020</v>
      </c>
      <c r="AA372" s="0" t="n">
        <v>2029</v>
      </c>
      <c r="AB372" s="0" t="s">
        <v>161</v>
      </c>
      <c r="AE372" s="4"/>
      <c r="AJ372" s="0" t="n">
        <f aca="false">VLOOKUP(D372,Koordinaten!$A:$C,2,FALSE())</f>
        <v>12.4853384</v>
      </c>
      <c r="AK372" s="0" t="n">
        <f aca="false">VLOOKUP(D372,Koordinaten!$A:$C,3,FALSE())</f>
        <v>41.894802</v>
      </c>
      <c r="AL372" s="0" t="n">
        <f aca="false">IF(ISBLANK($E372),VLOOKUP(D372,Koordinaten!$A:$C,2,FALSE()),VLOOKUP($E372,Koordinaten!$F:$H,2,FALSE()))</f>
        <v>11.2555757</v>
      </c>
      <c r="AM372" s="0" t="n">
        <f aca="false">IF(ISBLANK($E372),VLOOKUP(D372,Koordinaten!$A:$C,3,FALSE()),VLOOKUP($E372,Koordinaten!$F:$H,3,FALSE()))</f>
        <v>43.7698712</v>
      </c>
      <c r="AN372" s="0" t="str">
        <f aca="false">CONCATENATE(AK372,";",AJ372)</f>
        <v>41,894802;12,4853384</v>
      </c>
      <c r="AO372" s="0" t="str">
        <f aca="false">CONCATENATE(AM372,";",AL372)</f>
        <v>43,7698712;11,2555757</v>
      </c>
      <c r="AP372" s="0" t="n">
        <f aca="false">MIN(IF(ISBLANK(X372),9999,X372),IF(ISBLANK(AA372),9999,AA372),IF(ISBLANK(AD372),9999,AD372),IF(ISBLANK(AG372),9999,AG372),IF(ISBLANK(AI372),9999,AI372))</f>
        <v>2028</v>
      </c>
      <c r="AQ372" s="10" t="n">
        <v>44066</v>
      </c>
      <c r="AR372" s="0" t="s">
        <v>210</v>
      </c>
    </row>
    <row r="373" customFormat="false" ht="20" hidden="false" customHeight="false" outlineLevel="0" collapsed="false">
      <c r="B373" s="4" t="s">
        <v>44</v>
      </c>
      <c r="C373" s="5" t="n">
        <v>2012</v>
      </c>
      <c r="D373" s="4" t="s">
        <v>60</v>
      </c>
      <c r="E373" s="4" t="s">
        <v>61</v>
      </c>
      <c r="F373" s="4" t="n">
        <v>3</v>
      </c>
      <c r="G373" s="4"/>
      <c r="H373" s="4" t="s">
        <v>685</v>
      </c>
      <c r="I373" s="2" t="s">
        <v>687</v>
      </c>
      <c r="J373" s="2" t="s">
        <v>75</v>
      </c>
      <c r="K373" s="4" t="str">
        <f aca="false">CONCATENATE(IF(ISBLANK(W373),"-",W373),"/",IF(ISBLANK(Z373),"-",Z373),"/",IF(ISBLANK(AC373),"-",AC373),"/",IF(ISBLANK(AF373),"-",AF373),"/",IF(ISBLANK(AH373),"-",AH373))</f>
        <v>2017/2018/-/-/-</v>
      </c>
      <c r="L373" s="4" t="str">
        <f aca="false">CONCATENATE(IF(ISBLANK(X373),"-",X373),"/",IF(ISBLANK(AA373),"-",AA373),"/",IF(ISBLANK(AD373),"-",AD373),"/",IF(ISBLANK(AG373),"-",AG373),"/",IF(ISBLANK(AI373),"-",AI373))</f>
        <v>2026/2028/-/-/-</v>
      </c>
      <c r="M373" s="6"/>
      <c r="N373" s="4" t="n">
        <v>2018</v>
      </c>
      <c r="O373" s="4" t="str">
        <f aca="false">CONCATENATE(IF(ISBLANK(V373),"-",V373),"/",IF(ISBLANK(Y373),"-",Y373),"/",IF(ISBLANK(AB373),"-",AB373),"/",IF(ISBLANK(AE373),"-",AE373))</f>
        <v>92/91/-/-</v>
      </c>
      <c r="P373" s="4" t="s">
        <v>685</v>
      </c>
      <c r="Q373" s="4" t="s">
        <v>675</v>
      </c>
      <c r="R373" s="2"/>
      <c r="T373" s="11" t="n">
        <f aca="false">M373*F373</f>
        <v>0</v>
      </c>
      <c r="U373" s="12" t="n">
        <f aca="false">G373*M373</f>
        <v>0</v>
      </c>
      <c r="V373" s="2" t="n">
        <v>92</v>
      </c>
      <c r="W373" s="0" t="n">
        <v>2017</v>
      </c>
      <c r="X373" s="0" t="n">
        <v>2026</v>
      </c>
      <c r="Y373" s="0" t="n">
        <v>91</v>
      </c>
      <c r="Z373" s="0" t="n">
        <v>2018</v>
      </c>
      <c r="AA373" s="0" t="n">
        <v>2028</v>
      </c>
      <c r="AB373" s="0" t="s">
        <v>161</v>
      </c>
      <c r="AE373" s="4"/>
      <c r="AJ373" s="0" t="n">
        <f aca="false">VLOOKUP(D373,Koordinaten!$A:$C,2,FALSE())</f>
        <v>12.4853384</v>
      </c>
      <c r="AK373" s="0" t="n">
        <f aca="false">VLOOKUP(D373,Koordinaten!$A:$C,3,FALSE())</f>
        <v>41.894802</v>
      </c>
      <c r="AL373" s="0" t="n">
        <f aca="false">IF(ISBLANK($E373),VLOOKUP(D373,Koordinaten!$A:$C,2,FALSE()),VLOOKUP($E373,Koordinaten!$F:$H,2,FALSE()))</f>
        <v>11.2555757</v>
      </c>
      <c r="AM373" s="0" t="n">
        <f aca="false">IF(ISBLANK($E373),VLOOKUP(D373,Koordinaten!$A:$C,3,FALSE()),VLOOKUP($E373,Koordinaten!$F:$H,3,FALSE()))</f>
        <v>43.7698712</v>
      </c>
      <c r="AN373" s="0" t="str">
        <f aca="false">CONCATENATE(AK373,";",AJ373)</f>
        <v>41,894802;12,4853384</v>
      </c>
      <c r="AO373" s="0" t="str">
        <f aca="false">CONCATENATE(AM373,";",AL373)</f>
        <v>43,7698712;11,2555757</v>
      </c>
      <c r="AP373" s="0" t="n">
        <f aca="false">MIN(IF(ISBLANK(X373),9999,X373),IF(ISBLANK(AA373),9999,AA373),IF(ISBLANK(AD373),9999,AD373),IF(ISBLANK(AG373),9999,AG373),IF(ISBLANK(AI373),9999,AI373))</f>
        <v>2026</v>
      </c>
    </row>
    <row r="374" customFormat="false" ht="13" hidden="false" customHeight="false" outlineLevel="0" collapsed="false">
      <c r="B374" s="4" t="s">
        <v>44</v>
      </c>
      <c r="C374" s="5" t="n">
        <v>2015</v>
      </c>
      <c r="D374" s="4" t="s">
        <v>45</v>
      </c>
      <c r="E374" s="4" t="s">
        <v>688</v>
      </c>
      <c r="F374" s="4" t="n">
        <v>1</v>
      </c>
      <c r="G374" s="4" t="n">
        <v>1</v>
      </c>
      <c r="H374" s="4" t="s">
        <v>689</v>
      </c>
      <c r="I374" s="2" t="s">
        <v>690</v>
      </c>
      <c r="J374" s="2" t="s">
        <v>48</v>
      </c>
      <c r="K374" s="4" t="str">
        <f aca="false">CONCATENATE(IF(ISBLANK(W374),"-",W374),"/",IF(ISBLANK(Z374),"-",Z374),"/",IF(ISBLANK(AC374),"-",AC374),"/",IF(ISBLANK(AF374),"-",AF374),"/",IF(ISBLANK(AH374),"-",AH374))</f>
        <v>2022/2018/-/-/-</v>
      </c>
      <c r="L374" s="4" t="str">
        <f aca="false">CONCATENATE(IF(ISBLANK(X374),"-",X374),"/",IF(ISBLANK(AA374),"-",AA374),"/",IF(ISBLANK(AD374),"-",AD374),"/",IF(ISBLANK(AG374),"-",AG374),"/",IF(ISBLANK(AI374),"-",AI374))</f>
        <v>2035/2030/-/-/-</v>
      </c>
      <c r="M374" s="6"/>
      <c r="N374" s="4" t="n">
        <v>2018</v>
      </c>
      <c r="O374" s="4" t="str">
        <f aca="false">CONCATENATE(IF(ISBLANK(V374),"-",V374),"/",IF(ISBLANK(Y374),"-",Y374),"/",IF(ISBLANK(AB374),"-",AB374),"/",IF(ISBLANK(AE374),"-",AE374))</f>
        <v>94/94/(93-95)/-</v>
      </c>
      <c r="P374" s="4" t="s">
        <v>689</v>
      </c>
      <c r="Q374" s="4" t="s">
        <v>691</v>
      </c>
      <c r="R374" s="2"/>
      <c r="T374" s="11" t="n">
        <f aca="false">M374*F374</f>
        <v>0</v>
      </c>
      <c r="U374" s="12" t="n">
        <f aca="false">G374*M374</f>
        <v>0</v>
      </c>
      <c r="V374" s="2" t="n">
        <v>94</v>
      </c>
      <c r="W374" s="0" t="n">
        <v>2022</v>
      </c>
      <c r="X374" s="0" t="n">
        <v>2035</v>
      </c>
      <c r="Y374" s="0" t="n">
        <v>94</v>
      </c>
      <c r="Z374" s="0" t="n">
        <v>2018</v>
      </c>
      <c r="AA374" s="0" t="n">
        <v>2030</v>
      </c>
      <c r="AB374" s="0" t="s">
        <v>626</v>
      </c>
      <c r="AE374" s="4"/>
      <c r="AJ374" s="0" t="n">
        <f aca="false">VLOOKUP(D374,Koordinaten!$A:$C,2,FALSE())</f>
        <v>2.3514616</v>
      </c>
      <c r="AK374" s="0" t="n">
        <f aca="false">VLOOKUP(D374,Koordinaten!$A:$C,3,FALSE())</f>
        <v>48.8566969</v>
      </c>
      <c r="AL374" s="0" t="n">
        <f aca="false">IF(ISBLANK($E374),VLOOKUP(D374,Koordinaten!$A:$C,2,FALSE()),VLOOKUP($E374,Koordinaten!$F:$H,2,FALSE()))</f>
        <v>5.44553</v>
      </c>
      <c r="AM374" s="0" t="n">
        <f aca="false">IF(ISBLANK($E374),VLOOKUP(D374,Koordinaten!$A:$C,3,FALSE()),VLOOKUP($E374,Koordinaten!$F:$H,3,FALSE()))</f>
        <v>43.5277</v>
      </c>
      <c r="AN374" s="0" t="str">
        <f aca="false">CONCATENATE(AK374,";",AJ374)</f>
        <v>48,8566969;2,3514616</v>
      </c>
      <c r="AO374" s="0" t="str">
        <f aca="false">CONCATENATE(AM374,";",AL374)</f>
        <v>43,5277;5,44553</v>
      </c>
      <c r="AP374" s="0" t="n">
        <f aca="false">MIN(IF(ISBLANK(X374),9999,X374),IF(ISBLANK(AA374),9999,AA374),IF(ISBLANK(AD374),9999,AD374),IF(ISBLANK(AG374),9999,AG374),IF(ISBLANK(AI374),9999,AI374))</f>
        <v>2030</v>
      </c>
      <c r="AQ374" s="10" t="n">
        <v>44066</v>
      </c>
      <c r="AR374" s="0" t="n">
        <v>11</v>
      </c>
    </row>
    <row r="375" customFormat="false" ht="20" hidden="false" customHeight="false" outlineLevel="0" collapsed="false">
      <c r="B375" s="4" t="s">
        <v>89</v>
      </c>
      <c r="C375" s="5" t="n">
        <v>2014</v>
      </c>
      <c r="D375" s="4" t="s">
        <v>45</v>
      </c>
      <c r="E375" s="4" t="s">
        <v>688</v>
      </c>
      <c r="F375" s="4" t="n">
        <v>1</v>
      </c>
      <c r="G375" s="4" t="n">
        <v>1</v>
      </c>
      <c r="H375" s="4" t="s">
        <v>689</v>
      </c>
      <c r="I375" s="2" t="s">
        <v>692</v>
      </c>
      <c r="J375" s="2" t="s">
        <v>79</v>
      </c>
      <c r="K375" s="4" t="str">
        <f aca="false">CONCATENATE(IF(ISBLANK(W375),"-",W375),"/",IF(ISBLANK(Z375),"-",Z375),"/",IF(ISBLANK(AC375),"-",AC375),"/",IF(ISBLANK(AF375),"-",AF375),"/",IF(ISBLANK(AH375),"-",AH375))</f>
        <v>2015/2017/2019/-/-</v>
      </c>
      <c r="L375" s="4" t="str">
        <f aca="false">CONCATENATE(IF(ISBLANK(X375),"-",X375),"/",IF(ISBLANK(AA375),"-",AA375),"/",IF(ISBLANK(AD375),"-",AD375),"/",IF(ISBLANK(AG375),"-",AG375),"/",IF(ISBLANK(AI375),"-",AI375))</f>
        <v>2025/2018/2027/-/-</v>
      </c>
      <c r="M375" s="6"/>
      <c r="N375" s="4" t="n">
        <v>2018</v>
      </c>
      <c r="O375" s="4" t="str">
        <f aca="false">CONCATENATE(IF(ISBLANK(V375),"-",V375),"/",IF(ISBLANK(Y375),"-",Y375),"/",IF(ISBLANK(AB375),"-",AB375),"/",IF(ISBLANK(AE375),"-",AE375))</f>
        <v>90+/92/93/-</v>
      </c>
      <c r="P375" s="4" t="s">
        <v>689</v>
      </c>
      <c r="Q375" s="4" t="s">
        <v>691</v>
      </c>
      <c r="R375" s="2"/>
      <c r="T375" s="11" t="n">
        <f aca="false">M375*F375</f>
        <v>0</v>
      </c>
      <c r="U375" s="12" t="n">
        <f aca="false">G375*M375</f>
        <v>0</v>
      </c>
      <c r="V375" s="2" t="s">
        <v>388</v>
      </c>
      <c r="W375" s="0" t="n">
        <v>2015</v>
      </c>
      <c r="X375" s="0" t="n">
        <v>2025</v>
      </c>
      <c r="Y375" s="0" t="n">
        <v>92</v>
      </c>
      <c r="Z375" s="0" t="n">
        <v>2017</v>
      </c>
      <c r="AA375" s="0" t="n">
        <v>2018</v>
      </c>
      <c r="AB375" s="0" t="n">
        <v>93</v>
      </c>
      <c r="AC375" s="0" t="n">
        <v>2019</v>
      </c>
      <c r="AD375" s="0" t="n">
        <v>2027</v>
      </c>
      <c r="AE375" s="4"/>
      <c r="AJ375" s="0" t="n">
        <f aca="false">VLOOKUP(D375,Koordinaten!$A:$C,2,FALSE())</f>
        <v>2.3514616</v>
      </c>
      <c r="AK375" s="0" t="n">
        <f aca="false">VLOOKUP(D375,Koordinaten!$A:$C,3,FALSE())</f>
        <v>48.8566969</v>
      </c>
      <c r="AL375" s="0" t="n">
        <f aca="false">IF(ISBLANK($E375),VLOOKUP(D375,Koordinaten!$A:$C,2,FALSE()),VLOOKUP($E375,Koordinaten!$F:$H,2,FALSE()))</f>
        <v>5.44553</v>
      </c>
      <c r="AM375" s="0" t="n">
        <f aca="false">IF(ISBLANK($E375),VLOOKUP(D375,Koordinaten!$A:$C,3,FALSE()),VLOOKUP($E375,Koordinaten!$F:$H,3,FALSE()))</f>
        <v>43.5277</v>
      </c>
      <c r="AN375" s="0" t="str">
        <f aca="false">CONCATENATE(AK375,";",AJ375)</f>
        <v>48,8566969;2,3514616</v>
      </c>
      <c r="AO375" s="0" t="str">
        <f aca="false">CONCATENATE(AM375,";",AL375)</f>
        <v>43,5277;5,44553</v>
      </c>
      <c r="AP375" s="0" t="n">
        <f aca="false">MIN(IF(ISBLANK(X375),9999,X375),IF(ISBLANK(AA375),9999,AA375),IF(ISBLANK(AD375),9999,AD375),IF(ISBLANK(AG375),9999,AG375),IF(ISBLANK(AI375),9999,AI375))</f>
        <v>2018</v>
      </c>
      <c r="AQ375" s="10" t="n">
        <v>44065</v>
      </c>
      <c r="AR375" s="0" t="n">
        <v>3</v>
      </c>
    </row>
    <row r="376" customFormat="false" ht="20" hidden="false" customHeight="false" outlineLevel="0" collapsed="false">
      <c r="B376" s="4" t="s">
        <v>89</v>
      </c>
      <c r="C376" s="5" t="n">
        <v>2017</v>
      </c>
      <c r="D376" s="4" t="s">
        <v>45</v>
      </c>
      <c r="E376" s="4" t="s">
        <v>688</v>
      </c>
      <c r="F376" s="4" t="n">
        <v>1</v>
      </c>
      <c r="G376" s="4" t="n">
        <v>1</v>
      </c>
      <c r="H376" s="4" t="s">
        <v>689</v>
      </c>
      <c r="I376" s="2" t="s">
        <v>693</v>
      </c>
      <c r="J376" s="2" t="s">
        <v>79</v>
      </c>
      <c r="K376" s="4" t="str">
        <f aca="false">CONCATENATE(IF(ISBLANK(W376),"-",W376),"/",IF(ISBLANK(Z376),"-",Z376),"/",IF(ISBLANK(AC376),"-",AC376),"/",IF(ISBLANK(AF376),"-",AF376),"/",IF(ISBLANK(AH376),"-",AH376))</f>
        <v>2018/2018/2022/-/-</v>
      </c>
      <c r="L376" s="4" t="str">
        <f aca="false">CONCATENATE(IF(ISBLANK(X376),"-",X376),"/",IF(ISBLANK(AA376),"-",AA376),"/",IF(ISBLANK(AD376),"-",AD376),"/",IF(ISBLANK(AG376),"-",AG376),"/",IF(ISBLANK(AI376),"-",AI376))</f>
        <v>2022/2020/2028/-/-</v>
      </c>
      <c r="M376" s="6"/>
      <c r="N376" s="4" t="n">
        <v>2018</v>
      </c>
      <c r="O376" s="4" t="str">
        <f aca="false">CONCATENATE(IF(ISBLANK(V376),"-",V376),"/",IF(ISBLANK(Y376),"-",Y376),"/",IF(ISBLANK(AB376),"-",AB376),"/",IF(ISBLANK(AE376),"-",AE376))</f>
        <v>90/92/92/-</v>
      </c>
      <c r="P376" s="4" t="s">
        <v>689</v>
      </c>
      <c r="Q376" s="4" t="s">
        <v>691</v>
      </c>
      <c r="R376" s="2"/>
      <c r="T376" s="11" t="n">
        <f aca="false">M376*F376</f>
        <v>0</v>
      </c>
      <c r="U376" s="12" t="n">
        <f aca="false">G376*M376</f>
        <v>0</v>
      </c>
      <c r="V376" s="2" t="n">
        <v>90</v>
      </c>
      <c r="W376" s="0" t="n">
        <v>2018</v>
      </c>
      <c r="X376" s="0" t="n">
        <v>2022</v>
      </c>
      <c r="Y376" s="0" t="n">
        <v>92</v>
      </c>
      <c r="Z376" s="0" t="n">
        <v>2018</v>
      </c>
      <c r="AA376" s="0" t="n">
        <v>2020</v>
      </c>
      <c r="AB376" s="0" t="n">
        <v>92</v>
      </c>
      <c r="AC376" s="0" t="n">
        <v>2022</v>
      </c>
      <c r="AD376" s="0" t="n">
        <v>2028</v>
      </c>
      <c r="AE376" s="4"/>
      <c r="AJ376" s="0" t="n">
        <f aca="false">VLOOKUP(D376,Koordinaten!$A:$C,2,FALSE())</f>
        <v>2.3514616</v>
      </c>
      <c r="AK376" s="0" t="n">
        <f aca="false">VLOOKUP(D376,Koordinaten!$A:$C,3,FALSE())</f>
        <v>48.8566969</v>
      </c>
      <c r="AL376" s="0" t="n">
        <f aca="false">IF(ISBLANK($E376),VLOOKUP(D376,Koordinaten!$A:$C,2,FALSE()),VLOOKUP($E376,Koordinaten!$F:$H,2,FALSE()))</f>
        <v>5.44553</v>
      </c>
      <c r="AM376" s="0" t="n">
        <f aca="false">IF(ISBLANK($E376),VLOOKUP(D376,Koordinaten!$A:$C,3,FALSE()),VLOOKUP($E376,Koordinaten!$F:$H,3,FALSE()))</f>
        <v>43.5277</v>
      </c>
      <c r="AN376" s="0" t="str">
        <f aca="false">CONCATENATE(AK376,";",AJ376)</f>
        <v>48,8566969;2,3514616</v>
      </c>
      <c r="AO376" s="0" t="str">
        <f aca="false">CONCATENATE(AM376,";",AL376)</f>
        <v>43,5277;5,44553</v>
      </c>
      <c r="AP376" s="0" t="n">
        <f aca="false">MIN(IF(ISBLANK(X376),9999,X376),IF(ISBLANK(AA376),9999,AA376),IF(ISBLANK(AD376),9999,AD376),IF(ISBLANK(AG376),9999,AG376),IF(ISBLANK(AI376),9999,AI376))</f>
        <v>2020</v>
      </c>
      <c r="AQ376" s="10" t="n">
        <v>44065</v>
      </c>
      <c r="AR376" s="0" t="n">
        <v>2</v>
      </c>
    </row>
    <row r="377" customFormat="false" ht="20" hidden="false" customHeight="false" outlineLevel="0" collapsed="false">
      <c r="B377" s="4" t="s">
        <v>44</v>
      </c>
      <c r="C377" s="5" t="n">
        <v>2016</v>
      </c>
      <c r="D377" s="4" t="s">
        <v>45</v>
      </c>
      <c r="E377" s="4" t="s">
        <v>688</v>
      </c>
      <c r="F377" s="4" t="n">
        <v>6</v>
      </c>
      <c r="G377" s="4" t="n">
        <v>5</v>
      </c>
      <c r="H377" s="4" t="s">
        <v>694</v>
      </c>
      <c r="I377" s="2" t="s">
        <v>695</v>
      </c>
      <c r="J377" s="2" t="s">
        <v>48</v>
      </c>
      <c r="K377" s="4" t="str">
        <f aca="false">CONCATENATE(IF(ISBLANK(W377),"-",W377),"/",IF(ISBLANK(Z377),"-",Z377),"/",IF(ISBLANK(AC377),"-",AC377),"/",IF(ISBLANK(AF377),"-",AF377),"/",IF(ISBLANK(AH377),"-",AH377))</f>
        <v>2018/2019/2022/-/-</v>
      </c>
      <c r="L377" s="4" t="str">
        <f aca="false">CONCATENATE(IF(ISBLANK(X377),"-",X377),"/",IF(ISBLANK(AA377),"-",AA377),"/",IF(ISBLANK(AD377),"-",AD377),"/",IF(ISBLANK(AG377),"-",AG377),"/",IF(ISBLANK(AI377),"-",AI377))</f>
        <v>2030/2030/2029/-/-</v>
      </c>
      <c r="M377" s="6"/>
      <c r="N377" s="4" t="n">
        <v>2018</v>
      </c>
      <c r="O377" s="4" t="str">
        <f aca="false">CONCATENATE(IF(ISBLANK(V377),"-",V377),"/",IF(ISBLANK(Y377),"-",Y377),"/",IF(ISBLANK(AB377),"-",AB377),"/",IF(ISBLANK(AE377),"-",AE377))</f>
        <v>94/92/91/-</v>
      </c>
      <c r="P377" s="4" t="s">
        <v>696</v>
      </c>
      <c r="Q377" s="4" t="s">
        <v>691</v>
      </c>
      <c r="R377" s="2"/>
      <c r="T377" s="11" t="n">
        <f aca="false">M377*F377</f>
        <v>0</v>
      </c>
      <c r="U377" s="12" t="n">
        <f aca="false">G377*M377</f>
        <v>0</v>
      </c>
      <c r="V377" s="2" t="n">
        <v>94</v>
      </c>
      <c r="W377" s="0" t="n">
        <v>2018</v>
      </c>
      <c r="X377" s="0" t="n">
        <v>2030</v>
      </c>
      <c r="Y377" s="0" t="n">
        <v>92</v>
      </c>
      <c r="Z377" s="0" t="n">
        <v>2019</v>
      </c>
      <c r="AA377" s="0" t="n">
        <v>2030</v>
      </c>
      <c r="AB377" s="0" t="n">
        <v>91</v>
      </c>
      <c r="AC377" s="0" t="n">
        <v>2022</v>
      </c>
      <c r="AD377" s="0" t="n">
        <v>2029</v>
      </c>
      <c r="AE377" s="4"/>
      <c r="AJ377" s="0" t="n">
        <f aca="false">VLOOKUP(D377,Koordinaten!$A:$C,2,FALSE())</f>
        <v>2.3514616</v>
      </c>
      <c r="AK377" s="0" t="n">
        <f aca="false">VLOOKUP(D377,Koordinaten!$A:$C,3,FALSE())</f>
        <v>48.8566969</v>
      </c>
      <c r="AL377" s="0" t="n">
        <f aca="false">IF(ISBLANK($E377),VLOOKUP(D377,Koordinaten!$A:$C,2,FALSE()),VLOOKUP($E377,Koordinaten!$F:$H,2,FALSE()))</f>
        <v>5.44553</v>
      </c>
      <c r="AM377" s="0" t="n">
        <f aca="false">IF(ISBLANK($E377),VLOOKUP(D377,Koordinaten!$A:$C,3,FALSE()),VLOOKUP($E377,Koordinaten!$F:$H,3,FALSE()))</f>
        <v>43.5277</v>
      </c>
      <c r="AN377" s="0" t="str">
        <f aca="false">CONCATENATE(AK377,";",AJ377)</f>
        <v>48,8566969;2,3514616</v>
      </c>
      <c r="AO377" s="0" t="str">
        <f aca="false">CONCATENATE(AM377,";",AL377)</f>
        <v>43,5277;5,44553</v>
      </c>
      <c r="AP377" s="0" t="n">
        <f aca="false">MIN(IF(ISBLANK(X377),9999,X377),IF(ISBLANK(AA377),9999,AA377),IF(ISBLANK(AD377),9999,AD377),IF(ISBLANK(AG377),9999,AG377),IF(ISBLANK(AI377),9999,AI377))</f>
        <v>2029</v>
      </c>
      <c r="AQ377" s="10" t="n">
        <v>44066</v>
      </c>
      <c r="AR377" s="0" t="s">
        <v>51</v>
      </c>
    </row>
    <row r="378" customFormat="false" ht="20" hidden="false" customHeight="false" outlineLevel="0" collapsed="false">
      <c r="B378" s="4" t="s">
        <v>44</v>
      </c>
      <c r="C378" s="5" t="n">
        <v>2016</v>
      </c>
      <c r="D378" s="4" t="s">
        <v>45</v>
      </c>
      <c r="E378" s="4" t="s">
        <v>688</v>
      </c>
      <c r="F378" s="4" t="n">
        <v>2</v>
      </c>
      <c r="G378" s="4" t="n">
        <v>2</v>
      </c>
      <c r="H378" s="4" t="s">
        <v>697</v>
      </c>
      <c r="I378" s="2" t="s">
        <v>695</v>
      </c>
      <c r="J378" s="2" t="s">
        <v>48</v>
      </c>
      <c r="K378" s="4" t="str">
        <f aca="false">CONCATENATE(IF(ISBLANK(W378),"-",W378),"/",IF(ISBLANK(Z378),"-",Z378),"/",IF(ISBLANK(AC378),"-",AC378),"/",IF(ISBLANK(AF378),"-",AF378),"/",IF(ISBLANK(AH378),"-",AH378))</f>
        <v>2018/2020/2020/-/-</v>
      </c>
      <c r="L378" s="4" t="str">
        <f aca="false">CONCATENATE(IF(ISBLANK(X378),"-",X378),"/",IF(ISBLANK(AA378),"-",AA378),"/",IF(ISBLANK(AD378),"-",AD378),"/",IF(ISBLANK(AG378),"-",AG378),"/",IF(ISBLANK(AI378),"-",AI378))</f>
        <v>2030/2030/2026/-/-</v>
      </c>
      <c r="M378" s="6"/>
      <c r="N378" s="4" t="n">
        <v>2018</v>
      </c>
      <c r="O378" s="4" t="str">
        <f aca="false">CONCATENATE(IF(ISBLANK(V378),"-",V378),"/",IF(ISBLANK(Y378),"-",Y378),"/",IF(ISBLANK(AB378),"-",AB378),"/",IF(ISBLANK(AE378),"-",AE378))</f>
        <v>93 (Cuvee tradition)/92/93/-</v>
      </c>
      <c r="P378" s="4" t="s">
        <v>697</v>
      </c>
      <c r="Q378" s="4" t="s">
        <v>691</v>
      </c>
      <c r="T378" s="11" t="n">
        <f aca="false">M378*F378</f>
        <v>0</v>
      </c>
      <c r="U378" s="12" t="n">
        <f aca="false">G378*M378</f>
        <v>0</v>
      </c>
      <c r="V378" s="2" t="s">
        <v>698</v>
      </c>
      <c r="W378" s="0" t="n">
        <v>2018</v>
      </c>
      <c r="X378" s="0" t="n">
        <v>2030</v>
      </c>
      <c r="Y378" s="0" t="n">
        <v>92</v>
      </c>
      <c r="Z378" s="0" t="n">
        <v>2020</v>
      </c>
      <c r="AA378" s="0" t="n">
        <v>2030</v>
      </c>
      <c r="AB378" s="0" t="n">
        <v>93</v>
      </c>
      <c r="AC378" s="0" t="n">
        <v>2020</v>
      </c>
      <c r="AD378" s="0" t="n">
        <v>2026</v>
      </c>
      <c r="AE378" s="4"/>
      <c r="AJ378" s="0" t="n">
        <f aca="false">VLOOKUP(D378,Koordinaten!$A:$C,2,FALSE())</f>
        <v>2.3514616</v>
      </c>
      <c r="AK378" s="0" t="n">
        <f aca="false">VLOOKUP(D378,Koordinaten!$A:$C,3,FALSE())</f>
        <v>48.8566969</v>
      </c>
      <c r="AL378" s="0" t="n">
        <f aca="false">IF(ISBLANK($E378),VLOOKUP(D378,Koordinaten!$A:$C,2,FALSE()),VLOOKUP($E378,Koordinaten!$F:$H,2,FALSE()))</f>
        <v>5.44553</v>
      </c>
      <c r="AM378" s="0" t="n">
        <f aca="false">IF(ISBLANK($E378),VLOOKUP(D378,Koordinaten!$A:$C,3,FALSE()),VLOOKUP($E378,Koordinaten!$F:$H,3,FALSE()))</f>
        <v>43.5277</v>
      </c>
      <c r="AN378" s="0" t="str">
        <f aca="false">CONCATENATE(AK378,";",AJ378)</f>
        <v>48,8566969;2,3514616</v>
      </c>
      <c r="AO378" s="0" t="str">
        <f aca="false">CONCATENATE(AM378,";",AL378)</f>
        <v>43,5277;5,44553</v>
      </c>
      <c r="AP378" s="0" t="n">
        <f aca="false">MIN(IF(ISBLANK(X378),9999,X378),IF(ISBLANK(AA378),9999,AA378),IF(ISBLANK(AD378),9999,AD378),IF(ISBLANK(AG378),9999,AG378),IF(ISBLANK(AI378),9999,AI378))</f>
        <v>2026</v>
      </c>
      <c r="AQ378" s="10" t="n">
        <v>44066</v>
      </c>
      <c r="AR378" s="0" t="n">
        <v>8</v>
      </c>
    </row>
    <row r="379" customFormat="false" ht="20" hidden="false" customHeight="false" outlineLevel="0" collapsed="false">
      <c r="B379" s="4" t="s">
        <v>44</v>
      </c>
      <c r="C379" s="5" t="n">
        <v>2016</v>
      </c>
      <c r="D379" s="4" t="s">
        <v>45</v>
      </c>
      <c r="E379" s="4" t="s">
        <v>688</v>
      </c>
      <c r="F379" s="4" t="n">
        <v>3</v>
      </c>
      <c r="G379" s="4" t="n">
        <v>3</v>
      </c>
      <c r="H379" s="4" t="s">
        <v>697</v>
      </c>
      <c r="I379" s="2" t="s">
        <v>699</v>
      </c>
      <c r="J379" s="2" t="s">
        <v>48</v>
      </c>
      <c r="K379" s="4" t="str">
        <f aca="false">CONCATENATE(IF(ISBLANK(W379),"-",W379),"/",IF(ISBLANK(Z379),"-",Z379),"/",IF(ISBLANK(AC379),"-",AC379),"/",IF(ISBLANK(AF379),"-",AF379),"/",IF(ISBLANK(AH379),"-",AH379))</f>
        <v>2018/2022/-/-/-</v>
      </c>
      <c r="L379" s="4" t="str">
        <f aca="false">CONCATENATE(IF(ISBLANK(X379),"-",X379),"/",IF(ISBLANK(AA379),"-",AA379),"/",IF(ISBLANK(AD379),"-",AD379),"/",IF(ISBLANK(AG379),"-",AG379),"/",IF(ISBLANK(AI379),"-",AI379))</f>
        <v>2035/2036/-/-/-</v>
      </c>
      <c r="M379" s="6"/>
      <c r="N379" s="4" t="n">
        <v>2018</v>
      </c>
      <c r="O379" s="4" t="str">
        <f aca="false">CONCATENATE(IF(ISBLANK(V379),"-",V379),"/",IF(ISBLANK(Y379),"-",Y379),"/",IF(ISBLANK(AB379),"-",AB379),"/",IF(ISBLANK(AE379),"-",AE379))</f>
        <v>96/94/(93-95)/-</v>
      </c>
      <c r="P379" s="4" t="s">
        <v>697</v>
      </c>
      <c r="Q379" s="4" t="s">
        <v>691</v>
      </c>
      <c r="T379" s="11" t="n">
        <f aca="false">M379*F379</f>
        <v>0</v>
      </c>
      <c r="U379" s="12" t="n">
        <f aca="false">G379*M379</f>
        <v>0</v>
      </c>
      <c r="V379" s="2" t="n">
        <v>96</v>
      </c>
      <c r="W379" s="0" t="n">
        <v>2018</v>
      </c>
      <c r="X379" s="0" t="n">
        <v>2035</v>
      </c>
      <c r="Y379" s="0" t="n">
        <v>94</v>
      </c>
      <c r="Z379" s="0" t="n">
        <v>2022</v>
      </c>
      <c r="AA379" s="0" t="n">
        <v>2036</v>
      </c>
      <c r="AB379" s="0" t="s">
        <v>626</v>
      </c>
      <c r="AE379" s="4"/>
      <c r="AJ379" s="0" t="n">
        <f aca="false">VLOOKUP(D379,Koordinaten!$A:$C,2,FALSE())</f>
        <v>2.3514616</v>
      </c>
      <c r="AK379" s="0" t="n">
        <f aca="false">VLOOKUP(D379,Koordinaten!$A:$C,3,FALSE())</f>
        <v>48.8566969</v>
      </c>
      <c r="AL379" s="0" t="n">
        <f aca="false">IF(ISBLANK($E379),VLOOKUP(D379,Koordinaten!$A:$C,2,FALSE()),VLOOKUP($E379,Koordinaten!$F:$H,2,FALSE()))</f>
        <v>5.44553</v>
      </c>
      <c r="AM379" s="0" t="n">
        <f aca="false">IF(ISBLANK($E379),VLOOKUP(D379,Koordinaten!$A:$C,3,FALSE()),VLOOKUP($E379,Koordinaten!$F:$H,3,FALSE()))</f>
        <v>43.5277</v>
      </c>
      <c r="AN379" s="0" t="str">
        <f aca="false">CONCATENATE(AK379,";",AJ379)</f>
        <v>48,8566969;2,3514616</v>
      </c>
      <c r="AO379" s="0" t="str">
        <f aca="false">CONCATENATE(AM379,";",AL379)</f>
        <v>43,5277;5,44553</v>
      </c>
      <c r="AP379" s="0" t="n">
        <f aca="false">MIN(IF(ISBLANK(X379),9999,X379),IF(ISBLANK(AA379),9999,AA379),IF(ISBLANK(AD379),9999,AD379),IF(ISBLANK(AG379),9999,AG379),IF(ISBLANK(AI379),9999,AI379))</f>
        <v>2035</v>
      </c>
      <c r="AQ379" s="10" t="n">
        <v>44066</v>
      </c>
      <c r="AR379" s="0" t="n">
        <v>14</v>
      </c>
    </row>
    <row r="380" customFormat="false" ht="13" hidden="false" customHeight="false" outlineLevel="0" collapsed="false">
      <c r="B380" s="4" t="s">
        <v>44</v>
      </c>
      <c r="C380" s="5" t="n">
        <v>2015</v>
      </c>
      <c r="D380" s="4" t="s">
        <v>45</v>
      </c>
      <c r="E380" s="4" t="s">
        <v>688</v>
      </c>
      <c r="F380" s="4" t="n">
        <v>6</v>
      </c>
      <c r="G380" s="4"/>
      <c r="H380" s="2" t="s">
        <v>700</v>
      </c>
      <c r="I380" s="2" t="s">
        <v>695</v>
      </c>
      <c r="J380" s="2" t="s">
        <v>48</v>
      </c>
      <c r="K380" s="4" t="str">
        <f aca="false">CONCATENATE(IF(ISBLANK(W380),"-",W380),"/",IF(ISBLANK(Z380),"-",Z380),"/",IF(ISBLANK(AC380),"-",AC380),"/",IF(ISBLANK(AF380),"-",AF380),"/",IF(ISBLANK(AH380),"-",AH380))</f>
        <v>-/2018/-/-/-</v>
      </c>
      <c r="L380" s="4" t="str">
        <f aca="false">CONCATENATE(IF(ISBLANK(X380),"-",X380),"/",IF(ISBLANK(AA380),"-",AA380),"/",IF(ISBLANK(AD380),"-",AD380),"/",IF(ISBLANK(AG380),"-",AG380),"/",IF(ISBLANK(AI380),"-",AI380))</f>
        <v>-/2025/-/-/-</v>
      </c>
      <c r="M380" s="6"/>
      <c r="N380" s="4" t="n">
        <v>2018</v>
      </c>
      <c r="O380" s="4" t="str">
        <f aca="false">CONCATENATE(IF(ISBLANK(V380),"-",V380),"/",IF(ISBLANK(Y380),"-",Y380),"/",IF(ISBLANK(AB380),"-",AB380),"/",IF(ISBLANK(AE380),"-",AE380))</f>
        <v>(87-89)/91/-/-</v>
      </c>
      <c r="P380" s="4" t="s">
        <v>701</v>
      </c>
      <c r="Q380" s="4" t="s">
        <v>691</v>
      </c>
      <c r="T380" s="11" t="n">
        <f aca="false">M380*F380</f>
        <v>0</v>
      </c>
      <c r="U380" s="12" t="n">
        <f aca="false">G380*M380</f>
        <v>0</v>
      </c>
      <c r="V380" s="2" t="s">
        <v>702</v>
      </c>
      <c r="Y380" s="0" t="n">
        <v>91</v>
      </c>
      <c r="Z380" s="0" t="n">
        <v>2018</v>
      </c>
      <c r="AA380" s="0" t="n">
        <v>2025</v>
      </c>
      <c r="AB380" s="0" t="s">
        <v>161</v>
      </c>
      <c r="AE380" s="4"/>
      <c r="AJ380" s="0" t="n">
        <f aca="false">VLOOKUP(D380,Koordinaten!$A:$C,2,FALSE())</f>
        <v>2.3514616</v>
      </c>
      <c r="AK380" s="0" t="n">
        <f aca="false">VLOOKUP(D380,Koordinaten!$A:$C,3,FALSE())</f>
        <v>48.8566969</v>
      </c>
      <c r="AL380" s="0" t="n">
        <f aca="false">IF(ISBLANK($E380),VLOOKUP(D380,Koordinaten!$A:$C,2,FALSE()),VLOOKUP($E380,Koordinaten!$F:$H,2,FALSE()))</f>
        <v>5.44553</v>
      </c>
      <c r="AM380" s="0" t="n">
        <f aca="false">IF(ISBLANK($E380),VLOOKUP(D380,Koordinaten!$A:$C,3,FALSE()),VLOOKUP($E380,Koordinaten!$F:$H,3,FALSE()))</f>
        <v>43.5277</v>
      </c>
      <c r="AN380" s="0" t="str">
        <f aca="false">CONCATENATE(AK380,";",AJ380)</f>
        <v>48,8566969;2,3514616</v>
      </c>
      <c r="AO380" s="0" t="str">
        <f aca="false">CONCATENATE(AM380,";",AL380)</f>
        <v>43,5277;5,44553</v>
      </c>
      <c r="AP380" s="0" t="n">
        <f aca="false">MIN(IF(ISBLANK(X380),9999,X380),IF(ISBLANK(AA380),9999,AA380),IF(ISBLANK(AD380),9999,AD380),IF(ISBLANK(AG380),9999,AG380),IF(ISBLANK(AI380),9999,AI380))</f>
        <v>2025</v>
      </c>
      <c r="AQ380" s="10" t="n">
        <v>44066</v>
      </c>
      <c r="AR380" s="0" t="n">
        <v>13</v>
      </c>
    </row>
    <row r="381" customFormat="false" ht="13" hidden="false" customHeight="false" outlineLevel="0" collapsed="false">
      <c r="B381" s="4" t="s">
        <v>44</v>
      </c>
      <c r="C381" s="5" t="n">
        <v>2015</v>
      </c>
      <c r="D381" s="4" t="s">
        <v>45</v>
      </c>
      <c r="E381" s="4" t="s">
        <v>688</v>
      </c>
      <c r="F381" s="4" t="n">
        <v>3</v>
      </c>
      <c r="G381" s="4"/>
      <c r="H381" s="4" t="s">
        <v>701</v>
      </c>
      <c r="I381" s="2" t="s">
        <v>703</v>
      </c>
      <c r="J381" s="2" t="s">
        <v>48</v>
      </c>
      <c r="K381" s="4" t="str">
        <f aca="false">CONCATENATE(IF(ISBLANK(W381),"-",W381),"/",IF(ISBLANK(Z381),"-",Z381),"/",IF(ISBLANK(AC381),"-",AC381),"/",IF(ISBLANK(AF381),"-",AF381),"/",IF(ISBLANK(AH381),"-",AH381))</f>
        <v>2016/-/-/-/-</v>
      </c>
      <c r="L381" s="4" t="str">
        <f aca="false">CONCATENATE(IF(ISBLANK(X381),"-",X381),"/",IF(ISBLANK(AA381),"-",AA381),"/",IF(ISBLANK(AD381),"-",AD381),"/",IF(ISBLANK(AG381),"-",AG381),"/",IF(ISBLANK(AI381),"-",AI381))</f>
        <v>2025/-/-/-/-</v>
      </c>
      <c r="M381" s="6"/>
      <c r="N381" s="4" t="n">
        <v>2018</v>
      </c>
      <c r="O381" s="4" t="str">
        <f aca="false">CONCATENATE(IF(ISBLANK(V381),"-",V381),"/",IF(ISBLANK(Y381),"-",Y381),"/",IF(ISBLANK(AB381),"-",AB381),"/",IF(ISBLANK(AE381),"-",AE381))</f>
        <v>(88-90)/-/-/CT90</v>
      </c>
      <c r="P381" s="4" t="s">
        <v>701</v>
      </c>
      <c r="Q381" s="4" t="s">
        <v>691</v>
      </c>
      <c r="T381" s="11" t="n">
        <f aca="false">M381*F381</f>
        <v>0</v>
      </c>
      <c r="U381" s="12" t="n">
        <f aca="false">G381*M381</f>
        <v>0</v>
      </c>
      <c r="V381" s="2" t="s">
        <v>704</v>
      </c>
      <c r="W381" s="0" t="n">
        <v>2016</v>
      </c>
      <c r="X381" s="0" t="n">
        <v>2025</v>
      </c>
      <c r="Y381" s="0" t="s">
        <v>161</v>
      </c>
      <c r="AB381" s="0" t="s">
        <v>161</v>
      </c>
      <c r="AE381" s="4" t="s">
        <v>658</v>
      </c>
      <c r="AJ381" s="0" t="n">
        <f aca="false">VLOOKUP(D381,Koordinaten!$A:$C,2,FALSE())</f>
        <v>2.3514616</v>
      </c>
      <c r="AK381" s="0" t="n">
        <f aca="false">VLOOKUP(D381,Koordinaten!$A:$C,3,FALSE())</f>
        <v>48.8566969</v>
      </c>
      <c r="AL381" s="0" t="n">
        <f aca="false">IF(ISBLANK($E381),VLOOKUP(D381,Koordinaten!$A:$C,2,FALSE()),VLOOKUP($E381,Koordinaten!$F:$H,2,FALSE()))</f>
        <v>5.44553</v>
      </c>
      <c r="AM381" s="0" t="n">
        <f aca="false">IF(ISBLANK($E381),VLOOKUP(D381,Koordinaten!$A:$C,3,FALSE()),VLOOKUP($E381,Koordinaten!$F:$H,3,FALSE()))</f>
        <v>43.5277</v>
      </c>
      <c r="AN381" s="0" t="str">
        <f aca="false">CONCATENATE(AK381,";",AJ381)</f>
        <v>48,8566969;2,3514616</v>
      </c>
      <c r="AO381" s="0" t="str">
        <f aca="false">CONCATENATE(AM381,";",AL381)</f>
        <v>43,5277;5,44553</v>
      </c>
      <c r="AP381" s="0" t="n">
        <f aca="false">MIN(IF(ISBLANK(X381),9999,X381),IF(ISBLANK(AA381),9999,AA381),IF(ISBLANK(AD381),9999,AD381),IF(ISBLANK(AG381),9999,AG381),IF(ISBLANK(AI381),9999,AI381))</f>
        <v>2025</v>
      </c>
      <c r="AQ381" s="10"/>
    </row>
    <row r="382" customFormat="false" ht="13" hidden="false" customHeight="false" outlineLevel="0" collapsed="false">
      <c r="B382" s="4" t="s">
        <v>44</v>
      </c>
      <c r="C382" s="5" t="n">
        <v>2012</v>
      </c>
      <c r="D382" s="4" t="s">
        <v>45</v>
      </c>
      <c r="E382" s="4" t="s">
        <v>688</v>
      </c>
      <c r="F382" s="4" t="n">
        <v>1</v>
      </c>
      <c r="G382" s="4"/>
      <c r="H382" s="4" t="s">
        <v>705</v>
      </c>
      <c r="I382" s="2" t="s">
        <v>705</v>
      </c>
      <c r="J382" s="2" t="s">
        <v>48</v>
      </c>
      <c r="K382" s="4" t="str">
        <f aca="false">CONCATENATE(IF(ISBLANK(W382),"-",W382),"/",IF(ISBLANK(Z382),"-",Z382),"/",IF(ISBLANK(AC382),"-",AC382),"/",IF(ISBLANK(AF382),"-",AF382),"/",IF(ISBLANK(AH382),"-",AH382))</f>
        <v>-/-/-/-/-</v>
      </c>
      <c r="L382" s="4" t="str">
        <f aca="false">CONCATENATE(IF(ISBLANK(X382),"-",X382),"/",IF(ISBLANK(AA382),"-",AA382),"/",IF(ISBLANK(AD382),"-",AD382),"/",IF(ISBLANK(AG382),"-",AG382),"/",IF(ISBLANK(AI382),"-",AI382))</f>
        <v>-/-/-/-/-</v>
      </c>
      <c r="M382" s="6"/>
      <c r="N382" s="4" t="n">
        <v>2018</v>
      </c>
      <c r="O382" s="4" t="str">
        <f aca="false">CONCATENATE(IF(ISBLANK(V382),"-",V382),"/",IF(ISBLANK(Y382),"-",Y382),"/",IF(ISBLANK(AB382),"-",AB382),"/",IF(ISBLANK(AE382),"-",AE382))</f>
        <v>-/-/-/-</v>
      </c>
      <c r="P382" s="4" t="s">
        <v>705</v>
      </c>
      <c r="Q382" s="4" t="s">
        <v>691</v>
      </c>
      <c r="T382" s="11" t="n">
        <f aca="false">M382*F382</f>
        <v>0</v>
      </c>
      <c r="U382" s="12" t="n">
        <f aca="false">G382*M382</f>
        <v>0</v>
      </c>
      <c r="V382" s="2" t="s">
        <v>161</v>
      </c>
      <c r="Y382" s="0" t="s">
        <v>161</v>
      </c>
      <c r="AB382" s="0" t="s">
        <v>161</v>
      </c>
      <c r="AE382" s="4"/>
      <c r="AJ382" s="0" t="n">
        <f aca="false">VLOOKUP(D382,Koordinaten!$A:$C,2,FALSE())</f>
        <v>2.3514616</v>
      </c>
      <c r="AK382" s="0" t="n">
        <f aca="false">VLOOKUP(D382,Koordinaten!$A:$C,3,FALSE())</f>
        <v>48.8566969</v>
      </c>
      <c r="AL382" s="0" t="n">
        <f aca="false">IF(ISBLANK($E382),VLOOKUP(D382,Koordinaten!$A:$C,2,FALSE()),VLOOKUP($E382,Koordinaten!$F:$H,2,FALSE()))</f>
        <v>5.44553</v>
      </c>
      <c r="AM382" s="0" t="n">
        <f aca="false">IF(ISBLANK($E382),VLOOKUP(D382,Koordinaten!$A:$C,3,FALSE()),VLOOKUP($E382,Koordinaten!$F:$H,3,FALSE()))</f>
        <v>43.5277</v>
      </c>
      <c r="AN382" s="0" t="str">
        <f aca="false">CONCATENATE(AK382,";",AJ382)</f>
        <v>48,8566969;2,3514616</v>
      </c>
      <c r="AO382" s="0" t="str">
        <f aca="false">CONCATENATE(AM382,";",AL382)</f>
        <v>43,5277;5,44553</v>
      </c>
      <c r="AP382" s="0" t="n">
        <f aca="false">MIN(IF(ISBLANK(X382),9999,X382),IF(ISBLANK(AA382),9999,AA382),IF(ISBLANK(AD382),9999,AD382),IF(ISBLANK(AG382),9999,AG382),IF(ISBLANK(AI382),9999,AI382))</f>
        <v>9999</v>
      </c>
    </row>
    <row r="383" customFormat="false" ht="13" hidden="false" customHeight="false" outlineLevel="0" collapsed="false">
      <c r="B383" s="4" t="s">
        <v>44</v>
      </c>
      <c r="C383" s="5" t="n">
        <v>2012</v>
      </c>
      <c r="D383" s="4" t="s">
        <v>45</v>
      </c>
      <c r="E383" s="4" t="s">
        <v>688</v>
      </c>
      <c r="F383" s="4" t="n">
        <v>2</v>
      </c>
      <c r="G383" s="4"/>
      <c r="H383" s="4" t="s">
        <v>705</v>
      </c>
      <c r="I383" s="2" t="s">
        <v>706</v>
      </c>
      <c r="J383" s="2" t="s">
        <v>87</v>
      </c>
      <c r="K383" s="4" t="str">
        <f aca="false">CONCATENATE(IF(ISBLANK(W383),"-",W383),"/",IF(ISBLANK(Z383),"-",Z383),"/",IF(ISBLANK(AC383),"-",AC383),"/",IF(ISBLANK(AF383),"-",AF383),"/",IF(ISBLANK(AH383),"-",AH383))</f>
        <v>-/-/-/-/-</v>
      </c>
      <c r="L383" s="4" t="str">
        <f aca="false">CONCATENATE(IF(ISBLANK(X383),"-",X383),"/",IF(ISBLANK(AA383),"-",AA383),"/",IF(ISBLANK(AD383),"-",AD383),"/",IF(ISBLANK(AG383),"-",AG383),"/",IF(ISBLANK(AI383),"-",AI383))</f>
        <v>-/-/-/-/-</v>
      </c>
      <c r="M383" s="6"/>
      <c r="N383" s="4" t="n">
        <v>2018</v>
      </c>
      <c r="O383" s="4" t="str">
        <f aca="false">CONCATENATE(IF(ISBLANK(V383),"-",V383),"/",IF(ISBLANK(Y383),"-",Y383),"/",IF(ISBLANK(AB383),"-",AB383),"/",IF(ISBLANK(AE383),"-",AE383))</f>
        <v>-/-/-/-</v>
      </c>
      <c r="P383" s="4" t="s">
        <v>705</v>
      </c>
      <c r="Q383" s="4" t="s">
        <v>691</v>
      </c>
      <c r="T383" s="11" t="n">
        <f aca="false">M383*F383</f>
        <v>0</v>
      </c>
      <c r="U383" s="12" t="n">
        <f aca="false">G383*M383</f>
        <v>0</v>
      </c>
      <c r="V383" s="2" t="s">
        <v>161</v>
      </c>
      <c r="Y383" s="0" t="s">
        <v>161</v>
      </c>
      <c r="AB383" s="0" t="s">
        <v>161</v>
      </c>
      <c r="AE383" s="4"/>
      <c r="AJ383" s="0" t="n">
        <f aca="false">VLOOKUP(D383,Koordinaten!$A:$C,2,FALSE())</f>
        <v>2.3514616</v>
      </c>
      <c r="AK383" s="0" t="n">
        <f aca="false">VLOOKUP(D383,Koordinaten!$A:$C,3,FALSE())</f>
        <v>48.8566969</v>
      </c>
      <c r="AL383" s="0" t="n">
        <f aca="false">IF(ISBLANK($E383),VLOOKUP(D383,Koordinaten!$A:$C,2,FALSE()),VLOOKUP($E383,Koordinaten!$F:$H,2,FALSE()))</f>
        <v>5.44553</v>
      </c>
      <c r="AM383" s="0" t="n">
        <f aca="false">IF(ISBLANK($E383),VLOOKUP(D383,Koordinaten!$A:$C,3,FALSE()),VLOOKUP($E383,Koordinaten!$F:$H,3,FALSE()))</f>
        <v>43.5277</v>
      </c>
      <c r="AN383" s="0" t="str">
        <f aca="false">CONCATENATE(AK383,";",AJ383)</f>
        <v>48,8566969;2,3514616</v>
      </c>
      <c r="AO383" s="0" t="str">
        <f aca="false">CONCATENATE(AM383,";",AL383)</f>
        <v>43,5277;5,44553</v>
      </c>
      <c r="AP383" s="0" t="n">
        <f aca="false">MIN(IF(ISBLANK(X383),9999,X383),IF(ISBLANK(AA383),9999,AA383),IF(ISBLANK(AD383),9999,AD383),IF(ISBLANK(AG383),9999,AG383),IF(ISBLANK(AI383),9999,AI383))</f>
        <v>9999</v>
      </c>
    </row>
    <row r="384" customFormat="false" ht="13" hidden="false" customHeight="false" outlineLevel="0" collapsed="false">
      <c r="B384" s="4" t="s">
        <v>89</v>
      </c>
      <c r="C384" s="4" t="n">
        <v>2015</v>
      </c>
      <c r="D384" s="4" t="s">
        <v>45</v>
      </c>
      <c r="E384" s="4" t="s">
        <v>688</v>
      </c>
      <c r="F384" s="4" t="n">
        <v>3</v>
      </c>
      <c r="G384" s="4"/>
      <c r="H384" s="4" t="s">
        <v>705</v>
      </c>
      <c r="I384" s="2" t="s">
        <v>707</v>
      </c>
      <c r="J384" s="2" t="s">
        <v>79</v>
      </c>
      <c r="K384" s="4" t="str">
        <f aca="false">CONCATENATE(IF(ISBLANK(W384),"-",W384),"/",IF(ISBLANK(Z384),"-",Z384),"/",IF(ISBLANK(AC384),"-",AC384),"/",IF(ISBLANK(AF384),"-",AF384),"/",IF(ISBLANK(AH384),"-",AH384))</f>
        <v>-/-/-/-/-</v>
      </c>
      <c r="L384" s="4" t="str">
        <f aca="false">CONCATENATE(IF(ISBLANK(X384),"-",X384),"/",IF(ISBLANK(AA384),"-",AA384),"/",IF(ISBLANK(AD384),"-",AD384),"/",IF(ISBLANK(AG384),"-",AG384),"/",IF(ISBLANK(AI384),"-",AI384))</f>
        <v>-/-/-/-/-</v>
      </c>
      <c r="M384" s="6"/>
      <c r="N384" s="4" t="n">
        <v>2018</v>
      </c>
      <c r="O384" s="4" t="str">
        <f aca="false">CONCATENATE(IF(ISBLANK(V384),"-",V384),"/",IF(ISBLANK(Y384),"-",Y384),"/",IF(ISBLANK(AB384),"-",AB384),"/",IF(ISBLANK(AE384),"-",AE384))</f>
        <v>-/-/-/-</v>
      </c>
      <c r="P384" s="4" t="s">
        <v>705</v>
      </c>
      <c r="Q384" s="4" t="s">
        <v>691</v>
      </c>
      <c r="T384" s="11" t="n">
        <f aca="false">M384*F384</f>
        <v>0</v>
      </c>
      <c r="U384" s="12" t="n">
        <f aca="false">G384*M384</f>
        <v>0</v>
      </c>
      <c r="V384" s="2" t="s">
        <v>161</v>
      </c>
      <c r="Y384" s="0" t="s">
        <v>161</v>
      </c>
      <c r="AB384" s="0" t="s">
        <v>161</v>
      </c>
      <c r="AE384" s="4"/>
      <c r="AJ384" s="0" t="n">
        <f aca="false">VLOOKUP(D384,Koordinaten!$A:$C,2,FALSE())</f>
        <v>2.3514616</v>
      </c>
      <c r="AK384" s="0" t="n">
        <f aca="false">VLOOKUP(D384,Koordinaten!$A:$C,3,FALSE())</f>
        <v>48.8566969</v>
      </c>
      <c r="AL384" s="0" t="n">
        <f aca="false">IF(ISBLANK($E384),VLOOKUP(D384,Koordinaten!$A:$C,2,FALSE()),VLOOKUP($E384,Koordinaten!$F:$H,2,FALSE()))</f>
        <v>5.44553</v>
      </c>
      <c r="AM384" s="0" t="n">
        <f aca="false">IF(ISBLANK($E384),VLOOKUP(D384,Koordinaten!$A:$C,3,FALSE()),VLOOKUP($E384,Koordinaten!$F:$H,3,FALSE()))</f>
        <v>43.5277</v>
      </c>
      <c r="AN384" s="0" t="str">
        <f aca="false">CONCATENATE(AK384,";",AJ384)</f>
        <v>48,8566969;2,3514616</v>
      </c>
      <c r="AO384" s="0" t="str">
        <f aca="false">CONCATENATE(AM384,";",AL384)</f>
        <v>43,5277;5,44553</v>
      </c>
      <c r="AP384" s="0" t="n">
        <f aca="false">MIN(IF(ISBLANK(X384),9999,X384),IF(ISBLANK(AA384),9999,AA384),IF(ISBLANK(AD384),9999,AD384),IF(ISBLANK(AG384),9999,AG384),IF(ISBLANK(AI384),9999,AI384))</f>
        <v>9999</v>
      </c>
    </row>
    <row r="385" customFormat="false" ht="13" hidden="false" customHeight="false" outlineLevel="0" collapsed="false">
      <c r="B385" s="4" t="s">
        <v>89</v>
      </c>
      <c r="C385" s="4" t="n">
        <v>2014</v>
      </c>
      <c r="D385" s="4" t="s">
        <v>45</v>
      </c>
      <c r="E385" s="4" t="s">
        <v>688</v>
      </c>
      <c r="F385" s="4" t="n">
        <v>3</v>
      </c>
      <c r="G385" s="4"/>
      <c r="H385" s="4" t="s">
        <v>705</v>
      </c>
      <c r="I385" s="2" t="s">
        <v>708</v>
      </c>
      <c r="J385" s="2" t="s">
        <v>709</v>
      </c>
      <c r="K385" s="4" t="str">
        <f aca="false">CONCATENATE(IF(ISBLANK(W385),"-",W385),"/",IF(ISBLANK(Z385),"-",Z385),"/",IF(ISBLANK(AC385),"-",AC385),"/",IF(ISBLANK(AF385),"-",AF385),"/",IF(ISBLANK(AH385),"-",AH385))</f>
        <v>-/-/-/-/-</v>
      </c>
      <c r="L385" s="4" t="str">
        <f aca="false">CONCATENATE(IF(ISBLANK(X385),"-",X385),"/",IF(ISBLANK(AA385),"-",AA385),"/",IF(ISBLANK(AD385),"-",AD385),"/",IF(ISBLANK(AG385),"-",AG385),"/",IF(ISBLANK(AI385),"-",AI385))</f>
        <v>-/-/-/-/-</v>
      </c>
      <c r="M385" s="6"/>
      <c r="N385" s="4" t="n">
        <v>2018</v>
      </c>
      <c r="O385" s="4" t="str">
        <f aca="false">CONCATENATE(IF(ISBLANK(V385),"-",V385),"/",IF(ISBLANK(Y385),"-",Y385),"/",IF(ISBLANK(AB385),"-",AB385),"/",IF(ISBLANK(AE385),"-",AE385))</f>
        <v>-/-/-/-</v>
      </c>
      <c r="P385" s="4" t="s">
        <v>705</v>
      </c>
      <c r="Q385" s="4" t="s">
        <v>691</v>
      </c>
      <c r="T385" s="11" t="n">
        <f aca="false">M385*F385</f>
        <v>0</v>
      </c>
      <c r="U385" s="12" t="n">
        <f aca="false">G385*M385</f>
        <v>0</v>
      </c>
      <c r="V385" s="2" t="s">
        <v>161</v>
      </c>
      <c r="Y385" s="0" t="s">
        <v>161</v>
      </c>
      <c r="AB385" s="0" t="s">
        <v>161</v>
      </c>
      <c r="AE385" s="4"/>
      <c r="AJ385" s="0" t="n">
        <f aca="false">VLOOKUP(D385,Koordinaten!$A:$C,2,FALSE())</f>
        <v>2.3514616</v>
      </c>
      <c r="AK385" s="0" t="n">
        <f aca="false">VLOOKUP(D385,Koordinaten!$A:$C,3,FALSE())</f>
        <v>48.8566969</v>
      </c>
      <c r="AL385" s="0" t="n">
        <f aca="false">IF(ISBLANK($E385),VLOOKUP(D385,Koordinaten!$A:$C,2,FALSE()),VLOOKUP($E385,Koordinaten!$F:$H,2,FALSE()))</f>
        <v>5.44553</v>
      </c>
      <c r="AM385" s="0" t="n">
        <f aca="false">IF(ISBLANK($E385),VLOOKUP(D385,Koordinaten!$A:$C,3,FALSE()),VLOOKUP($E385,Koordinaten!$F:$H,3,FALSE()))</f>
        <v>43.5277</v>
      </c>
      <c r="AN385" s="0" t="str">
        <f aca="false">CONCATENATE(AK385,";",AJ385)</f>
        <v>48,8566969;2,3514616</v>
      </c>
      <c r="AO385" s="0" t="str">
        <f aca="false">CONCATENATE(AM385,";",AL385)</f>
        <v>43,5277;5,44553</v>
      </c>
      <c r="AP385" s="0" t="n">
        <f aca="false">MIN(IF(ISBLANK(X385),9999,X385),IF(ISBLANK(AA385),9999,AA385),IF(ISBLANK(AD385),9999,AD385),IF(ISBLANK(AG385),9999,AG385),IF(ISBLANK(AI385),9999,AI385))</f>
        <v>9999</v>
      </c>
    </row>
    <row r="386" customFormat="false" ht="13" hidden="false" customHeight="false" outlineLevel="0" collapsed="false">
      <c r="B386" s="4" t="s">
        <v>89</v>
      </c>
      <c r="C386" s="5" t="n">
        <v>2017</v>
      </c>
      <c r="D386" s="4" t="s">
        <v>45</v>
      </c>
      <c r="E386" s="4" t="s">
        <v>688</v>
      </c>
      <c r="F386" s="4" t="n">
        <v>4</v>
      </c>
      <c r="G386" s="4"/>
      <c r="H386" s="4" t="s">
        <v>710</v>
      </c>
      <c r="I386" s="2" t="s">
        <v>711</v>
      </c>
      <c r="J386" s="2" t="s">
        <v>79</v>
      </c>
      <c r="K386" s="4" t="str">
        <f aca="false">CONCATENATE(IF(ISBLANK(W386),"-",W386),"/",IF(ISBLANK(Z386),"-",Z386),"/",IF(ISBLANK(AC386),"-",AC386),"/",IF(ISBLANK(AF386),"-",AF386),"/",IF(ISBLANK(AH386),"-",AH386))</f>
        <v>2018/-/-/-/-</v>
      </c>
      <c r="L386" s="4" t="str">
        <f aca="false">CONCATENATE(IF(ISBLANK(X386),"-",X386),"/",IF(ISBLANK(AA386),"-",AA386),"/",IF(ISBLANK(AD386),"-",AD386),"/",IF(ISBLANK(AG386),"-",AG386),"/",IF(ISBLANK(AI386),"-",AI386))</f>
        <v>2019/-/-/-/-</v>
      </c>
      <c r="M386" s="6"/>
      <c r="N386" s="4" t="n">
        <v>2018</v>
      </c>
      <c r="O386" s="4" t="str">
        <f aca="false">CONCATENATE(IF(ISBLANK(V386),"-",V386),"/",IF(ISBLANK(Y386),"-",Y386),"/",IF(ISBLANK(AB386),"-",AB386),"/",IF(ISBLANK(AE386),"-",AE386))</f>
        <v>91/-/-/-</v>
      </c>
      <c r="P386" s="4" t="s">
        <v>710</v>
      </c>
      <c r="Q386" s="4" t="s">
        <v>691</v>
      </c>
      <c r="T386" s="11" t="n">
        <f aca="false">M386*F386</f>
        <v>0</v>
      </c>
      <c r="U386" s="12" t="n">
        <f aca="false">G386*M386</f>
        <v>0</v>
      </c>
      <c r="V386" s="2" t="n">
        <v>91</v>
      </c>
      <c r="W386" s="0" t="n">
        <v>2018</v>
      </c>
      <c r="X386" s="0" t="n">
        <v>2019</v>
      </c>
      <c r="Y386" s="0" t="s">
        <v>161</v>
      </c>
      <c r="AB386" s="0" t="s">
        <v>161</v>
      </c>
      <c r="AE386" s="4"/>
      <c r="AJ386" s="0" t="n">
        <f aca="false">VLOOKUP(D386,Koordinaten!$A:$C,2,FALSE())</f>
        <v>2.3514616</v>
      </c>
      <c r="AK386" s="0" t="n">
        <f aca="false">VLOOKUP(D386,Koordinaten!$A:$C,3,FALSE())</f>
        <v>48.8566969</v>
      </c>
      <c r="AL386" s="0" t="n">
        <f aca="false">IF(ISBLANK($E386),VLOOKUP(D386,Koordinaten!$A:$C,2,FALSE()),VLOOKUP($E386,Koordinaten!$F:$H,2,FALSE()))</f>
        <v>5.44553</v>
      </c>
      <c r="AM386" s="0" t="n">
        <f aca="false">IF(ISBLANK($E386),VLOOKUP(D386,Koordinaten!$A:$C,3,FALSE()),VLOOKUP($E386,Koordinaten!$F:$H,3,FALSE()))</f>
        <v>43.5277</v>
      </c>
      <c r="AN386" s="0" t="str">
        <f aca="false">CONCATENATE(AK386,";",AJ386)</f>
        <v>48,8566969;2,3514616</v>
      </c>
      <c r="AO386" s="0" t="str">
        <f aca="false">CONCATENATE(AM386,";",AL386)</f>
        <v>43,5277;5,44553</v>
      </c>
      <c r="AP386" s="0" t="n">
        <f aca="false">MIN(IF(ISBLANK(X386),9999,X386),IF(ISBLANK(AA386),9999,AA386),IF(ISBLANK(AD386),9999,AD386),IF(ISBLANK(AG386),9999,AG386),IF(ISBLANK(AI386),9999,AI386))</f>
        <v>2019</v>
      </c>
    </row>
    <row r="387" customFormat="false" ht="13" hidden="false" customHeight="false" outlineLevel="0" collapsed="false">
      <c r="B387" s="4" t="s">
        <v>89</v>
      </c>
      <c r="C387" s="5" t="n">
        <v>2016</v>
      </c>
      <c r="D387" s="4" t="s">
        <v>45</v>
      </c>
      <c r="E387" s="4" t="s">
        <v>688</v>
      </c>
      <c r="F387" s="4" t="n">
        <v>2</v>
      </c>
      <c r="G387" s="4"/>
      <c r="H387" s="4" t="s">
        <v>710</v>
      </c>
      <c r="I387" s="2" t="s">
        <v>712</v>
      </c>
      <c r="J387" s="2" t="s">
        <v>79</v>
      </c>
      <c r="K387" s="4" t="str">
        <f aca="false">CONCATENATE(IF(ISBLANK(W387),"-",W387),"/",IF(ISBLANK(Z387),"-",Z387),"/",IF(ISBLANK(AC387),"-",AC387),"/",IF(ISBLANK(AF387),"-",AF387),"/",IF(ISBLANK(AH387),"-",AH387))</f>
        <v>2017/-/-/-/2016</v>
      </c>
      <c r="L387" s="4" t="str">
        <f aca="false">CONCATENATE(IF(ISBLANK(X387),"-",X387),"/",IF(ISBLANK(AA387),"-",AA387),"/",IF(ISBLANK(AD387),"-",AD387),"/",IF(ISBLANK(AG387),"-",AG387),"/",IF(ISBLANK(AI387),"-",AI387))</f>
        <v>2018/-/-/-/2026</v>
      </c>
      <c r="M387" s="6"/>
      <c r="N387" s="4" t="n">
        <v>2018</v>
      </c>
      <c r="O387" s="4" t="str">
        <f aca="false">CONCATENATE(IF(ISBLANK(V387),"-",V387),"/",IF(ISBLANK(Y387),"-",Y387),"/",IF(ISBLANK(AB387),"-",AB387),"/",IF(ISBLANK(AE387),"-",AE387))</f>
        <v>91/-/-/-</v>
      </c>
      <c r="P387" s="4" t="s">
        <v>710</v>
      </c>
      <c r="Q387" s="4" t="s">
        <v>691</v>
      </c>
      <c r="T387" s="11" t="n">
        <f aca="false">M387*F387</f>
        <v>0</v>
      </c>
      <c r="U387" s="12" t="n">
        <f aca="false">G387*M387</f>
        <v>0</v>
      </c>
      <c r="V387" s="2" t="n">
        <v>91</v>
      </c>
      <c r="W387" s="0" t="n">
        <v>2017</v>
      </c>
      <c r="X387" s="0" t="n">
        <v>2018</v>
      </c>
      <c r="Y387" s="0" t="s">
        <v>161</v>
      </c>
      <c r="AB387" s="0" t="s">
        <v>161</v>
      </c>
      <c r="AE387" s="4"/>
      <c r="AH387" s="0" t="n">
        <v>2016</v>
      </c>
      <c r="AI387" s="0" t="n">
        <v>2026</v>
      </c>
      <c r="AJ387" s="0" t="n">
        <f aca="false">VLOOKUP(D387,Koordinaten!$A:$C,2,FALSE())</f>
        <v>2.3514616</v>
      </c>
      <c r="AK387" s="0" t="n">
        <f aca="false">VLOOKUP(D387,Koordinaten!$A:$C,3,FALSE())</f>
        <v>48.8566969</v>
      </c>
      <c r="AL387" s="0" t="n">
        <f aca="false">IF(ISBLANK($E387),VLOOKUP(D387,Koordinaten!$A:$C,2,FALSE()),VLOOKUP($E387,Koordinaten!$F:$H,2,FALSE()))</f>
        <v>5.44553</v>
      </c>
      <c r="AM387" s="0" t="n">
        <f aca="false">IF(ISBLANK($E387),VLOOKUP(D387,Koordinaten!$A:$C,3,FALSE()),VLOOKUP($E387,Koordinaten!$F:$H,3,FALSE()))</f>
        <v>43.5277</v>
      </c>
      <c r="AN387" s="0" t="str">
        <f aca="false">CONCATENATE(AK387,";",AJ387)</f>
        <v>48,8566969;2,3514616</v>
      </c>
      <c r="AO387" s="0" t="str">
        <f aca="false">CONCATENATE(AM387,";",AL387)</f>
        <v>43,5277;5,44553</v>
      </c>
      <c r="AP387" s="0" t="n">
        <f aca="false">MIN(IF(ISBLANK(X387),9999,X387),IF(ISBLANK(AA387),9999,AA387),IF(ISBLANK(AD387),9999,AD387),IF(ISBLANK(AG387),9999,AG387),IF(ISBLANK(AI387),9999,AI387))</f>
        <v>2018</v>
      </c>
      <c r="AQ387" s="10" t="n">
        <v>44065</v>
      </c>
      <c r="AR387" s="0" t="n">
        <v>7</v>
      </c>
    </row>
    <row r="388" customFormat="false" ht="20" hidden="false" customHeight="false" outlineLevel="0" collapsed="false">
      <c r="B388" s="4" t="s">
        <v>44</v>
      </c>
      <c r="C388" s="5" t="n">
        <v>2016</v>
      </c>
      <c r="D388" s="4" t="s">
        <v>45</v>
      </c>
      <c r="E388" s="4" t="s">
        <v>688</v>
      </c>
      <c r="F388" s="4" t="n">
        <v>3</v>
      </c>
      <c r="G388" s="4" t="n">
        <v>3</v>
      </c>
      <c r="H388" s="4" t="s">
        <v>710</v>
      </c>
      <c r="I388" s="2" t="s">
        <v>713</v>
      </c>
      <c r="J388" s="2" t="s">
        <v>48</v>
      </c>
      <c r="K388" s="4" t="str">
        <f aca="false">CONCATENATE(IF(ISBLANK(W388),"-",W388),"/",IF(ISBLANK(Z388),"-",Z388),"/",IF(ISBLANK(AC388),"-",AC388),"/",IF(ISBLANK(AF388),"-",AF388),"/",IF(ISBLANK(AH388),"-",AH388))</f>
        <v>2020/2020/2023/-/-</v>
      </c>
      <c r="L388" s="4" t="str">
        <f aca="false">CONCATENATE(IF(ISBLANK(X388),"-",X388),"/",IF(ISBLANK(AA388),"-",AA388),"/",IF(ISBLANK(AD388),"-",AD388),"/",IF(ISBLANK(AG388),"-",AG388),"/",IF(ISBLANK(AI388),"-",AI388))</f>
        <v>2035/2035/2029/-/-</v>
      </c>
      <c r="M388" s="6"/>
      <c r="N388" s="4" t="n">
        <v>2018</v>
      </c>
      <c r="O388" s="4" t="str">
        <f aca="false">CONCATENATE(IF(ISBLANK(V388),"-",V388),"/",IF(ISBLANK(Y388),"-",Y388),"/",IF(ISBLANK(AB388),"-",AB388),"/",IF(ISBLANK(AE388),"-",AE388))</f>
        <v>95/96/88+/CT93</v>
      </c>
      <c r="P388" s="4" t="s">
        <v>710</v>
      </c>
      <c r="Q388" s="4" t="s">
        <v>691</v>
      </c>
      <c r="T388" s="11" t="n">
        <f aca="false">M388*F388</f>
        <v>0</v>
      </c>
      <c r="U388" s="12" t="n">
        <f aca="false">G388*M388</f>
        <v>0</v>
      </c>
      <c r="V388" s="2" t="n">
        <v>95</v>
      </c>
      <c r="W388" s="0" t="n">
        <v>2020</v>
      </c>
      <c r="X388" s="0" t="n">
        <v>2035</v>
      </c>
      <c r="Y388" s="0" t="n">
        <v>96</v>
      </c>
      <c r="Z388" s="0" t="n">
        <v>2020</v>
      </c>
      <c r="AA388" s="0" t="n">
        <v>2035</v>
      </c>
      <c r="AB388" s="0" t="s">
        <v>714</v>
      </c>
      <c r="AC388" s="0" t="n">
        <v>2023</v>
      </c>
      <c r="AD388" s="0" t="n">
        <v>2029</v>
      </c>
      <c r="AE388" s="4" t="s">
        <v>715</v>
      </c>
      <c r="AJ388" s="0" t="n">
        <f aca="false">VLOOKUP(D388,Koordinaten!$A:$C,2,FALSE())</f>
        <v>2.3514616</v>
      </c>
      <c r="AK388" s="0" t="n">
        <f aca="false">VLOOKUP(D388,Koordinaten!$A:$C,3,FALSE())</f>
        <v>48.8566969</v>
      </c>
      <c r="AL388" s="0" t="n">
        <f aca="false">IF(ISBLANK($E388),VLOOKUP(D388,Koordinaten!$A:$C,2,FALSE()),VLOOKUP($E388,Koordinaten!$F:$H,2,FALSE()))</f>
        <v>5.44553</v>
      </c>
      <c r="AM388" s="0" t="n">
        <f aca="false">IF(ISBLANK($E388),VLOOKUP(D388,Koordinaten!$A:$C,3,FALSE()),VLOOKUP($E388,Koordinaten!$F:$H,3,FALSE()))</f>
        <v>43.5277</v>
      </c>
      <c r="AN388" s="0" t="str">
        <f aca="false">CONCATENATE(AK388,";",AJ388)</f>
        <v>48,8566969;2,3514616</v>
      </c>
      <c r="AO388" s="0" t="str">
        <f aca="false">CONCATENATE(AM388,";",AL388)</f>
        <v>43,5277;5,44553</v>
      </c>
      <c r="AP388" s="0" t="n">
        <f aca="false">MIN(IF(ISBLANK(X388),9999,X388),IF(ISBLANK(AA388),9999,AA388),IF(ISBLANK(AD388),9999,AD388),IF(ISBLANK(AG388),9999,AG388),IF(ISBLANK(AI388),9999,AI388))</f>
        <v>2029</v>
      </c>
      <c r="AQ388" s="10" t="n">
        <v>44066</v>
      </c>
      <c r="AR388" s="0" t="s">
        <v>82</v>
      </c>
    </row>
    <row r="389" customFormat="false" ht="20" hidden="false" customHeight="false" outlineLevel="0" collapsed="false">
      <c r="B389" s="4" t="s">
        <v>44</v>
      </c>
      <c r="C389" s="5" t="n">
        <v>2016</v>
      </c>
      <c r="D389" s="4" t="s">
        <v>45</v>
      </c>
      <c r="E389" s="4" t="s">
        <v>688</v>
      </c>
      <c r="F389" s="4" t="n">
        <v>3</v>
      </c>
      <c r="G389" s="4" t="n">
        <v>3</v>
      </c>
      <c r="H389" s="4" t="s">
        <v>710</v>
      </c>
      <c r="I389" s="2" t="s">
        <v>716</v>
      </c>
      <c r="J389" s="2" t="s">
        <v>48</v>
      </c>
      <c r="K389" s="4" t="str">
        <f aca="false">CONCATENATE(IF(ISBLANK(W389),"-",W389),"/",IF(ISBLANK(Z389),"-",Z389),"/",IF(ISBLANK(AC389),"-",AC389),"/",IF(ISBLANK(AF389),"-",AF389),"/",IF(ISBLANK(AH389),"-",AH389))</f>
        <v>2020/2020/2022/-/-</v>
      </c>
      <c r="L389" s="4" t="str">
        <f aca="false">CONCATENATE(IF(ISBLANK(X389),"-",X389),"/",IF(ISBLANK(AA389),"-",AA389),"/",IF(ISBLANK(AD389),"-",AD389),"/",IF(ISBLANK(AG389),"-",AG389),"/",IF(ISBLANK(AI389),"-",AI389))</f>
        <v>2035/2035/2027/-/-</v>
      </c>
      <c r="M389" s="6"/>
      <c r="N389" s="4" t="n">
        <v>2018</v>
      </c>
      <c r="O389" s="4" t="str">
        <f aca="false">CONCATENATE(IF(ISBLANK(V389),"-",V389),"/",IF(ISBLANK(Y389),"-",Y389),"/",IF(ISBLANK(AB389),"-",AB389),"/",IF(ISBLANK(AE389),"-",AE389))</f>
        <v>94+/95/88/CT92</v>
      </c>
      <c r="P389" s="4" t="s">
        <v>710</v>
      </c>
      <c r="Q389" s="4" t="s">
        <v>691</v>
      </c>
      <c r="T389" s="11" t="n">
        <f aca="false">M389*F389</f>
        <v>0</v>
      </c>
      <c r="U389" s="12" t="n">
        <f aca="false">G389*M389</f>
        <v>0</v>
      </c>
      <c r="V389" s="2" t="s">
        <v>390</v>
      </c>
      <c r="W389" s="0" t="n">
        <v>2020</v>
      </c>
      <c r="X389" s="0" t="n">
        <v>2035</v>
      </c>
      <c r="Y389" s="0" t="n">
        <v>95</v>
      </c>
      <c r="Z389" s="0" t="n">
        <v>2020</v>
      </c>
      <c r="AA389" s="0" t="n">
        <v>2035</v>
      </c>
      <c r="AB389" s="0" t="n">
        <v>88</v>
      </c>
      <c r="AC389" s="0" t="n">
        <v>2022</v>
      </c>
      <c r="AD389" s="0" t="n">
        <v>2027</v>
      </c>
      <c r="AE389" s="4" t="s">
        <v>717</v>
      </c>
      <c r="AJ389" s="0" t="n">
        <f aca="false">VLOOKUP(D389,Koordinaten!$A:$C,2,FALSE())</f>
        <v>2.3514616</v>
      </c>
      <c r="AK389" s="0" t="n">
        <f aca="false">VLOOKUP(D389,Koordinaten!$A:$C,3,FALSE())</f>
        <v>48.8566969</v>
      </c>
      <c r="AL389" s="0" t="n">
        <f aca="false">IF(ISBLANK($E389),VLOOKUP(D389,Koordinaten!$A:$C,2,FALSE()),VLOOKUP($E389,Koordinaten!$F:$H,2,FALSE()))</f>
        <v>5.44553</v>
      </c>
      <c r="AM389" s="0" t="n">
        <f aca="false">IF(ISBLANK($E389),VLOOKUP(D389,Koordinaten!$A:$C,3,FALSE()),VLOOKUP($E389,Koordinaten!$F:$H,3,FALSE()))</f>
        <v>43.5277</v>
      </c>
      <c r="AN389" s="0" t="str">
        <f aca="false">CONCATENATE(AK389,";",AJ389)</f>
        <v>48,8566969;2,3514616</v>
      </c>
      <c r="AO389" s="0" t="str">
        <f aca="false">CONCATENATE(AM389,";",AL389)</f>
        <v>43,5277;5,44553</v>
      </c>
      <c r="AP389" s="0" t="n">
        <f aca="false">MIN(IF(ISBLANK(X389),9999,X389),IF(ISBLANK(AA389),9999,AA389),IF(ISBLANK(AD389),9999,AD389),IF(ISBLANK(AG389),9999,AG389),IF(ISBLANK(AI389),9999,AI389))</f>
        <v>2027</v>
      </c>
      <c r="AQ389" s="10" t="n">
        <v>44066</v>
      </c>
      <c r="AR389" s="0" t="s">
        <v>82</v>
      </c>
    </row>
    <row r="390" customFormat="false" ht="20" hidden="false" customHeight="false" outlineLevel="0" collapsed="false">
      <c r="B390" s="4" t="s">
        <v>44</v>
      </c>
      <c r="C390" s="5" t="n">
        <v>2016</v>
      </c>
      <c r="D390" s="4" t="s">
        <v>45</v>
      </c>
      <c r="E390" s="4" t="s">
        <v>688</v>
      </c>
      <c r="F390" s="4" t="n">
        <v>12</v>
      </c>
      <c r="G390" s="4" t="n">
        <v>4</v>
      </c>
      <c r="H390" s="4" t="s">
        <v>710</v>
      </c>
      <c r="I390" s="2" t="s">
        <v>718</v>
      </c>
      <c r="J390" s="2" t="s">
        <v>48</v>
      </c>
      <c r="K390" s="4" t="str">
        <f aca="false">CONCATENATE(IF(ISBLANK(W390),"-",W390),"/",IF(ISBLANK(Z390),"-",Z390),"/",IF(ISBLANK(AC390),"-",AC390),"/",IF(ISBLANK(AF390),"-",AF390),"/",IF(ISBLANK(AH390),"-",AH390))</f>
        <v>2017/2018/2024/-/-</v>
      </c>
      <c r="L390" s="4" t="str">
        <f aca="false">CONCATENATE(IF(ISBLANK(X390),"-",X390),"/",IF(ISBLANK(AA390),"-",AA390),"/",IF(ISBLANK(AD390),"-",AD390),"/",IF(ISBLANK(AG390),"-",AG390),"/",IF(ISBLANK(AI390),"-",AI390))</f>
        <v>2025/2028/2030/-/-</v>
      </c>
      <c r="M390" s="6"/>
      <c r="N390" s="4" t="n">
        <v>2018</v>
      </c>
      <c r="O390" s="4" t="str">
        <f aca="false">CONCATENATE(IF(ISBLANK(V390),"-",V390),"/",IF(ISBLANK(Y390),"-",Y390),"/",IF(ISBLANK(AB390),"-",AB390),"/",IF(ISBLANK(AE390),"-",AE390))</f>
        <v>91/93/91/CT90,7</v>
      </c>
      <c r="P390" s="4" t="s">
        <v>710</v>
      </c>
      <c r="Q390" s="4" t="s">
        <v>691</v>
      </c>
      <c r="T390" s="11" t="n">
        <f aca="false">M390*F390</f>
        <v>0</v>
      </c>
      <c r="U390" s="12" t="n">
        <f aca="false">G390*M390</f>
        <v>0</v>
      </c>
      <c r="V390" s="2" t="n">
        <v>91</v>
      </c>
      <c r="W390" s="0" t="n">
        <v>2017</v>
      </c>
      <c r="X390" s="0" t="n">
        <v>2025</v>
      </c>
      <c r="Y390" s="0" t="n">
        <v>93</v>
      </c>
      <c r="Z390" s="0" t="n">
        <v>2018</v>
      </c>
      <c r="AA390" s="0" t="n">
        <v>2028</v>
      </c>
      <c r="AB390" s="0" t="n">
        <v>91</v>
      </c>
      <c r="AC390" s="0" t="n">
        <v>2024</v>
      </c>
      <c r="AD390" s="0" t="n">
        <v>2030</v>
      </c>
      <c r="AE390" s="4" t="s">
        <v>301</v>
      </c>
      <c r="AJ390" s="0" t="n">
        <f aca="false">VLOOKUP(D390,Koordinaten!$A:$C,2,FALSE())</f>
        <v>2.3514616</v>
      </c>
      <c r="AK390" s="0" t="n">
        <f aca="false">VLOOKUP(D390,Koordinaten!$A:$C,3,FALSE())</f>
        <v>48.8566969</v>
      </c>
      <c r="AL390" s="0" t="n">
        <f aca="false">IF(ISBLANK($E390),VLOOKUP(D390,Koordinaten!$A:$C,2,FALSE()),VLOOKUP($E390,Koordinaten!$F:$H,2,FALSE()))</f>
        <v>5.44553</v>
      </c>
      <c r="AM390" s="0" t="n">
        <f aca="false">IF(ISBLANK($E390),VLOOKUP(D390,Koordinaten!$A:$C,3,FALSE()),VLOOKUP($E390,Koordinaten!$F:$H,3,FALSE()))</f>
        <v>43.5277</v>
      </c>
      <c r="AN390" s="0" t="str">
        <f aca="false">CONCATENATE(AK390,";",AJ390)</f>
        <v>48,8566969;2,3514616</v>
      </c>
      <c r="AO390" s="0" t="str">
        <f aca="false">CONCATENATE(AM390,";",AL390)</f>
        <v>43,5277;5,44553</v>
      </c>
      <c r="AP390" s="0" t="n">
        <f aca="false">MIN(IF(ISBLANK(X390),9999,X390),IF(ISBLANK(AA390),9999,AA390),IF(ISBLANK(AD390),9999,AD390),IF(ISBLANK(AG390),9999,AG390),IF(ISBLANK(AI390),9999,AI390))</f>
        <v>2025</v>
      </c>
      <c r="AQ390" s="10" t="n">
        <v>44066</v>
      </c>
      <c r="AR390" s="0" t="n">
        <v>12</v>
      </c>
    </row>
    <row r="391" customFormat="false" ht="13" hidden="false" customHeight="false" outlineLevel="0" collapsed="false">
      <c r="B391" s="4" t="s">
        <v>44</v>
      </c>
      <c r="C391" s="5" t="n">
        <v>2015</v>
      </c>
      <c r="D391" s="4" t="s">
        <v>45</v>
      </c>
      <c r="E391" s="4" t="s">
        <v>688</v>
      </c>
      <c r="F391" s="4" t="n">
        <v>5</v>
      </c>
      <c r="G391" s="4" t="n">
        <v>4</v>
      </c>
      <c r="H391" s="4" t="s">
        <v>719</v>
      </c>
      <c r="I391" s="2" t="s">
        <v>720</v>
      </c>
      <c r="J391" s="2" t="s">
        <v>48</v>
      </c>
      <c r="K391" s="4" t="str">
        <f aca="false">CONCATENATE(IF(ISBLANK(W391),"-",W391),"/",IF(ISBLANK(Z391),"-",Z391),"/",IF(ISBLANK(AC391),"-",AC391),"/",IF(ISBLANK(AF391),"-",AF391),"/",IF(ISBLANK(AH391),"-",AH391))</f>
        <v>2017/2019/-/-/-</v>
      </c>
      <c r="L391" s="4" t="str">
        <f aca="false">CONCATENATE(IF(ISBLANK(X391),"-",X391),"/",IF(ISBLANK(AA391),"-",AA391),"/",IF(ISBLANK(AD391),"-",AD391),"/",IF(ISBLANK(AG391),"-",AG391),"/",IF(ISBLANK(AI391),"-",AI391))</f>
        <v>2027/2028/-/-/-</v>
      </c>
      <c r="M391" s="6"/>
      <c r="N391" s="4" t="n">
        <v>2018</v>
      </c>
      <c r="O391" s="4" t="str">
        <f aca="false">CONCATENATE(IF(ISBLANK(V391),"-",V391),"/",IF(ISBLANK(Y391),"-",Y391),"/",IF(ISBLANK(AB391),"-",AB391),"/",IF(ISBLANK(AE391),"-",AE391))</f>
        <v>94/93/(92-94)/-</v>
      </c>
      <c r="P391" s="4" t="s">
        <v>721</v>
      </c>
      <c r="Q391" s="4" t="s">
        <v>691</v>
      </c>
      <c r="T391" s="11" t="n">
        <f aca="false">M391*F391</f>
        <v>0</v>
      </c>
      <c r="U391" s="12" t="n">
        <f aca="false">G391*M391</f>
        <v>0</v>
      </c>
      <c r="V391" s="2" t="n">
        <v>94</v>
      </c>
      <c r="W391" s="0" t="n">
        <v>2017</v>
      </c>
      <c r="X391" s="0" t="n">
        <v>2027</v>
      </c>
      <c r="Y391" s="0" t="n">
        <v>93</v>
      </c>
      <c r="Z391" s="0" t="n">
        <v>2019</v>
      </c>
      <c r="AA391" s="0" t="n">
        <v>2028</v>
      </c>
      <c r="AB391" s="0" t="s">
        <v>722</v>
      </c>
      <c r="AE391" s="4"/>
      <c r="AJ391" s="0" t="n">
        <f aca="false">VLOOKUP(D391,Koordinaten!$A:$C,2,FALSE())</f>
        <v>2.3514616</v>
      </c>
      <c r="AK391" s="0" t="n">
        <f aca="false">VLOOKUP(D391,Koordinaten!$A:$C,3,FALSE())</f>
        <v>48.8566969</v>
      </c>
      <c r="AL391" s="0" t="n">
        <f aca="false">IF(ISBLANK($E391),VLOOKUP(D391,Koordinaten!$A:$C,2,FALSE()),VLOOKUP($E391,Koordinaten!$F:$H,2,FALSE()))</f>
        <v>5.44553</v>
      </c>
      <c r="AM391" s="0" t="n">
        <f aca="false">IF(ISBLANK($E391),VLOOKUP(D391,Koordinaten!$A:$C,3,FALSE()),VLOOKUP($E391,Koordinaten!$F:$H,3,FALSE()))</f>
        <v>43.5277</v>
      </c>
      <c r="AN391" s="0" t="str">
        <f aca="false">CONCATENATE(AK391,";",AJ391)</f>
        <v>48,8566969;2,3514616</v>
      </c>
      <c r="AO391" s="0" t="str">
        <f aca="false">CONCATENATE(AM391,";",AL391)</f>
        <v>43,5277;5,44553</v>
      </c>
      <c r="AP391" s="0" t="n">
        <f aca="false">MIN(IF(ISBLANK(X391),9999,X391),IF(ISBLANK(AA391),9999,AA391),IF(ISBLANK(AD391),9999,AD391),IF(ISBLANK(AG391),9999,AG391),IF(ISBLANK(AI391),9999,AI391))</f>
        <v>2027</v>
      </c>
      <c r="AQ391" s="10" t="n">
        <v>44066</v>
      </c>
      <c r="AR391" s="0" t="n">
        <v>11</v>
      </c>
    </row>
    <row r="392" s="17" customFormat="true" ht="24" hidden="false" customHeight="false" outlineLevel="0" collapsed="false">
      <c r="B392" s="4" t="s">
        <v>44</v>
      </c>
      <c r="C392" s="5" t="n">
        <v>2015</v>
      </c>
      <c r="D392" s="4" t="s">
        <v>45</v>
      </c>
      <c r="E392" s="4" t="s">
        <v>688</v>
      </c>
      <c r="F392" s="4" t="n">
        <v>2</v>
      </c>
      <c r="G392" s="4" t="n">
        <v>2</v>
      </c>
      <c r="H392" s="4" t="s">
        <v>723</v>
      </c>
      <c r="I392" s="2" t="s">
        <v>724</v>
      </c>
      <c r="J392" s="2" t="s">
        <v>48</v>
      </c>
      <c r="K392" s="4" t="str">
        <f aca="false">CONCATENATE(IF(ISBLANK(W392),"-",W392),"/",IF(ISBLANK(Z392),"-",Z392),"/",IF(ISBLANK(AC392),"-",AC392),"/",IF(ISBLANK(AF392),"-",AF392),"/",IF(ISBLANK(AH392),"-",AH392))</f>
        <v>2018/2019/-/-/-</v>
      </c>
      <c r="L392" s="4" t="str">
        <f aca="false">CONCATENATE(IF(ISBLANK(X392),"-",X392),"/",IF(ISBLANK(AA392),"-",AA392),"/",IF(ISBLANK(AD392),"-",AD392),"/",IF(ISBLANK(AG392),"-",AG392),"/",IF(ISBLANK(AI392),"-",AI392))</f>
        <v>2025/2030/-/-/-</v>
      </c>
      <c r="M392" s="6"/>
      <c r="N392" s="4" t="n">
        <v>2018</v>
      </c>
      <c r="O392" s="4" t="str">
        <f aca="false">CONCATENATE(IF(ISBLANK(V392),"-",V392),"/",IF(ISBLANK(Y392),"-",Y392),"/",IF(ISBLANK(AB392),"-",AB392),"/",IF(ISBLANK(AE392),"-",AE392))</f>
        <v>90/95/(90-92)/-</v>
      </c>
      <c r="P392" s="4" t="s">
        <v>721</v>
      </c>
      <c r="Q392" s="4" t="s">
        <v>691</v>
      </c>
      <c r="T392" s="11" t="n">
        <f aca="false">M392*F392</f>
        <v>0</v>
      </c>
      <c r="U392" s="12" t="n">
        <f aca="false">G392*M392</f>
        <v>0</v>
      </c>
      <c r="V392" s="4" t="n">
        <v>90</v>
      </c>
      <c r="W392" s="17" t="n">
        <v>2018</v>
      </c>
      <c r="X392" s="17" t="n">
        <v>2025</v>
      </c>
      <c r="Y392" s="17" t="n">
        <v>95</v>
      </c>
      <c r="Z392" s="17" t="n">
        <v>2019</v>
      </c>
      <c r="AA392" s="17" t="n">
        <v>2030</v>
      </c>
      <c r="AB392" s="17" t="s">
        <v>614</v>
      </c>
      <c r="AE392" s="4"/>
      <c r="AJ392" s="17" t="n">
        <f aca="false">VLOOKUP(D392,Koordinaten!$A:$C,2,FALSE())</f>
        <v>2.3514616</v>
      </c>
      <c r="AK392" s="17" t="n">
        <f aca="false">VLOOKUP(D392,Koordinaten!$A:$C,3,FALSE())</f>
        <v>48.8566969</v>
      </c>
      <c r="AL392" s="17" t="n">
        <f aca="false">IF(ISBLANK($E392),VLOOKUP(D392,Koordinaten!$A:$C,2,FALSE()),VLOOKUP($E392,Koordinaten!$F:$H,2,FALSE()))</f>
        <v>5.44553</v>
      </c>
      <c r="AM392" s="17" t="n">
        <f aca="false">IF(ISBLANK($E392),VLOOKUP(D392,Koordinaten!$A:$C,3,FALSE()),VLOOKUP($E392,Koordinaten!$F:$H,3,FALSE()))</f>
        <v>43.5277</v>
      </c>
      <c r="AN392" s="17" t="str">
        <f aca="false">CONCATENATE(AK392,";",AJ392)</f>
        <v>48,8566969;2,3514616</v>
      </c>
      <c r="AO392" s="17" t="str">
        <f aca="false">CONCATENATE(AM392,";",AL392)</f>
        <v>43,5277;5,44553</v>
      </c>
      <c r="AP392" s="17" t="n">
        <f aca="false">MIN(IF(ISBLANK(X392),9999,X392),IF(ISBLANK(AA392),9999,AA392),IF(ISBLANK(AD392),9999,AD392),IF(ISBLANK(AG392),9999,AG392),IF(ISBLANK(AI392),9999,AI392))</f>
        <v>2025</v>
      </c>
      <c r="AQ392" s="10" t="n">
        <v>44066</v>
      </c>
      <c r="AR392" s="17" t="n">
        <v>13</v>
      </c>
    </row>
    <row r="393" customFormat="false" ht="20" hidden="false" customHeight="false" outlineLevel="0" collapsed="false">
      <c r="B393" s="4" t="s">
        <v>44</v>
      </c>
      <c r="C393" s="5" t="n">
        <v>2015</v>
      </c>
      <c r="D393" s="4" t="s">
        <v>45</v>
      </c>
      <c r="E393" s="4" t="s">
        <v>688</v>
      </c>
      <c r="F393" s="4" t="n">
        <v>2</v>
      </c>
      <c r="G393" s="4" t="n">
        <v>2</v>
      </c>
      <c r="H393" s="4" t="s">
        <v>725</v>
      </c>
      <c r="I393" s="2" t="s">
        <v>724</v>
      </c>
      <c r="J393" s="2" t="s">
        <v>48</v>
      </c>
      <c r="K393" s="4" t="str">
        <f aca="false">CONCATENATE(IF(ISBLANK(W393),"-",W393),"/",IF(ISBLANK(Z393),"-",Z393),"/",IF(ISBLANK(AC393),"-",AC393),"/",IF(ISBLANK(AF393),"-",AF393),"/",IF(ISBLANK(AH393),"-",AH393))</f>
        <v>-/2017/-/-/-</v>
      </c>
      <c r="L393" s="4" t="str">
        <f aca="false">CONCATENATE(IF(ISBLANK(X393),"-",X393),"/",IF(ISBLANK(AA393),"-",AA393),"/",IF(ISBLANK(AD393),"-",AD393),"/",IF(ISBLANK(AG393),"-",AG393),"/",IF(ISBLANK(AI393),"-",AI393))</f>
        <v>-/2030/-/-/-</v>
      </c>
      <c r="M393" s="6"/>
      <c r="N393" s="4" t="n">
        <v>2018</v>
      </c>
      <c r="O393" s="4" t="str">
        <f aca="false">CONCATENATE(IF(ISBLANK(V393),"-",V393),"/",IF(ISBLANK(Y393),"-",Y393),"/",IF(ISBLANK(AB393),"-",AB393),"/",IF(ISBLANK(AE393),"-",AE393))</f>
        <v>(92-94)/93/(90-92)/-</v>
      </c>
      <c r="P393" s="4" t="s">
        <v>721</v>
      </c>
      <c r="Q393" s="4" t="s">
        <v>691</v>
      </c>
      <c r="T393" s="11" t="n">
        <f aca="false">M393*F393</f>
        <v>0</v>
      </c>
      <c r="U393" s="12" t="n">
        <f aca="false">G393*M393</f>
        <v>0</v>
      </c>
      <c r="V393" s="2" t="s">
        <v>722</v>
      </c>
      <c r="Y393" s="0" t="n">
        <v>93</v>
      </c>
      <c r="Z393" s="0" t="n">
        <v>2017</v>
      </c>
      <c r="AA393" s="0" t="n">
        <v>2030</v>
      </c>
      <c r="AB393" s="0" t="s">
        <v>614</v>
      </c>
      <c r="AE393" s="4"/>
      <c r="AJ393" s="0" t="n">
        <f aca="false">VLOOKUP(D393,Koordinaten!$A:$C,2,FALSE())</f>
        <v>2.3514616</v>
      </c>
      <c r="AK393" s="0" t="n">
        <f aca="false">VLOOKUP(D393,Koordinaten!$A:$C,3,FALSE())</f>
        <v>48.8566969</v>
      </c>
      <c r="AL393" s="0" t="n">
        <f aca="false">IF(ISBLANK($E393),VLOOKUP(D393,Koordinaten!$A:$C,2,FALSE()),VLOOKUP($E393,Koordinaten!$F:$H,2,FALSE()))</f>
        <v>5.44553</v>
      </c>
      <c r="AM393" s="0" t="n">
        <f aca="false">IF(ISBLANK($E393),VLOOKUP(D393,Koordinaten!$A:$C,3,FALSE()),VLOOKUP($E393,Koordinaten!$F:$H,3,FALSE()))</f>
        <v>43.5277</v>
      </c>
      <c r="AN393" s="0" t="str">
        <f aca="false">CONCATENATE(AK393,";",AJ393)</f>
        <v>48,8566969;2,3514616</v>
      </c>
      <c r="AO393" s="0" t="str">
        <f aca="false">CONCATENATE(AM393,";",AL393)</f>
        <v>43,5277;5,44553</v>
      </c>
      <c r="AP393" s="0" t="n">
        <f aca="false">MIN(IF(ISBLANK(X393),9999,X393),IF(ISBLANK(AA393),9999,AA393),IF(ISBLANK(AD393),9999,AD393),IF(ISBLANK(AG393),9999,AG393),IF(ISBLANK(AI393),9999,AI393))</f>
        <v>2030</v>
      </c>
      <c r="AQ393" s="10" t="n">
        <v>44066</v>
      </c>
      <c r="AR393" s="0" t="s">
        <v>51</v>
      </c>
    </row>
    <row r="394" customFormat="false" ht="20" hidden="false" customHeight="false" outlineLevel="0" collapsed="false">
      <c r="B394" s="4" t="s">
        <v>44</v>
      </c>
      <c r="C394" s="5" t="n">
        <v>2015</v>
      </c>
      <c r="D394" s="4" t="s">
        <v>45</v>
      </c>
      <c r="E394" s="4" t="s">
        <v>688</v>
      </c>
      <c r="F394" s="4" t="n">
        <v>1</v>
      </c>
      <c r="G394" s="4" t="n">
        <v>1</v>
      </c>
      <c r="H394" s="4" t="s">
        <v>725</v>
      </c>
      <c r="I394" s="2" t="s">
        <v>726</v>
      </c>
      <c r="J394" s="2" t="s">
        <v>48</v>
      </c>
      <c r="K394" s="4" t="str">
        <f aca="false">CONCATENATE(IF(ISBLANK(W394),"-",W394),"/",IF(ISBLANK(Z394),"-",Z394),"/",IF(ISBLANK(AC394),"-",AC394),"/",IF(ISBLANK(AF394),"-",AF394),"/",IF(ISBLANK(AH394),"-",AH394))</f>
        <v>-/2019/-/-/-</v>
      </c>
      <c r="L394" s="4" t="str">
        <f aca="false">CONCATENATE(IF(ISBLANK(X394),"-",X394),"/",IF(ISBLANK(AA394),"-",AA394),"/",IF(ISBLANK(AD394),"-",AD394),"/",IF(ISBLANK(AG394),"-",AG394),"/",IF(ISBLANK(AI394),"-",AI394))</f>
        <v>-/2030/-/-/-</v>
      </c>
      <c r="M394" s="6"/>
      <c r="N394" s="4" t="n">
        <v>2018</v>
      </c>
      <c r="O394" s="4" t="str">
        <f aca="false">CONCATENATE(IF(ISBLANK(V394),"-",V394),"/",IF(ISBLANK(Y394),"-",Y394),"/",IF(ISBLANK(AB394),"-",AB394),"/",IF(ISBLANK(AE394),"-",AE394))</f>
        <v>(95-97)/95/(91-93)/-</v>
      </c>
      <c r="P394" s="4" t="s">
        <v>727</v>
      </c>
      <c r="Q394" s="4" t="s">
        <v>691</v>
      </c>
      <c r="T394" s="11" t="n">
        <f aca="false">M394*F394</f>
        <v>0</v>
      </c>
      <c r="U394" s="12" t="n">
        <f aca="false">G394*M394</f>
        <v>0</v>
      </c>
      <c r="V394" s="2" t="s">
        <v>728</v>
      </c>
      <c r="Y394" s="0" t="n">
        <v>95</v>
      </c>
      <c r="Z394" s="0" t="n">
        <v>2019</v>
      </c>
      <c r="AA394" s="0" t="n">
        <v>2030</v>
      </c>
      <c r="AB394" s="0" t="s">
        <v>729</v>
      </c>
      <c r="AE394" s="4"/>
      <c r="AJ394" s="0" t="n">
        <f aca="false">VLOOKUP(D394,Koordinaten!$A:$C,2,FALSE())</f>
        <v>2.3514616</v>
      </c>
      <c r="AK394" s="0" t="n">
        <f aca="false">VLOOKUP(D394,Koordinaten!$A:$C,3,FALSE())</f>
        <v>48.8566969</v>
      </c>
      <c r="AL394" s="0" t="n">
        <f aca="false">IF(ISBLANK($E394),VLOOKUP(D394,Koordinaten!$A:$C,2,FALSE()),VLOOKUP($E394,Koordinaten!$F:$H,2,FALSE()))</f>
        <v>5.44553</v>
      </c>
      <c r="AM394" s="0" t="n">
        <f aca="false">IF(ISBLANK($E394),VLOOKUP(D394,Koordinaten!$A:$C,3,FALSE()),VLOOKUP($E394,Koordinaten!$F:$H,3,FALSE()))</f>
        <v>43.5277</v>
      </c>
      <c r="AN394" s="0" t="str">
        <f aca="false">CONCATENATE(AK394,";",AJ394)</f>
        <v>48,8566969;2,3514616</v>
      </c>
      <c r="AO394" s="0" t="str">
        <f aca="false">CONCATENATE(AM394,";",AL394)</f>
        <v>43,5277;5,44553</v>
      </c>
      <c r="AP394" s="0" t="n">
        <f aca="false">MIN(IF(ISBLANK(X394),9999,X394),IF(ISBLANK(AA394),9999,AA394),IF(ISBLANK(AD394),9999,AD394),IF(ISBLANK(AG394),9999,AG394),IF(ISBLANK(AI394),9999,AI394))</f>
        <v>2030</v>
      </c>
      <c r="AQ394" s="10" t="n">
        <v>44066</v>
      </c>
      <c r="AR394" s="0" t="n">
        <v>9</v>
      </c>
    </row>
    <row r="395" customFormat="false" ht="20" hidden="false" customHeight="false" outlineLevel="0" collapsed="false">
      <c r="B395" s="4" t="s">
        <v>44</v>
      </c>
      <c r="C395" s="5" t="n">
        <v>2016</v>
      </c>
      <c r="D395" s="4" t="s">
        <v>45</v>
      </c>
      <c r="E395" s="4" t="s">
        <v>688</v>
      </c>
      <c r="F395" s="4" t="n">
        <v>3</v>
      </c>
      <c r="G395" s="4" t="n">
        <v>3</v>
      </c>
      <c r="H395" s="4" t="s">
        <v>725</v>
      </c>
      <c r="I395" s="2" t="s">
        <v>730</v>
      </c>
      <c r="J395" s="2" t="s">
        <v>48</v>
      </c>
      <c r="K395" s="4" t="str">
        <f aca="false">CONCATENATE(IF(ISBLANK(W395),"-",W395),"/",IF(ISBLANK(Z395),"-",Z395),"/",IF(ISBLANK(AC395),"-",AC395),"/",IF(ISBLANK(AF395),"-",AF395),"/",IF(ISBLANK(AH395),"-",AH395))</f>
        <v>2018/2020/2023/-/-</v>
      </c>
      <c r="L395" s="4" t="str">
        <f aca="false">CONCATENATE(IF(ISBLANK(X395),"-",X395),"/",IF(ISBLANK(AA395),"-",AA395),"/",IF(ISBLANK(AD395),"-",AD395),"/",IF(ISBLANK(AG395),"-",AG395),"/",IF(ISBLANK(AI395),"-",AI395))</f>
        <v>2028/2036/2031/-/-</v>
      </c>
      <c r="M395" s="6"/>
      <c r="N395" s="4" t="n">
        <v>2018</v>
      </c>
      <c r="O395" s="4" t="str">
        <f aca="false">CONCATENATE(IF(ISBLANK(V395),"-",V395),"/",IF(ISBLANK(Y395),"-",Y395),"/",IF(ISBLANK(AB395),"-",AB395),"/",IF(ISBLANK(AE395),"-",AE395))</f>
        <v>93/96/95/-</v>
      </c>
      <c r="P395" s="4" t="s">
        <v>725</v>
      </c>
      <c r="Q395" s="4" t="s">
        <v>691</v>
      </c>
      <c r="T395" s="11" t="n">
        <f aca="false">M395*F395</f>
        <v>0</v>
      </c>
      <c r="U395" s="12" t="n">
        <f aca="false">G395*M395</f>
        <v>0</v>
      </c>
      <c r="V395" s="2" t="n">
        <v>93</v>
      </c>
      <c r="W395" s="0" t="n">
        <v>2018</v>
      </c>
      <c r="X395" s="0" t="n">
        <v>2028</v>
      </c>
      <c r="Y395" s="0" t="n">
        <v>96</v>
      </c>
      <c r="Z395" s="0" t="n">
        <v>2020</v>
      </c>
      <c r="AA395" s="0" t="n">
        <v>2036</v>
      </c>
      <c r="AB395" s="0" t="n">
        <v>95</v>
      </c>
      <c r="AC395" s="0" t="n">
        <v>2023</v>
      </c>
      <c r="AD395" s="0" t="n">
        <v>2031</v>
      </c>
      <c r="AE395" s="4"/>
      <c r="AJ395" s="0" t="n">
        <f aca="false">VLOOKUP(D395,Koordinaten!$A:$C,2,FALSE())</f>
        <v>2.3514616</v>
      </c>
      <c r="AK395" s="0" t="n">
        <f aca="false">VLOOKUP(D395,Koordinaten!$A:$C,3,FALSE())</f>
        <v>48.8566969</v>
      </c>
      <c r="AL395" s="0" t="n">
        <f aca="false">IF(ISBLANK($E395),VLOOKUP(D395,Koordinaten!$A:$C,2,FALSE()),VLOOKUP($E395,Koordinaten!$F:$H,2,FALSE()))</f>
        <v>5.44553</v>
      </c>
      <c r="AM395" s="0" t="n">
        <f aca="false">IF(ISBLANK($E395),VLOOKUP(D395,Koordinaten!$A:$C,3,FALSE()),VLOOKUP($E395,Koordinaten!$F:$H,3,FALSE()))</f>
        <v>43.5277</v>
      </c>
      <c r="AN395" s="0" t="str">
        <f aca="false">CONCATENATE(AK395,";",AJ395)</f>
        <v>48,8566969;2,3514616</v>
      </c>
      <c r="AO395" s="0" t="str">
        <f aca="false">CONCATENATE(AM395,";",AL395)</f>
        <v>43,5277;5,44553</v>
      </c>
      <c r="AP395" s="0" t="n">
        <f aca="false">MIN(IF(ISBLANK(X395),9999,X395),IF(ISBLANK(AA395),9999,AA395),IF(ISBLANK(AD395),9999,AD395),IF(ISBLANK(AG395),9999,AG395),IF(ISBLANK(AI395),9999,AI395))</f>
        <v>2028</v>
      </c>
      <c r="AQ395" s="10" t="n">
        <v>44066</v>
      </c>
      <c r="AR395" s="0" t="n">
        <v>12</v>
      </c>
    </row>
    <row r="396" customFormat="false" ht="20" hidden="false" customHeight="false" outlineLevel="0" collapsed="false">
      <c r="B396" s="4" t="s">
        <v>44</v>
      </c>
      <c r="C396" s="5" t="n">
        <v>2016</v>
      </c>
      <c r="D396" s="4" t="s">
        <v>45</v>
      </c>
      <c r="E396" s="4" t="s">
        <v>688</v>
      </c>
      <c r="F396" s="4" t="n">
        <v>3</v>
      </c>
      <c r="G396" s="4" t="n">
        <v>3</v>
      </c>
      <c r="H396" s="4" t="s">
        <v>725</v>
      </c>
      <c r="I396" s="2" t="s">
        <v>726</v>
      </c>
      <c r="J396" s="2" t="s">
        <v>48</v>
      </c>
      <c r="K396" s="4" t="str">
        <f aca="false">CONCATENATE(IF(ISBLANK(W396),"-",W396),"/",IF(ISBLANK(Z396),"-",Z396),"/",IF(ISBLANK(AC396),"-",AC396),"/",IF(ISBLANK(AF396),"-",AF396),"/",IF(ISBLANK(AH396),"-",AH396))</f>
        <v>2018/2020/2023/-/-</v>
      </c>
      <c r="L396" s="4" t="str">
        <f aca="false">CONCATENATE(IF(ISBLANK(X396),"-",X396),"/",IF(ISBLANK(AA396),"-",AA396),"/",IF(ISBLANK(AD396),"-",AD396),"/",IF(ISBLANK(AG396),"-",AG396),"/",IF(ISBLANK(AI396),"-",AI396))</f>
        <v>2028/2036/2030/-/-</v>
      </c>
      <c r="M396" s="6"/>
      <c r="N396" s="4" t="n">
        <v>2018</v>
      </c>
      <c r="O396" s="4" t="str">
        <f aca="false">CONCATENATE(IF(ISBLANK(V396),"-",V396),"/",IF(ISBLANK(Y396),"-",Y396),"/",IF(ISBLANK(AB396),"-",AB396),"/",IF(ISBLANK(AE396),"-",AE396))</f>
        <v>94/95/93/-</v>
      </c>
      <c r="P396" s="4" t="s">
        <v>725</v>
      </c>
      <c r="Q396" s="4" t="s">
        <v>691</v>
      </c>
      <c r="T396" s="11" t="n">
        <f aca="false">M396*F396</f>
        <v>0</v>
      </c>
      <c r="U396" s="12" t="n">
        <f aca="false">G396*M396</f>
        <v>0</v>
      </c>
      <c r="V396" s="2" t="n">
        <v>94</v>
      </c>
      <c r="W396" s="0" t="n">
        <v>2018</v>
      </c>
      <c r="X396" s="0" t="n">
        <v>2028</v>
      </c>
      <c r="Y396" s="0" t="n">
        <v>95</v>
      </c>
      <c r="Z396" s="0" t="n">
        <v>2020</v>
      </c>
      <c r="AA396" s="0" t="n">
        <v>2036</v>
      </c>
      <c r="AB396" s="0" t="n">
        <v>93</v>
      </c>
      <c r="AC396" s="0" t="n">
        <v>2023</v>
      </c>
      <c r="AD396" s="0" t="n">
        <v>2030</v>
      </c>
      <c r="AE396" s="4"/>
      <c r="AJ396" s="0" t="n">
        <f aca="false">VLOOKUP(D396,Koordinaten!$A:$C,2,FALSE())</f>
        <v>2.3514616</v>
      </c>
      <c r="AK396" s="0" t="n">
        <f aca="false">VLOOKUP(D396,Koordinaten!$A:$C,3,FALSE())</f>
        <v>48.8566969</v>
      </c>
      <c r="AL396" s="0" t="n">
        <f aca="false">IF(ISBLANK($E396),VLOOKUP(D396,Koordinaten!$A:$C,2,FALSE()),VLOOKUP($E396,Koordinaten!$F:$H,2,FALSE()))</f>
        <v>5.44553</v>
      </c>
      <c r="AM396" s="0" t="n">
        <f aca="false">IF(ISBLANK($E396),VLOOKUP(D396,Koordinaten!$A:$C,3,FALSE()),VLOOKUP($E396,Koordinaten!$F:$H,3,FALSE()))</f>
        <v>43.5277</v>
      </c>
      <c r="AN396" s="0" t="str">
        <f aca="false">CONCATENATE(AK396,";",AJ396)</f>
        <v>48,8566969;2,3514616</v>
      </c>
      <c r="AO396" s="0" t="str">
        <f aca="false">CONCATENATE(AM396,";",AL396)</f>
        <v>43,5277;5,44553</v>
      </c>
      <c r="AP396" s="0" t="n">
        <f aca="false">MIN(IF(ISBLANK(X396),9999,X396),IF(ISBLANK(AA396),9999,AA396),IF(ISBLANK(AD396),9999,AD396),IF(ISBLANK(AG396),9999,AG396),IF(ISBLANK(AI396),9999,AI396))</f>
        <v>2028</v>
      </c>
      <c r="AQ396" s="10" t="n">
        <v>44066</v>
      </c>
      <c r="AR396" s="0" t="s">
        <v>51</v>
      </c>
    </row>
    <row r="397" customFormat="false" ht="20" hidden="false" customHeight="false" outlineLevel="0" collapsed="false">
      <c r="B397" s="4" t="s">
        <v>44</v>
      </c>
      <c r="C397" s="5" t="n">
        <v>2016</v>
      </c>
      <c r="D397" s="4" t="s">
        <v>45</v>
      </c>
      <c r="E397" s="4" t="s">
        <v>688</v>
      </c>
      <c r="F397" s="4" t="n">
        <v>3</v>
      </c>
      <c r="G397" s="4" t="n">
        <v>3</v>
      </c>
      <c r="H397" s="4" t="s">
        <v>725</v>
      </c>
      <c r="I397" s="2" t="s">
        <v>724</v>
      </c>
      <c r="J397" s="2" t="s">
        <v>48</v>
      </c>
      <c r="K397" s="4" t="str">
        <f aca="false">CONCATENATE(IF(ISBLANK(W397),"-",W397),"/",IF(ISBLANK(Z397),"-",Z397),"/",IF(ISBLANK(AC397),"-",AC397),"/",IF(ISBLANK(AF397),"-",AF397),"/",IF(ISBLANK(AH397),"-",AH397))</f>
        <v>2018/2020/2022/-/-</v>
      </c>
      <c r="L397" s="4" t="str">
        <f aca="false">CONCATENATE(IF(ISBLANK(X397),"-",X397),"/",IF(ISBLANK(AA397),"-",AA397),"/",IF(ISBLANK(AD397),"-",AD397),"/",IF(ISBLANK(AG397),"-",AG397),"/",IF(ISBLANK(AI397),"-",AI397))</f>
        <v>2025/2029/2028/-/-</v>
      </c>
      <c r="M397" s="6"/>
      <c r="N397" s="4" t="n">
        <v>2018</v>
      </c>
      <c r="O397" s="4" t="str">
        <f aca="false">CONCATENATE(IF(ISBLANK(V397),"-",V397),"/",IF(ISBLANK(Y397),"-",Y397),"/",IF(ISBLANK(AB397),"-",AB397),"/",IF(ISBLANK(AE397),"-",AE397))</f>
        <v>92/92/92/CT88</v>
      </c>
      <c r="P397" s="4" t="s">
        <v>725</v>
      </c>
      <c r="Q397" s="4" t="s">
        <v>691</v>
      </c>
      <c r="T397" s="11" t="n">
        <f aca="false">M397*F397</f>
        <v>0</v>
      </c>
      <c r="U397" s="12" t="n">
        <f aca="false">G397*M397</f>
        <v>0</v>
      </c>
      <c r="V397" s="2" t="n">
        <v>92</v>
      </c>
      <c r="W397" s="0" t="n">
        <v>2018</v>
      </c>
      <c r="X397" s="0" t="n">
        <v>2025</v>
      </c>
      <c r="Y397" s="0" t="n">
        <v>92</v>
      </c>
      <c r="Z397" s="0" t="n">
        <v>2020</v>
      </c>
      <c r="AA397" s="0" t="n">
        <v>2029</v>
      </c>
      <c r="AB397" s="0" t="n">
        <v>92</v>
      </c>
      <c r="AC397" s="0" t="n">
        <v>2022</v>
      </c>
      <c r="AD397" s="0" t="n">
        <v>2028</v>
      </c>
      <c r="AE397" s="4" t="s">
        <v>606</v>
      </c>
      <c r="AJ397" s="0" t="n">
        <f aca="false">VLOOKUP(D397,Koordinaten!$A:$C,2,FALSE())</f>
        <v>2.3514616</v>
      </c>
      <c r="AK397" s="0" t="n">
        <f aca="false">VLOOKUP(D397,Koordinaten!$A:$C,3,FALSE())</f>
        <v>48.8566969</v>
      </c>
      <c r="AL397" s="0" t="n">
        <f aca="false">IF(ISBLANK($E397),VLOOKUP(D397,Koordinaten!$A:$C,2,FALSE()),VLOOKUP($E397,Koordinaten!$F:$H,2,FALSE()))</f>
        <v>5.44553</v>
      </c>
      <c r="AM397" s="0" t="n">
        <f aca="false">IF(ISBLANK($E397),VLOOKUP(D397,Koordinaten!$A:$C,3,FALSE()),VLOOKUP($E397,Koordinaten!$F:$H,3,FALSE()))</f>
        <v>43.5277</v>
      </c>
      <c r="AN397" s="0" t="str">
        <f aca="false">CONCATENATE(AK397,";",AJ397)</f>
        <v>48,8566969;2,3514616</v>
      </c>
      <c r="AO397" s="0" t="str">
        <f aca="false">CONCATENATE(AM397,";",AL397)</f>
        <v>43,5277;5,44553</v>
      </c>
      <c r="AP397" s="0" t="n">
        <f aca="false">MIN(IF(ISBLANK(X397),9999,X397),IF(ISBLANK(AA397),9999,AA397),IF(ISBLANK(AD397),9999,AD397),IF(ISBLANK(AG397),9999,AG397),IF(ISBLANK(AI397),9999,AI397))</f>
        <v>2025</v>
      </c>
      <c r="AQ397" s="10" t="n">
        <v>44066</v>
      </c>
      <c r="AR397" s="0" t="s">
        <v>210</v>
      </c>
    </row>
    <row r="398" customFormat="false" ht="13" hidden="false" customHeight="false" outlineLevel="0" collapsed="false">
      <c r="B398" s="4" t="s">
        <v>333</v>
      </c>
      <c r="C398" s="5" t="n">
        <v>2016</v>
      </c>
      <c r="D398" s="4" t="s">
        <v>45</v>
      </c>
      <c r="E398" s="4" t="s">
        <v>688</v>
      </c>
      <c r="F398" s="4" t="n">
        <v>1</v>
      </c>
      <c r="G398" s="4"/>
      <c r="H398" s="4" t="s">
        <v>731</v>
      </c>
      <c r="I398" s="2" t="s">
        <v>732</v>
      </c>
      <c r="J398" s="2" t="s">
        <v>48</v>
      </c>
      <c r="K398" s="4" t="str">
        <f aca="false">CONCATENATE(IF(ISBLANK(W398),"-",W398),"/",IF(ISBLANK(Z398),"-",Z398),"/",IF(ISBLANK(AC398),"-",AC398),"/",IF(ISBLANK(AF398),"-",AF398),"/",IF(ISBLANK(AH398),"-",AH398))</f>
        <v>-/-/-/-/-</v>
      </c>
      <c r="L398" s="4" t="str">
        <f aca="false">CONCATENATE(IF(ISBLANK(X398),"-",X398),"/",IF(ISBLANK(AA398),"-",AA398),"/",IF(ISBLANK(AD398),"-",AD398),"/",IF(ISBLANK(AG398),"-",AG398),"/",IF(ISBLANK(AI398),"-",AI398))</f>
        <v>-/-/-/-/-</v>
      </c>
      <c r="M398" s="6"/>
      <c r="N398" s="4" t="n">
        <v>2018</v>
      </c>
      <c r="O398" s="4" t="str">
        <f aca="false">CONCATENATE(IF(ISBLANK(V398),"-",V398),"/",IF(ISBLANK(Y398),"-",Y398),"/",IF(ISBLANK(AB398),"-",AB398),"/",IF(ISBLANK(AE398),"-",AE398))</f>
        <v>-/-/-/-</v>
      </c>
      <c r="P398" s="4" t="s">
        <v>731</v>
      </c>
      <c r="Q398" s="4" t="s">
        <v>691</v>
      </c>
      <c r="T398" s="11" t="n">
        <f aca="false">M398*F398</f>
        <v>0</v>
      </c>
      <c r="U398" s="12" t="n">
        <f aca="false">G398*M398</f>
        <v>0</v>
      </c>
      <c r="V398" s="2" t="s">
        <v>161</v>
      </c>
      <c r="Y398" s="0" t="s">
        <v>161</v>
      </c>
      <c r="AB398" s="0" t="s">
        <v>161</v>
      </c>
      <c r="AE398" s="4"/>
      <c r="AJ398" s="0" t="n">
        <f aca="false">VLOOKUP(D398,Koordinaten!$A:$C,2,FALSE())</f>
        <v>2.3514616</v>
      </c>
      <c r="AK398" s="0" t="n">
        <f aca="false">VLOOKUP(D398,Koordinaten!$A:$C,3,FALSE())</f>
        <v>48.8566969</v>
      </c>
      <c r="AL398" s="0" t="n">
        <f aca="false">IF(ISBLANK($E398),VLOOKUP(D398,Koordinaten!$A:$C,2,FALSE()),VLOOKUP($E398,Koordinaten!$F:$H,2,FALSE()))</f>
        <v>5.44553</v>
      </c>
      <c r="AM398" s="0" t="n">
        <f aca="false">IF(ISBLANK($E398),VLOOKUP(D398,Koordinaten!$A:$C,3,FALSE()),VLOOKUP($E398,Koordinaten!$F:$H,3,FALSE()))</f>
        <v>43.5277</v>
      </c>
      <c r="AN398" s="0" t="str">
        <f aca="false">CONCATENATE(AK398,";",AJ398)</f>
        <v>48,8566969;2,3514616</v>
      </c>
      <c r="AO398" s="0" t="str">
        <f aca="false">CONCATENATE(AM398,";",AL398)</f>
        <v>43,5277;5,44553</v>
      </c>
      <c r="AP398" s="0" t="n">
        <f aca="false">MIN(IF(ISBLANK(X398),9999,X398),IF(ISBLANK(AA398),9999,AA398),IF(ISBLANK(AD398),9999,AD398),IF(ISBLANK(AG398),9999,AG398),IF(ISBLANK(AI398),9999,AI398))</f>
        <v>9999</v>
      </c>
    </row>
    <row r="399" customFormat="false" ht="13" hidden="false" customHeight="false" outlineLevel="0" collapsed="false">
      <c r="B399" s="4" t="s">
        <v>89</v>
      </c>
      <c r="C399" s="5" t="n">
        <v>2016</v>
      </c>
      <c r="D399" s="4" t="s">
        <v>45</v>
      </c>
      <c r="E399" s="4" t="s">
        <v>688</v>
      </c>
      <c r="F399" s="4" t="n">
        <v>2</v>
      </c>
      <c r="G399" s="4"/>
      <c r="H399" s="4" t="s">
        <v>731</v>
      </c>
      <c r="I399" s="2" t="s">
        <v>733</v>
      </c>
      <c r="J399" s="2" t="s">
        <v>79</v>
      </c>
      <c r="K399" s="4" t="str">
        <f aca="false">CONCATENATE(IF(ISBLANK(W399),"-",W399),"/",IF(ISBLANK(Z399),"-",Z399),"/",IF(ISBLANK(AC399),"-",AC399),"/",IF(ISBLANK(AF399),"-",AF399),"/",IF(ISBLANK(AH399),"-",AH399))</f>
        <v>-/-/-/-/-</v>
      </c>
      <c r="L399" s="4" t="str">
        <f aca="false">CONCATENATE(IF(ISBLANK(X399),"-",X399),"/",IF(ISBLANK(AA399),"-",AA399),"/",IF(ISBLANK(AD399),"-",AD399),"/",IF(ISBLANK(AG399),"-",AG399),"/",IF(ISBLANK(AI399),"-",AI399))</f>
        <v>-/-/-/-/-</v>
      </c>
      <c r="M399" s="6"/>
      <c r="N399" s="4" t="n">
        <v>2018</v>
      </c>
      <c r="O399" s="4" t="str">
        <f aca="false">CONCATENATE(IF(ISBLANK(V399),"-",V399),"/",IF(ISBLANK(Y399),"-",Y399),"/",IF(ISBLANK(AB399),"-",AB399),"/",IF(ISBLANK(AE399),"-",AE399))</f>
        <v>-/-/-/-</v>
      </c>
      <c r="P399" s="4" t="s">
        <v>731</v>
      </c>
      <c r="Q399" s="4" t="s">
        <v>691</v>
      </c>
      <c r="T399" s="11" t="n">
        <f aca="false">M399*F399</f>
        <v>0</v>
      </c>
      <c r="U399" s="12" t="n">
        <f aca="false">G399*M399</f>
        <v>0</v>
      </c>
      <c r="V399" s="2" t="s">
        <v>161</v>
      </c>
      <c r="Y399" s="0" t="s">
        <v>161</v>
      </c>
      <c r="AB399" s="0" t="s">
        <v>161</v>
      </c>
      <c r="AE399" s="4"/>
      <c r="AJ399" s="0" t="n">
        <f aca="false">VLOOKUP(D399,Koordinaten!$A:$C,2,FALSE())</f>
        <v>2.3514616</v>
      </c>
      <c r="AK399" s="0" t="n">
        <f aca="false">VLOOKUP(D399,Koordinaten!$A:$C,3,FALSE())</f>
        <v>48.8566969</v>
      </c>
      <c r="AL399" s="0" t="n">
        <f aca="false">IF(ISBLANK($E399),VLOOKUP(D399,Koordinaten!$A:$C,2,FALSE()),VLOOKUP($E399,Koordinaten!$F:$H,2,FALSE()))</f>
        <v>5.44553</v>
      </c>
      <c r="AM399" s="0" t="n">
        <f aca="false">IF(ISBLANK($E399),VLOOKUP(D399,Koordinaten!$A:$C,3,FALSE()),VLOOKUP($E399,Koordinaten!$F:$H,3,FALSE()))</f>
        <v>43.5277</v>
      </c>
      <c r="AN399" s="0" t="str">
        <f aca="false">CONCATENATE(AK399,";",AJ399)</f>
        <v>48,8566969;2,3514616</v>
      </c>
      <c r="AO399" s="0" t="str">
        <f aca="false">CONCATENATE(AM399,";",AL399)</f>
        <v>43,5277;5,44553</v>
      </c>
      <c r="AP399" s="0" t="n">
        <f aca="false">MIN(IF(ISBLANK(X399),9999,X399),IF(ISBLANK(AA399),9999,AA399),IF(ISBLANK(AD399),9999,AD399),IF(ISBLANK(AG399),9999,AG399),IF(ISBLANK(AI399),9999,AI399))</f>
        <v>9999</v>
      </c>
      <c r="AQ399" s="10" t="n">
        <v>44065</v>
      </c>
      <c r="AR399" s="0" t="n">
        <v>3</v>
      </c>
    </row>
    <row r="400" customFormat="false" ht="13" hidden="false" customHeight="false" outlineLevel="0" collapsed="false">
      <c r="B400" s="4" t="s">
        <v>44</v>
      </c>
      <c r="C400" s="5" t="n">
        <v>2015</v>
      </c>
      <c r="D400" s="4" t="s">
        <v>45</v>
      </c>
      <c r="E400" s="4" t="s">
        <v>688</v>
      </c>
      <c r="F400" s="4" t="n">
        <v>3</v>
      </c>
      <c r="G400" s="4"/>
      <c r="H400" s="4" t="s">
        <v>731</v>
      </c>
      <c r="I400" s="2" t="s">
        <v>734</v>
      </c>
      <c r="J400" s="2" t="s">
        <v>48</v>
      </c>
      <c r="K400" s="4" t="str">
        <f aca="false">CONCATENATE(IF(ISBLANK(W400),"-",W400),"/",IF(ISBLANK(Z400),"-",Z400),"/",IF(ISBLANK(AC400),"-",AC400),"/",IF(ISBLANK(AF400),"-",AF400),"/",IF(ISBLANK(AH400),"-",AH400))</f>
        <v>-/-/-/-/-</v>
      </c>
      <c r="L400" s="4" t="str">
        <f aca="false">CONCATENATE(IF(ISBLANK(X400),"-",X400),"/",IF(ISBLANK(AA400),"-",AA400),"/",IF(ISBLANK(AD400),"-",AD400),"/",IF(ISBLANK(AG400),"-",AG400),"/",IF(ISBLANK(AI400),"-",AI400))</f>
        <v>-/-/-/-/-</v>
      </c>
      <c r="M400" s="6"/>
      <c r="N400" s="4" t="n">
        <v>2018</v>
      </c>
      <c r="O400" s="4" t="str">
        <f aca="false">CONCATENATE(IF(ISBLANK(V400),"-",V400),"/",IF(ISBLANK(Y400),"-",Y400),"/",IF(ISBLANK(AB400),"-",AB400),"/",IF(ISBLANK(AE400),"-",AE400))</f>
        <v>-/-/-/-</v>
      </c>
      <c r="P400" s="4" t="s">
        <v>731</v>
      </c>
      <c r="Q400" s="4" t="s">
        <v>691</v>
      </c>
      <c r="T400" s="11" t="n">
        <f aca="false">M400*F400</f>
        <v>0</v>
      </c>
      <c r="U400" s="12" t="n">
        <f aca="false">G400*M400</f>
        <v>0</v>
      </c>
      <c r="V400" s="2" t="s">
        <v>161</v>
      </c>
      <c r="Y400" s="0" t="s">
        <v>161</v>
      </c>
      <c r="AB400" s="0" t="s">
        <v>161</v>
      </c>
      <c r="AE400" s="4"/>
      <c r="AJ400" s="0" t="n">
        <f aca="false">VLOOKUP(D400,Koordinaten!$A:$C,2,FALSE())</f>
        <v>2.3514616</v>
      </c>
      <c r="AK400" s="0" t="n">
        <f aca="false">VLOOKUP(D400,Koordinaten!$A:$C,3,FALSE())</f>
        <v>48.8566969</v>
      </c>
      <c r="AL400" s="0" t="n">
        <f aca="false">IF(ISBLANK($E400),VLOOKUP(D400,Koordinaten!$A:$C,2,FALSE()),VLOOKUP($E400,Koordinaten!$F:$H,2,FALSE()))</f>
        <v>5.44553</v>
      </c>
      <c r="AM400" s="0" t="n">
        <f aca="false">IF(ISBLANK($E400),VLOOKUP(D400,Koordinaten!$A:$C,3,FALSE()),VLOOKUP($E400,Koordinaten!$F:$H,3,FALSE()))</f>
        <v>43.5277</v>
      </c>
      <c r="AN400" s="0" t="str">
        <f aca="false">CONCATENATE(AK400,";",AJ400)</f>
        <v>48,8566969;2,3514616</v>
      </c>
      <c r="AO400" s="0" t="str">
        <f aca="false">CONCATENATE(AM400,";",AL400)</f>
        <v>43,5277;5,44553</v>
      </c>
      <c r="AP400" s="0" t="n">
        <f aca="false">MIN(IF(ISBLANK(X400),9999,X400),IF(ISBLANK(AA400),9999,AA400),IF(ISBLANK(AD400),9999,AD400),IF(ISBLANK(AG400),9999,AG400),IF(ISBLANK(AI400),9999,AI400))</f>
        <v>9999</v>
      </c>
      <c r="AQ400" s="10" t="n">
        <v>44066</v>
      </c>
      <c r="AR400" s="0" t="n">
        <v>11</v>
      </c>
    </row>
    <row r="401" customFormat="false" ht="13" hidden="false" customHeight="false" outlineLevel="0" collapsed="false">
      <c r="B401" s="4" t="s">
        <v>44</v>
      </c>
      <c r="C401" s="5" t="n">
        <v>2015</v>
      </c>
      <c r="D401" s="4" t="s">
        <v>60</v>
      </c>
      <c r="E401" s="4" t="s">
        <v>224</v>
      </c>
      <c r="F401" s="4" t="n">
        <v>3</v>
      </c>
      <c r="G401" s="4"/>
      <c r="H401" s="2" t="s">
        <v>270</v>
      </c>
      <c r="I401" s="2" t="s">
        <v>735</v>
      </c>
      <c r="J401" s="2" t="s">
        <v>48</v>
      </c>
      <c r="K401" s="4" t="str">
        <f aca="false">CONCATENATE(IF(ISBLANK(W401),"-",W401),"/",IF(ISBLANK(Z401),"-",Z401),"/",IF(ISBLANK(AC401),"-",AC401),"/",IF(ISBLANK(AF401),"-",AF401),"/",IF(ISBLANK(AH401),"-",AH401))</f>
        <v>-/2018/-/-/-</v>
      </c>
      <c r="L401" s="4" t="str">
        <f aca="false">CONCATENATE(IF(ISBLANK(X401),"-",X401),"/",IF(ISBLANK(AA401),"-",AA401),"/",IF(ISBLANK(AD401),"-",AD401),"/",IF(ISBLANK(AG401),"-",AG401),"/",IF(ISBLANK(AI401),"-",AI401))</f>
        <v>-/2028/-/-/-</v>
      </c>
      <c r="M401" s="6"/>
      <c r="N401" s="4" t="n">
        <v>2018</v>
      </c>
      <c r="O401" s="4" t="str">
        <f aca="false">CONCATENATE(IF(ISBLANK(V401),"-",V401),"/",IF(ISBLANK(Y401),"-",Y401),"/",IF(ISBLANK(AB401),"-",AB401),"/",IF(ISBLANK(AE401),"-",AE401))</f>
        <v>-/90/-/-</v>
      </c>
      <c r="P401" s="4" t="s">
        <v>270</v>
      </c>
      <c r="Q401" s="4" t="s">
        <v>736</v>
      </c>
      <c r="T401" s="11" t="n">
        <f aca="false">M401*F401</f>
        <v>0</v>
      </c>
      <c r="U401" s="12" t="n">
        <f aca="false">G401*M401</f>
        <v>0</v>
      </c>
      <c r="V401" s="2" t="s">
        <v>161</v>
      </c>
      <c r="Y401" s="0" t="n">
        <v>90</v>
      </c>
      <c r="Z401" s="0" t="n">
        <v>2018</v>
      </c>
      <c r="AA401" s="0" t="n">
        <v>2028</v>
      </c>
      <c r="AB401" s="0" t="s">
        <v>161</v>
      </c>
      <c r="AE401" s="4"/>
      <c r="AJ401" s="0" t="n">
        <f aca="false">VLOOKUP(D401,Koordinaten!$A:$C,2,FALSE())</f>
        <v>12.4853384</v>
      </c>
      <c r="AK401" s="0" t="n">
        <f aca="false">VLOOKUP(D401,Koordinaten!$A:$C,3,FALSE())</f>
        <v>41.894802</v>
      </c>
      <c r="AL401" s="0" t="n">
        <f aca="false">IF(ISBLANK($E401),VLOOKUP(D401,Koordinaten!$A:$C,2,FALSE()),VLOOKUP($E401,Koordinaten!$F:$H,2,FALSE()))</f>
        <v>10.9924122</v>
      </c>
      <c r="AM401" s="0" t="n">
        <f aca="false">IF(ISBLANK($E401),VLOOKUP(D401,Koordinaten!$A:$C,3,FALSE()),VLOOKUP($E401,Koordinaten!$F:$H,3,FALSE()))</f>
        <v>45.4384958</v>
      </c>
      <c r="AN401" s="0" t="str">
        <f aca="false">CONCATENATE(AK401,";",AJ401)</f>
        <v>41,894802;12,4853384</v>
      </c>
      <c r="AO401" s="0" t="str">
        <f aca="false">CONCATENATE(AM401,";",AL401)</f>
        <v>45,4384958;10,9924122</v>
      </c>
      <c r="AP401" s="0" t="n">
        <f aca="false">MIN(IF(ISBLANK(X401),9999,X401),IF(ISBLANK(AA401),9999,AA401),IF(ISBLANK(AD401),9999,AD401),IF(ISBLANK(AG401),9999,AG401),IF(ISBLANK(AI401),9999,AI401))</f>
        <v>2028</v>
      </c>
      <c r="AQ401" s="10" t="n">
        <v>44066</v>
      </c>
      <c r="AR401" s="0" t="n">
        <v>10</v>
      </c>
    </row>
    <row r="402" customFormat="false" ht="13" hidden="false" customHeight="false" outlineLevel="0" collapsed="false">
      <c r="B402" s="4" t="s">
        <v>89</v>
      </c>
      <c r="C402" s="5" t="n">
        <v>2017</v>
      </c>
      <c r="D402" s="4" t="s">
        <v>60</v>
      </c>
      <c r="E402" s="4" t="s">
        <v>61</v>
      </c>
      <c r="F402" s="4" t="n">
        <v>3</v>
      </c>
      <c r="G402" s="4"/>
      <c r="H402" s="2" t="s">
        <v>593</v>
      </c>
      <c r="I402" s="2" t="s">
        <v>594</v>
      </c>
      <c r="J402" s="2" t="s">
        <v>595</v>
      </c>
      <c r="K402" s="4" t="str">
        <f aca="false">CONCATENATE(IF(ISBLANK(W402),"-",W402),"/",IF(ISBLANK(Z402),"-",Z402),"/",IF(ISBLANK(AC402),"-",AC402),"/",IF(ISBLANK(AF402),"-",AF402),"/",IF(ISBLANK(AH402),"-",AH402))</f>
        <v>-/2018/-/-/-</v>
      </c>
      <c r="L402" s="4" t="str">
        <f aca="false">CONCATENATE(IF(ISBLANK(X402),"-",X402),"/",IF(ISBLANK(AA402),"-",AA402),"/",IF(ISBLANK(AD402),"-",AD402),"/",IF(ISBLANK(AG402),"-",AG402),"/",IF(ISBLANK(AI402),"-",AI402))</f>
        <v>-/2018/-/-/-</v>
      </c>
      <c r="M402" s="6"/>
      <c r="N402" s="4" t="n">
        <v>2018</v>
      </c>
      <c r="O402" s="4" t="str">
        <f aca="false">CONCATENATE(IF(ISBLANK(V402),"-",V402),"/",IF(ISBLANK(Y402),"-",Y402),"/",IF(ISBLANK(AB402),"-",AB402),"/",IF(ISBLANK(AE402),"-",AE402))</f>
        <v>-/88/-/-</v>
      </c>
      <c r="P402" s="4" t="s">
        <v>270</v>
      </c>
      <c r="Q402" s="4" t="s">
        <v>736</v>
      </c>
      <c r="T402" s="11" t="n">
        <f aca="false">M402*F402</f>
        <v>0</v>
      </c>
      <c r="U402" s="12" t="n">
        <f aca="false">G402*M402</f>
        <v>0</v>
      </c>
      <c r="V402" s="2" t="s">
        <v>161</v>
      </c>
      <c r="Y402" s="0" t="n">
        <v>88</v>
      </c>
      <c r="Z402" s="0" t="n">
        <v>2018</v>
      </c>
      <c r="AA402" s="0" t="n">
        <v>2018</v>
      </c>
      <c r="AB402" s="0" t="s">
        <v>161</v>
      </c>
      <c r="AE402" s="4"/>
      <c r="AJ402" s="0" t="n">
        <f aca="false">VLOOKUP(D402,Koordinaten!$A:$C,2,FALSE())</f>
        <v>12.4853384</v>
      </c>
      <c r="AK402" s="0" t="n">
        <f aca="false">VLOOKUP(D402,Koordinaten!$A:$C,3,FALSE())</f>
        <v>41.894802</v>
      </c>
      <c r="AL402" s="0" t="n">
        <f aca="false">IF(ISBLANK($E402),VLOOKUP(D402,Koordinaten!$A:$C,2,FALSE()),VLOOKUP($E402,Koordinaten!$F:$H,2,FALSE()))</f>
        <v>11.2555757</v>
      </c>
      <c r="AM402" s="0" t="n">
        <f aca="false">IF(ISBLANK($E402),VLOOKUP(D402,Koordinaten!$A:$C,3,FALSE()),VLOOKUP($E402,Koordinaten!$F:$H,3,FALSE()))</f>
        <v>43.7698712</v>
      </c>
      <c r="AN402" s="0" t="str">
        <f aca="false">CONCATENATE(AK402,";",AJ402)</f>
        <v>41,894802;12,4853384</v>
      </c>
      <c r="AO402" s="0" t="str">
        <f aca="false">CONCATENATE(AM402,";",AL402)</f>
        <v>43,7698712;11,2555757</v>
      </c>
      <c r="AP402" s="0" t="n">
        <f aca="false">MIN(IF(ISBLANK(X402),9999,X402),IF(ISBLANK(AA402),9999,AA402),IF(ISBLANK(AD402),9999,AD402),IF(ISBLANK(AG402),9999,AG402),IF(ISBLANK(AI402),9999,AI402))</f>
        <v>2018</v>
      </c>
    </row>
    <row r="403" customFormat="false" ht="13" hidden="false" customHeight="false" outlineLevel="0" collapsed="false">
      <c r="B403" s="4" t="s">
        <v>44</v>
      </c>
      <c r="C403" s="4" t="n">
        <v>2013</v>
      </c>
      <c r="D403" s="4" t="s">
        <v>60</v>
      </c>
      <c r="E403" s="4" t="s">
        <v>191</v>
      </c>
      <c r="F403" s="4" t="n">
        <v>3</v>
      </c>
      <c r="G403" s="4"/>
      <c r="H403" s="2" t="s">
        <v>737</v>
      </c>
      <c r="I403" s="2" t="s">
        <v>738</v>
      </c>
      <c r="J403" s="2" t="s">
        <v>48</v>
      </c>
      <c r="K403" s="4" t="str">
        <f aca="false">CONCATENATE(IF(ISBLANK(W403),"-",W403),"/",IF(ISBLANK(Z403),"-",Z403),"/",IF(ISBLANK(AC403),"-",AC403),"/",IF(ISBLANK(AF403),"-",AF403),"/",IF(ISBLANK(AH403),"-",AH403))</f>
        <v>-/-/-/-/-</v>
      </c>
      <c r="L403" s="4" t="str">
        <f aca="false">CONCATENATE(IF(ISBLANK(X403),"-",X403),"/",IF(ISBLANK(AA403),"-",AA403),"/",IF(ISBLANK(AD403),"-",AD403),"/",IF(ISBLANK(AG403),"-",AG403),"/",IF(ISBLANK(AI403),"-",AI403))</f>
        <v>-/-/-/-/-</v>
      </c>
      <c r="M403" s="6"/>
      <c r="N403" s="4" t="n">
        <v>2018</v>
      </c>
      <c r="O403" s="4" t="str">
        <f aca="false">CONCATENATE(IF(ISBLANK(V403),"-",V403),"/",IF(ISBLANK(Y403),"-",Y403),"/",IF(ISBLANK(AB403),"-",AB403),"/",IF(ISBLANK(AE403),"-",AE403))</f>
        <v>-/-/-/-</v>
      </c>
      <c r="P403" s="4" t="s">
        <v>737</v>
      </c>
      <c r="Q403" s="4" t="s">
        <v>739</v>
      </c>
      <c r="T403" s="11" t="n">
        <f aca="false">M403*F403</f>
        <v>0</v>
      </c>
      <c r="U403" s="12" t="n">
        <f aca="false">G403*M403</f>
        <v>0</v>
      </c>
      <c r="V403" s="2" t="s">
        <v>161</v>
      </c>
      <c r="Y403" s="0" t="s">
        <v>161</v>
      </c>
      <c r="AB403" s="0" t="s">
        <v>161</v>
      </c>
      <c r="AE403" s="4"/>
      <c r="AJ403" s="0" t="n">
        <f aca="false">VLOOKUP(D403,Koordinaten!$A:$C,2,FALSE())</f>
        <v>12.4853384</v>
      </c>
      <c r="AK403" s="0" t="n">
        <f aca="false">VLOOKUP(D403,Koordinaten!$A:$C,3,FALSE())</f>
        <v>41.894802</v>
      </c>
      <c r="AL403" s="0" t="n">
        <f aca="false">IF(ISBLANK($E403),VLOOKUP(D403,Koordinaten!$A:$C,2,FALSE()),VLOOKUP($E403,Koordinaten!$F:$H,2,FALSE()))</f>
        <v>9.768893</v>
      </c>
      <c r="AM403" s="0" t="n">
        <f aca="false">IF(ISBLANK($E403),VLOOKUP(D403,Koordinaten!$A:$C,3,FALSE()),VLOOKUP($E403,Koordinaten!$F:$H,3,FALSE()))</f>
        <v>45.6209</v>
      </c>
      <c r="AN403" s="0" t="str">
        <f aca="false">CONCATENATE(AK403,";",AJ403)</f>
        <v>41,894802;12,4853384</v>
      </c>
      <c r="AO403" s="0" t="str">
        <f aca="false">CONCATENATE(AM403,";",AL403)</f>
        <v>45,6209;9,768893</v>
      </c>
      <c r="AP403" s="0" t="n">
        <f aca="false">MIN(IF(ISBLANK(X403),9999,X403),IF(ISBLANK(AA403),9999,AA403),IF(ISBLANK(AD403),9999,AD403),IF(ISBLANK(AG403),9999,AG403),IF(ISBLANK(AI403),9999,AI403))</f>
        <v>9999</v>
      </c>
    </row>
    <row r="404" customFormat="false" ht="13" hidden="false" customHeight="false" outlineLevel="0" collapsed="false">
      <c r="B404" s="4" t="s">
        <v>44</v>
      </c>
      <c r="C404" s="5" t="n">
        <v>2012</v>
      </c>
      <c r="D404" s="4" t="s">
        <v>60</v>
      </c>
      <c r="E404" s="4" t="s">
        <v>191</v>
      </c>
      <c r="F404" s="4" t="n">
        <v>2</v>
      </c>
      <c r="G404" s="4"/>
      <c r="H404" s="2" t="s">
        <v>737</v>
      </c>
      <c r="I404" s="2" t="s">
        <v>740</v>
      </c>
      <c r="J404" s="2" t="s">
        <v>48</v>
      </c>
      <c r="K404" s="4" t="str">
        <f aca="false">CONCATENATE(IF(ISBLANK(W404),"-",W404),"/",IF(ISBLANK(Z404),"-",Z404),"/",IF(ISBLANK(AC404),"-",AC404),"/",IF(ISBLANK(AF404),"-",AF404),"/",IF(ISBLANK(AH404),"-",AH404))</f>
        <v>-/-/-/-/-</v>
      </c>
      <c r="L404" s="4" t="str">
        <f aca="false">CONCATENATE(IF(ISBLANK(X404),"-",X404),"/",IF(ISBLANK(AA404),"-",AA404),"/",IF(ISBLANK(AD404),"-",AD404),"/",IF(ISBLANK(AG404),"-",AG404),"/",IF(ISBLANK(AI404),"-",AI404))</f>
        <v>-/-/-/-/-</v>
      </c>
      <c r="M404" s="6"/>
      <c r="N404" s="4" t="n">
        <v>2018</v>
      </c>
      <c r="O404" s="4" t="str">
        <f aca="false">CONCATENATE(IF(ISBLANK(V404),"-",V404),"/",IF(ISBLANK(Y404),"-",Y404),"/",IF(ISBLANK(AB404),"-",AB404),"/",IF(ISBLANK(AE404),"-",AE404))</f>
        <v>-/-/-/DE85</v>
      </c>
      <c r="P404" s="4" t="s">
        <v>737</v>
      </c>
      <c r="Q404" s="4" t="s">
        <v>739</v>
      </c>
      <c r="T404" s="11" t="n">
        <f aca="false">M404*F404</f>
        <v>0</v>
      </c>
      <c r="U404" s="12" t="n">
        <f aca="false">G404*M404</f>
        <v>0</v>
      </c>
      <c r="V404" s="2" t="s">
        <v>161</v>
      </c>
      <c r="Y404" s="0" t="s">
        <v>161</v>
      </c>
      <c r="AB404" s="0" t="s">
        <v>161</v>
      </c>
      <c r="AE404" s="4" t="s">
        <v>741</v>
      </c>
      <c r="AJ404" s="0" t="n">
        <f aca="false">VLOOKUP(D404,Koordinaten!$A:$C,2,FALSE())</f>
        <v>12.4853384</v>
      </c>
      <c r="AK404" s="0" t="n">
        <f aca="false">VLOOKUP(D404,Koordinaten!$A:$C,3,FALSE())</f>
        <v>41.894802</v>
      </c>
      <c r="AL404" s="0" t="n">
        <f aca="false">IF(ISBLANK($E404),VLOOKUP(D404,Koordinaten!$A:$C,2,FALSE()),VLOOKUP($E404,Koordinaten!$F:$H,2,FALSE()))</f>
        <v>9.768893</v>
      </c>
      <c r="AM404" s="0" t="n">
        <f aca="false">IF(ISBLANK($E404),VLOOKUP(D404,Koordinaten!$A:$C,3,FALSE()),VLOOKUP($E404,Koordinaten!$F:$H,3,FALSE()))</f>
        <v>45.6209</v>
      </c>
      <c r="AN404" s="0" t="str">
        <f aca="false">CONCATENATE(AK404,";",AJ404)</f>
        <v>41,894802;12,4853384</v>
      </c>
      <c r="AO404" s="0" t="str">
        <f aca="false">CONCATENATE(AM404,";",AL404)</f>
        <v>45,6209;9,768893</v>
      </c>
      <c r="AP404" s="0" t="n">
        <f aca="false">MIN(IF(ISBLANK(X404),9999,X404),IF(ISBLANK(AA404),9999,AA404),IF(ISBLANK(AD404),9999,AD404),IF(ISBLANK(AG404),9999,AG404),IF(ISBLANK(AI404),9999,AI404))</f>
        <v>9999</v>
      </c>
    </row>
    <row r="405" customFormat="false" ht="13" hidden="false" customHeight="false" outlineLevel="0" collapsed="false">
      <c r="B405" s="4" t="s">
        <v>44</v>
      </c>
      <c r="C405" s="5" t="n">
        <v>2012</v>
      </c>
      <c r="D405" s="4" t="s">
        <v>60</v>
      </c>
      <c r="E405" s="4" t="s">
        <v>191</v>
      </c>
      <c r="F405" s="4" t="n">
        <v>3</v>
      </c>
      <c r="G405" s="4"/>
      <c r="H405" s="2" t="s">
        <v>737</v>
      </c>
      <c r="I405" s="2" t="s">
        <v>742</v>
      </c>
      <c r="J405" s="2" t="s">
        <v>48</v>
      </c>
      <c r="K405" s="4" t="str">
        <f aca="false">CONCATENATE(IF(ISBLANK(W405),"-",W405),"/",IF(ISBLANK(Z405),"-",Z405),"/",IF(ISBLANK(AC405),"-",AC405),"/",IF(ISBLANK(AF405),"-",AF405),"/",IF(ISBLANK(AH405),"-",AH405))</f>
        <v>-/-/-/-/-</v>
      </c>
      <c r="L405" s="4" t="str">
        <f aca="false">CONCATENATE(IF(ISBLANK(X405),"-",X405),"/",IF(ISBLANK(AA405),"-",AA405),"/",IF(ISBLANK(AD405),"-",AD405),"/",IF(ISBLANK(AG405),"-",AG405),"/",IF(ISBLANK(AI405),"-",AI405))</f>
        <v>-/-/-/-/-</v>
      </c>
      <c r="M405" s="6"/>
      <c r="N405" s="4" t="n">
        <v>2018</v>
      </c>
      <c r="O405" s="4" t="str">
        <f aca="false">CONCATENATE(IF(ISBLANK(V405),"-",V405),"/",IF(ISBLANK(Y405),"-",Y405),"/",IF(ISBLANK(AB405),"-",AB405),"/",IF(ISBLANK(AE405),"-",AE405))</f>
        <v>-/-/-/DE84</v>
      </c>
      <c r="P405" s="4" t="s">
        <v>737</v>
      </c>
      <c r="Q405" s="4" t="s">
        <v>739</v>
      </c>
      <c r="T405" s="11" t="n">
        <f aca="false">M405*F405</f>
        <v>0</v>
      </c>
      <c r="U405" s="12" t="n">
        <f aca="false">G405*M405</f>
        <v>0</v>
      </c>
      <c r="V405" s="2" t="s">
        <v>161</v>
      </c>
      <c r="Y405" s="0" t="s">
        <v>161</v>
      </c>
      <c r="AB405" s="0" t="s">
        <v>161</v>
      </c>
      <c r="AE405" s="4" t="s">
        <v>743</v>
      </c>
      <c r="AJ405" s="0" t="n">
        <f aca="false">VLOOKUP(D405,Koordinaten!$A:$C,2,FALSE())</f>
        <v>12.4853384</v>
      </c>
      <c r="AK405" s="0" t="n">
        <f aca="false">VLOOKUP(D405,Koordinaten!$A:$C,3,FALSE())</f>
        <v>41.894802</v>
      </c>
      <c r="AL405" s="0" t="n">
        <f aca="false">IF(ISBLANK($E405),VLOOKUP(D405,Koordinaten!$A:$C,2,FALSE()),VLOOKUP($E405,Koordinaten!$F:$H,2,FALSE()))</f>
        <v>9.768893</v>
      </c>
      <c r="AM405" s="0" t="n">
        <f aca="false">IF(ISBLANK($E405),VLOOKUP(D405,Koordinaten!$A:$C,3,FALSE()),VLOOKUP($E405,Koordinaten!$F:$H,3,FALSE()))</f>
        <v>45.6209</v>
      </c>
      <c r="AN405" s="0" t="str">
        <f aca="false">CONCATENATE(AK405,";",AJ405)</f>
        <v>41,894802;12,4853384</v>
      </c>
      <c r="AO405" s="0" t="str">
        <f aca="false">CONCATENATE(AM405,";",AL405)</f>
        <v>45,6209;9,768893</v>
      </c>
      <c r="AP405" s="0" t="n">
        <f aca="false">MIN(IF(ISBLANK(X405),9999,X405),IF(ISBLANK(AA405),9999,AA405),IF(ISBLANK(AD405),9999,AD405),IF(ISBLANK(AG405),9999,AG405),IF(ISBLANK(AI405),9999,AI405))</f>
        <v>9999</v>
      </c>
    </row>
    <row r="406" customFormat="false" ht="13" hidden="false" customHeight="false" outlineLevel="0" collapsed="false">
      <c r="B406" s="4" t="s">
        <v>44</v>
      </c>
      <c r="C406" s="5" t="n">
        <v>2015</v>
      </c>
      <c r="D406" s="4" t="s">
        <v>53</v>
      </c>
      <c r="E406" s="4" t="s">
        <v>54</v>
      </c>
      <c r="F406" s="4" t="n">
        <v>0</v>
      </c>
      <c r="G406" s="4"/>
      <c r="H406" s="2" t="s">
        <v>744</v>
      </c>
      <c r="I406" s="2" t="s">
        <v>745</v>
      </c>
      <c r="J406" s="2" t="s">
        <v>196</v>
      </c>
      <c r="K406" s="4" t="str">
        <f aca="false">CONCATENATE(IF(ISBLANK(W406),"-",W406),"/",IF(ISBLANK(Z406),"-",Z406),"/",IF(ISBLANK(AC406),"-",AC406),"/",IF(ISBLANK(AF406),"-",AF406),"/",IF(ISBLANK(AH406),"-",AH406))</f>
        <v>-/-/-/-/-</v>
      </c>
      <c r="L406" s="4" t="str">
        <f aca="false">CONCATENATE(IF(ISBLANK(X406),"-",X406),"/",IF(ISBLANK(AA406),"-",AA406),"/",IF(ISBLANK(AD406),"-",AD406),"/",IF(ISBLANK(AG406),"-",AG406),"/",IF(ISBLANK(AI406),"-",AI406))</f>
        <v>-/-/-/-/-</v>
      </c>
      <c r="M406" s="6"/>
      <c r="N406" s="4" t="n">
        <v>2018</v>
      </c>
      <c r="O406" s="4" t="str">
        <f aca="false">CONCATENATE(IF(ISBLANK(V406),"-",V406),"/",IF(ISBLANK(Y406),"-",Y406),"/",IF(ISBLANK(AB406),"-",AB406),"/",IF(ISBLANK(AE406),"-",AE406))</f>
        <v>-/-/-/-</v>
      </c>
      <c r="P406" s="4" t="s">
        <v>367</v>
      </c>
      <c r="Q406" s="4" t="s">
        <v>367</v>
      </c>
      <c r="T406" s="11" t="n">
        <f aca="false">M406*F406</f>
        <v>0</v>
      </c>
      <c r="U406" s="12" t="n">
        <f aca="false">G406*M406</f>
        <v>0</v>
      </c>
      <c r="V406" s="2" t="s">
        <v>161</v>
      </c>
      <c r="Y406" s="0" t="s">
        <v>161</v>
      </c>
      <c r="AB406" s="0" t="s">
        <v>161</v>
      </c>
      <c r="AE406" s="4"/>
      <c r="AJ406" s="0" t="n">
        <f aca="false">VLOOKUP(D406,Koordinaten!$A:$C,2,FALSE())</f>
        <v>16.3725042</v>
      </c>
      <c r="AK406" s="0" t="n">
        <f aca="false">VLOOKUP(D406,Koordinaten!$A:$C,3,FALSE())</f>
        <v>48.2083537</v>
      </c>
      <c r="AL406" s="0" t="n">
        <f aca="false">IF(ISBLANK($E406),VLOOKUP(D406,Koordinaten!$A:$C,2,FALSE()),VLOOKUP($E406,Koordinaten!$F:$H,2,FALSE()))</f>
        <v>16.4166666</v>
      </c>
      <c r="AM406" s="0" t="n">
        <f aca="false">IF(ISBLANK($E406),VLOOKUP(D406,Koordinaten!$A:$C,3,FALSE()),VLOOKUP($E406,Koordinaten!$F:$H,3,FALSE()))</f>
        <v>47.5000001</v>
      </c>
      <c r="AN406" s="0" t="str">
        <f aca="false">CONCATENATE(AK406,";",AJ406)</f>
        <v>48,2083537;16,3725042</v>
      </c>
      <c r="AO406" s="0" t="str">
        <f aca="false">CONCATENATE(AM406,";",AL406)</f>
        <v>47,5000001;16,4166666</v>
      </c>
      <c r="AP406" s="0" t="n">
        <f aca="false">MIN(IF(ISBLANK(X406),9999,X406),IF(ISBLANK(AA406),9999,AA406),IF(ISBLANK(AD406),9999,AD406),IF(ISBLANK(AG406),9999,AG406),IF(ISBLANK(AI406),9999,AI406))</f>
        <v>9999</v>
      </c>
    </row>
    <row r="407" customFormat="false" ht="20" hidden="false" customHeight="false" outlineLevel="0" collapsed="false">
      <c r="B407" s="4" t="s">
        <v>44</v>
      </c>
      <c r="C407" s="4" t="n">
        <v>2014</v>
      </c>
      <c r="D407" s="4" t="s">
        <v>197</v>
      </c>
      <c r="E407" s="4" t="s">
        <v>635</v>
      </c>
      <c r="F407" s="4" t="n">
        <v>0</v>
      </c>
      <c r="G407" s="4"/>
      <c r="H407" s="2" t="s">
        <v>746</v>
      </c>
      <c r="I407" s="2" t="s">
        <v>747</v>
      </c>
      <c r="J407" s="2" t="s">
        <v>748</v>
      </c>
      <c r="K407" s="4" t="str">
        <f aca="false">CONCATENATE(IF(ISBLANK(W407),"-",W407),"/",IF(ISBLANK(Z407),"-",Z407),"/",IF(ISBLANK(AC407),"-",AC407),"/",IF(ISBLANK(AF407),"-",AF407),"/",IF(ISBLANK(AH407),"-",AH407))</f>
        <v>-/-/-/-/-</v>
      </c>
      <c r="L407" s="4" t="str">
        <f aca="false">CONCATENATE(IF(ISBLANK(X407),"-",X407),"/",IF(ISBLANK(AA407),"-",AA407),"/",IF(ISBLANK(AD407),"-",AD407),"/",IF(ISBLANK(AG407),"-",AG407),"/",IF(ISBLANK(AI407),"-",AI407))</f>
        <v>-/-/-/-/-</v>
      </c>
      <c r="M407" s="6"/>
      <c r="N407" s="4" t="n">
        <v>2018</v>
      </c>
      <c r="O407" s="4" t="str">
        <f aca="false">CONCATENATE(IF(ISBLANK(V407),"-",V407),"/",IF(ISBLANK(Y407),"-",Y407),"/",IF(ISBLANK(AB407),"-",AB407),"/",IF(ISBLANK(AE407),"-",AE407))</f>
        <v>-/-/-/-</v>
      </c>
      <c r="P407" s="4" t="s">
        <v>749</v>
      </c>
      <c r="Q407" s="4" t="s">
        <v>749</v>
      </c>
      <c r="T407" s="11" t="n">
        <f aca="false">M407*F407</f>
        <v>0</v>
      </c>
      <c r="U407" s="12" t="n">
        <f aca="false">G407*M407</f>
        <v>0</v>
      </c>
      <c r="V407" s="2" t="s">
        <v>161</v>
      </c>
      <c r="Y407" s="0" t="s">
        <v>161</v>
      </c>
      <c r="AB407" s="0" t="s">
        <v>161</v>
      </c>
      <c r="AE407" s="4"/>
      <c r="AJ407" s="0" t="n">
        <f aca="false">VLOOKUP(D407,Koordinaten!$A:$C,2,FALSE())</f>
        <v>13.376935</v>
      </c>
      <c r="AK407" s="0" t="n">
        <f aca="false">VLOOKUP(D407,Koordinaten!$A:$C,3,FALSE())</f>
        <v>52.516181</v>
      </c>
      <c r="AL407" s="0" t="n">
        <f aca="false">IF(ISBLANK($E407),VLOOKUP(D407,Koordinaten!$A:$C,2,FALSE()),VLOOKUP($E407,Koordinaten!$F:$H,2,FALSE()))</f>
        <v>9.1949534</v>
      </c>
      <c r="AM407" s="0" t="n">
        <f aca="false">IF(ISBLANK($E407),VLOOKUP(D407,Koordinaten!$A:$C,3,FALSE()),VLOOKUP($E407,Koordinaten!$F:$H,3,FALSE()))</f>
        <v>48.6296972</v>
      </c>
      <c r="AN407" s="0" t="str">
        <f aca="false">CONCATENATE(AK407,";",AJ407)</f>
        <v>52,516181;13,376935</v>
      </c>
      <c r="AO407" s="0" t="str">
        <f aca="false">CONCATENATE(AM407,";",AL407)</f>
        <v>48,6296972;9,1949534</v>
      </c>
      <c r="AP407" s="0" t="n">
        <f aca="false">MIN(IF(ISBLANK(X407),9999,X407),IF(ISBLANK(AA407),9999,AA407),IF(ISBLANK(AD407),9999,AD407),IF(ISBLANK(AG407),9999,AG407),IF(ISBLANK(AI407),9999,AI407))</f>
        <v>9999</v>
      </c>
    </row>
    <row r="408" customFormat="false" ht="20" hidden="false" customHeight="false" outlineLevel="0" collapsed="false">
      <c r="B408" s="4" t="s">
        <v>44</v>
      </c>
      <c r="C408" s="4" t="n">
        <v>2012</v>
      </c>
      <c r="D408" s="4" t="s">
        <v>197</v>
      </c>
      <c r="E408" s="4" t="s">
        <v>635</v>
      </c>
      <c r="F408" s="4" t="n">
        <v>0</v>
      </c>
      <c r="G408" s="4"/>
      <c r="H408" s="2" t="s">
        <v>746</v>
      </c>
      <c r="I408" s="2" t="s">
        <v>750</v>
      </c>
      <c r="J408" s="2" t="s">
        <v>748</v>
      </c>
      <c r="K408" s="4" t="str">
        <f aca="false">CONCATENATE(IF(ISBLANK(W408),"-",W408),"/",IF(ISBLANK(Z408),"-",Z408),"/",IF(ISBLANK(AC408),"-",AC408),"/",IF(ISBLANK(AF408),"-",AF408),"/",IF(ISBLANK(AH408),"-",AH408))</f>
        <v>-/-/-/-/-</v>
      </c>
      <c r="L408" s="4" t="str">
        <f aca="false">CONCATENATE(IF(ISBLANK(X408),"-",X408),"/",IF(ISBLANK(AA408),"-",AA408),"/",IF(ISBLANK(AD408),"-",AD408),"/",IF(ISBLANK(AG408),"-",AG408),"/",IF(ISBLANK(AI408),"-",AI408))</f>
        <v>-/-/-/-/-</v>
      </c>
      <c r="M408" s="6"/>
      <c r="N408" s="4" t="n">
        <v>2018</v>
      </c>
      <c r="O408" s="4" t="str">
        <f aca="false">CONCATENATE(IF(ISBLANK(V408),"-",V408),"/",IF(ISBLANK(Y408),"-",Y408),"/",IF(ISBLANK(AB408),"-",AB408),"/",IF(ISBLANK(AE408),"-",AE408))</f>
        <v>-/-/-/-</v>
      </c>
      <c r="P408" s="4" t="s">
        <v>749</v>
      </c>
      <c r="Q408" s="4" t="s">
        <v>749</v>
      </c>
      <c r="T408" s="11" t="n">
        <f aca="false">M408*F408</f>
        <v>0</v>
      </c>
      <c r="U408" s="12" t="n">
        <f aca="false">G408*M408</f>
        <v>0</v>
      </c>
      <c r="V408" s="2" t="s">
        <v>161</v>
      </c>
      <c r="Y408" s="0" t="s">
        <v>161</v>
      </c>
      <c r="AB408" s="0" t="s">
        <v>161</v>
      </c>
      <c r="AE408" s="4"/>
      <c r="AJ408" s="0" t="n">
        <f aca="false">VLOOKUP(D408,Koordinaten!$A:$C,2,FALSE())</f>
        <v>13.376935</v>
      </c>
      <c r="AK408" s="0" t="n">
        <f aca="false">VLOOKUP(D408,Koordinaten!$A:$C,3,FALSE())</f>
        <v>52.516181</v>
      </c>
      <c r="AL408" s="0" t="n">
        <f aca="false">IF(ISBLANK($E408),VLOOKUP(D408,Koordinaten!$A:$C,2,FALSE()),VLOOKUP($E408,Koordinaten!$F:$H,2,FALSE()))</f>
        <v>9.1949534</v>
      </c>
      <c r="AM408" s="0" t="n">
        <f aca="false">IF(ISBLANK($E408),VLOOKUP(D408,Koordinaten!$A:$C,3,FALSE()),VLOOKUP($E408,Koordinaten!$F:$H,3,FALSE()))</f>
        <v>48.6296972</v>
      </c>
      <c r="AN408" s="0" t="str">
        <f aca="false">CONCATENATE(AK408,";",AJ408)</f>
        <v>52,516181;13,376935</v>
      </c>
      <c r="AO408" s="0" t="str">
        <f aca="false">CONCATENATE(AM408,";",AL408)</f>
        <v>48,6296972;9,1949534</v>
      </c>
      <c r="AP408" s="0" t="n">
        <f aca="false">MIN(IF(ISBLANK(X408),9999,X408),IF(ISBLANK(AA408),9999,AA408),IF(ISBLANK(AD408),9999,AD408),IF(ISBLANK(AG408),9999,AG408),IF(ISBLANK(AI408),9999,AI408))</f>
        <v>9999</v>
      </c>
    </row>
    <row r="409" customFormat="false" ht="13" hidden="false" customHeight="false" outlineLevel="0" collapsed="false">
      <c r="B409" s="4" t="s">
        <v>52</v>
      </c>
      <c r="C409" s="5" t="n">
        <v>2013</v>
      </c>
      <c r="D409" s="4" t="s">
        <v>53</v>
      </c>
      <c r="E409" s="4" t="s">
        <v>174</v>
      </c>
      <c r="F409" s="4" t="n">
        <v>1</v>
      </c>
      <c r="G409" s="4" t="n">
        <v>1</v>
      </c>
      <c r="H409" s="2" t="s">
        <v>751</v>
      </c>
      <c r="I409" s="2" t="s">
        <v>752</v>
      </c>
      <c r="J409" s="2" t="s">
        <v>753</v>
      </c>
      <c r="K409" s="4" t="str">
        <f aca="false">CONCATENATE(IF(ISBLANK(W409),"-",W409),"/",IF(ISBLANK(Z409),"-",Z409),"/",IF(ISBLANK(AC409),"-",AC409),"/",IF(ISBLANK(AF409),"-",AF409),"/",IF(ISBLANK(AH409),"-",AH409))</f>
        <v>-/-/-/-/-</v>
      </c>
      <c r="L409" s="4" t="str">
        <f aca="false">CONCATENATE(IF(ISBLANK(X409),"-",X409),"/",IF(ISBLANK(AA409),"-",AA409),"/",IF(ISBLANK(AD409),"-",AD409),"/",IF(ISBLANK(AG409),"-",AG409),"/",IF(ISBLANK(AI409),"-",AI409))</f>
        <v>-/-/-/-/-</v>
      </c>
      <c r="M409" s="6"/>
      <c r="N409" s="4" t="n">
        <v>2018</v>
      </c>
      <c r="O409" s="4" t="str">
        <f aca="false">CONCATENATE(IF(ISBLANK(V409),"-",V409),"/",IF(ISBLANK(Y409),"-",Y409),"/",IF(ISBLANK(AB409),"-",AB409),"/",IF(ISBLANK(AE409),"-",AE409))</f>
        <v>-/-/-/FS95</v>
      </c>
      <c r="P409" s="4" t="s">
        <v>751</v>
      </c>
      <c r="Q409" s="4" t="s">
        <v>754</v>
      </c>
      <c r="T409" s="11" t="n">
        <f aca="false">M409*F409</f>
        <v>0</v>
      </c>
      <c r="U409" s="12" t="n">
        <f aca="false">G409*M409</f>
        <v>0</v>
      </c>
      <c r="V409" s="2" t="s">
        <v>161</v>
      </c>
      <c r="Y409" s="0" t="s">
        <v>161</v>
      </c>
      <c r="AB409" s="0" t="s">
        <v>161</v>
      </c>
      <c r="AE409" s="4" t="s">
        <v>755</v>
      </c>
      <c r="AJ409" s="0" t="n">
        <f aca="false">VLOOKUP(D409,Koordinaten!$A:$C,2,FALSE())</f>
        <v>16.3725042</v>
      </c>
      <c r="AK409" s="0" t="n">
        <f aca="false">VLOOKUP(D409,Koordinaten!$A:$C,3,FALSE())</f>
        <v>48.2083537</v>
      </c>
      <c r="AL409" s="0" t="n">
        <f aca="false">IF(ISBLANK($E409),VLOOKUP(D409,Koordinaten!$A:$C,2,FALSE()),VLOOKUP($E409,Koordinaten!$F:$H,2,FALSE()))</f>
        <v>15.1666665</v>
      </c>
      <c r="AM409" s="0" t="n">
        <f aca="false">IF(ISBLANK($E409),VLOOKUP(D409,Koordinaten!$A:$C,3,FALSE()),VLOOKUP($E409,Koordinaten!$F:$H,3,FALSE()))</f>
        <v>47.2500001</v>
      </c>
      <c r="AN409" s="0" t="str">
        <f aca="false">CONCATENATE(AK409,";",AJ409)</f>
        <v>48,2083537;16,3725042</v>
      </c>
      <c r="AO409" s="0" t="str">
        <f aca="false">CONCATENATE(AM409,";",AL409)</f>
        <v>47,2500001;15,1666665</v>
      </c>
      <c r="AP409" s="0" t="n">
        <f aca="false">MIN(IF(ISBLANK(X409),9999,X409),IF(ISBLANK(AA409),9999,AA409),IF(ISBLANK(AD409),9999,AD409),IF(ISBLANK(AG409),9999,AG409),IF(ISBLANK(AI409),9999,AI409))</f>
        <v>9999</v>
      </c>
      <c r="AQ409" s="10" t="n">
        <v>44107</v>
      </c>
      <c r="AR409" s="0" t="s">
        <v>51</v>
      </c>
    </row>
    <row r="410" customFormat="false" ht="13" hidden="false" customHeight="false" outlineLevel="0" collapsed="false">
      <c r="B410" s="4" t="s">
        <v>89</v>
      </c>
      <c r="C410" s="5" t="n">
        <v>2017</v>
      </c>
      <c r="D410" s="4" t="s">
        <v>53</v>
      </c>
      <c r="E410" s="4" t="s">
        <v>174</v>
      </c>
      <c r="F410" s="4" t="n">
        <v>3</v>
      </c>
      <c r="G410" s="4" t="n">
        <v>3</v>
      </c>
      <c r="H410" s="2" t="s">
        <v>751</v>
      </c>
      <c r="I410" s="2" t="s">
        <v>756</v>
      </c>
      <c r="J410" s="2" t="s">
        <v>144</v>
      </c>
      <c r="K410" s="4" t="str">
        <f aca="false">CONCATENATE(IF(ISBLANK(W410),"-",W410),"/",IF(ISBLANK(Z410),"-",Z410),"/",IF(ISBLANK(AC410),"-",AC410),"/",IF(ISBLANK(AF410),"-",AF410),"/",IF(ISBLANK(AH410),"-",AH410))</f>
        <v>2018/-/-/-/-</v>
      </c>
      <c r="L410" s="4" t="str">
        <f aca="false">CONCATENATE(IF(ISBLANK(X410),"-",X410),"/",IF(ISBLANK(AA410),"-",AA410),"/",IF(ISBLANK(AD410),"-",AD410),"/",IF(ISBLANK(AG410),"-",AG410),"/",IF(ISBLANK(AI410),"-",AI410))</f>
        <v>2026/-/-/-/-</v>
      </c>
      <c r="M410" s="6"/>
      <c r="N410" s="4" t="n">
        <v>2018</v>
      </c>
      <c r="O410" s="4" t="str">
        <f aca="false">CONCATENATE(IF(ISBLANK(V410),"-",V410),"/",IF(ISBLANK(Y410),"-",Y410),"/",IF(ISBLANK(AB410),"-",AB410),"/",IF(ISBLANK(AE410),"-",AE410))</f>
        <v>90/-/-/-</v>
      </c>
      <c r="P410" s="4" t="s">
        <v>751</v>
      </c>
      <c r="Q410" s="4" t="s">
        <v>754</v>
      </c>
      <c r="T410" s="11" t="n">
        <f aca="false">M410*F410</f>
        <v>0</v>
      </c>
      <c r="U410" s="12" t="n">
        <f aca="false">G410*M410</f>
        <v>0</v>
      </c>
      <c r="V410" s="2" t="n">
        <v>90</v>
      </c>
      <c r="W410" s="0" t="n">
        <v>2018</v>
      </c>
      <c r="X410" s="0" t="n">
        <v>2026</v>
      </c>
      <c r="Y410" s="0" t="s">
        <v>161</v>
      </c>
      <c r="AB410" s="0" t="s">
        <v>161</v>
      </c>
      <c r="AE410" s="4"/>
      <c r="AJ410" s="0" t="n">
        <f aca="false">VLOOKUP(D410,Koordinaten!$A:$C,2,FALSE())</f>
        <v>16.3725042</v>
      </c>
      <c r="AK410" s="0" t="n">
        <f aca="false">VLOOKUP(D410,Koordinaten!$A:$C,3,FALSE())</f>
        <v>48.2083537</v>
      </c>
      <c r="AL410" s="0" t="n">
        <f aca="false">IF(ISBLANK($E410),VLOOKUP(D410,Koordinaten!$A:$C,2,FALSE()),VLOOKUP($E410,Koordinaten!$F:$H,2,FALSE()))</f>
        <v>15.1666665</v>
      </c>
      <c r="AM410" s="0" t="n">
        <f aca="false">IF(ISBLANK($E410),VLOOKUP(D410,Koordinaten!$A:$C,3,FALSE()),VLOOKUP($E410,Koordinaten!$F:$H,3,FALSE()))</f>
        <v>47.2500001</v>
      </c>
      <c r="AN410" s="0" t="str">
        <f aca="false">CONCATENATE(AK410,";",AJ410)</f>
        <v>48,2083537;16,3725042</v>
      </c>
      <c r="AO410" s="0" t="str">
        <f aca="false">CONCATENATE(AM410,";",AL410)</f>
        <v>47,2500001;15,1666665</v>
      </c>
      <c r="AP410" s="0" t="n">
        <f aca="false">MIN(IF(ISBLANK(X410),9999,X410),IF(ISBLANK(AA410),9999,AA410),IF(ISBLANK(AD410),9999,AD410),IF(ISBLANK(AG410),9999,AG410),IF(ISBLANK(AI410),9999,AI410))</f>
        <v>2026</v>
      </c>
      <c r="AQ410" s="10" t="n">
        <v>44065</v>
      </c>
      <c r="AR410" s="0" t="n">
        <v>2</v>
      </c>
    </row>
    <row r="411" customFormat="false" ht="13" hidden="false" customHeight="false" outlineLevel="0" collapsed="false">
      <c r="B411" s="4" t="s">
        <v>89</v>
      </c>
      <c r="C411" s="5" t="n">
        <v>2015</v>
      </c>
      <c r="D411" s="4" t="s">
        <v>53</v>
      </c>
      <c r="E411" s="4" t="s">
        <v>174</v>
      </c>
      <c r="F411" s="4" t="n">
        <v>3</v>
      </c>
      <c r="G411" s="4" t="n">
        <v>3</v>
      </c>
      <c r="H411" s="2" t="s">
        <v>751</v>
      </c>
      <c r="I411" s="2" t="s">
        <v>757</v>
      </c>
      <c r="J411" s="2" t="s">
        <v>97</v>
      </c>
      <c r="K411" s="4" t="str">
        <f aca="false">CONCATENATE(IF(ISBLANK(W411),"-",W411),"/",IF(ISBLANK(Z411),"-",Z411),"/",IF(ISBLANK(AC411),"-",AC411),"/",IF(ISBLANK(AF411),"-",AF411),"/",IF(ISBLANK(AH411),"-",AH411))</f>
        <v>2023/-/-/-/-</v>
      </c>
      <c r="L411" s="4" t="str">
        <f aca="false">CONCATENATE(IF(ISBLANK(X411),"-",X411),"/",IF(ISBLANK(AA411),"-",AA411),"/",IF(ISBLANK(AD411),"-",AD411),"/",IF(ISBLANK(AG411),"-",AG411),"/",IF(ISBLANK(AI411),"-",AI411))</f>
        <v>2040/-/-/-/-</v>
      </c>
      <c r="M411" s="6"/>
      <c r="N411" s="4" t="n">
        <v>2018</v>
      </c>
      <c r="O411" s="4" t="str">
        <f aca="false">CONCATENATE(IF(ISBLANK(V411),"-",V411),"/",IF(ISBLANK(Y411),"-",Y411),"/",IF(ISBLANK(AB411),"-",AB411),"/",IF(ISBLANK(AE411),"-",AE411))</f>
        <v>93+/-/-/FS96</v>
      </c>
      <c r="P411" s="4" t="s">
        <v>751</v>
      </c>
      <c r="Q411" s="4" t="s">
        <v>754</v>
      </c>
      <c r="T411" s="11" t="n">
        <f aca="false">M411*F411</f>
        <v>0</v>
      </c>
      <c r="U411" s="12" t="n">
        <f aca="false">G411*M411</f>
        <v>0</v>
      </c>
      <c r="V411" s="2" t="s">
        <v>526</v>
      </c>
      <c r="W411" s="0" t="n">
        <v>2023</v>
      </c>
      <c r="X411" s="0" t="n">
        <v>2040</v>
      </c>
      <c r="Y411" s="0" t="s">
        <v>161</v>
      </c>
      <c r="AB411" s="0" t="s">
        <v>161</v>
      </c>
      <c r="AE411" s="4" t="s">
        <v>758</v>
      </c>
      <c r="AJ411" s="0" t="n">
        <f aca="false">VLOOKUP(D411,Koordinaten!$A:$C,2,FALSE())</f>
        <v>16.3725042</v>
      </c>
      <c r="AK411" s="0" t="n">
        <f aca="false">VLOOKUP(D411,Koordinaten!$A:$C,3,FALSE())</f>
        <v>48.2083537</v>
      </c>
      <c r="AL411" s="0" t="n">
        <f aca="false">IF(ISBLANK($E411),VLOOKUP(D411,Koordinaten!$A:$C,2,FALSE()),VLOOKUP($E411,Koordinaten!$F:$H,2,FALSE()))</f>
        <v>15.1666665</v>
      </c>
      <c r="AM411" s="0" t="n">
        <f aca="false">IF(ISBLANK($E411),VLOOKUP(D411,Koordinaten!$A:$C,3,FALSE()),VLOOKUP($E411,Koordinaten!$F:$H,3,FALSE()))</f>
        <v>47.2500001</v>
      </c>
      <c r="AN411" s="0" t="str">
        <f aca="false">CONCATENATE(AK411,";",AJ411)</f>
        <v>48,2083537;16,3725042</v>
      </c>
      <c r="AO411" s="0" t="str">
        <f aca="false">CONCATENATE(AM411,";",AL411)</f>
        <v>47,2500001;15,1666665</v>
      </c>
      <c r="AP411" s="0" t="n">
        <f aca="false">MIN(IF(ISBLANK(X411),9999,X411),IF(ISBLANK(AA411),9999,AA411),IF(ISBLANK(AD411),9999,AD411),IF(ISBLANK(AG411),9999,AG411),IF(ISBLANK(AI411),9999,AI411))</f>
        <v>2040</v>
      </c>
      <c r="AQ411" s="10" t="n">
        <v>44065</v>
      </c>
      <c r="AR411" s="0" t="n">
        <v>4</v>
      </c>
    </row>
    <row r="412" customFormat="false" ht="13" hidden="false" customHeight="false" outlineLevel="0" collapsed="false">
      <c r="B412" s="4" t="s">
        <v>89</v>
      </c>
      <c r="C412" s="5" t="n">
        <v>2016</v>
      </c>
      <c r="D412" s="4" t="s">
        <v>53</v>
      </c>
      <c r="E412" s="4" t="s">
        <v>174</v>
      </c>
      <c r="F412" s="4" t="n">
        <v>1</v>
      </c>
      <c r="G412" s="4" t="n">
        <v>1</v>
      </c>
      <c r="H412" s="2" t="s">
        <v>751</v>
      </c>
      <c r="I412" s="2" t="s">
        <v>759</v>
      </c>
      <c r="J412" s="2" t="s">
        <v>144</v>
      </c>
      <c r="K412" s="4" t="str">
        <f aca="false">CONCATENATE(IF(ISBLANK(W412),"-",W412),"/",IF(ISBLANK(Z412),"-",Z412),"/",IF(ISBLANK(AC412),"-",AC412),"/",IF(ISBLANK(AF412),"-",AF412),"/",IF(ISBLANK(AH412),"-",AH412))</f>
        <v>2024/-/-/-/-</v>
      </c>
      <c r="L412" s="4" t="str">
        <f aca="false">CONCATENATE(IF(ISBLANK(X412),"-",X412),"/",IF(ISBLANK(AA412),"-",AA412),"/",IF(ISBLANK(AD412),"-",AD412),"/",IF(ISBLANK(AG412),"-",AG412),"/",IF(ISBLANK(AI412),"-",AI412))</f>
        <v>2040/-/-/-/-</v>
      </c>
      <c r="M412" s="6"/>
      <c r="N412" s="4" t="n">
        <v>2018</v>
      </c>
      <c r="O412" s="4" t="str">
        <f aca="false">CONCATENATE(IF(ISBLANK(V412),"-",V412),"/",IF(ISBLANK(Y412),"-",Y412),"/",IF(ISBLANK(AB412),"-",AB412),"/",IF(ISBLANK(AE412),"-",AE412))</f>
        <v>96/-/-/-</v>
      </c>
      <c r="P412" s="4" t="s">
        <v>751</v>
      </c>
      <c r="Q412" s="4" t="s">
        <v>754</v>
      </c>
      <c r="T412" s="11" t="n">
        <f aca="false">M412*F412</f>
        <v>0</v>
      </c>
      <c r="U412" s="12" t="n">
        <f aca="false">G412*M412</f>
        <v>0</v>
      </c>
      <c r="V412" s="2" t="n">
        <v>96</v>
      </c>
      <c r="W412" s="0" t="n">
        <v>2024</v>
      </c>
      <c r="X412" s="0" t="n">
        <v>2040</v>
      </c>
      <c r="Y412" s="0" t="s">
        <v>161</v>
      </c>
      <c r="AB412" s="0" t="s">
        <v>161</v>
      </c>
      <c r="AE412" s="4"/>
      <c r="AJ412" s="0" t="n">
        <f aca="false">VLOOKUP(D412,Koordinaten!$A:$C,2,FALSE())</f>
        <v>16.3725042</v>
      </c>
      <c r="AK412" s="0" t="n">
        <f aca="false">VLOOKUP(D412,Koordinaten!$A:$C,3,FALSE())</f>
        <v>48.2083537</v>
      </c>
      <c r="AL412" s="0" t="n">
        <f aca="false">IF(ISBLANK($E412),VLOOKUP(D412,Koordinaten!$A:$C,2,FALSE()),VLOOKUP($E412,Koordinaten!$F:$H,2,FALSE()))</f>
        <v>15.1666665</v>
      </c>
      <c r="AM412" s="0" t="n">
        <f aca="false">IF(ISBLANK($E412),VLOOKUP(D412,Koordinaten!$A:$C,3,FALSE()),VLOOKUP($E412,Koordinaten!$F:$H,3,FALSE()))</f>
        <v>47.2500001</v>
      </c>
      <c r="AN412" s="0" t="str">
        <f aca="false">CONCATENATE(AK412,";",AJ412)</f>
        <v>48,2083537;16,3725042</v>
      </c>
      <c r="AO412" s="0" t="str">
        <f aca="false">CONCATENATE(AM412,";",AL412)</f>
        <v>47,2500001;15,1666665</v>
      </c>
      <c r="AP412" s="0" t="n">
        <f aca="false">MIN(IF(ISBLANK(X412),9999,X412),IF(ISBLANK(AA412),9999,AA412),IF(ISBLANK(AD412),9999,AD412),IF(ISBLANK(AG412),9999,AG412),IF(ISBLANK(AI412),9999,AI412))</f>
        <v>2040</v>
      </c>
      <c r="AQ412" s="10" t="n">
        <v>44065</v>
      </c>
      <c r="AR412" s="0" t="n">
        <v>5</v>
      </c>
    </row>
    <row r="413" customFormat="false" ht="13" hidden="false" customHeight="false" outlineLevel="0" collapsed="false">
      <c r="B413" s="4" t="s">
        <v>89</v>
      </c>
      <c r="C413" s="5" t="n">
        <v>2015</v>
      </c>
      <c r="D413" s="4" t="s">
        <v>53</v>
      </c>
      <c r="E413" s="4" t="s">
        <v>174</v>
      </c>
      <c r="F413" s="4" t="n">
        <v>2</v>
      </c>
      <c r="G413" s="4" t="n">
        <v>2</v>
      </c>
      <c r="H413" s="2" t="s">
        <v>751</v>
      </c>
      <c r="I413" s="2" t="s">
        <v>759</v>
      </c>
      <c r="J413" s="2" t="s">
        <v>144</v>
      </c>
      <c r="K413" s="4" t="str">
        <f aca="false">CONCATENATE(IF(ISBLANK(W413),"-",W413),"/",IF(ISBLANK(Z413),"-",Z413),"/",IF(ISBLANK(AC413),"-",AC413),"/",IF(ISBLANK(AF413),"-",AF413),"/",IF(ISBLANK(AH413),"-",AH413))</f>
        <v>2025/2018/-/-/-</v>
      </c>
      <c r="L413" s="4" t="str">
        <f aca="false">CONCATENATE(IF(ISBLANK(X413),"-",X413),"/",IF(ISBLANK(AA413),"-",AA413),"/",IF(ISBLANK(AD413),"-",AD413),"/",IF(ISBLANK(AG413),"-",AG413),"/",IF(ISBLANK(AI413),"-",AI413))</f>
        <v>2045/2022/-/-/-</v>
      </c>
      <c r="M413" s="6"/>
      <c r="N413" s="4" t="n">
        <v>2018</v>
      </c>
      <c r="O413" s="4" t="str">
        <f aca="false">CONCATENATE(IF(ISBLANK(V413),"-",V413),"/",IF(ISBLANK(Y413),"-",Y413),"/",IF(ISBLANK(AB413),"-",AB413),"/",IF(ISBLANK(AE413),"-",AE413))</f>
        <v>94/90/-/FS95</v>
      </c>
      <c r="P413" s="4" t="s">
        <v>751</v>
      </c>
      <c r="Q413" s="4" t="s">
        <v>754</v>
      </c>
      <c r="T413" s="11" t="n">
        <f aca="false">M413*F413</f>
        <v>0</v>
      </c>
      <c r="U413" s="12" t="n">
        <f aca="false">G413*M413</f>
        <v>0</v>
      </c>
      <c r="V413" s="2" t="n">
        <v>94</v>
      </c>
      <c r="W413" s="0" t="n">
        <v>2025</v>
      </c>
      <c r="X413" s="0" t="n">
        <v>2045</v>
      </c>
      <c r="Y413" s="0" t="n">
        <v>90</v>
      </c>
      <c r="Z413" s="0" t="n">
        <v>2018</v>
      </c>
      <c r="AA413" s="0" t="n">
        <v>2022</v>
      </c>
      <c r="AB413" s="0" t="s">
        <v>161</v>
      </c>
      <c r="AE413" s="4" t="s">
        <v>755</v>
      </c>
      <c r="AJ413" s="0" t="n">
        <f aca="false">VLOOKUP(D413,Koordinaten!$A:$C,2,FALSE())</f>
        <v>16.3725042</v>
      </c>
      <c r="AK413" s="0" t="n">
        <f aca="false">VLOOKUP(D413,Koordinaten!$A:$C,3,FALSE())</f>
        <v>48.2083537</v>
      </c>
      <c r="AL413" s="0" t="n">
        <f aca="false">IF(ISBLANK($E413),VLOOKUP(D413,Koordinaten!$A:$C,2,FALSE()),VLOOKUP($E413,Koordinaten!$F:$H,2,FALSE()))</f>
        <v>15.1666665</v>
      </c>
      <c r="AM413" s="0" t="n">
        <f aca="false">IF(ISBLANK($E413),VLOOKUP(D413,Koordinaten!$A:$C,3,FALSE()),VLOOKUP($E413,Koordinaten!$F:$H,3,FALSE()))</f>
        <v>47.2500001</v>
      </c>
      <c r="AN413" s="0" t="str">
        <f aca="false">CONCATENATE(AK413,";",AJ413)</f>
        <v>48,2083537;16,3725042</v>
      </c>
      <c r="AO413" s="0" t="str">
        <f aca="false">CONCATENATE(AM413,";",AL413)</f>
        <v>47,2500001;15,1666665</v>
      </c>
      <c r="AP413" s="0" t="n">
        <f aca="false">MIN(IF(ISBLANK(X413),9999,X413),IF(ISBLANK(AA413),9999,AA413),IF(ISBLANK(AD413),9999,AD413),IF(ISBLANK(AG413),9999,AG413),IF(ISBLANK(AI413),9999,AI413))</f>
        <v>2022</v>
      </c>
      <c r="AQ413" s="10" t="n">
        <v>44065</v>
      </c>
      <c r="AR413" s="0" t="n">
        <v>5</v>
      </c>
    </row>
    <row r="414" customFormat="false" ht="13" hidden="false" customHeight="false" outlineLevel="0" collapsed="false">
      <c r="B414" s="4" t="s">
        <v>89</v>
      </c>
      <c r="C414" s="5" t="n">
        <v>2015</v>
      </c>
      <c r="D414" s="4" t="s">
        <v>53</v>
      </c>
      <c r="E414" s="4" t="s">
        <v>174</v>
      </c>
      <c r="F414" s="4" t="n">
        <v>6</v>
      </c>
      <c r="G414" s="4"/>
      <c r="H414" s="2" t="s">
        <v>760</v>
      </c>
      <c r="I414" s="2" t="s">
        <v>761</v>
      </c>
      <c r="J414" s="2" t="s">
        <v>97</v>
      </c>
      <c r="K414" s="4" t="str">
        <f aca="false">CONCATENATE(IF(ISBLANK(W414),"-",W414),"/",IF(ISBLANK(Z414),"-",Z414),"/",IF(ISBLANK(AC414),"-",AC414),"/",IF(ISBLANK(AF414),"-",AF414),"/",IF(ISBLANK(AH414),"-",AH414))</f>
        <v>-/-/-/-/-</v>
      </c>
      <c r="L414" s="4" t="str">
        <f aca="false">CONCATENATE(IF(ISBLANK(X414),"-",X414),"/",IF(ISBLANK(AA414),"-",AA414),"/",IF(ISBLANK(AD414),"-",AD414),"/",IF(ISBLANK(AG414),"-",AG414),"/",IF(ISBLANK(AI414),"-",AI414))</f>
        <v>-/-/-/-/-</v>
      </c>
      <c r="M414" s="6"/>
      <c r="N414" s="4" t="n">
        <v>2018</v>
      </c>
      <c r="O414" s="4" t="str">
        <f aca="false">CONCATENATE(IF(ISBLANK(V414),"-",V414),"/",IF(ISBLANK(Y414),"-",Y414),"/",IF(ISBLANK(AB414),"-",AB414),"/",IF(ISBLANK(AE414),"-",AE414))</f>
        <v>-/-/-/FS91-93</v>
      </c>
      <c r="P414" s="4" t="s">
        <v>760</v>
      </c>
      <c r="Q414" s="4" t="s">
        <v>754</v>
      </c>
      <c r="T414" s="11" t="n">
        <f aca="false">M414*F414</f>
        <v>0</v>
      </c>
      <c r="U414" s="12" t="n">
        <f aca="false">G414*M414</f>
        <v>0</v>
      </c>
      <c r="V414" s="2" t="s">
        <v>161</v>
      </c>
      <c r="Y414" s="0" t="s">
        <v>161</v>
      </c>
      <c r="AB414" s="0" t="s">
        <v>161</v>
      </c>
      <c r="AE414" s="4" t="s">
        <v>762</v>
      </c>
      <c r="AJ414" s="0" t="n">
        <f aca="false">VLOOKUP(D414,Koordinaten!$A:$C,2,FALSE())</f>
        <v>16.3725042</v>
      </c>
      <c r="AK414" s="0" t="n">
        <f aca="false">VLOOKUP(D414,Koordinaten!$A:$C,3,FALSE())</f>
        <v>48.2083537</v>
      </c>
      <c r="AL414" s="0" t="n">
        <f aca="false">IF(ISBLANK($E414),VLOOKUP(D414,Koordinaten!$A:$C,2,FALSE()),VLOOKUP($E414,Koordinaten!$F:$H,2,FALSE()))</f>
        <v>15.1666665</v>
      </c>
      <c r="AM414" s="0" t="n">
        <f aca="false">IF(ISBLANK($E414),VLOOKUP(D414,Koordinaten!$A:$C,3,FALSE()),VLOOKUP($E414,Koordinaten!$F:$H,3,FALSE()))</f>
        <v>47.2500001</v>
      </c>
      <c r="AN414" s="0" t="str">
        <f aca="false">CONCATENATE(AK414,";",AJ414)</f>
        <v>48,2083537;16,3725042</v>
      </c>
      <c r="AO414" s="0" t="str">
        <f aca="false">CONCATENATE(AM414,";",AL414)</f>
        <v>47,2500001;15,1666665</v>
      </c>
      <c r="AP414" s="0" t="n">
        <f aca="false">MIN(IF(ISBLANK(X414),9999,X414),IF(ISBLANK(AA414),9999,AA414),IF(ISBLANK(AD414),9999,AD414),IF(ISBLANK(AG414),9999,AG414),IF(ISBLANK(AI414),9999,AI414))</f>
        <v>9999</v>
      </c>
      <c r="AQ414" s="10"/>
    </row>
    <row r="415" customFormat="false" ht="20" hidden="false" customHeight="false" outlineLevel="0" collapsed="false">
      <c r="B415" s="4" t="s">
        <v>285</v>
      </c>
      <c r="C415" s="5" t="n">
        <v>2016</v>
      </c>
      <c r="D415" s="4" t="s">
        <v>53</v>
      </c>
      <c r="E415" s="4" t="s">
        <v>174</v>
      </c>
      <c r="F415" s="4" t="n">
        <v>1</v>
      </c>
      <c r="G415" s="4" t="n">
        <v>1</v>
      </c>
      <c r="H415" s="2" t="s">
        <v>763</v>
      </c>
      <c r="I415" s="2" t="s">
        <v>764</v>
      </c>
      <c r="J415" s="2" t="s">
        <v>144</v>
      </c>
      <c r="K415" s="4" t="str">
        <f aca="false">CONCATENATE(IF(ISBLANK(W415),"-",W415),"/",IF(ISBLANK(Z415),"-",Z415),"/",IF(ISBLANK(AC415),"-",AC415),"/",IF(ISBLANK(AF415),"-",AF415),"/",IF(ISBLANK(AH415),"-",AH415))</f>
        <v>2021/2021/-/2023/-</v>
      </c>
      <c r="L415" s="4" t="str">
        <f aca="false">CONCATENATE(IF(ISBLANK(X415),"-",X415),"/",IF(ISBLANK(AA415),"-",AA415),"/",IF(ISBLANK(AD415),"-",AD415),"/",IF(ISBLANK(AG415),"-",AG415),"/",IF(ISBLANK(AI415),"-",AI415))</f>
        <v>2038/2027/-/2039/-</v>
      </c>
      <c r="M415" s="6"/>
      <c r="N415" s="4" t="n">
        <v>2018</v>
      </c>
      <c r="O415" s="4" t="str">
        <f aca="false">CONCATENATE(IF(ISBLANK(V415),"-",V415),"/",IF(ISBLANK(Y415),"-",Y415),"/",IF(ISBLANK(AB415),"-",AB415),"/",IF(ISBLANK(AE415),"-",AE415))</f>
        <v>96+/92/-/95,7</v>
      </c>
      <c r="P415" s="4" t="s">
        <v>763</v>
      </c>
      <c r="Q415" s="4" t="s">
        <v>754</v>
      </c>
      <c r="T415" s="11" t="n">
        <f aca="false">M415*F415</f>
        <v>0</v>
      </c>
      <c r="U415" s="12" t="n">
        <f aca="false">G415*M415</f>
        <v>0</v>
      </c>
      <c r="V415" s="2" t="s">
        <v>609</v>
      </c>
      <c r="W415" s="0" t="n">
        <v>2021</v>
      </c>
      <c r="X415" s="0" t="n">
        <v>2038</v>
      </c>
      <c r="Y415" s="0" t="n">
        <v>92</v>
      </c>
      <c r="Z415" s="0" t="n">
        <v>2021</v>
      </c>
      <c r="AA415" s="0" t="n">
        <v>2027</v>
      </c>
      <c r="AB415" s="0" t="s">
        <v>161</v>
      </c>
      <c r="AE415" s="4" t="n">
        <v>95.7</v>
      </c>
      <c r="AF415" s="0" t="n">
        <v>2023</v>
      </c>
      <c r="AG415" s="0" t="n">
        <v>2039</v>
      </c>
      <c r="AJ415" s="0" t="n">
        <f aca="false">VLOOKUP(D415,Koordinaten!$A:$C,2,FALSE())</f>
        <v>16.3725042</v>
      </c>
      <c r="AK415" s="0" t="n">
        <f aca="false">VLOOKUP(D415,Koordinaten!$A:$C,3,FALSE())</f>
        <v>48.2083537</v>
      </c>
      <c r="AL415" s="0" t="n">
        <f aca="false">IF(ISBLANK($E415),VLOOKUP(D415,Koordinaten!$A:$C,2,FALSE()),VLOOKUP($E415,Koordinaten!$F:$H,2,FALSE()))</f>
        <v>15.1666665</v>
      </c>
      <c r="AM415" s="0" t="n">
        <f aca="false">IF(ISBLANK($E415),VLOOKUP(D415,Koordinaten!$A:$C,3,FALSE()),VLOOKUP($E415,Koordinaten!$F:$H,3,FALSE()))</f>
        <v>47.2500001</v>
      </c>
      <c r="AN415" s="0" t="str">
        <f aca="false">CONCATENATE(AK415,";",AJ415)</f>
        <v>48,2083537;16,3725042</v>
      </c>
      <c r="AO415" s="0" t="str">
        <f aca="false">CONCATENATE(AM415,";",AL415)</f>
        <v>47,2500001;15,1666665</v>
      </c>
      <c r="AP415" s="0" t="n">
        <f aca="false">MIN(IF(ISBLANK(X415),9999,X415),IF(ISBLANK(AA415),9999,AA415),IF(ISBLANK(AD415),9999,AD415),IF(ISBLANK(AG415),9999,AG415),IF(ISBLANK(AI415),9999,AI415))</f>
        <v>2027</v>
      </c>
      <c r="AQ415" s="10" t="n">
        <v>44302</v>
      </c>
      <c r="AR415" s="0" t="s">
        <v>348</v>
      </c>
    </row>
    <row r="416" customFormat="false" ht="13" hidden="false" customHeight="false" outlineLevel="0" collapsed="false">
      <c r="B416" s="4" t="s">
        <v>89</v>
      </c>
      <c r="C416" s="5" t="n">
        <v>2016</v>
      </c>
      <c r="D416" s="4" t="s">
        <v>53</v>
      </c>
      <c r="E416" s="4" t="s">
        <v>174</v>
      </c>
      <c r="F416" s="4" t="n">
        <v>3</v>
      </c>
      <c r="G416" s="4" t="n">
        <v>3</v>
      </c>
      <c r="H416" s="2" t="s">
        <v>763</v>
      </c>
      <c r="I416" s="2" t="s">
        <v>765</v>
      </c>
      <c r="J416" s="2" t="s">
        <v>97</v>
      </c>
      <c r="K416" s="4" t="str">
        <f aca="false">CONCATENATE(IF(ISBLANK(W416),"-",W416),"/",IF(ISBLANK(Z416),"-",Z416),"/",IF(ISBLANK(AC416),"-",AC416),"/",IF(ISBLANK(AF416),"-",AF416),"/",IF(ISBLANK(AH416),"-",AH416))</f>
        <v>-/-/-/-/-</v>
      </c>
      <c r="L416" s="4" t="str">
        <f aca="false">CONCATENATE(IF(ISBLANK(X416),"-",X416),"/",IF(ISBLANK(AA416),"-",AA416),"/",IF(ISBLANK(AD416),"-",AD416),"/",IF(ISBLANK(AG416),"-",AG416),"/",IF(ISBLANK(AI416),"-",AI416))</f>
        <v>-/-/-/-/-</v>
      </c>
      <c r="M416" s="6"/>
      <c r="N416" s="4" t="n">
        <v>2018</v>
      </c>
      <c r="O416" s="4" t="str">
        <f aca="false">CONCATENATE(IF(ISBLANK(V416),"-",V416),"/",IF(ISBLANK(Y416),"-",Y416),"/",IF(ISBLANK(AB416),"-",AB416),"/",IF(ISBLANK(AE416),"-",AE416))</f>
        <v>94+/-/-/-</v>
      </c>
      <c r="P416" s="4" t="s">
        <v>763</v>
      </c>
      <c r="Q416" s="4" t="s">
        <v>754</v>
      </c>
      <c r="T416" s="11" t="n">
        <f aca="false">M416*F416</f>
        <v>0</v>
      </c>
      <c r="U416" s="12" t="n">
        <f aca="false">G416*M416</f>
        <v>0</v>
      </c>
      <c r="V416" s="2" t="s">
        <v>390</v>
      </c>
      <c r="Y416" s="0" t="s">
        <v>161</v>
      </c>
      <c r="AB416" s="0" t="s">
        <v>161</v>
      </c>
      <c r="AE416" s="4"/>
      <c r="AJ416" s="0" t="n">
        <f aca="false">VLOOKUP(D416,Koordinaten!$A:$C,2,FALSE())</f>
        <v>16.3725042</v>
      </c>
      <c r="AK416" s="0" t="n">
        <f aca="false">VLOOKUP(D416,Koordinaten!$A:$C,3,FALSE())</f>
        <v>48.2083537</v>
      </c>
      <c r="AL416" s="0" t="n">
        <f aca="false">IF(ISBLANK($E416),VLOOKUP(D416,Koordinaten!$A:$C,2,FALSE()),VLOOKUP($E416,Koordinaten!$F:$H,2,FALSE()))</f>
        <v>15.1666665</v>
      </c>
      <c r="AM416" s="0" t="n">
        <f aca="false">IF(ISBLANK($E416),VLOOKUP(D416,Koordinaten!$A:$C,3,FALSE()),VLOOKUP($E416,Koordinaten!$F:$H,3,FALSE()))</f>
        <v>47.2500001</v>
      </c>
      <c r="AN416" s="0" t="str">
        <f aca="false">CONCATENATE(AK416,";",AJ416)</f>
        <v>48,2083537;16,3725042</v>
      </c>
      <c r="AO416" s="0" t="str">
        <f aca="false">CONCATENATE(AM416,";",AL416)</f>
        <v>47,2500001;15,1666665</v>
      </c>
      <c r="AP416" s="0" t="n">
        <f aca="false">MIN(IF(ISBLANK(X416),9999,X416),IF(ISBLANK(AA416),9999,AA416),IF(ISBLANK(AD416),9999,AD416),IF(ISBLANK(AG416),9999,AG416),IF(ISBLANK(AI416),9999,AI416))</f>
        <v>9999</v>
      </c>
      <c r="AQ416" s="10" t="n">
        <v>44065</v>
      </c>
      <c r="AR416" s="0" t="n">
        <v>1</v>
      </c>
    </row>
    <row r="417" customFormat="false" ht="13" hidden="false" customHeight="false" outlineLevel="0" collapsed="false">
      <c r="B417" s="4" t="s">
        <v>89</v>
      </c>
      <c r="C417" s="5" t="n">
        <v>2015</v>
      </c>
      <c r="D417" s="4" t="s">
        <v>53</v>
      </c>
      <c r="E417" s="4" t="s">
        <v>174</v>
      </c>
      <c r="F417" s="4" t="n">
        <v>3</v>
      </c>
      <c r="G417" s="4" t="n">
        <v>3</v>
      </c>
      <c r="H417" s="2" t="s">
        <v>766</v>
      </c>
      <c r="I417" s="2" t="s">
        <v>767</v>
      </c>
      <c r="J417" s="2" t="s">
        <v>97</v>
      </c>
      <c r="K417" s="4" t="str">
        <f aca="false">CONCATENATE(IF(ISBLANK(W417),"-",W417),"/",IF(ISBLANK(Z417),"-",Z417),"/",IF(ISBLANK(AC417),"-",AC417),"/",IF(ISBLANK(AF417),"-",AF417),"/",IF(ISBLANK(AH417),"-",AH417))</f>
        <v>-/-/-/-/-</v>
      </c>
      <c r="L417" s="4" t="str">
        <f aca="false">CONCATENATE(IF(ISBLANK(X417),"-",X417),"/",IF(ISBLANK(AA417),"-",AA417),"/",IF(ISBLANK(AD417),"-",AD417),"/",IF(ISBLANK(AG417),"-",AG417),"/",IF(ISBLANK(AI417),"-",AI417))</f>
        <v>-/-/-/-/-</v>
      </c>
      <c r="M417" s="6"/>
      <c r="N417" s="4" t="n">
        <v>2018</v>
      </c>
      <c r="O417" s="4" t="str">
        <f aca="false">CONCATENATE(IF(ISBLANK(V417),"-",V417),"/",IF(ISBLANK(Y417),"-",Y417),"/",IF(ISBLANK(AB417),"-",AB417),"/",IF(ISBLANK(AE417),"-",AE417))</f>
        <v>-/-/-/-</v>
      </c>
      <c r="P417" s="4" t="s">
        <v>766</v>
      </c>
      <c r="Q417" s="4" t="s">
        <v>754</v>
      </c>
      <c r="T417" s="11" t="n">
        <f aca="false">M417*F417</f>
        <v>0</v>
      </c>
      <c r="U417" s="12" t="n">
        <f aca="false">G417*M417</f>
        <v>0</v>
      </c>
      <c r="V417" s="2" t="s">
        <v>161</v>
      </c>
      <c r="Y417" s="0" t="s">
        <v>161</v>
      </c>
      <c r="AB417" s="0" t="s">
        <v>161</v>
      </c>
      <c r="AE417" s="4"/>
      <c r="AJ417" s="0" t="n">
        <f aca="false">VLOOKUP(D417,Koordinaten!$A:$C,2,FALSE())</f>
        <v>16.3725042</v>
      </c>
      <c r="AK417" s="0" t="n">
        <f aca="false">VLOOKUP(D417,Koordinaten!$A:$C,3,FALSE())</f>
        <v>48.2083537</v>
      </c>
      <c r="AL417" s="0" t="n">
        <f aca="false">IF(ISBLANK($E417),VLOOKUP(D417,Koordinaten!$A:$C,2,FALSE()),VLOOKUP($E417,Koordinaten!$F:$H,2,FALSE()))</f>
        <v>15.1666665</v>
      </c>
      <c r="AM417" s="0" t="n">
        <f aca="false">IF(ISBLANK($E417),VLOOKUP(D417,Koordinaten!$A:$C,3,FALSE()),VLOOKUP($E417,Koordinaten!$F:$H,3,FALSE()))</f>
        <v>47.2500001</v>
      </c>
      <c r="AN417" s="0" t="str">
        <f aca="false">CONCATENATE(AK417,";",AJ417)</f>
        <v>48,2083537;16,3725042</v>
      </c>
      <c r="AO417" s="0" t="str">
        <f aca="false">CONCATENATE(AM417,";",AL417)</f>
        <v>47,2500001;15,1666665</v>
      </c>
      <c r="AP417" s="0" t="n">
        <f aca="false">MIN(IF(ISBLANK(X417),9999,X417),IF(ISBLANK(AA417),9999,AA417),IF(ISBLANK(AD417),9999,AD417),IF(ISBLANK(AG417),9999,AG417),IF(ISBLANK(AI417),9999,AI417))</f>
        <v>9999</v>
      </c>
      <c r="AQ417" s="10" t="n">
        <v>44065</v>
      </c>
      <c r="AR417" s="0" t="n">
        <v>6</v>
      </c>
    </row>
    <row r="418" customFormat="false" ht="13" hidden="false" customHeight="false" outlineLevel="0" collapsed="false">
      <c r="B418" s="4" t="s">
        <v>89</v>
      </c>
      <c r="C418" s="5" t="n">
        <v>2016</v>
      </c>
      <c r="D418" s="4" t="s">
        <v>53</v>
      </c>
      <c r="E418" s="4" t="s">
        <v>174</v>
      </c>
      <c r="F418" s="4" t="n">
        <v>3</v>
      </c>
      <c r="G418" s="4" t="n">
        <v>3</v>
      </c>
      <c r="H418" s="2" t="s">
        <v>766</v>
      </c>
      <c r="I418" s="2" t="s">
        <v>768</v>
      </c>
      <c r="J418" s="2" t="s">
        <v>144</v>
      </c>
      <c r="K418" s="4" t="str">
        <f aca="false">CONCATENATE(IF(ISBLANK(W418),"-",W418),"/",IF(ISBLANK(Z418),"-",Z418),"/",IF(ISBLANK(AC418),"-",AC418),"/",IF(ISBLANK(AF418),"-",AF418),"/",IF(ISBLANK(AH418),"-",AH418))</f>
        <v>2018/-/-/-/-</v>
      </c>
      <c r="L418" s="4" t="str">
        <f aca="false">CONCATENATE(IF(ISBLANK(X418),"-",X418),"/",IF(ISBLANK(AA418),"-",AA418),"/",IF(ISBLANK(AD418),"-",AD418),"/",IF(ISBLANK(AG418),"-",AG418),"/",IF(ISBLANK(AI418),"-",AI418))</f>
        <v>2026/-/-/-/-</v>
      </c>
      <c r="M418" s="6"/>
      <c r="N418" s="4" t="n">
        <v>2018</v>
      </c>
      <c r="O418" s="4" t="str">
        <f aca="false">CONCATENATE(IF(ISBLANK(V418),"-",V418),"/",IF(ISBLANK(Y418),"-",Y418),"/",IF(ISBLANK(AB418),"-",AB418),"/",IF(ISBLANK(AE418),"-",AE418))</f>
        <v>90/-/-/FS92-94</v>
      </c>
      <c r="P418" s="4" t="s">
        <v>766</v>
      </c>
      <c r="Q418" s="4" t="s">
        <v>754</v>
      </c>
      <c r="T418" s="11" t="n">
        <f aca="false">M418*F418</f>
        <v>0</v>
      </c>
      <c r="U418" s="12" t="n">
        <f aca="false">G418*M418</f>
        <v>0</v>
      </c>
      <c r="V418" s="2" t="n">
        <v>90</v>
      </c>
      <c r="W418" s="0" t="n">
        <v>2018</v>
      </c>
      <c r="X418" s="0" t="n">
        <v>2026</v>
      </c>
      <c r="Y418" s="0" t="s">
        <v>161</v>
      </c>
      <c r="AB418" s="0" t="s">
        <v>161</v>
      </c>
      <c r="AE418" s="4" t="s">
        <v>769</v>
      </c>
      <c r="AJ418" s="0" t="n">
        <f aca="false">VLOOKUP(D418,Koordinaten!$A:$C,2,FALSE())</f>
        <v>16.3725042</v>
      </c>
      <c r="AK418" s="0" t="n">
        <f aca="false">VLOOKUP(D418,Koordinaten!$A:$C,3,FALSE())</f>
        <v>48.2083537</v>
      </c>
      <c r="AL418" s="0" t="n">
        <f aca="false">IF(ISBLANK($E418),VLOOKUP(D418,Koordinaten!$A:$C,2,FALSE()),VLOOKUP($E418,Koordinaten!$F:$H,2,FALSE()))</f>
        <v>15.1666665</v>
      </c>
      <c r="AM418" s="0" t="n">
        <f aca="false">IF(ISBLANK($E418),VLOOKUP(D418,Koordinaten!$A:$C,3,FALSE()),VLOOKUP($E418,Koordinaten!$F:$H,3,FALSE()))</f>
        <v>47.2500001</v>
      </c>
      <c r="AN418" s="0" t="str">
        <f aca="false">CONCATENATE(AK418,";",AJ418)</f>
        <v>48,2083537;16,3725042</v>
      </c>
      <c r="AO418" s="0" t="str">
        <f aca="false">CONCATENATE(AM418,";",AL418)</f>
        <v>47,2500001;15,1666665</v>
      </c>
      <c r="AP418" s="0" t="n">
        <f aca="false">MIN(IF(ISBLANK(X418),9999,X418),IF(ISBLANK(AA418),9999,AA418),IF(ISBLANK(AD418),9999,AD418),IF(ISBLANK(AG418),9999,AG418),IF(ISBLANK(AI418),9999,AI418))</f>
        <v>2026</v>
      </c>
      <c r="AQ418" s="10" t="n">
        <v>44065</v>
      </c>
      <c r="AR418" s="0" t="n">
        <v>7</v>
      </c>
    </row>
    <row r="419" customFormat="false" ht="13" hidden="false" customHeight="false" outlineLevel="0" collapsed="false">
      <c r="B419" s="4" t="s">
        <v>89</v>
      </c>
      <c r="C419" s="5" t="n">
        <v>2016</v>
      </c>
      <c r="D419" s="4" t="s">
        <v>53</v>
      </c>
      <c r="E419" s="4" t="s">
        <v>174</v>
      </c>
      <c r="F419" s="4" t="n">
        <v>3</v>
      </c>
      <c r="G419" s="4" t="n">
        <v>3</v>
      </c>
      <c r="H419" s="2" t="s">
        <v>770</v>
      </c>
      <c r="I419" s="2" t="s">
        <v>771</v>
      </c>
      <c r="J419" s="2" t="s">
        <v>177</v>
      </c>
      <c r="K419" s="4" t="str">
        <f aca="false">CONCATENATE(IF(ISBLANK(W419),"-",W419),"/",IF(ISBLANK(Z419),"-",Z419),"/",IF(ISBLANK(AC419),"-",AC419),"/",IF(ISBLANK(AF419),"-",AF419),"/",IF(ISBLANK(AH419),"-",AH419))</f>
        <v>2021/-/-/-/-</v>
      </c>
      <c r="L419" s="4" t="str">
        <f aca="false">CONCATENATE(IF(ISBLANK(X419),"-",X419),"/",IF(ISBLANK(AA419),"-",AA419),"/",IF(ISBLANK(AD419),"-",AD419),"/",IF(ISBLANK(AG419),"-",AG419),"/",IF(ISBLANK(AI419),"-",AI419))</f>
        <v>2030/-/-/-/-</v>
      </c>
      <c r="M419" s="6"/>
      <c r="N419" s="4" t="n">
        <v>2018</v>
      </c>
      <c r="O419" s="4" t="str">
        <f aca="false">CONCATENATE(IF(ISBLANK(V419),"-",V419),"/",IF(ISBLANK(Y419),"-",Y419),"/",IF(ISBLANK(AB419),"-",AB419),"/",IF(ISBLANK(AE419),"-",AE419))</f>
        <v>92/-/-/-</v>
      </c>
      <c r="P419" s="4" t="s">
        <v>770</v>
      </c>
      <c r="Q419" s="4" t="s">
        <v>754</v>
      </c>
      <c r="T419" s="11" t="n">
        <f aca="false">M419*F419</f>
        <v>0</v>
      </c>
      <c r="U419" s="12" t="n">
        <f aca="false">G419*M419</f>
        <v>0</v>
      </c>
      <c r="V419" s="2" t="n">
        <v>92</v>
      </c>
      <c r="W419" s="0" t="n">
        <v>2021</v>
      </c>
      <c r="X419" s="0" t="n">
        <v>2030</v>
      </c>
      <c r="Y419" s="0" t="s">
        <v>161</v>
      </c>
      <c r="AB419" s="0" t="s">
        <v>161</v>
      </c>
      <c r="AE419" s="4"/>
      <c r="AJ419" s="0" t="n">
        <f aca="false">VLOOKUP(D419,Koordinaten!$A:$C,2,FALSE())</f>
        <v>16.3725042</v>
      </c>
      <c r="AK419" s="0" t="n">
        <f aca="false">VLOOKUP(D419,Koordinaten!$A:$C,3,FALSE())</f>
        <v>48.2083537</v>
      </c>
      <c r="AL419" s="0" t="n">
        <f aca="false">IF(ISBLANK($E419),VLOOKUP(D419,Koordinaten!$A:$C,2,FALSE()),VLOOKUP($E419,Koordinaten!$F:$H,2,FALSE()))</f>
        <v>15.1666665</v>
      </c>
      <c r="AM419" s="0" t="n">
        <f aca="false">IF(ISBLANK($E419),VLOOKUP(D419,Koordinaten!$A:$C,3,FALSE()),VLOOKUP($E419,Koordinaten!$F:$H,3,FALSE()))</f>
        <v>47.2500001</v>
      </c>
      <c r="AN419" s="0" t="str">
        <f aca="false">CONCATENATE(AK419,";",AJ419)</f>
        <v>48,2083537;16,3725042</v>
      </c>
      <c r="AO419" s="0" t="str">
        <f aca="false">CONCATENATE(AM419,";",AL419)</f>
        <v>47,2500001;15,1666665</v>
      </c>
      <c r="AP419" s="0" t="n">
        <f aca="false">MIN(IF(ISBLANK(X419),9999,X419),IF(ISBLANK(AA419),9999,AA419),IF(ISBLANK(AD419),9999,AD419),IF(ISBLANK(AG419),9999,AG419),IF(ISBLANK(AI419),9999,AI419))</f>
        <v>2030</v>
      </c>
      <c r="AQ419" s="10" t="n">
        <v>44065</v>
      </c>
      <c r="AR419" s="0" t="n">
        <v>3</v>
      </c>
    </row>
    <row r="420" customFormat="false" ht="13" hidden="false" customHeight="false" outlineLevel="0" collapsed="false">
      <c r="B420" s="4" t="s">
        <v>44</v>
      </c>
      <c r="C420" s="5" t="n">
        <v>2012</v>
      </c>
      <c r="D420" s="4" t="s">
        <v>45</v>
      </c>
      <c r="E420" s="4" t="s">
        <v>236</v>
      </c>
      <c r="F420" s="4" t="n">
        <v>0</v>
      </c>
      <c r="G420" s="4" t="n">
        <v>2</v>
      </c>
      <c r="H420" s="2" t="s">
        <v>449</v>
      </c>
      <c r="I420" s="2" t="s">
        <v>450</v>
      </c>
      <c r="J420" s="2" t="s">
        <v>73</v>
      </c>
      <c r="K420" s="4" t="str">
        <f aca="false">CONCATENATE(IF(ISBLANK(W420),"-",W420),"/",IF(ISBLANK(Z420),"-",Z420),"/",IF(ISBLANK(AC420),"-",AC420),"/",IF(ISBLANK(AF420),"-",AF420),"/",IF(ISBLANK(AH420),"-",AH420))</f>
        <v>-/-/-/-/-</v>
      </c>
      <c r="L420" s="4" t="str">
        <f aca="false">CONCATENATE(IF(ISBLANK(X420),"-",X420),"/",IF(ISBLANK(AA420),"-",AA420),"/",IF(ISBLANK(AD420),"-",AD420),"/",IF(ISBLANK(AG420),"-",AG420),"/",IF(ISBLANK(AI420),"-",AI420))</f>
        <v>-/-/-/-/-</v>
      </c>
      <c r="M420" s="6"/>
      <c r="N420" s="4" t="n">
        <v>2018</v>
      </c>
      <c r="O420" s="4" t="str">
        <f aca="false">CONCATENATE(IF(ISBLANK(V420),"-",V420),"/",IF(ISBLANK(Y420),"-",Y420),"/",IF(ISBLANK(AB420),"-",AB420),"/",IF(ISBLANK(AE420),"-",AE420))</f>
        <v>-/-/-/-</v>
      </c>
      <c r="P420" s="4" t="s">
        <v>58</v>
      </c>
      <c r="Q420" s="4" t="s">
        <v>772</v>
      </c>
      <c r="T420" s="11" t="n">
        <f aca="false">M420*F420</f>
        <v>0</v>
      </c>
      <c r="U420" s="12" t="n">
        <f aca="false">G420*M420</f>
        <v>0</v>
      </c>
      <c r="V420" s="2" t="s">
        <v>161</v>
      </c>
      <c r="Y420" s="0" t="s">
        <v>161</v>
      </c>
      <c r="AB420" s="0" t="s">
        <v>161</v>
      </c>
      <c r="AE420" s="4"/>
      <c r="AJ420" s="0" t="n">
        <f aca="false">VLOOKUP(D420,Koordinaten!$A:$C,2,FALSE())</f>
        <v>2.3514616</v>
      </c>
      <c r="AK420" s="0" t="n">
        <f aca="false">VLOOKUP(D420,Koordinaten!$A:$C,3,FALSE())</f>
        <v>48.8566969</v>
      </c>
      <c r="AL420" s="0" t="n">
        <f aca="false">IF(ISBLANK($E420),VLOOKUP(D420,Koordinaten!$A:$C,2,FALSE()),VLOOKUP($E420,Koordinaten!$F:$H,2,FALSE()))</f>
        <v>3.89687</v>
      </c>
      <c r="AM420" s="0" t="n">
        <f aca="false">IF(ISBLANK($E420),VLOOKUP(D420,Koordinaten!$A:$C,3,FALSE()),VLOOKUP($E420,Koordinaten!$F:$H,3,FALSE()))</f>
        <v>43.5985</v>
      </c>
      <c r="AN420" s="0" t="str">
        <f aca="false">CONCATENATE(AK420,";",AJ420)</f>
        <v>48,8566969;2,3514616</v>
      </c>
      <c r="AO420" s="0" t="str">
        <f aca="false">CONCATENATE(AM420,";",AL420)</f>
        <v>43,5985;3,89687</v>
      </c>
      <c r="AP420" s="0" t="n">
        <f aca="false">MIN(IF(ISBLANK(X420),9999,X420),IF(ISBLANK(AA420),9999,AA420),IF(ISBLANK(AD420),9999,AD420),IF(ISBLANK(AG420),9999,AG420),IF(ISBLANK(AI420),9999,AI420))</f>
        <v>9999</v>
      </c>
      <c r="AQ420" s="10" t="n">
        <v>44066</v>
      </c>
      <c r="AR420" s="0" t="n">
        <v>8</v>
      </c>
    </row>
    <row r="421" customFormat="false" ht="13" hidden="false" customHeight="false" outlineLevel="0" collapsed="false">
      <c r="B421" s="4" t="s">
        <v>52</v>
      </c>
      <c r="C421" s="5" t="n">
        <v>2009</v>
      </c>
      <c r="D421" s="4" t="s">
        <v>53</v>
      </c>
      <c r="E421" s="4" t="s">
        <v>147</v>
      </c>
      <c r="F421" s="4" t="n">
        <v>0</v>
      </c>
      <c r="G421" s="4" t="n">
        <v>1</v>
      </c>
      <c r="H421" s="2" t="s">
        <v>773</v>
      </c>
      <c r="I421" s="2" t="s">
        <v>774</v>
      </c>
      <c r="J421" s="2" t="s">
        <v>201</v>
      </c>
      <c r="K421" s="4" t="str">
        <f aca="false">CONCATENATE(IF(ISBLANK(W421),"-",W421),"/",IF(ISBLANK(Z421),"-",Z421),"/",IF(ISBLANK(AC421),"-",AC421),"/",IF(ISBLANK(AF421),"-",AF421),"/",IF(ISBLANK(AH421),"-",AH421))</f>
        <v>-/-/-/-/-</v>
      </c>
      <c r="L421" s="4" t="str">
        <f aca="false">CONCATENATE(IF(ISBLANK(X421),"-",X421),"/",IF(ISBLANK(AA421),"-",AA421),"/",IF(ISBLANK(AD421),"-",AD421),"/",IF(ISBLANK(AG421),"-",AG421),"/",IF(ISBLANK(AI421),"-",AI421))</f>
        <v>-/-/-/-/-</v>
      </c>
      <c r="M421" s="6"/>
      <c r="N421" s="4" t="n">
        <v>2018</v>
      </c>
      <c r="O421" s="4" t="str">
        <f aca="false">CONCATENATE(IF(ISBLANK(V421),"-",V421),"/",IF(ISBLANK(Y421),"-",Y421),"/",IF(ISBLANK(AB421),"-",AB421),"/",IF(ISBLANK(AE421),"-",AE421))</f>
        <v>-/-/-/FS93</v>
      </c>
      <c r="P421" s="4" t="s">
        <v>775</v>
      </c>
      <c r="Q421" s="4" t="s">
        <v>776</v>
      </c>
      <c r="T421" s="11" t="n">
        <f aca="false">M421*F421</f>
        <v>0</v>
      </c>
      <c r="U421" s="12" t="n">
        <f aca="false">G421*M421</f>
        <v>0</v>
      </c>
      <c r="V421" s="2" t="s">
        <v>161</v>
      </c>
      <c r="Y421" s="0" t="s">
        <v>161</v>
      </c>
      <c r="AB421" s="0" t="s">
        <v>161</v>
      </c>
      <c r="AE421" s="4" t="s">
        <v>516</v>
      </c>
      <c r="AH421" s="0" t="s">
        <v>161</v>
      </c>
      <c r="AI421" s="0" t="s">
        <v>161</v>
      </c>
      <c r="AJ421" s="0" t="n">
        <f aca="false">VLOOKUP(D421,Koordinaten!$A:$C,2,FALSE())</f>
        <v>16.3725042</v>
      </c>
      <c r="AK421" s="0" t="n">
        <f aca="false">VLOOKUP(D421,Koordinaten!$A:$C,3,FALSE())</f>
        <v>48.2083537</v>
      </c>
      <c r="AL421" s="0" t="n">
        <f aca="false">IF(ISBLANK($E421),VLOOKUP(D421,Koordinaten!$A:$C,2,FALSE()),VLOOKUP($E421,Koordinaten!$F:$H,2,FALSE()))</f>
        <v>16.0816</v>
      </c>
      <c r="AM421" s="0" t="n">
        <f aca="false">IF(ISBLANK($E421),VLOOKUP(D421,Koordinaten!$A:$C,3,FALSE()),VLOOKUP($E421,Koordinaten!$F:$H,3,FALSE()))</f>
        <v>47.7221</v>
      </c>
      <c r="AN421" s="0" t="str">
        <f aca="false">CONCATENATE(AK421,";",AJ421)</f>
        <v>48,2083537;16,3725042</v>
      </c>
      <c r="AO421" s="0" t="str">
        <f aca="false">CONCATENATE(AM421,";",AL421)</f>
        <v>47,7221;16,0816</v>
      </c>
      <c r="AP421" s="0" t="n">
        <f aca="false">MIN(IF(ISBLANK(X421),9999,X421),IF(ISBLANK(AA421),9999,AA421),IF(ISBLANK(AD421),9999,AD421),IF(ISBLANK(AG421),9999,AG421),IF(ISBLANK(AI421),9999,AI421))</f>
        <v>9999</v>
      </c>
      <c r="AQ421" s="10" t="n">
        <v>44107</v>
      </c>
      <c r="AR421" s="0" t="n">
        <v>16</v>
      </c>
    </row>
    <row r="422" customFormat="false" ht="13" hidden="false" customHeight="false" outlineLevel="0" collapsed="false">
      <c r="B422" s="4" t="s">
        <v>89</v>
      </c>
      <c r="C422" s="5" t="n">
        <v>2011</v>
      </c>
      <c r="D422" s="4" t="s">
        <v>53</v>
      </c>
      <c r="E422" s="4" t="s">
        <v>147</v>
      </c>
      <c r="F422" s="4" t="n">
        <v>1</v>
      </c>
      <c r="G422" s="4"/>
      <c r="H422" s="2" t="s">
        <v>773</v>
      </c>
      <c r="I422" s="2" t="s">
        <v>777</v>
      </c>
      <c r="J422" s="2" t="s">
        <v>144</v>
      </c>
      <c r="K422" s="4" t="str">
        <f aca="false">CONCATENATE(IF(ISBLANK(W422),"-",W422),"/",IF(ISBLANK(Z422),"-",Z422),"/",IF(ISBLANK(AC422),"-",AC422),"/",IF(ISBLANK(AF422),"-",AF422),"/",IF(ISBLANK(AH422),"-",AH422))</f>
        <v>-/-/-/-/-</v>
      </c>
      <c r="L422" s="4" t="str">
        <f aca="false">CONCATENATE(IF(ISBLANK(X422),"-",X422),"/",IF(ISBLANK(AA422),"-",AA422),"/",IF(ISBLANK(AD422),"-",AD422),"/",IF(ISBLANK(AG422),"-",AG422),"/",IF(ISBLANK(AI422),"-",AI422))</f>
        <v>-/-/-/-/-</v>
      </c>
      <c r="M422" s="6"/>
      <c r="N422" s="4" t="n">
        <v>2018</v>
      </c>
      <c r="O422" s="4" t="str">
        <f aca="false">CONCATENATE(IF(ISBLANK(V422),"-",V422),"/",IF(ISBLANK(Y422),"-",Y422),"/",IF(ISBLANK(AB422),"-",AB422),"/",IF(ISBLANK(AE422),"-",AE422))</f>
        <v>-/-/-/FS93,CT87</v>
      </c>
      <c r="P422" s="4" t="s">
        <v>775</v>
      </c>
      <c r="Q422" s="4" t="s">
        <v>776</v>
      </c>
      <c r="T422" s="11" t="n">
        <f aca="false">M422*F422</f>
        <v>0</v>
      </c>
      <c r="U422" s="12" t="n">
        <f aca="false">G422*M422</f>
        <v>0</v>
      </c>
      <c r="V422" s="2" t="s">
        <v>161</v>
      </c>
      <c r="Y422" s="0" t="s">
        <v>161</v>
      </c>
      <c r="AB422" s="0" t="s">
        <v>161</v>
      </c>
      <c r="AE422" s="4" t="s">
        <v>778</v>
      </c>
      <c r="AH422" s="0" t="s">
        <v>161</v>
      </c>
      <c r="AI422" s="0" t="s">
        <v>161</v>
      </c>
      <c r="AJ422" s="0" t="n">
        <f aca="false">VLOOKUP(D422,Koordinaten!$A:$C,2,FALSE())</f>
        <v>16.3725042</v>
      </c>
      <c r="AK422" s="0" t="n">
        <f aca="false">VLOOKUP(D422,Koordinaten!$A:$C,3,FALSE())</f>
        <v>48.2083537</v>
      </c>
      <c r="AL422" s="0" t="n">
        <f aca="false">IF(ISBLANK($E422),VLOOKUP(D422,Koordinaten!$A:$C,2,FALSE()),VLOOKUP($E422,Koordinaten!$F:$H,2,FALSE()))</f>
        <v>16.0816</v>
      </c>
      <c r="AM422" s="0" t="n">
        <f aca="false">IF(ISBLANK($E422),VLOOKUP(D422,Koordinaten!$A:$C,3,FALSE()),VLOOKUP($E422,Koordinaten!$F:$H,3,FALSE()))</f>
        <v>47.7221</v>
      </c>
      <c r="AN422" s="0" t="str">
        <f aca="false">CONCATENATE(AK422,";",AJ422)</f>
        <v>48,2083537;16,3725042</v>
      </c>
      <c r="AO422" s="0" t="str">
        <f aca="false">CONCATENATE(AM422,";",AL422)</f>
        <v>47,7221;16,0816</v>
      </c>
      <c r="AP422" s="0" t="n">
        <f aca="false">MIN(IF(ISBLANK(X422),9999,X422),IF(ISBLANK(AA422),9999,AA422),IF(ISBLANK(AD422),9999,AD422),IF(ISBLANK(AG422),9999,AG422),IF(ISBLANK(AI422),9999,AI422))</f>
        <v>9999</v>
      </c>
      <c r="AQ422" s="10" t="n">
        <v>44065</v>
      </c>
      <c r="AR422" s="0" t="n">
        <v>4</v>
      </c>
    </row>
    <row r="423" customFormat="false" ht="13" hidden="false" customHeight="false" outlineLevel="0" collapsed="false">
      <c r="B423" s="4" t="s">
        <v>89</v>
      </c>
      <c r="C423" s="5" t="n">
        <v>2015</v>
      </c>
      <c r="D423" s="4" t="s">
        <v>53</v>
      </c>
      <c r="E423" s="4" t="s">
        <v>147</v>
      </c>
      <c r="F423" s="4" t="n">
        <v>6</v>
      </c>
      <c r="G423" s="4" t="n">
        <v>3</v>
      </c>
      <c r="H423" s="2" t="s">
        <v>773</v>
      </c>
      <c r="I423" s="2" t="s">
        <v>779</v>
      </c>
      <c r="J423" s="2" t="s">
        <v>97</v>
      </c>
      <c r="K423" s="4" t="str">
        <f aca="false">CONCATENATE(IF(ISBLANK(W423),"-",W423),"/",IF(ISBLANK(Z423),"-",Z423),"/",IF(ISBLANK(AC423),"-",AC423),"/",IF(ISBLANK(AF423),"-",AF423),"/",IF(ISBLANK(AH423),"-",AH423))</f>
        <v>-/-/-/2019/-</v>
      </c>
      <c r="L423" s="4" t="str">
        <f aca="false">CONCATENATE(IF(ISBLANK(X423),"-",X423),"/",IF(ISBLANK(AA423),"-",AA423),"/",IF(ISBLANK(AD423),"-",AD423),"/",IF(ISBLANK(AG423),"-",AG423),"/",IF(ISBLANK(AI423),"-",AI423))</f>
        <v>-/-/-/2020/-</v>
      </c>
      <c r="M423" s="6"/>
      <c r="N423" s="4" t="n">
        <v>2018</v>
      </c>
      <c r="O423" s="4" t="str">
        <f aca="false">CONCATENATE(IF(ISBLANK(V423),"-",V423),"/",IF(ISBLANK(Y423),"-",Y423),"/",IF(ISBLANK(AB423),"-",AB423),"/",IF(ISBLANK(AE423),"-",AE423))</f>
        <v>-/-/-/CT</v>
      </c>
      <c r="P423" s="4" t="s">
        <v>775</v>
      </c>
      <c r="Q423" s="4" t="s">
        <v>776</v>
      </c>
      <c r="T423" s="11" t="n">
        <f aca="false">M423*F423</f>
        <v>0</v>
      </c>
      <c r="U423" s="12" t="n">
        <f aca="false">G423*M423</f>
        <v>0</v>
      </c>
      <c r="V423" s="2" t="s">
        <v>161</v>
      </c>
      <c r="Y423" s="0" t="s">
        <v>161</v>
      </c>
      <c r="AB423" s="0" t="s">
        <v>161</v>
      </c>
      <c r="AE423" s="4" t="s">
        <v>640</v>
      </c>
      <c r="AF423" s="0" t="n">
        <v>2019</v>
      </c>
      <c r="AG423" s="0" t="n">
        <v>2020</v>
      </c>
      <c r="AH423" s="0" t="s">
        <v>161</v>
      </c>
      <c r="AI423" s="0" t="s">
        <v>161</v>
      </c>
      <c r="AJ423" s="0" t="n">
        <f aca="false">VLOOKUP(D423,Koordinaten!$A:$C,2,FALSE())</f>
        <v>16.3725042</v>
      </c>
      <c r="AK423" s="0" t="n">
        <f aca="false">VLOOKUP(D423,Koordinaten!$A:$C,3,FALSE())</f>
        <v>48.2083537</v>
      </c>
      <c r="AL423" s="0" t="n">
        <f aca="false">IF(ISBLANK($E423),VLOOKUP(D423,Koordinaten!$A:$C,2,FALSE()),VLOOKUP($E423,Koordinaten!$F:$H,2,FALSE()))</f>
        <v>16.0816</v>
      </c>
      <c r="AM423" s="0" t="n">
        <f aca="false">IF(ISBLANK($E423),VLOOKUP(D423,Koordinaten!$A:$C,3,FALSE()),VLOOKUP($E423,Koordinaten!$F:$H,3,FALSE()))</f>
        <v>47.7221</v>
      </c>
      <c r="AN423" s="0" t="str">
        <f aca="false">CONCATENATE(AK423,";",AJ423)</f>
        <v>48,2083537;16,3725042</v>
      </c>
      <c r="AO423" s="0" t="str">
        <f aca="false">CONCATENATE(AM423,";",AL423)</f>
        <v>47,7221;16,0816</v>
      </c>
      <c r="AP423" s="0" t="n">
        <f aca="false">MIN(IF(ISBLANK(X423),9999,X423),IF(ISBLANK(AA423),9999,AA423),IF(ISBLANK(AD423),9999,AD423),IF(ISBLANK(AG423),9999,AG423),IF(ISBLANK(AI423),9999,AI423))</f>
        <v>2020</v>
      </c>
      <c r="AQ423" s="10" t="n">
        <v>44065</v>
      </c>
      <c r="AR423" s="0" t="n">
        <v>7</v>
      </c>
    </row>
    <row r="424" customFormat="false" ht="13" hidden="false" customHeight="false" outlineLevel="0" collapsed="false">
      <c r="B424" s="4" t="s">
        <v>89</v>
      </c>
      <c r="C424" s="5" t="n">
        <v>2013</v>
      </c>
      <c r="D424" s="4" t="s">
        <v>53</v>
      </c>
      <c r="E424" s="4" t="s">
        <v>147</v>
      </c>
      <c r="F424" s="4" t="n">
        <v>3</v>
      </c>
      <c r="G424" s="4" t="n">
        <v>2</v>
      </c>
      <c r="H424" s="2" t="s">
        <v>773</v>
      </c>
      <c r="I424" s="2" t="s">
        <v>780</v>
      </c>
      <c r="J424" s="2" t="s">
        <v>201</v>
      </c>
      <c r="K424" s="4" t="str">
        <f aca="false">CONCATENATE(IF(ISBLANK(W424),"-",W424),"/",IF(ISBLANK(Z424),"-",Z424),"/",IF(ISBLANK(AC424),"-",AC424),"/",IF(ISBLANK(AF424),"-",AF424),"/",IF(ISBLANK(AH424),"-",AH424))</f>
        <v>-/-/-/-/-</v>
      </c>
      <c r="L424" s="4" t="str">
        <f aca="false">CONCATENATE(IF(ISBLANK(X424),"-",X424),"/",IF(ISBLANK(AA424),"-",AA424),"/",IF(ISBLANK(AD424),"-",AD424),"/",IF(ISBLANK(AG424),"-",AG424),"/",IF(ISBLANK(AI424),"-",AI424))</f>
        <v>-/-/-/-/-</v>
      </c>
      <c r="M424" s="6"/>
      <c r="N424" s="4" t="n">
        <v>2018</v>
      </c>
      <c r="O424" s="4" t="str">
        <f aca="false">CONCATENATE(IF(ISBLANK(V424),"-",V424),"/",IF(ISBLANK(Y424),"-",Y424),"/",IF(ISBLANK(AB424),"-",AB424),"/",IF(ISBLANK(AE424),"-",AE424))</f>
        <v>-/-/-/FS89-91,CT87</v>
      </c>
      <c r="P424" s="4" t="s">
        <v>775</v>
      </c>
      <c r="Q424" s="4" t="s">
        <v>776</v>
      </c>
      <c r="T424" s="11" t="n">
        <f aca="false">M424*F424</f>
        <v>0</v>
      </c>
      <c r="U424" s="12" t="n">
        <f aca="false">G424*M424</f>
        <v>0</v>
      </c>
      <c r="V424" s="2" t="s">
        <v>161</v>
      </c>
      <c r="Y424" s="0" t="s">
        <v>161</v>
      </c>
      <c r="AB424" s="0" t="s">
        <v>161</v>
      </c>
      <c r="AE424" s="4" t="s">
        <v>781</v>
      </c>
      <c r="AH424" s="0" t="s">
        <v>161</v>
      </c>
      <c r="AI424" s="0" t="s">
        <v>161</v>
      </c>
      <c r="AJ424" s="0" t="n">
        <f aca="false">VLOOKUP(D424,Koordinaten!$A:$C,2,FALSE())</f>
        <v>16.3725042</v>
      </c>
      <c r="AK424" s="0" t="n">
        <f aca="false">VLOOKUP(D424,Koordinaten!$A:$C,3,FALSE())</f>
        <v>48.2083537</v>
      </c>
      <c r="AL424" s="0" t="n">
        <f aca="false">IF(ISBLANK($E424),VLOOKUP(D424,Koordinaten!$A:$C,2,FALSE()),VLOOKUP($E424,Koordinaten!$F:$H,2,FALSE()))</f>
        <v>16.0816</v>
      </c>
      <c r="AM424" s="0" t="n">
        <f aca="false">IF(ISBLANK($E424),VLOOKUP(D424,Koordinaten!$A:$C,3,FALSE()),VLOOKUP($E424,Koordinaten!$F:$H,3,FALSE()))</f>
        <v>47.7221</v>
      </c>
      <c r="AN424" s="0" t="str">
        <f aca="false">CONCATENATE(AK424,";",AJ424)</f>
        <v>48,2083537;16,3725042</v>
      </c>
      <c r="AO424" s="0" t="str">
        <f aca="false">CONCATENATE(AM424,";",AL424)</f>
        <v>47,7221;16,0816</v>
      </c>
      <c r="AP424" s="0" t="n">
        <f aca="false">MIN(IF(ISBLANK(X424),9999,X424),IF(ISBLANK(AA424),9999,AA424),IF(ISBLANK(AD424),9999,AD424),IF(ISBLANK(AG424),9999,AG424),IF(ISBLANK(AI424),9999,AI424))</f>
        <v>9999</v>
      </c>
      <c r="AQ424" s="10" t="n">
        <v>44065</v>
      </c>
      <c r="AR424" s="0" t="n">
        <v>1</v>
      </c>
    </row>
    <row r="425" customFormat="false" ht="13" hidden="false" customHeight="false" outlineLevel="0" collapsed="false">
      <c r="B425" s="4" t="s">
        <v>89</v>
      </c>
      <c r="C425" s="5" t="n">
        <v>2016</v>
      </c>
      <c r="D425" s="4" t="s">
        <v>53</v>
      </c>
      <c r="E425" s="4" t="s">
        <v>147</v>
      </c>
      <c r="F425" s="4" t="n">
        <v>3</v>
      </c>
      <c r="G425" s="4" t="n">
        <v>3</v>
      </c>
      <c r="H425" s="2" t="s">
        <v>773</v>
      </c>
      <c r="I425" s="2" t="s">
        <v>782</v>
      </c>
      <c r="J425" s="2" t="s">
        <v>201</v>
      </c>
      <c r="K425" s="4" t="str">
        <f aca="false">CONCATENATE(IF(ISBLANK(W425),"-",W425),"/",IF(ISBLANK(Z425),"-",Z425),"/",IF(ISBLANK(AC425),"-",AC425),"/",IF(ISBLANK(AF425),"-",AF425),"/",IF(ISBLANK(AH425),"-",AH425))</f>
        <v>-/-/-/-/-</v>
      </c>
      <c r="L425" s="4" t="str">
        <f aca="false">CONCATENATE(IF(ISBLANK(X425),"-",X425),"/",IF(ISBLANK(AA425),"-",AA425),"/",IF(ISBLANK(AD425),"-",AD425),"/",IF(ISBLANK(AG425),"-",AG425),"/",IF(ISBLANK(AI425),"-",AI425))</f>
        <v>-/-/-/-/-</v>
      </c>
      <c r="M425" s="6"/>
      <c r="N425" s="4" t="n">
        <v>2018</v>
      </c>
      <c r="O425" s="4" t="str">
        <f aca="false">CONCATENATE(IF(ISBLANK(V425),"-",V425),"/",IF(ISBLANK(Y425),"-",Y425),"/",IF(ISBLANK(AB425),"-",AB425),"/",IF(ISBLANK(AE425),"-",AE425))</f>
        <v>-/-/-/FS93-95</v>
      </c>
      <c r="P425" s="4" t="s">
        <v>775</v>
      </c>
      <c r="Q425" s="4" t="s">
        <v>776</v>
      </c>
      <c r="T425" s="11" t="n">
        <f aca="false">M425*F425</f>
        <v>0</v>
      </c>
      <c r="U425" s="12" t="n">
        <f aca="false">G425*M425</f>
        <v>0</v>
      </c>
      <c r="V425" s="2" t="s">
        <v>161</v>
      </c>
      <c r="Y425" s="0" t="s">
        <v>161</v>
      </c>
      <c r="AB425" s="0" t="s">
        <v>161</v>
      </c>
      <c r="AE425" s="4" t="s">
        <v>783</v>
      </c>
      <c r="AH425" s="0" t="s">
        <v>161</v>
      </c>
      <c r="AI425" s="0" t="s">
        <v>161</v>
      </c>
      <c r="AJ425" s="0" t="n">
        <f aca="false">VLOOKUP(D425,Koordinaten!$A:$C,2,FALSE())</f>
        <v>16.3725042</v>
      </c>
      <c r="AK425" s="0" t="n">
        <f aca="false">VLOOKUP(D425,Koordinaten!$A:$C,3,FALSE())</f>
        <v>48.2083537</v>
      </c>
      <c r="AL425" s="0" t="n">
        <f aca="false">IF(ISBLANK($E425),VLOOKUP(D425,Koordinaten!$A:$C,2,FALSE()),VLOOKUP($E425,Koordinaten!$F:$H,2,FALSE()))</f>
        <v>16.0816</v>
      </c>
      <c r="AM425" s="0" t="n">
        <f aca="false">IF(ISBLANK($E425),VLOOKUP(D425,Koordinaten!$A:$C,3,FALSE()),VLOOKUP($E425,Koordinaten!$F:$H,3,FALSE()))</f>
        <v>47.7221</v>
      </c>
      <c r="AN425" s="0" t="str">
        <f aca="false">CONCATENATE(AK425,";",AJ425)</f>
        <v>48,2083537;16,3725042</v>
      </c>
      <c r="AO425" s="0" t="str">
        <f aca="false">CONCATENATE(AM425,";",AL425)</f>
        <v>47,7221;16,0816</v>
      </c>
      <c r="AP425" s="0" t="n">
        <f aca="false">MIN(IF(ISBLANK(X425),9999,X425),IF(ISBLANK(AA425),9999,AA425),IF(ISBLANK(AD425),9999,AD425),IF(ISBLANK(AG425),9999,AG425),IF(ISBLANK(AI425),9999,AI425))</f>
        <v>9999</v>
      </c>
      <c r="AQ425" s="10" t="n">
        <v>44065</v>
      </c>
      <c r="AR425" s="0" t="n">
        <v>4</v>
      </c>
    </row>
    <row r="426" s="18" customFormat="true" ht="13" hidden="false" customHeight="false" outlineLevel="0" collapsed="false">
      <c r="B426" s="19" t="s">
        <v>89</v>
      </c>
      <c r="C426" s="20" t="n">
        <v>2016</v>
      </c>
      <c r="D426" s="19" t="s">
        <v>53</v>
      </c>
      <c r="E426" s="19" t="s">
        <v>147</v>
      </c>
      <c r="F426" s="19" t="n">
        <v>3</v>
      </c>
      <c r="G426" s="19"/>
      <c r="H426" s="21" t="s">
        <v>773</v>
      </c>
      <c r="I426" s="21" t="s">
        <v>784</v>
      </c>
      <c r="J426" s="2" t="s">
        <v>201</v>
      </c>
      <c r="K426" s="4" t="str">
        <f aca="false">CONCATENATE(IF(ISBLANK(W426),"-",W426),"/",IF(ISBLANK(Z426),"-",Z426),"/",IF(ISBLANK(AC426),"-",AC426),"/",IF(ISBLANK(AF426),"-",AF426),"/",IF(ISBLANK(AH426),"-",AH426))</f>
        <v>-/-/-/-/-</v>
      </c>
      <c r="L426" s="4" t="str">
        <f aca="false">CONCATENATE(IF(ISBLANK(X426),"-",X426),"/",IF(ISBLANK(AA426),"-",AA426),"/",IF(ISBLANK(AD426),"-",AD426),"/",IF(ISBLANK(AG426),"-",AG426),"/",IF(ISBLANK(AI426),"-",AI426))</f>
        <v>-/-/-/-/-</v>
      </c>
      <c r="M426" s="6"/>
      <c r="N426" s="4" t="n">
        <v>2018</v>
      </c>
      <c r="O426" s="19" t="str">
        <f aca="false">CONCATENATE(IF(ISBLANK(V426),"-",V426),"/",IF(ISBLANK(Y426),"-",Y426),"/",IF(ISBLANK(AB426),"-",AB426),"/",IF(ISBLANK(AE426),"-",AE426))</f>
        <v>-/-/-/FS91,CT86</v>
      </c>
      <c r="P426" s="4" t="s">
        <v>775</v>
      </c>
      <c r="Q426" s="4" t="s">
        <v>776</v>
      </c>
      <c r="T426" s="22" t="n">
        <f aca="false">M426*F426</f>
        <v>0</v>
      </c>
      <c r="U426" s="23" t="n">
        <f aca="false">G426*M426</f>
        <v>0</v>
      </c>
      <c r="V426" s="21" t="s">
        <v>161</v>
      </c>
      <c r="Y426" s="18" t="s">
        <v>161</v>
      </c>
      <c r="AB426" s="18" t="s">
        <v>161</v>
      </c>
      <c r="AE426" s="19" t="s">
        <v>785</v>
      </c>
      <c r="AH426" s="18" t="s">
        <v>161</v>
      </c>
      <c r="AI426" s="18" t="s">
        <v>161</v>
      </c>
      <c r="AJ426" s="18" t="n">
        <f aca="false">VLOOKUP(D426,Koordinaten!$A:$C,2,FALSE())</f>
        <v>16.3725042</v>
      </c>
      <c r="AK426" s="18" t="n">
        <f aca="false">VLOOKUP(D426,Koordinaten!$A:$C,3,FALSE())</f>
        <v>48.2083537</v>
      </c>
      <c r="AL426" s="18" t="n">
        <f aca="false">IF(ISBLANK($E426),VLOOKUP(D426,Koordinaten!$A:$C,2,FALSE()),VLOOKUP($E426,Koordinaten!$F:$H,2,FALSE()))</f>
        <v>16.0816</v>
      </c>
      <c r="AM426" s="18" t="n">
        <f aca="false">IF(ISBLANK($E426),VLOOKUP(D426,Koordinaten!$A:$C,3,FALSE()),VLOOKUP($E426,Koordinaten!$F:$H,3,FALSE()))</f>
        <v>47.7221</v>
      </c>
      <c r="AN426" s="18" t="str">
        <f aca="false">CONCATENATE(AK426,";",AJ426)</f>
        <v>48,2083537;16,3725042</v>
      </c>
      <c r="AO426" s="18" t="str">
        <f aca="false">CONCATENATE(AM426,";",AL426)</f>
        <v>47,7221;16,0816</v>
      </c>
      <c r="AP426" s="18" t="n">
        <f aca="false">MIN(IF(ISBLANK(X426),9999,X426),IF(ISBLANK(AA426),9999,AA426),IF(ISBLANK(AD426),9999,AD426),IF(ISBLANK(AG426),9999,AG426),IF(ISBLANK(AI426),9999,AI426))</f>
        <v>9999</v>
      </c>
    </row>
    <row r="427" customFormat="false" ht="13" hidden="false" customHeight="false" outlineLevel="0" collapsed="false">
      <c r="B427" s="4" t="s">
        <v>89</v>
      </c>
      <c r="C427" s="5" t="n">
        <v>2017</v>
      </c>
      <c r="D427" s="4" t="s">
        <v>53</v>
      </c>
      <c r="E427" s="4" t="s">
        <v>147</v>
      </c>
      <c r="F427" s="4" t="n">
        <v>3</v>
      </c>
      <c r="G427" s="4"/>
      <c r="H427" s="2" t="s">
        <v>773</v>
      </c>
      <c r="I427" s="2" t="s">
        <v>786</v>
      </c>
      <c r="J427" s="2" t="s">
        <v>190</v>
      </c>
      <c r="K427" s="4" t="str">
        <f aca="false">CONCATENATE(IF(ISBLANK(W427),"-",W427),"/",IF(ISBLANK(Z427),"-",Z427),"/",IF(ISBLANK(AC427),"-",AC427),"/",IF(ISBLANK(AF427),"-",AF427),"/",IF(ISBLANK(AH427),"-",AH427))</f>
        <v>-/-/-/-/-</v>
      </c>
      <c r="L427" s="4" t="str">
        <f aca="false">CONCATENATE(IF(ISBLANK(X427),"-",X427),"/",IF(ISBLANK(AA427),"-",AA427),"/",IF(ISBLANK(AD427),"-",AD427),"/",IF(ISBLANK(AG427),"-",AG427),"/",IF(ISBLANK(AI427),"-",AI427))</f>
        <v>-/-/-/-/-</v>
      </c>
      <c r="M427" s="6"/>
      <c r="N427" s="4" t="n">
        <v>2018</v>
      </c>
      <c r="O427" s="4" t="str">
        <f aca="false">CONCATENATE(IF(ISBLANK(V427),"-",V427),"/",IF(ISBLANK(Y427),"-",Y427),"/",IF(ISBLANK(AB427),"-",AB427),"/",IF(ISBLANK(AE427),"-",AE427))</f>
        <v>-/-/-/-</v>
      </c>
      <c r="P427" s="4" t="s">
        <v>775</v>
      </c>
      <c r="Q427" s="4" t="s">
        <v>776</v>
      </c>
      <c r="T427" s="11" t="n">
        <f aca="false">M427*F427</f>
        <v>0</v>
      </c>
      <c r="U427" s="12" t="n">
        <f aca="false">G427*M427</f>
        <v>0</v>
      </c>
      <c r="V427" s="2" t="s">
        <v>161</v>
      </c>
      <c r="Y427" s="0" t="s">
        <v>161</v>
      </c>
      <c r="AB427" s="0" t="s">
        <v>161</v>
      </c>
      <c r="AE427" s="4"/>
      <c r="AH427" s="0" t="s">
        <v>161</v>
      </c>
      <c r="AI427" s="0" t="s">
        <v>161</v>
      </c>
      <c r="AJ427" s="0" t="n">
        <f aca="false">VLOOKUP(D427,Koordinaten!$A:$C,2,FALSE())</f>
        <v>16.3725042</v>
      </c>
      <c r="AK427" s="0" t="n">
        <f aca="false">VLOOKUP(D427,Koordinaten!$A:$C,3,FALSE())</f>
        <v>48.2083537</v>
      </c>
      <c r="AL427" s="0" t="n">
        <f aca="false">IF(ISBLANK($E427),VLOOKUP(D427,Koordinaten!$A:$C,2,FALSE()),VLOOKUP($E427,Koordinaten!$F:$H,2,FALSE()))</f>
        <v>16.0816</v>
      </c>
      <c r="AM427" s="0" t="n">
        <f aca="false">IF(ISBLANK($E427),VLOOKUP(D427,Koordinaten!$A:$C,3,FALSE()),VLOOKUP($E427,Koordinaten!$F:$H,3,FALSE()))</f>
        <v>47.7221</v>
      </c>
      <c r="AN427" s="0" t="str">
        <f aca="false">CONCATENATE(AK427,";",AJ427)</f>
        <v>48,2083537;16,3725042</v>
      </c>
      <c r="AO427" s="0" t="str">
        <f aca="false">CONCATENATE(AM427,";",AL427)</f>
        <v>47,7221;16,0816</v>
      </c>
      <c r="AP427" s="0" t="n">
        <f aca="false">MIN(IF(ISBLANK(X427),9999,X427),IF(ISBLANK(AA427),9999,AA427),IF(ISBLANK(AD427),9999,AD427),IF(ISBLANK(AG427),9999,AG427),IF(ISBLANK(AI427),9999,AI427))</f>
        <v>9999</v>
      </c>
    </row>
    <row r="428" customFormat="false" ht="13" hidden="false" customHeight="false" outlineLevel="0" collapsed="false">
      <c r="B428" s="4" t="s">
        <v>89</v>
      </c>
      <c r="C428" s="5" t="n">
        <v>2016</v>
      </c>
      <c r="D428" s="4" t="s">
        <v>53</v>
      </c>
      <c r="E428" s="4" t="s">
        <v>147</v>
      </c>
      <c r="F428" s="4" t="n">
        <v>2</v>
      </c>
      <c r="G428" s="4" t="n">
        <v>2</v>
      </c>
      <c r="H428" s="2" t="s">
        <v>787</v>
      </c>
      <c r="I428" s="2" t="s">
        <v>788</v>
      </c>
      <c r="J428" s="2" t="s">
        <v>201</v>
      </c>
      <c r="K428" s="4" t="str">
        <f aca="false">CONCATENATE(IF(ISBLANK(W428),"-",W428),"/",IF(ISBLANK(Z428),"-",Z428),"/",IF(ISBLANK(AC428),"-",AC428),"/",IF(ISBLANK(AF428),"-",AF428),"/",IF(ISBLANK(AH428),"-",AH428))</f>
        <v>2025/-/-/-/-</v>
      </c>
      <c r="L428" s="4" t="str">
        <f aca="false">CONCATENATE(IF(ISBLANK(X428),"-",X428),"/",IF(ISBLANK(AA428),"-",AA428),"/",IF(ISBLANK(AD428),"-",AD428),"/",IF(ISBLANK(AG428),"-",AG428),"/",IF(ISBLANK(AI428),"-",AI428))</f>
        <v>2040/-/-/-/-</v>
      </c>
      <c r="M428" s="6"/>
      <c r="N428" s="4" t="n">
        <v>2018</v>
      </c>
      <c r="O428" s="4" t="str">
        <f aca="false">CONCATENATE(IF(ISBLANK(V428),"-",V428),"/",IF(ISBLANK(Y428),"-",Y428),"/",IF(ISBLANK(AB428),"-",AB428),"/",IF(ISBLANK(AE428),"-",AE428))</f>
        <v>(94-96)/-/-/-</v>
      </c>
      <c r="P428" s="4" t="s">
        <v>787</v>
      </c>
      <c r="Q428" s="4" t="s">
        <v>776</v>
      </c>
      <c r="T428" s="11" t="n">
        <f aca="false">M428*F428</f>
        <v>0</v>
      </c>
      <c r="U428" s="12" t="n">
        <f aca="false">G428*M428</f>
        <v>0</v>
      </c>
      <c r="V428" s="2" t="s">
        <v>263</v>
      </c>
      <c r="W428" s="0" t="n">
        <v>2025</v>
      </c>
      <c r="X428" s="0" t="n">
        <v>2040</v>
      </c>
      <c r="Y428" s="0" t="s">
        <v>161</v>
      </c>
      <c r="AB428" s="0" t="s">
        <v>161</v>
      </c>
      <c r="AE428" s="4"/>
      <c r="AJ428" s="0" t="n">
        <f aca="false">VLOOKUP(D428,Koordinaten!$A:$C,2,FALSE())</f>
        <v>16.3725042</v>
      </c>
      <c r="AK428" s="0" t="n">
        <f aca="false">VLOOKUP(D428,Koordinaten!$A:$C,3,FALSE())</f>
        <v>48.2083537</v>
      </c>
      <c r="AL428" s="0" t="n">
        <f aca="false">IF(ISBLANK($E428),VLOOKUP(D428,Koordinaten!$A:$C,2,FALSE()),VLOOKUP($E428,Koordinaten!$F:$H,2,FALSE()))</f>
        <v>16.0816</v>
      </c>
      <c r="AM428" s="0" t="n">
        <f aca="false">IF(ISBLANK($E428),VLOOKUP(D428,Koordinaten!$A:$C,3,FALSE()),VLOOKUP($E428,Koordinaten!$F:$H,3,FALSE()))</f>
        <v>47.7221</v>
      </c>
      <c r="AN428" s="0" t="str">
        <f aca="false">CONCATENATE(AK428,";",AJ428)</f>
        <v>48,2083537;16,3725042</v>
      </c>
      <c r="AO428" s="0" t="str">
        <f aca="false">CONCATENATE(AM428,";",AL428)</f>
        <v>47,7221;16,0816</v>
      </c>
      <c r="AP428" s="0" t="n">
        <f aca="false">MIN(IF(ISBLANK(X428),9999,X428),IF(ISBLANK(AA428),9999,AA428),IF(ISBLANK(AD428),9999,AD428),IF(ISBLANK(AG428),9999,AG428),IF(ISBLANK(AI428),9999,AI428))</f>
        <v>2040</v>
      </c>
      <c r="AQ428" s="10" t="n">
        <v>44065</v>
      </c>
      <c r="AR428" s="0" t="n">
        <v>6</v>
      </c>
    </row>
    <row r="429" customFormat="false" ht="13" hidden="false" customHeight="false" outlineLevel="0" collapsed="false">
      <c r="B429" s="4" t="s">
        <v>71</v>
      </c>
      <c r="C429" s="5" t="n">
        <v>2015</v>
      </c>
      <c r="D429" s="4" t="s">
        <v>60</v>
      </c>
      <c r="E429" s="4" t="s">
        <v>157</v>
      </c>
      <c r="F429" s="4" t="n">
        <v>0</v>
      </c>
      <c r="G429" s="4" t="n">
        <v>1</v>
      </c>
      <c r="H429" s="2" t="s">
        <v>789</v>
      </c>
      <c r="I429" s="2" t="s">
        <v>790</v>
      </c>
      <c r="J429" s="2" t="s">
        <v>48</v>
      </c>
      <c r="K429" s="4" t="str">
        <f aca="false">CONCATENATE(IF(ISBLANK(W429),"-",W429),"/",IF(ISBLANK(Z429),"-",Z429),"/",IF(ISBLANK(AC429),"-",AC429),"/",IF(ISBLANK(AF429),"-",AF429),"/",IF(ISBLANK(AH429),"-",AH429))</f>
        <v>-/-/-/2017/-</v>
      </c>
      <c r="L429" s="4" t="str">
        <f aca="false">CONCATENATE(IF(ISBLANK(X429),"-",X429),"/",IF(ISBLANK(AA429),"-",AA429),"/",IF(ISBLANK(AD429),"-",AD429),"/",IF(ISBLANK(AG429),"-",AG429),"/",IF(ISBLANK(AI429),"-",AI429))</f>
        <v>-/-/-/2023/-</v>
      </c>
      <c r="M429" s="6"/>
      <c r="N429" s="4" t="n">
        <v>2018</v>
      </c>
      <c r="O429" s="4" t="str">
        <f aca="false">CONCATENATE(IF(ISBLANK(V429),"-",V429),"/",IF(ISBLANK(Y429),"-",Y429),"/",IF(ISBLANK(AB429),"-",AB429),"/",IF(ISBLANK(AE429),"-",AE429))</f>
        <v>-/-/-/CT88,8</v>
      </c>
      <c r="P429" s="4" t="s">
        <v>215</v>
      </c>
      <c r="Q429" s="4" t="s">
        <v>215</v>
      </c>
      <c r="T429" s="11" t="n">
        <f aca="false">M429*F429</f>
        <v>0</v>
      </c>
      <c r="U429" s="12" t="n">
        <f aca="false">G429*M429</f>
        <v>0</v>
      </c>
      <c r="V429" s="2" t="s">
        <v>161</v>
      </c>
      <c r="Y429" s="0" t="s">
        <v>161</v>
      </c>
      <c r="AB429" s="0" t="s">
        <v>161</v>
      </c>
      <c r="AE429" s="4" t="s">
        <v>791</v>
      </c>
      <c r="AF429" s="0" t="n">
        <v>2017</v>
      </c>
      <c r="AG429" s="0" t="n">
        <v>2023</v>
      </c>
      <c r="AJ429" s="0" t="n">
        <f aca="false">VLOOKUP(D429,Koordinaten!$A:$C,2,FALSE())</f>
        <v>12.4853384</v>
      </c>
      <c r="AK429" s="0" t="n">
        <f aca="false">VLOOKUP(D429,Koordinaten!$A:$C,3,FALSE())</f>
        <v>41.894802</v>
      </c>
      <c r="AL429" s="0" t="n">
        <f aca="false">IF(ISBLANK($E429),VLOOKUP(D429,Koordinaten!$A:$C,2,FALSE()),VLOOKUP($E429,Koordinaten!$F:$H,2,FALSE()))</f>
        <v>11.3547801</v>
      </c>
      <c r="AM429" s="0" t="n">
        <f aca="false">IF(ISBLANK($E429),VLOOKUP(D429,Koordinaten!$A:$C,3,FALSE()),VLOOKUP($E429,Koordinaten!$F:$H,3,FALSE()))</f>
        <v>46.4981125</v>
      </c>
      <c r="AN429" s="0" t="str">
        <f aca="false">CONCATENATE(AK429,";",AJ429)</f>
        <v>41,894802;12,4853384</v>
      </c>
      <c r="AO429" s="0" t="str">
        <f aca="false">CONCATENATE(AM429,";",AL429)</f>
        <v>46,4981125;11,3547801</v>
      </c>
      <c r="AP429" s="0" t="n">
        <f aca="false">MIN(IF(ISBLANK(X429),9999,X429),IF(ISBLANK(AA429),9999,AA429),IF(ISBLANK(AD429),9999,AD429),IF(ISBLANK(AG429),9999,AG429),IF(ISBLANK(AI429),9999,AI429))</f>
        <v>2023</v>
      </c>
      <c r="AQ429" s="10" t="n">
        <v>44302</v>
      </c>
      <c r="AR429" s="0" t="s">
        <v>397</v>
      </c>
    </row>
    <row r="430" customFormat="false" ht="13" hidden="false" customHeight="false" outlineLevel="0" collapsed="false">
      <c r="B430" s="4" t="s">
        <v>71</v>
      </c>
      <c r="C430" s="5" t="n">
        <v>2015</v>
      </c>
      <c r="D430" s="4" t="s">
        <v>45</v>
      </c>
      <c r="E430" s="2" t="s">
        <v>236</v>
      </c>
      <c r="F430" s="4" t="n">
        <v>0</v>
      </c>
      <c r="G430" s="4" t="n">
        <v>1</v>
      </c>
      <c r="H430" s="2" t="s">
        <v>291</v>
      </c>
      <c r="I430" s="2" t="s">
        <v>292</v>
      </c>
      <c r="J430" s="2" t="s">
        <v>48</v>
      </c>
      <c r="K430" s="4" t="str">
        <f aca="false">CONCATENATE(IF(ISBLANK(W430),"-",W430),"/",IF(ISBLANK(Z430),"-",Z430),"/",IF(ISBLANK(AC430),"-",AC430),"/",IF(ISBLANK(AF430),"-",AF430),"/",IF(ISBLANK(AH430),"-",AH430))</f>
        <v>-/-/-/-/-</v>
      </c>
      <c r="L430" s="4" t="str">
        <f aca="false">CONCATENATE(IF(ISBLANK(X430),"-",X430),"/",IF(ISBLANK(AA430),"-",AA430),"/",IF(ISBLANK(AD430),"-",AD430),"/",IF(ISBLANK(AG430),"-",AG430),"/",IF(ISBLANK(AI430),"-",AI430))</f>
        <v>-/-/-/-/-</v>
      </c>
      <c r="M430" s="6"/>
      <c r="N430" s="4" t="n">
        <v>2017</v>
      </c>
      <c r="O430" s="4" t="str">
        <f aca="false">CONCATENATE(IF(ISBLANK(V430),"-",V430),"/",IF(ISBLANK(Y430),"-",Y430),"/",IF(ISBLANK(AB430),"-",AB430),"/",IF(ISBLANK(AE430),"-",AE430))</f>
        <v>-/-/-/-</v>
      </c>
      <c r="P430" s="4" t="s">
        <v>58</v>
      </c>
      <c r="Q430" s="4" t="s">
        <v>58</v>
      </c>
      <c r="T430" s="11" t="n">
        <f aca="false">M430*F430</f>
        <v>0</v>
      </c>
      <c r="U430" s="12" t="n">
        <f aca="false">G430*M430</f>
        <v>0</v>
      </c>
      <c r="V430" s="2" t="s">
        <v>161</v>
      </c>
      <c r="Y430" s="0" t="s">
        <v>161</v>
      </c>
      <c r="AB430" s="0" t="s">
        <v>161</v>
      </c>
      <c r="AE430" s="4"/>
      <c r="AJ430" s="0" t="n">
        <f aca="false">VLOOKUP(D430,Koordinaten!$A:$C,2,FALSE())</f>
        <v>2.3514616</v>
      </c>
      <c r="AK430" s="0" t="n">
        <f aca="false">VLOOKUP(D430,Koordinaten!$A:$C,3,FALSE())</f>
        <v>48.8566969</v>
      </c>
      <c r="AL430" s="0" t="n">
        <f aca="false">IF(ISBLANK($E430),VLOOKUP(D430,Koordinaten!$A:$C,2,FALSE()),VLOOKUP($E430,Koordinaten!$F:$H,2,FALSE()))</f>
        <v>3.89687</v>
      </c>
      <c r="AM430" s="0" t="n">
        <f aca="false">IF(ISBLANK($E430),VLOOKUP(D430,Koordinaten!$A:$C,3,FALSE()),VLOOKUP($E430,Koordinaten!$F:$H,3,FALSE()))</f>
        <v>43.5985</v>
      </c>
      <c r="AN430" s="0" t="str">
        <f aca="false">CONCATENATE(AK430,";",AJ430)</f>
        <v>48,8566969;2,3514616</v>
      </c>
      <c r="AO430" s="0" t="str">
        <f aca="false">CONCATENATE(AM430,";",AL430)</f>
        <v>43,5985;3,89687</v>
      </c>
      <c r="AP430" s="0" t="n">
        <f aca="false">MIN(IF(ISBLANK(X430),9999,X430),IF(ISBLANK(AA430),9999,AA430),IF(ISBLANK(AD430),9999,AD430),IF(ISBLANK(AG430),9999,AG430),IF(ISBLANK(AI430),9999,AI430))</f>
        <v>9999</v>
      </c>
      <c r="AQ430" s="10" t="n">
        <v>44302</v>
      </c>
      <c r="AR430" s="0" t="s">
        <v>587</v>
      </c>
    </row>
    <row r="431" customFormat="false" ht="13" hidden="false" customHeight="false" outlineLevel="0" collapsed="false">
      <c r="B431" s="4" t="s">
        <v>71</v>
      </c>
      <c r="C431" s="4" t="n">
        <v>2010</v>
      </c>
      <c r="D431" s="4" t="s">
        <v>60</v>
      </c>
      <c r="E431" s="4" t="s">
        <v>61</v>
      </c>
      <c r="F431" s="4" t="n">
        <v>0</v>
      </c>
      <c r="G431" s="4"/>
      <c r="H431" s="2" t="s">
        <v>298</v>
      </c>
      <c r="I431" s="2" t="s">
        <v>299</v>
      </c>
      <c r="J431" s="2" t="s">
        <v>48</v>
      </c>
      <c r="K431" s="4" t="str">
        <f aca="false">CONCATENATE(IF(ISBLANK(W431),"-",W431),"/",IF(ISBLANK(Z431),"-",Z431),"/",IF(ISBLANK(AC431),"-",AC431),"/",IF(ISBLANK(AF431),"-",AF431),"/",IF(ISBLANK(AH431),"-",AH431))</f>
        <v>-/-/-/2017/-</v>
      </c>
      <c r="L431" s="4" t="str">
        <f aca="false">CONCATENATE(IF(ISBLANK(X431),"-",X431),"/",IF(ISBLANK(AA431),"-",AA431),"/",IF(ISBLANK(AD431),"-",AD431),"/",IF(ISBLANK(AG431),"-",AG431),"/",IF(ISBLANK(AI431),"-",AI431))</f>
        <v>-/-/-/2021/-</v>
      </c>
      <c r="M431" s="6"/>
      <c r="N431" s="4" t="n">
        <v>2017</v>
      </c>
      <c r="O431" s="4" t="str">
        <f aca="false">CONCATENATE(IF(ISBLANK(V431),"-",V431),"/",IF(ISBLANK(Y431),"-",Y431),"/",IF(ISBLANK(AB431),"-",AB431),"/",IF(ISBLANK(AE431),"-",AE431))</f>
        <v>-/-/-/CT90,7</v>
      </c>
      <c r="P431" s="4" t="s">
        <v>792</v>
      </c>
      <c r="Q431" s="4" t="s">
        <v>792</v>
      </c>
      <c r="R431" s="7"/>
      <c r="S431" s="7"/>
      <c r="T431" s="8" t="n">
        <f aca="false">M431*F431</f>
        <v>0</v>
      </c>
      <c r="U431" s="9" t="n">
        <f aca="false">G431*M431</f>
        <v>0</v>
      </c>
      <c r="V431" s="2" t="s">
        <v>161</v>
      </c>
      <c r="Y431" s="0" t="s">
        <v>161</v>
      </c>
      <c r="AB431" s="0" t="s">
        <v>161</v>
      </c>
      <c r="AE431" s="4" t="s">
        <v>301</v>
      </c>
      <c r="AF431" s="0" t="n">
        <v>2017</v>
      </c>
      <c r="AG431" s="0" t="n">
        <v>2021</v>
      </c>
      <c r="AJ431" s="0" t="n">
        <f aca="false">VLOOKUP(D431,Koordinaten!$A:$C,2,FALSE())</f>
        <v>12.4853384</v>
      </c>
      <c r="AK431" s="0" t="n">
        <f aca="false">VLOOKUP(D431,Koordinaten!$A:$C,3,FALSE())</f>
        <v>41.894802</v>
      </c>
      <c r="AL431" s="0" t="n">
        <f aca="false">IF(ISBLANK($E431),VLOOKUP(D431,Koordinaten!$A:$C,2,FALSE()),VLOOKUP($E431,Koordinaten!$F:$H,2,FALSE()))</f>
        <v>11.2555757</v>
      </c>
      <c r="AM431" s="0" t="n">
        <f aca="false">IF(ISBLANK($E431),VLOOKUP(D431,Koordinaten!$A:$C,3,FALSE()),VLOOKUP($E431,Koordinaten!$F:$H,3,FALSE()))</f>
        <v>43.7698712</v>
      </c>
      <c r="AN431" s="0" t="str">
        <f aca="false">CONCATENATE(AK431,";",AJ431)</f>
        <v>41,894802;12,4853384</v>
      </c>
      <c r="AO431" s="0" t="str">
        <f aca="false">CONCATENATE(AM431,";",AL431)</f>
        <v>43,7698712;11,2555757</v>
      </c>
      <c r="AP431" s="0" t="n">
        <f aca="false">MIN(IF(ISBLANK(X431),9999,X431),IF(ISBLANK(AA431),9999,AA431),IF(ISBLANK(AD431),9999,AD431),IF(ISBLANK(AG431),9999,AG431),IF(ISBLANK(AI431),9999,AI431))</f>
        <v>2021</v>
      </c>
    </row>
    <row r="432" customFormat="false" ht="12" hidden="false" customHeight="true" outlineLevel="0" collapsed="false">
      <c r="B432" s="4" t="s">
        <v>71</v>
      </c>
      <c r="C432" s="5" t="n">
        <v>2013</v>
      </c>
      <c r="D432" s="4" t="s">
        <v>60</v>
      </c>
      <c r="E432" s="4" t="s">
        <v>157</v>
      </c>
      <c r="F432" s="4" t="n">
        <v>1</v>
      </c>
      <c r="G432" s="4"/>
      <c r="H432" s="2" t="s">
        <v>571</v>
      </c>
      <c r="I432" s="2" t="s">
        <v>576</v>
      </c>
      <c r="J432" s="2" t="s">
        <v>48</v>
      </c>
      <c r="K432" s="4" t="str">
        <f aca="false">CONCATENATE(IF(ISBLANK(W432),"-",W432),"/",IF(ISBLANK(Z432),"-",Z432),"/",IF(ISBLANK(AC432),"-",AC432),"/",IF(ISBLANK(AF432),"-",AF432),"/",IF(ISBLANK(AH432),"-",AH432))</f>
        <v>-/-/-/2017/-</v>
      </c>
      <c r="L432" s="4" t="str">
        <f aca="false">CONCATENATE(IF(ISBLANK(X432),"-",X432),"/",IF(ISBLANK(AA432),"-",AA432),"/",IF(ISBLANK(AD432),"-",AD432),"/",IF(ISBLANK(AG432),"-",AG432),"/",IF(ISBLANK(AI432),"-",AI432))</f>
        <v>-/-/-/2025/-</v>
      </c>
      <c r="M432" s="6"/>
      <c r="N432" s="4" t="n">
        <v>2017</v>
      </c>
      <c r="O432" s="4" t="str">
        <f aca="false">CONCATENATE(IF(ISBLANK(V432),"-",V432),"/",IF(ISBLANK(Y432),"-",Y432),"/",IF(ISBLANK(AB432),"-",AB432),"/",IF(ISBLANK(AE432),"-",AE432))</f>
        <v>-/-/-/CT95</v>
      </c>
      <c r="P432" s="4" t="s">
        <v>573</v>
      </c>
      <c r="Q432" s="4" t="s">
        <v>793</v>
      </c>
      <c r="R432" s="7"/>
      <c r="S432" s="7"/>
      <c r="T432" s="8" t="n">
        <f aca="false">M432*F432</f>
        <v>0</v>
      </c>
      <c r="U432" s="9" t="n">
        <f aca="false">G432*M432</f>
        <v>0</v>
      </c>
      <c r="V432" s="4" t="s">
        <v>161</v>
      </c>
      <c r="Y432" s="0" t="s">
        <v>161</v>
      </c>
      <c r="AB432" s="0" t="s">
        <v>161</v>
      </c>
      <c r="AE432" s="4" t="s">
        <v>794</v>
      </c>
      <c r="AF432" s="0" t="n">
        <v>2017</v>
      </c>
      <c r="AG432" s="0" t="n">
        <v>2025</v>
      </c>
      <c r="AJ432" s="0" t="n">
        <f aca="false">VLOOKUP(D432,Koordinaten!$A:$C,2,FALSE())</f>
        <v>12.4853384</v>
      </c>
      <c r="AK432" s="0" t="n">
        <f aca="false">VLOOKUP(D432,Koordinaten!$A:$C,3,FALSE())</f>
        <v>41.894802</v>
      </c>
      <c r="AL432" s="0" t="n">
        <f aca="false">IF(ISBLANK($E432),VLOOKUP(D432,Koordinaten!$A:$C,2,FALSE()),VLOOKUP($E432,Koordinaten!$F:$H,2,FALSE()))</f>
        <v>11.3547801</v>
      </c>
      <c r="AM432" s="0" t="n">
        <f aca="false">IF(ISBLANK($E432),VLOOKUP(D432,Koordinaten!$A:$C,3,FALSE()),VLOOKUP($E432,Koordinaten!$F:$H,3,FALSE()))</f>
        <v>46.4981125</v>
      </c>
      <c r="AN432" s="0" t="str">
        <f aca="false">CONCATENATE(AK432,";",AJ432)</f>
        <v>41,894802;12,4853384</v>
      </c>
      <c r="AO432" s="0" t="str">
        <f aca="false">CONCATENATE(AM432,";",AL432)</f>
        <v>46,4981125;11,3547801</v>
      </c>
      <c r="AP432" s="0" t="n">
        <f aca="false">MIN(IF(ISBLANK(X432),9999,X432),IF(ISBLANK(AA432),9999,AA432),IF(ISBLANK(AD432),9999,AD432),IF(ISBLANK(AG432),9999,AG432),IF(ISBLANK(AI432),9999,AI432))</f>
        <v>2025</v>
      </c>
    </row>
    <row r="433" customFormat="false" ht="12" hidden="false" customHeight="true" outlineLevel="0" collapsed="false">
      <c r="B433" s="4" t="s">
        <v>89</v>
      </c>
      <c r="C433" s="5" t="n">
        <v>2016</v>
      </c>
      <c r="D433" s="4" t="s">
        <v>60</v>
      </c>
      <c r="E433" s="4" t="s">
        <v>157</v>
      </c>
      <c r="F433" s="4" t="n">
        <v>3</v>
      </c>
      <c r="G433" s="4"/>
      <c r="H433" s="2" t="s">
        <v>571</v>
      </c>
      <c r="I433" s="2" t="s">
        <v>795</v>
      </c>
      <c r="J433" s="2" t="s">
        <v>201</v>
      </c>
      <c r="K433" s="4" t="str">
        <f aca="false">CONCATENATE(IF(ISBLANK(W433),"-",W433),"/",IF(ISBLANK(Z433),"-",Z433),"/",IF(ISBLANK(AC433),"-",AC433),"/",IF(ISBLANK(AF433),"-",AF433),"/",IF(ISBLANK(AH433),"-",AH433))</f>
        <v>-/-/2018/-/-</v>
      </c>
      <c r="L433" s="4" t="str">
        <f aca="false">CONCATENATE(IF(ISBLANK(X433),"-",X433),"/",IF(ISBLANK(AA433),"-",AA433),"/",IF(ISBLANK(AD433),"-",AD433),"/",IF(ISBLANK(AG433),"-",AG433),"/",IF(ISBLANK(AI433),"-",AI433))</f>
        <v>-/-/2020/-/-</v>
      </c>
      <c r="M433" s="6"/>
      <c r="N433" s="4" t="n">
        <v>2017</v>
      </c>
      <c r="O433" s="4" t="str">
        <f aca="false">CONCATENATE(IF(ISBLANK(V433),"-",V433),"/",IF(ISBLANK(Y433),"-",Y433),"/",IF(ISBLANK(AB433),"-",AB433),"/",IF(ISBLANK(AE433),"-",AE433))</f>
        <v>-/-/88/-</v>
      </c>
      <c r="P433" s="4" t="s">
        <v>573</v>
      </c>
      <c r="Q433" s="4" t="s">
        <v>793</v>
      </c>
      <c r="R433" s="7"/>
      <c r="S433" s="7"/>
      <c r="T433" s="8" t="n">
        <f aca="false">M433*F433</f>
        <v>0</v>
      </c>
      <c r="U433" s="9" t="n">
        <f aca="false">G433*M433</f>
        <v>0</v>
      </c>
      <c r="V433" s="4" t="s">
        <v>161</v>
      </c>
      <c r="Y433" s="0" t="s">
        <v>161</v>
      </c>
      <c r="AB433" s="0" t="n">
        <v>88</v>
      </c>
      <c r="AC433" s="0" t="n">
        <v>2018</v>
      </c>
      <c r="AD433" s="0" t="n">
        <v>2020</v>
      </c>
      <c r="AE433" s="4"/>
      <c r="AJ433" s="0" t="n">
        <f aca="false">VLOOKUP(D433,Koordinaten!$A:$C,2,FALSE())</f>
        <v>12.4853384</v>
      </c>
      <c r="AK433" s="0" t="n">
        <f aca="false">VLOOKUP(D433,Koordinaten!$A:$C,3,FALSE())</f>
        <v>41.894802</v>
      </c>
      <c r="AL433" s="0" t="n">
        <f aca="false">IF(ISBLANK($E433),VLOOKUP(D433,Koordinaten!$A:$C,2,FALSE()),VLOOKUP($E433,Koordinaten!$F:$H,2,FALSE()))</f>
        <v>11.3547801</v>
      </c>
      <c r="AM433" s="0" t="n">
        <f aca="false">IF(ISBLANK($E433),VLOOKUP(D433,Koordinaten!$A:$C,3,FALSE()),VLOOKUP($E433,Koordinaten!$F:$H,3,FALSE()))</f>
        <v>46.4981125</v>
      </c>
      <c r="AN433" s="0" t="str">
        <f aca="false">CONCATENATE(AK433,";",AJ433)</f>
        <v>41,894802;12,4853384</v>
      </c>
      <c r="AO433" s="0" t="str">
        <f aca="false">CONCATENATE(AM433,";",AL433)</f>
        <v>46,4981125;11,3547801</v>
      </c>
      <c r="AP433" s="0" t="n">
        <f aca="false">MIN(IF(ISBLANK(X433),9999,X433),IF(ISBLANK(AA433),9999,AA433),IF(ISBLANK(AD433),9999,AD433),IF(ISBLANK(AG433),9999,AG433),IF(ISBLANK(AI433),9999,AI433))</f>
        <v>2020</v>
      </c>
    </row>
    <row r="434" customFormat="false" ht="12" hidden="false" customHeight="true" outlineLevel="0" collapsed="false">
      <c r="B434" s="4" t="s">
        <v>89</v>
      </c>
      <c r="C434" s="4" t="n">
        <v>2016</v>
      </c>
      <c r="D434" s="4" t="s">
        <v>60</v>
      </c>
      <c r="E434" s="4" t="s">
        <v>157</v>
      </c>
      <c r="F434" s="4"/>
      <c r="G434" s="4"/>
      <c r="H434" s="2" t="s">
        <v>573</v>
      </c>
      <c r="I434" s="2" t="s">
        <v>796</v>
      </c>
      <c r="J434" s="2" t="s">
        <v>796</v>
      </c>
      <c r="K434" s="4" t="str">
        <f aca="false">CONCATENATE(IF(ISBLANK(W434),"-",W434),"/",IF(ISBLANK(Z434),"-",Z434),"/",IF(ISBLANK(AC434),"-",AC434),"/",IF(ISBLANK(AF434),"-",AF434),"/",IF(ISBLANK(AH434),"-",AH434))</f>
        <v>-/-/-/-/-</v>
      </c>
      <c r="L434" s="4" t="str">
        <f aca="false">CONCATENATE(IF(ISBLANK(X434),"-",X434),"/",IF(ISBLANK(AA434),"-",AA434),"/",IF(ISBLANK(AD434),"-",AD434),"/",IF(ISBLANK(AG434),"-",AG434),"/",IF(ISBLANK(AI434),"-",AI434))</f>
        <v>-/-/-/-/-</v>
      </c>
      <c r="M434" s="6"/>
      <c r="N434" s="4" t="n">
        <v>2017</v>
      </c>
      <c r="O434" s="4" t="str">
        <f aca="false">CONCATENATE(IF(ISBLANK(V434),"-",V434),"/",IF(ISBLANK(Y434),"-",Y434),"/",IF(ISBLANK(AB434),"-",AB434),"/",IF(ISBLANK(AE434),"-",AE434))</f>
        <v>-/-/-/-</v>
      </c>
      <c r="P434" s="4" t="s">
        <v>573</v>
      </c>
      <c r="Q434" s="4" t="s">
        <v>793</v>
      </c>
      <c r="R434" s="7"/>
      <c r="S434" s="7"/>
      <c r="T434" s="8" t="n">
        <f aca="false">M434*F434</f>
        <v>0</v>
      </c>
      <c r="U434" s="9" t="n">
        <f aca="false">G434*M434</f>
        <v>0</v>
      </c>
      <c r="V434" s="4" t="s">
        <v>161</v>
      </c>
      <c r="Y434" s="0" t="s">
        <v>161</v>
      </c>
      <c r="AB434" s="0" t="s">
        <v>161</v>
      </c>
      <c r="AE434" s="4"/>
      <c r="AJ434" s="0" t="n">
        <f aca="false">VLOOKUP(D434,Koordinaten!$A:$C,2,FALSE())</f>
        <v>12.4853384</v>
      </c>
      <c r="AK434" s="0" t="n">
        <f aca="false">VLOOKUP(D434,Koordinaten!$A:$C,3,FALSE())</f>
        <v>41.894802</v>
      </c>
      <c r="AL434" s="0" t="n">
        <f aca="false">IF(ISBLANK($E434),VLOOKUP(D434,Koordinaten!$A:$C,2,FALSE()),VLOOKUP($E434,Koordinaten!$F:$H,2,FALSE()))</f>
        <v>11.3547801</v>
      </c>
      <c r="AM434" s="0" t="n">
        <f aca="false">IF(ISBLANK($E434),VLOOKUP(D434,Koordinaten!$A:$C,3,FALSE()),VLOOKUP($E434,Koordinaten!$F:$H,3,FALSE()))</f>
        <v>46.4981125</v>
      </c>
      <c r="AN434" s="0" t="str">
        <f aca="false">CONCATENATE(AK434,";",AJ434)</f>
        <v>41,894802;12,4853384</v>
      </c>
      <c r="AO434" s="0" t="str">
        <f aca="false">CONCATENATE(AM434,";",AL434)</f>
        <v>46,4981125;11,3547801</v>
      </c>
      <c r="AP434" s="0" t="n">
        <f aca="false">MIN(IF(ISBLANK(X434),9999,X434),IF(ISBLANK(AA434),9999,AA434),IF(ISBLANK(AD434),9999,AD434),IF(ISBLANK(AG434),9999,AG434),IF(ISBLANK(AI434),9999,AI434))</f>
        <v>9999</v>
      </c>
    </row>
    <row r="435" customFormat="false" ht="12" hidden="false" customHeight="true" outlineLevel="0" collapsed="false">
      <c r="B435" s="4" t="s">
        <v>128</v>
      </c>
      <c r="C435" s="4" t="n">
        <v>2011</v>
      </c>
      <c r="D435" s="4" t="s">
        <v>60</v>
      </c>
      <c r="E435" s="4" t="s">
        <v>157</v>
      </c>
      <c r="F435" s="4" t="n">
        <v>3</v>
      </c>
      <c r="G435" s="4"/>
      <c r="H435" s="2" t="s">
        <v>573</v>
      </c>
      <c r="I435" s="2" t="s">
        <v>797</v>
      </c>
      <c r="J435" s="2" t="s">
        <v>97</v>
      </c>
      <c r="K435" s="4" t="str">
        <f aca="false">CONCATENATE(IF(ISBLANK(W435),"-",W435),"/",IF(ISBLANK(Z435),"-",Z435),"/",IF(ISBLANK(AC435),"-",AC435),"/",IF(ISBLANK(AF435),"-",AF435),"/",IF(ISBLANK(AH435),"-",AH435))</f>
        <v>-/-/-/-/-</v>
      </c>
      <c r="L435" s="4" t="str">
        <f aca="false">CONCATENATE(IF(ISBLANK(X435),"-",X435),"/",IF(ISBLANK(AA435),"-",AA435),"/",IF(ISBLANK(AD435),"-",AD435),"/",IF(ISBLANK(AG435),"-",AG435),"/",IF(ISBLANK(AI435),"-",AI435))</f>
        <v>-/-/-/-/-</v>
      </c>
      <c r="M435" s="6"/>
      <c r="N435" s="4" t="n">
        <v>2017</v>
      </c>
      <c r="O435" s="4" t="str">
        <f aca="false">CONCATENATE(IF(ISBLANK(V435),"-",V435),"/",IF(ISBLANK(Y435),"-",Y435),"/",IF(ISBLANK(AB435),"-",AB435),"/",IF(ISBLANK(AE435),"-",AE435))</f>
        <v>-/-/-/-</v>
      </c>
      <c r="P435" s="4" t="s">
        <v>573</v>
      </c>
      <c r="Q435" s="4" t="s">
        <v>793</v>
      </c>
      <c r="R435" s="7"/>
      <c r="S435" s="7"/>
      <c r="T435" s="8" t="n">
        <f aca="false">M435*F435</f>
        <v>0</v>
      </c>
      <c r="U435" s="9" t="n">
        <f aca="false">G435*M435</f>
        <v>0</v>
      </c>
      <c r="V435" s="4" t="s">
        <v>161</v>
      </c>
      <c r="Y435" s="0" t="s">
        <v>161</v>
      </c>
      <c r="AB435" s="0" t="s">
        <v>161</v>
      </c>
      <c r="AE435" s="4"/>
      <c r="AJ435" s="0" t="n">
        <f aca="false">VLOOKUP(D435,Koordinaten!$A:$C,2,FALSE())</f>
        <v>12.4853384</v>
      </c>
      <c r="AK435" s="0" t="n">
        <f aca="false">VLOOKUP(D435,Koordinaten!$A:$C,3,FALSE())</f>
        <v>41.894802</v>
      </c>
      <c r="AL435" s="0" t="n">
        <f aca="false">IF(ISBLANK($E435),VLOOKUP(D435,Koordinaten!$A:$C,2,FALSE()),VLOOKUP($E435,Koordinaten!$F:$H,2,FALSE()))</f>
        <v>11.3547801</v>
      </c>
      <c r="AM435" s="0" t="n">
        <f aca="false">IF(ISBLANK($E435),VLOOKUP(D435,Koordinaten!$A:$C,3,FALSE()),VLOOKUP($E435,Koordinaten!$F:$H,3,FALSE()))</f>
        <v>46.4981125</v>
      </c>
      <c r="AN435" s="0" t="str">
        <f aca="false">CONCATENATE(AK435,";",AJ435)</f>
        <v>41,894802;12,4853384</v>
      </c>
      <c r="AO435" s="0" t="str">
        <f aca="false">CONCATENATE(AM435,";",AL435)</f>
        <v>46,4981125;11,3547801</v>
      </c>
      <c r="AP435" s="0" t="n">
        <f aca="false">MIN(IF(ISBLANK(X435),9999,X435),IF(ISBLANK(AA435),9999,AA435),IF(ISBLANK(AD435),9999,AD435),IF(ISBLANK(AG435),9999,AG435),IF(ISBLANK(AI435),9999,AI435))</f>
        <v>9999</v>
      </c>
    </row>
    <row r="436" customFormat="false" ht="12" hidden="false" customHeight="true" outlineLevel="0" collapsed="false">
      <c r="B436" s="4" t="s">
        <v>52</v>
      </c>
      <c r="C436" s="5" t="n">
        <v>2016</v>
      </c>
      <c r="D436" s="4" t="s">
        <v>60</v>
      </c>
      <c r="E436" s="4" t="s">
        <v>157</v>
      </c>
      <c r="F436" s="4" t="n">
        <v>1</v>
      </c>
      <c r="G436" s="4" t="n">
        <v>1</v>
      </c>
      <c r="H436" s="2" t="s">
        <v>659</v>
      </c>
      <c r="I436" s="2" t="s">
        <v>798</v>
      </c>
      <c r="J436" s="2" t="s">
        <v>275</v>
      </c>
      <c r="K436" s="4" t="str">
        <f aca="false">CONCATENATE(IF(ISBLANK(W436),"-",W436),"/",IF(ISBLANK(Z436),"-",Z436),"/",IF(ISBLANK(AC436),"-",AC436),"/",IF(ISBLANK(AF436),"-",AF436),"/",IF(ISBLANK(AH436),"-",AH436))</f>
        <v>2018/-/2018/-/-</v>
      </c>
      <c r="L436" s="4" t="str">
        <f aca="false">CONCATENATE(IF(ISBLANK(X436),"-",X436),"/",IF(ISBLANK(AA436),"-",AA436),"/",IF(ISBLANK(AD436),"-",AD436),"/",IF(ISBLANK(AG436),"-",AG436),"/",IF(ISBLANK(AI436),"-",AI436))</f>
        <v>2024/-/2021/-/-</v>
      </c>
      <c r="M436" s="6"/>
      <c r="N436" s="4" t="n">
        <v>2017</v>
      </c>
      <c r="O436" s="4" t="str">
        <f aca="false">CONCATENATE(IF(ISBLANK(V436),"-",V436),"/",IF(ISBLANK(Y436),"-",Y436),"/",IF(ISBLANK(AB436),"-",AB436),"/",IF(ISBLANK(AE436),"-",AE436))</f>
        <v>91/-/93/CT92</v>
      </c>
      <c r="P436" s="4" t="s">
        <v>659</v>
      </c>
      <c r="Q436" s="4" t="s">
        <v>793</v>
      </c>
      <c r="R436" s="7"/>
      <c r="S436" s="7"/>
      <c r="T436" s="8" t="n">
        <f aca="false">M436*F436</f>
        <v>0</v>
      </c>
      <c r="U436" s="9" t="n">
        <f aca="false">G436*M436</f>
        <v>0</v>
      </c>
      <c r="V436" s="4" t="n">
        <v>91</v>
      </c>
      <c r="W436" s="0" t="n">
        <v>2018</v>
      </c>
      <c r="X436" s="0" t="n">
        <v>2024</v>
      </c>
      <c r="Y436" s="0" t="s">
        <v>161</v>
      </c>
      <c r="AB436" s="0" t="n">
        <v>93</v>
      </c>
      <c r="AC436" s="0" t="n">
        <v>2018</v>
      </c>
      <c r="AD436" s="0" t="n">
        <v>2021</v>
      </c>
      <c r="AE436" s="4" t="s">
        <v>717</v>
      </c>
      <c r="AJ436" s="0" t="n">
        <f aca="false">VLOOKUP(D436,Koordinaten!$A:$C,2,FALSE())</f>
        <v>12.4853384</v>
      </c>
      <c r="AK436" s="0" t="n">
        <f aca="false">VLOOKUP(D436,Koordinaten!$A:$C,3,FALSE())</f>
        <v>41.894802</v>
      </c>
      <c r="AL436" s="0" t="n">
        <f aca="false">IF(ISBLANK($E436),VLOOKUP(D436,Koordinaten!$A:$C,2,FALSE()),VLOOKUP($E436,Koordinaten!$F:$H,2,FALSE()))</f>
        <v>11.3547801</v>
      </c>
      <c r="AM436" s="0" t="n">
        <f aca="false">IF(ISBLANK($E436),VLOOKUP(D436,Koordinaten!$A:$C,3,FALSE()),VLOOKUP($E436,Koordinaten!$F:$H,3,FALSE()))</f>
        <v>46.4981125</v>
      </c>
      <c r="AN436" s="0" t="str">
        <f aca="false">CONCATENATE(AK436,";",AJ436)</f>
        <v>41,894802;12,4853384</v>
      </c>
      <c r="AO436" s="0" t="str">
        <f aca="false">CONCATENATE(AM436,";",AL436)</f>
        <v>46,4981125;11,3547801</v>
      </c>
      <c r="AP436" s="0" t="n">
        <f aca="false">MIN(IF(ISBLANK(X436),9999,X436),IF(ISBLANK(AA436),9999,AA436),IF(ISBLANK(AD436),9999,AD436),IF(ISBLANK(AG436),9999,AG436),IF(ISBLANK(AI436),9999,AI436))</f>
        <v>2021</v>
      </c>
      <c r="AQ436" s="10" t="n">
        <v>44107</v>
      </c>
      <c r="AR436" s="0" t="n">
        <v>16</v>
      </c>
    </row>
    <row r="437" customFormat="false" ht="12" hidden="false" customHeight="true" outlineLevel="0" collapsed="false">
      <c r="B437" s="4" t="s">
        <v>89</v>
      </c>
      <c r="C437" s="4" t="n">
        <v>2015</v>
      </c>
      <c r="D437" s="4" t="s">
        <v>60</v>
      </c>
      <c r="E437" s="4" t="s">
        <v>157</v>
      </c>
      <c r="F437" s="4"/>
      <c r="G437" s="4"/>
      <c r="H437" s="2" t="s">
        <v>659</v>
      </c>
      <c r="I437" s="2" t="s">
        <v>799</v>
      </c>
      <c r="J437" s="2" t="s">
        <v>166</v>
      </c>
      <c r="K437" s="4" t="str">
        <f aca="false">CONCATENATE(IF(ISBLANK(W437),"-",W437),"/",IF(ISBLANK(Z437),"-",Z437),"/",IF(ISBLANK(AC437),"-",AC437),"/",IF(ISBLANK(AF437),"-",AF437),"/",IF(ISBLANK(AH437),"-",AH437))</f>
        <v>-/-/-/-/-</v>
      </c>
      <c r="L437" s="4" t="str">
        <f aca="false">CONCATENATE(IF(ISBLANK(X437),"-",X437),"/",IF(ISBLANK(AA437),"-",AA437),"/",IF(ISBLANK(AD437),"-",AD437),"/",IF(ISBLANK(AG437),"-",AG437),"/",IF(ISBLANK(AI437),"-",AI437))</f>
        <v>-/-/-/-/-</v>
      </c>
      <c r="M437" s="6"/>
      <c r="N437" s="4" t="n">
        <v>2017</v>
      </c>
      <c r="O437" s="4" t="str">
        <f aca="false">CONCATENATE(IF(ISBLANK(V437),"-",V437),"/",IF(ISBLANK(Y437),"-",Y437),"/",IF(ISBLANK(AB437),"-",AB437),"/",IF(ISBLANK(AE437),"-",AE437))</f>
        <v>-/-/-/-</v>
      </c>
      <c r="P437" s="4" t="s">
        <v>659</v>
      </c>
      <c r="Q437" s="4" t="s">
        <v>793</v>
      </c>
      <c r="R437" s="7"/>
      <c r="S437" s="7"/>
      <c r="T437" s="8" t="n">
        <f aca="false">M437*F437</f>
        <v>0</v>
      </c>
      <c r="U437" s="9" t="n">
        <f aca="false">G437*M437</f>
        <v>0</v>
      </c>
      <c r="V437" s="4" t="s">
        <v>161</v>
      </c>
      <c r="Y437" s="0" t="s">
        <v>161</v>
      </c>
      <c r="AB437" s="0" t="s">
        <v>161</v>
      </c>
      <c r="AE437" s="4"/>
      <c r="AJ437" s="0" t="n">
        <f aca="false">VLOOKUP(D437,Koordinaten!$A:$C,2,FALSE())</f>
        <v>12.4853384</v>
      </c>
      <c r="AK437" s="0" t="n">
        <f aca="false">VLOOKUP(D437,Koordinaten!$A:$C,3,FALSE())</f>
        <v>41.894802</v>
      </c>
      <c r="AL437" s="0" t="n">
        <f aca="false">IF(ISBLANK($E437),VLOOKUP(D437,Koordinaten!$A:$C,2,FALSE()),VLOOKUP($E437,Koordinaten!$F:$H,2,FALSE()))</f>
        <v>11.3547801</v>
      </c>
      <c r="AM437" s="0" t="n">
        <f aca="false">IF(ISBLANK($E437),VLOOKUP(D437,Koordinaten!$A:$C,3,FALSE()),VLOOKUP($E437,Koordinaten!$F:$H,3,FALSE()))</f>
        <v>46.4981125</v>
      </c>
      <c r="AN437" s="0" t="str">
        <f aca="false">CONCATENATE(AK437,";",AJ437)</f>
        <v>41,894802;12,4853384</v>
      </c>
      <c r="AO437" s="0" t="str">
        <f aca="false">CONCATENATE(AM437,";",AL437)</f>
        <v>46,4981125;11,3547801</v>
      </c>
      <c r="AP437" s="0" t="n">
        <f aca="false">MIN(IF(ISBLANK(X437),9999,X437),IF(ISBLANK(AA437),9999,AA437),IF(ISBLANK(AD437),9999,AD437),IF(ISBLANK(AG437),9999,AG437),IF(ISBLANK(AI437),9999,AI437))</f>
        <v>9999</v>
      </c>
    </row>
    <row r="438" customFormat="false" ht="12" hidden="false" customHeight="true" outlineLevel="0" collapsed="false">
      <c r="B438" s="4" t="s">
        <v>44</v>
      </c>
      <c r="C438" s="4" t="n">
        <v>2015</v>
      </c>
      <c r="D438" s="4" t="s">
        <v>60</v>
      </c>
      <c r="E438" s="4" t="s">
        <v>157</v>
      </c>
      <c r="F438" s="4" t="n">
        <v>1</v>
      </c>
      <c r="G438" s="4"/>
      <c r="H438" s="2" t="s">
        <v>659</v>
      </c>
      <c r="I438" s="2" t="s">
        <v>800</v>
      </c>
      <c r="J438" s="2" t="s">
        <v>48</v>
      </c>
      <c r="K438" s="4" t="str">
        <f aca="false">CONCATENATE(IF(ISBLANK(W438),"-",W438),"/",IF(ISBLANK(Z438),"-",Z438),"/",IF(ISBLANK(AC438),"-",AC438),"/",IF(ISBLANK(AF438),"-",AF438),"/",IF(ISBLANK(AH438),"-",AH438))</f>
        <v>-/-/-/-/-</v>
      </c>
      <c r="L438" s="4" t="str">
        <f aca="false">CONCATENATE(IF(ISBLANK(X438),"-",X438),"/",IF(ISBLANK(AA438),"-",AA438),"/",IF(ISBLANK(AD438),"-",AD438),"/",IF(ISBLANK(AG438),"-",AG438),"/",IF(ISBLANK(AI438),"-",AI438))</f>
        <v>-/-/-/-/-</v>
      </c>
      <c r="M438" s="6"/>
      <c r="N438" s="4" t="n">
        <v>2017</v>
      </c>
      <c r="O438" s="4" t="str">
        <f aca="false">CONCATENATE(IF(ISBLANK(V438),"-",V438),"/",IF(ISBLANK(Y438),"-",Y438),"/",IF(ISBLANK(AB438),"-",AB438),"/",IF(ISBLANK(AE438),"-",AE438))</f>
        <v>-/-/-/-</v>
      </c>
      <c r="P438" s="4" t="s">
        <v>659</v>
      </c>
      <c r="Q438" s="4" t="s">
        <v>793</v>
      </c>
      <c r="R438" s="7"/>
      <c r="S438" s="7"/>
      <c r="T438" s="8" t="n">
        <f aca="false">M438*F438</f>
        <v>0</v>
      </c>
      <c r="U438" s="9" t="n">
        <f aca="false">G438*M438</f>
        <v>0</v>
      </c>
      <c r="V438" s="4" t="s">
        <v>161</v>
      </c>
      <c r="Y438" s="0" t="s">
        <v>161</v>
      </c>
      <c r="AB438" s="0" t="s">
        <v>161</v>
      </c>
      <c r="AE438" s="4"/>
      <c r="AJ438" s="0" t="n">
        <f aca="false">VLOOKUP(D438,Koordinaten!$A:$C,2,FALSE())</f>
        <v>12.4853384</v>
      </c>
      <c r="AK438" s="0" t="n">
        <f aca="false">VLOOKUP(D438,Koordinaten!$A:$C,3,FALSE())</f>
        <v>41.894802</v>
      </c>
      <c r="AL438" s="0" t="n">
        <f aca="false">IF(ISBLANK($E438),VLOOKUP(D438,Koordinaten!$A:$C,2,FALSE()),VLOOKUP($E438,Koordinaten!$F:$H,2,FALSE()))</f>
        <v>11.3547801</v>
      </c>
      <c r="AM438" s="0" t="n">
        <f aca="false">IF(ISBLANK($E438),VLOOKUP(D438,Koordinaten!$A:$C,3,FALSE()),VLOOKUP($E438,Koordinaten!$F:$H,3,FALSE()))</f>
        <v>46.4981125</v>
      </c>
      <c r="AN438" s="0" t="str">
        <f aca="false">CONCATENATE(AK438,";",AJ438)</f>
        <v>41,894802;12,4853384</v>
      </c>
      <c r="AO438" s="0" t="str">
        <f aca="false">CONCATENATE(AM438,";",AL438)</f>
        <v>46,4981125;11,3547801</v>
      </c>
      <c r="AP438" s="0" t="n">
        <f aca="false">MIN(IF(ISBLANK(X438),9999,X438),IF(ISBLANK(AA438),9999,AA438),IF(ISBLANK(AD438),9999,AD438),IF(ISBLANK(AG438),9999,AG438),IF(ISBLANK(AI438),9999,AI438))</f>
        <v>9999</v>
      </c>
      <c r="AQ438" s="10" t="n">
        <v>44066</v>
      </c>
      <c r="AR438" s="0" t="n">
        <v>15</v>
      </c>
    </row>
    <row r="439" customFormat="false" ht="12" hidden="false" customHeight="true" outlineLevel="0" collapsed="false">
      <c r="B439" s="4" t="s">
        <v>44</v>
      </c>
      <c r="C439" s="5" t="n">
        <v>2015</v>
      </c>
      <c r="D439" s="4" t="s">
        <v>60</v>
      </c>
      <c r="E439" s="4" t="s">
        <v>157</v>
      </c>
      <c r="F439" s="4" t="n">
        <v>2</v>
      </c>
      <c r="G439" s="4"/>
      <c r="H439" s="2" t="s">
        <v>659</v>
      </c>
      <c r="I439" s="2" t="s">
        <v>69</v>
      </c>
      <c r="J439" s="2" t="s">
        <v>69</v>
      </c>
      <c r="K439" s="4" t="str">
        <f aca="false">CONCATENATE(IF(ISBLANK(W439),"-",W439),"/",IF(ISBLANK(Z439),"-",Z439),"/",IF(ISBLANK(AC439),"-",AC439),"/",IF(ISBLANK(AF439),"-",AF439),"/",IF(ISBLANK(AH439),"-",AH439))</f>
        <v>-/-/-/-/-</v>
      </c>
      <c r="L439" s="4" t="str">
        <f aca="false">CONCATENATE(IF(ISBLANK(X439),"-",X439),"/",IF(ISBLANK(AA439),"-",AA439),"/",IF(ISBLANK(AD439),"-",AD439),"/",IF(ISBLANK(AG439),"-",AG439),"/",IF(ISBLANK(AI439),"-",AI439))</f>
        <v>-/-/-/-/-</v>
      </c>
      <c r="M439" s="6"/>
      <c r="N439" s="4" t="n">
        <v>2017</v>
      </c>
      <c r="O439" s="4" t="str">
        <f aca="false">CONCATENATE(IF(ISBLANK(V439),"-",V439),"/",IF(ISBLANK(Y439),"-",Y439),"/",IF(ISBLANK(AB439),"-",AB439),"/",IF(ISBLANK(AE439),"-",AE439))</f>
        <v>-/-/-/-</v>
      </c>
      <c r="P439" s="4" t="s">
        <v>659</v>
      </c>
      <c r="Q439" s="4" t="s">
        <v>793</v>
      </c>
      <c r="R439" s="7"/>
      <c r="S439" s="7"/>
      <c r="T439" s="8" t="n">
        <f aca="false">M439*F439</f>
        <v>0</v>
      </c>
      <c r="U439" s="9" t="n">
        <f aca="false">G439*M439</f>
        <v>0</v>
      </c>
      <c r="V439" s="4" t="s">
        <v>161</v>
      </c>
      <c r="Y439" s="0" t="s">
        <v>161</v>
      </c>
      <c r="AB439" s="0" t="s">
        <v>161</v>
      </c>
      <c r="AE439" s="4"/>
      <c r="AJ439" s="0" t="n">
        <f aca="false">VLOOKUP(D439,Koordinaten!$A:$C,2,FALSE())</f>
        <v>12.4853384</v>
      </c>
      <c r="AK439" s="0" t="n">
        <f aca="false">VLOOKUP(D439,Koordinaten!$A:$C,3,FALSE())</f>
        <v>41.894802</v>
      </c>
      <c r="AL439" s="0" t="n">
        <f aca="false">IF(ISBLANK($E439),VLOOKUP(D439,Koordinaten!$A:$C,2,FALSE()),VLOOKUP($E439,Koordinaten!$F:$H,2,FALSE()))</f>
        <v>11.3547801</v>
      </c>
      <c r="AM439" s="0" t="n">
        <f aca="false">IF(ISBLANK($E439),VLOOKUP(D439,Koordinaten!$A:$C,3,FALSE()),VLOOKUP($E439,Koordinaten!$F:$H,3,FALSE()))</f>
        <v>46.4981125</v>
      </c>
      <c r="AN439" s="0" t="str">
        <f aca="false">CONCATENATE(AK439,";",AJ439)</f>
        <v>41,894802;12,4853384</v>
      </c>
      <c r="AO439" s="0" t="str">
        <f aca="false">CONCATENATE(AM439,";",AL439)</f>
        <v>46,4981125;11,3547801</v>
      </c>
      <c r="AP439" s="0" t="n">
        <f aca="false">MIN(IF(ISBLANK(X439),9999,X439),IF(ISBLANK(AA439),9999,AA439),IF(ISBLANK(AD439),9999,AD439),IF(ISBLANK(AG439),9999,AG439),IF(ISBLANK(AI439),9999,AI439))</f>
        <v>9999</v>
      </c>
      <c r="AQ439" s="10" t="n">
        <v>44066</v>
      </c>
      <c r="AR439" s="0" t="n">
        <v>15</v>
      </c>
    </row>
    <row r="440" customFormat="false" ht="12" hidden="false" customHeight="true" outlineLevel="0" collapsed="false">
      <c r="B440" s="4" t="s">
        <v>89</v>
      </c>
      <c r="C440" s="5" t="n">
        <v>2016</v>
      </c>
      <c r="D440" s="4" t="s">
        <v>60</v>
      </c>
      <c r="E440" s="4" t="s">
        <v>157</v>
      </c>
      <c r="F440" s="4" t="n">
        <v>3</v>
      </c>
      <c r="G440" s="4" t="n">
        <v>1</v>
      </c>
      <c r="H440" s="2" t="s">
        <v>659</v>
      </c>
      <c r="I440" s="2" t="s">
        <v>801</v>
      </c>
      <c r="J440" s="2" t="s">
        <v>79</v>
      </c>
      <c r="K440" s="4" t="str">
        <f aca="false">CONCATENATE(IF(ISBLANK(W440),"-",W440),"/",IF(ISBLANK(Z440),"-",Z440),"/",IF(ISBLANK(AC440),"-",AC440),"/",IF(ISBLANK(AF440),"-",AF440),"/",IF(ISBLANK(AH440),"-",AH440))</f>
        <v>2018/-/-/-/-</v>
      </c>
      <c r="L440" s="4" t="str">
        <f aca="false">CONCATENATE(IF(ISBLANK(X440),"-",X440),"/",IF(ISBLANK(AA440),"-",AA440),"/",IF(ISBLANK(AD440),"-",AD440),"/",IF(ISBLANK(AG440),"-",AG440),"/",IF(ISBLANK(AI440),"-",AI440))</f>
        <v>2024/-/-/-/-</v>
      </c>
      <c r="M440" s="6"/>
      <c r="N440" s="4" t="n">
        <v>2017</v>
      </c>
      <c r="O440" s="4" t="str">
        <f aca="false">CONCATENATE(IF(ISBLANK(V440),"-",V440),"/",IF(ISBLANK(Y440),"-",Y440),"/",IF(ISBLANK(AB440),"-",AB440),"/",IF(ISBLANK(AE440),"-",AE440))</f>
        <v>92+/-/-/-</v>
      </c>
      <c r="P440" s="4" t="s">
        <v>659</v>
      </c>
      <c r="Q440" s="4" t="s">
        <v>793</v>
      </c>
      <c r="R440" s="7"/>
      <c r="S440" s="7"/>
      <c r="T440" s="8" t="n">
        <f aca="false">M440*F440</f>
        <v>0</v>
      </c>
      <c r="U440" s="9" t="n">
        <f aca="false">G440*M440</f>
        <v>0</v>
      </c>
      <c r="V440" s="4" t="s">
        <v>583</v>
      </c>
      <c r="W440" s="0" t="n">
        <v>2018</v>
      </c>
      <c r="X440" s="0" t="n">
        <v>2024</v>
      </c>
      <c r="Y440" s="0" t="s">
        <v>161</v>
      </c>
      <c r="AB440" s="0" t="s">
        <v>161</v>
      </c>
      <c r="AE440" s="4"/>
      <c r="AJ440" s="0" t="n">
        <f aca="false">VLOOKUP(D440,Koordinaten!$A:$C,2,FALSE())</f>
        <v>12.4853384</v>
      </c>
      <c r="AK440" s="0" t="n">
        <f aca="false">VLOOKUP(D440,Koordinaten!$A:$C,3,FALSE())</f>
        <v>41.894802</v>
      </c>
      <c r="AL440" s="0" t="n">
        <f aca="false">IF(ISBLANK($E440),VLOOKUP(D440,Koordinaten!$A:$C,2,FALSE()),VLOOKUP($E440,Koordinaten!$F:$H,2,FALSE()))</f>
        <v>11.3547801</v>
      </c>
      <c r="AM440" s="0" t="n">
        <f aca="false">IF(ISBLANK($E440),VLOOKUP(D440,Koordinaten!$A:$C,3,FALSE()),VLOOKUP($E440,Koordinaten!$F:$H,3,FALSE()))</f>
        <v>46.4981125</v>
      </c>
      <c r="AN440" s="0" t="str">
        <f aca="false">CONCATENATE(AK440,";",AJ440)</f>
        <v>41,894802;12,4853384</v>
      </c>
      <c r="AO440" s="0" t="str">
        <f aca="false">CONCATENATE(AM440,";",AL440)</f>
        <v>46,4981125;11,3547801</v>
      </c>
      <c r="AP440" s="0" t="n">
        <f aca="false">MIN(IF(ISBLANK(X440),9999,X440),IF(ISBLANK(AA440),9999,AA440),IF(ISBLANK(AD440),9999,AD440),IF(ISBLANK(AG440),9999,AG440),IF(ISBLANK(AI440),9999,AI440))</f>
        <v>2024</v>
      </c>
      <c r="AQ440" s="10" t="n">
        <v>44065</v>
      </c>
      <c r="AR440" s="0" t="n">
        <v>7</v>
      </c>
    </row>
    <row r="441" customFormat="false" ht="12" hidden="false" customHeight="true" outlineLevel="0" collapsed="false">
      <c r="B441" s="4" t="s">
        <v>44</v>
      </c>
      <c r="C441" s="5" t="n">
        <v>2013</v>
      </c>
      <c r="D441" s="4" t="s">
        <v>60</v>
      </c>
      <c r="E441" s="4" t="s">
        <v>157</v>
      </c>
      <c r="F441" s="4" t="n">
        <v>1</v>
      </c>
      <c r="G441" s="4" t="n">
        <v>1</v>
      </c>
      <c r="H441" s="2" t="s">
        <v>802</v>
      </c>
      <c r="I441" s="2" t="s">
        <v>803</v>
      </c>
      <c r="J441" s="2" t="s">
        <v>48</v>
      </c>
      <c r="K441" s="4" t="str">
        <f aca="false">CONCATENATE(IF(ISBLANK(W441),"-",W441),"/",IF(ISBLANK(Z441),"-",Z441),"/",IF(ISBLANK(AC441),"-",AC441),"/",IF(ISBLANK(AF441),"-",AF441),"/",IF(ISBLANK(AH441),"-",AH441))</f>
        <v>-/-/2020/-/-</v>
      </c>
      <c r="L441" s="4" t="str">
        <f aca="false">CONCATENATE(IF(ISBLANK(X441),"-",X441),"/",IF(ISBLANK(AA441),"-",AA441),"/",IF(ISBLANK(AD441),"-",AD441),"/",IF(ISBLANK(AG441),"-",AG441),"/",IF(ISBLANK(AI441),"-",AI441))</f>
        <v>-/-/2025/2022/-</v>
      </c>
      <c r="M441" s="6"/>
      <c r="N441" s="4" t="n">
        <v>2017</v>
      </c>
      <c r="O441" s="4" t="str">
        <f aca="false">CONCATENATE(IF(ISBLANK(V441),"-",V441),"/",IF(ISBLANK(Y441),"-",Y441),"/",IF(ISBLANK(AB441),"-",AB441),"/",IF(ISBLANK(AE441),"-",AE441))</f>
        <v>-/-/91/90,5</v>
      </c>
      <c r="P441" s="4" t="s">
        <v>802</v>
      </c>
      <c r="Q441" s="4" t="s">
        <v>793</v>
      </c>
      <c r="R441" s="7"/>
      <c r="S441" s="7"/>
      <c r="T441" s="8" t="n">
        <f aca="false">M441*F441</f>
        <v>0</v>
      </c>
      <c r="U441" s="9" t="n">
        <f aca="false">G441*M441</f>
        <v>0</v>
      </c>
      <c r="V441" s="4" t="s">
        <v>161</v>
      </c>
      <c r="Y441" s="0" t="s">
        <v>161</v>
      </c>
      <c r="AB441" s="0" t="n">
        <v>91</v>
      </c>
      <c r="AC441" s="0" t="n">
        <v>2020</v>
      </c>
      <c r="AD441" s="0" t="n">
        <v>2025</v>
      </c>
      <c r="AE441" s="4" t="n">
        <v>90.5</v>
      </c>
      <c r="AG441" s="0" t="n">
        <v>2022</v>
      </c>
      <c r="AJ441" s="0" t="n">
        <f aca="false">VLOOKUP(D441,Koordinaten!$A:$C,2,FALSE())</f>
        <v>12.4853384</v>
      </c>
      <c r="AK441" s="0" t="n">
        <f aca="false">VLOOKUP(D441,Koordinaten!$A:$C,3,FALSE())</f>
        <v>41.894802</v>
      </c>
      <c r="AL441" s="0" t="n">
        <f aca="false">IF(ISBLANK($E441),VLOOKUP(D441,Koordinaten!$A:$C,2,FALSE()),VLOOKUP($E441,Koordinaten!$F:$H,2,FALSE()))</f>
        <v>11.3547801</v>
      </c>
      <c r="AM441" s="0" t="n">
        <f aca="false">IF(ISBLANK($E441),VLOOKUP(D441,Koordinaten!$A:$C,3,FALSE()),VLOOKUP($E441,Koordinaten!$F:$H,3,FALSE()))</f>
        <v>46.4981125</v>
      </c>
      <c r="AN441" s="0" t="str">
        <f aca="false">CONCATENATE(AK441,";",AJ441)</f>
        <v>41,894802;12,4853384</v>
      </c>
      <c r="AO441" s="0" t="str">
        <f aca="false">CONCATENATE(AM441,";",AL441)</f>
        <v>46,4981125;11,3547801</v>
      </c>
      <c r="AP441" s="0" t="n">
        <f aca="false">MIN(IF(ISBLANK(X441),9999,X441),IF(ISBLANK(AA441),9999,AA441),IF(ISBLANK(AD441),9999,AD441),IF(ISBLANK(AG441),9999,AG441),IF(ISBLANK(AI441),9999,AI441))</f>
        <v>2022</v>
      </c>
      <c r="AQ441" s="10" t="n">
        <v>44066</v>
      </c>
      <c r="AR441" s="0" t="n">
        <v>8</v>
      </c>
    </row>
    <row r="442" customFormat="false" ht="12" hidden="false" customHeight="true" outlineLevel="0" collapsed="false">
      <c r="B442" s="4" t="s">
        <v>44</v>
      </c>
      <c r="C442" s="5" t="n">
        <v>2013</v>
      </c>
      <c r="D442" s="4" t="s">
        <v>60</v>
      </c>
      <c r="E442" s="4" t="s">
        <v>157</v>
      </c>
      <c r="F442" s="4" t="n">
        <v>2</v>
      </c>
      <c r="G442" s="4"/>
      <c r="H442" s="2" t="s">
        <v>802</v>
      </c>
      <c r="I442" s="2" t="s">
        <v>804</v>
      </c>
      <c r="J442" s="2" t="s">
        <v>69</v>
      </c>
      <c r="K442" s="4" t="str">
        <f aca="false">CONCATENATE(IF(ISBLANK(W442),"-",W442),"/",IF(ISBLANK(Z442),"-",Z442),"/",IF(ISBLANK(AC442),"-",AC442),"/",IF(ISBLANK(AF442),"-",AF442),"/",IF(ISBLANK(AH442),"-",AH442))</f>
        <v>-/-/-/2020/2016</v>
      </c>
      <c r="L442" s="4" t="str">
        <f aca="false">CONCATENATE(IF(ISBLANK(X442),"-",X442),"/",IF(ISBLANK(AA442),"-",AA442),"/",IF(ISBLANK(AD442),"-",AD442),"/",IF(ISBLANK(AG442),"-",AG442),"/",IF(ISBLANK(AI442),"-",AI442))</f>
        <v>-/-/-/2025/2028</v>
      </c>
      <c r="M442" s="6"/>
      <c r="N442" s="4" t="n">
        <v>2017</v>
      </c>
      <c r="O442" s="4" t="str">
        <f aca="false">CONCATENATE(IF(ISBLANK(V442),"-",V442),"/",IF(ISBLANK(Y442),"-",Y442),"/",IF(ISBLANK(AB442),"-",AB442),"/",IF(ISBLANK(AE442),"-",AE442))</f>
        <v>-/-/-/-</v>
      </c>
      <c r="P442" s="4" t="s">
        <v>802</v>
      </c>
      <c r="Q442" s="4" t="s">
        <v>793</v>
      </c>
      <c r="R442" s="7"/>
      <c r="S442" s="7"/>
      <c r="T442" s="8" t="n">
        <f aca="false">M442*F442</f>
        <v>0</v>
      </c>
      <c r="U442" s="9" t="n">
        <f aca="false">G442*M442</f>
        <v>0</v>
      </c>
      <c r="V442" s="4" t="s">
        <v>161</v>
      </c>
      <c r="Y442" s="0" t="s">
        <v>161</v>
      </c>
      <c r="AB442" s="0" t="s">
        <v>161</v>
      </c>
      <c r="AE442" s="4"/>
      <c r="AF442" s="0" t="n">
        <v>2020</v>
      </c>
      <c r="AG442" s="0" t="n">
        <v>2025</v>
      </c>
      <c r="AH442" s="0" t="n">
        <v>2016</v>
      </c>
      <c r="AI442" s="0" t="n">
        <v>2028</v>
      </c>
      <c r="AJ442" s="0" t="n">
        <f aca="false">VLOOKUP(D442,Koordinaten!$A:$C,2,FALSE())</f>
        <v>12.4853384</v>
      </c>
      <c r="AK442" s="0" t="n">
        <f aca="false">VLOOKUP(D442,Koordinaten!$A:$C,3,FALSE())</f>
        <v>41.894802</v>
      </c>
      <c r="AL442" s="0" t="n">
        <f aca="false">IF(ISBLANK($E442),VLOOKUP(D442,Koordinaten!$A:$C,2,FALSE()),VLOOKUP($E442,Koordinaten!$F:$H,2,FALSE()))</f>
        <v>11.3547801</v>
      </c>
      <c r="AM442" s="0" t="n">
        <f aca="false">IF(ISBLANK($E442),VLOOKUP(D442,Koordinaten!$A:$C,3,FALSE()),VLOOKUP($E442,Koordinaten!$F:$H,3,FALSE()))</f>
        <v>46.4981125</v>
      </c>
      <c r="AN442" s="0" t="str">
        <f aca="false">CONCATENATE(AK442,";",AJ442)</f>
        <v>41,894802;12,4853384</v>
      </c>
      <c r="AO442" s="0" t="str">
        <f aca="false">CONCATENATE(AM442,";",AL442)</f>
        <v>46,4981125;11,3547801</v>
      </c>
      <c r="AP442" s="0" t="n">
        <f aca="false">MIN(IF(ISBLANK(X442),9999,X442),IF(ISBLANK(AA442),9999,AA442),IF(ISBLANK(AD442),9999,AD442),IF(ISBLANK(AG442),9999,AG442),IF(ISBLANK(AI442),9999,AI442))</f>
        <v>2025</v>
      </c>
      <c r="AQ442" s="10" t="n">
        <v>44066</v>
      </c>
      <c r="AR442" s="0" t="n">
        <v>15</v>
      </c>
    </row>
    <row r="443" customFormat="false" ht="12" hidden="false" customHeight="true" outlineLevel="0" collapsed="false">
      <c r="B443" s="4" t="s">
        <v>44</v>
      </c>
      <c r="C443" s="5" t="n">
        <v>2012</v>
      </c>
      <c r="D443" s="4" t="s">
        <v>60</v>
      </c>
      <c r="E443" s="4" t="s">
        <v>157</v>
      </c>
      <c r="F443" s="4" t="n">
        <v>3</v>
      </c>
      <c r="G443" s="4"/>
      <c r="H443" s="2" t="s">
        <v>802</v>
      </c>
      <c r="I443" s="2" t="s">
        <v>805</v>
      </c>
      <c r="J443" s="2" t="s">
        <v>163</v>
      </c>
      <c r="K443" s="4" t="str">
        <f aca="false">CONCATENATE(IF(ISBLANK(W443),"-",W443),"/",IF(ISBLANK(Z443),"-",Z443),"/",IF(ISBLANK(AC443),"-",AC443),"/",IF(ISBLANK(AF443),"-",AF443),"/",IF(ISBLANK(AH443),"-",AH443))</f>
        <v>-/-/-/-/-</v>
      </c>
      <c r="L443" s="4" t="str">
        <f aca="false">CONCATENATE(IF(ISBLANK(X443),"-",X443),"/",IF(ISBLANK(AA443),"-",AA443),"/",IF(ISBLANK(AD443),"-",AD443),"/",IF(ISBLANK(AG443),"-",AG443),"/",IF(ISBLANK(AI443),"-",AI443))</f>
        <v>-/-/-/-/-</v>
      </c>
      <c r="M443" s="6"/>
      <c r="N443" s="4" t="n">
        <v>2017</v>
      </c>
      <c r="O443" s="4" t="str">
        <f aca="false">CONCATENATE(IF(ISBLANK(V443),"-",V443),"/",IF(ISBLANK(Y443),"-",Y443),"/",IF(ISBLANK(AB443),"-",AB443),"/",IF(ISBLANK(AE443),"-",AE443))</f>
        <v>-/-/-/CT90</v>
      </c>
      <c r="P443" s="4" t="s">
        <v>802</v>
      </c>
      <c r="Q443" s="4" t="s">
        <v>793</v>
      </c>
      <c r="R443" s="7"/>
      <c r="S443" s="7"/>
      <c r="T443" s="8" t="n">
        <f aca="false">M443*F443</f>
        <v>0</v>
      </c>
      <c r="U443" s="9" t="n">
        <f aca="false">G443*M443</f>
        <v>0</v>
      </c>
      <c r="V443" s="4" t="s">
        <v>161</v>
      </c>
      <c r="Y443" s="0" t="s">
        <v>161</v>
      </c>
      <c r="AB443" s="0" t="s">
        <v>161</v>
      </c>
      <c r="AE443" s="4" t="s">
        <v>658</v>
      </c>
      <c r="AJ443" s="0" t="n">
        <f aca="false">VLOOKUP(D443,Koordinaten!$A:$C,2,FALSE())</f>
        <v>12.4853384</v>
      </c>
      <c r="AK443" s="0" t="n">
        <f aca="false">VLOOKUP(D443,Koordinaten!$A:$C,3,FALSE())</f>
        <v>41.894802</v>
      </c>
      <c r="AL443" s="0" t="n">
        <f aca="false">IF(ISBLANK($E443),VLOOKUP(D443,Koordinaten!$A:$C,2,FALSE()),VLOOKUP($E443,Koordinaten!$F:$H,2,FALSE()))</f>
        <v>11.3547801</v>
      </c>
      <c r="AM443" s="0" t="n">
        <f aca="false">IF(ISBLANK($E443),VLOOKUP(D443,Koordinaten!$A:$C,3,FALSE()),VLOOKUP($E443,Koordinaten!$F:$H,3,FALSE()))</f>
        <v>46.4981125</v>
      </c>
      <c r="AN443" s="0" t="str">
        <f aca="false">CONCATENATE(AK443,";",AJ443)</f>
        <v>41,894802;12,4853384</v>
      </c>
      <c r="AO443" s="0" t="str">
        <f aca="false">CONCATENATE(AM443,";",AL443)</f>
        <v>46,4981125;11,3547801</v>
      </c>
      <c r="AP443" s="0" t="n">
        <f aca="false">MIN(IF(ISBLANK(X443),9999,X443),IF(ISBLANK(AA443),9999,AA443),IF(ISBLANK(AD443),9999,AD443),IF(ISBLANK(AG443),9999,AG443),IF(ISBLANK(AI443),9999,AI443))</f>
        <v>9999</v>
      </c>
    </row>
    <row r="444" customFormat="false" ht="12" hidden="false" customHeight="true" outlineLevel="0" collapsed="false">
      <c r="B444" s="4" t="s">
        <v>44</v>
      </c>
      <c r="C444" s="5" t="n">
        <v>2016</v>
      </c>
      <c r="D444" s="4" t="s">
        <v>60</v>
      </c>
      <c r="E444" s="4" t="s">
        <v>157</v>
      </c>
      <c r="F444" s="4" t="n">
        <v>3</v>
      </c>
      <c r="G444" s="4" t="n">
        <v>3</v>
      </c>
      <c r="H444" s="2" t="s">
        <v>422</v>
      </c>
      <c r="I444" s="2" t="s">
        <v>806</v>
      </c>
      <c r="J444" s="2" t="s">
        <v>163</v>
      </c>
      <c r="K444" s="4" t="str">
        <f aca="false">CONCATENATE(IF(ISBLANK(W444),"-",W444),"/",IF(ISBLANK(Z444),"-",Z444),"/",IF(ISBLANK(AC444),"-",AC444),"/",IF(ISBLANK(AF444),"-",AF444),"/",IF(ISBLANK(AH444),"-",AH444))</f>
        <v>-/-/-/-/-</v>
      </c>
      <c r="L444" s="4" t="str">
        <f aca="false">CONCATENATE(IF(ISBLANK(X444),"-",X444),"/",IF(ISBLANK(AA444),"-",AA444),"/",IF(ISBLANK(AD444),"-",AD444),"/",IF(ISBLANK(AG444),"-",AG444),"/",IF(ISBLANK(AI444),"-",AI444))</f>
        <v>-/-/-/-/-</v>
      </c>
      <c r="M444" s="6"/>
      <c r="N444" s="4" t="n">
        <v>2017</v>
      </c>
      <c r="O444" s="4" t="str">
        <f aca="false">CONCATENATE(IF(ISBLANK(V444),"-",V444),"/",IF(ISBLANK(Y444),"-",Y444),"/",IF(ISBLANK(AB444),"-",AB444),"/",IF(ISBLANK(AE444),"-",AE444))</f>
        <v>-/-/-/-</v>
      </c>
      <c r="P444" s="4" t="s">
        <v>569</v>
      </c>
      <c r="Q444" s="4" t="s">
        <v>793</v>
      </c>
      <c r="R444" s="7"/>
      <c r="S444" s="7"/>
      <c r="T444" s="8" t="n">
        <f aca="false">M444*F444</f>
        <v>0</v>
      </c>
      <c r="U444" s="9" t="n">
        <f aca="false">G444*M444</f>
        <v>0</v>
      </c>
      <c r="V444" s="4" t="s">
        <v>161</v>
      </c>
      <c r="Y444" s="0" t="s">
        <v>161</v>
      </c>
      <c r="AB444" s="0" t="s">
        <v>161</v>
      </c>
      <c r="AE444" s="4"/>
      <c r="AJ444" s="0" t="n">
        <f aca="false">VLOOKUP(D444,Koordinaten!$A:$C,2,FALSE())</f>
        <v>12.4853384</v>
      </c>
      <c r="AK444" s="0" t="n">
        <f aca="false">VLOOKUP(D444,Koordinaten!$A:$C,3,FALSE())</f>
        <v>41.894802</v>
      </c>
      <c r="AL444" s="0" t="n">
        <f aca="false">IF(ISBLANK($E444),VLOOKUP(D444,Koordinaten!$A:$C,2,FALSE()),VLOOKUP($E444,Koordinaten!$F:$H,2,FALSE()))</f>
        <v>11.3547801</v>
      </c>
      <c r="AM444" s="0" t="n">
        <f aca="false">IF(ISBLANK($E444),VLOOKUP(D444,Koordinaten!$A:$C,3,FALSE()),VLOOKUP($E444,Koordinaten!$F:$H,3,FALSE()))</f>
        <v>46.4981125</v>
      </c>
      <c r="AN444" s="0" t="str">
        <f aca="false">CONCATENATE(AK444,";",AJ444)</f>
        <v>41,894802;12,4853384</v>
      </c>
      <c r="AO444" s="0" t="str">
        <f aca="false">CONCATENATE(AM444,";",AL444)</f>
        <v>46,4981125;11,3547801</v>
      </c>
      <c r="AP444" s="0" t="n">
        <f aca="false">MIN(IF(ISBLANK(X444),9999,X444),IF(ISBLANK(AA444),9999,AA444),IF(ISBLANK(AD444),9999,AD444),IF(ISBLANK(AG444),9999,AG444),IF(ISBLANK(AI444),9999,AI444))</f>
        <v>9999</v>
      </c>
      <c r="AQ444" s="10" t="n">
        <v>44066</v>
      </c>
      <c r="AR444" s="0" t="n">
        <v>12</v>
      </c>
    </row>
    <row r="445" customFormat="false" ht="12" hidden="false" customHeight="true" outlineLevel="0" collapsed="false">
      <c r="B445" s="4" t="s">
        <v>89</v>
      </c>
      <c r="C445" s="5" t="n">
        <v>2016</v>
      </c>
      <c r="D445" s="4" t="s">
        <v>60</v>
      </c>
      <c r="E445" s="4" t="s">
        <v>157</v>
      </c>
      <c r="F445" s="4" t="n">
        <v>1</v>
      </c>
      <c r="G445" s="4"/>
      <c r="H445" s="2" t="s">
        <v>807</v>
      </c>
      <c r="I445" s="2" t="s">
        <v>808</v>
      </c>
      <c r="J445" s="2" t="s">
        <v>809</v>
      </c>
      <c r="K445" s="4" t="str">
        <f aca="false">CONCATENATE(IF(ISBLANK(W445),"-",W445),"/",IF(ISBLANK(Z445),"-",Z445),"/",IF(ISBLANK(AC445),"-",AC445),"/",IF(ISBLANK(AF445),"-",AF445),"/",IF(ISBLANK(AH445),"-",AH445))</f>
        <v>-/-/-/-/-</v>
      </c>
      <c r="L445" s="4" t="str">
        <f aca="false">CONCATENATE(IF(ISBLANK(X445),"-",X445),"/",IF(ISBLANK(AA445),"-",AA445),"/",IF(ISBLANK(AD445),"-",AD445),"/",IF(ISBLANK(AG445),"-",AG445),"/",IF(ISBLANK(AI445),"-",AI445))</f>
        <v>-/-/-/-/-</v>
      </c>
      <c r="M445" s="6"/>
      <c r="N445" s="4" t="n">
        <v>2017</v>
      </c>
      <c r="O445" s="4" t="str">
        <f aca="false">CONCATENATE(IF(ISBLANK(V445),"-",V445),"/",IF(ISBLANK(Y445),"-",Y445),"/",IF(ISBLANK(AB445),"-",AB445),"/",IF(ISBLANK(AE445),"-",AE445))</f>
        <v>-/-/-/-</v>
      </c>
      <c r="P445" s="4" t="s">
        <v>807</v>
      </c>
      <c r="Q445" s="4" t="s">
        <v>793</v>
      </c>
      <c r="R445" s="7"/>
      <c r="S445" s="7"/>
      <c r="T445" s="8" t="n">
        <f aca="false">M445*F445</f>
        <v>0</v>
      </c>
      <c r="U445" s="9" t="n">
        <f aca="false">G445*M445</f>
        <v>0</v>
      </c>
      <c r="V445" s="4" t="s">
        <v>161</v>
      </c>
      <c r="Y445" s="0" t="s">
        <v>161</v>
      </c>
      <c r="AB445" s="0" t="s">
        <v>161</v>
      </c>
      <c r="AE445" s="4"/>
      <c r="AJ445" s="0" t="n">
        <f aca="false">VLOOKUP(D445,Koordinaten!$A:$C,2,FALSE())</f>
        <v>12.4853384</v>
      </c>
      <c r="AK445" s="0" t="n">
        <f aca="false">VLOOKUP(D445,Koordinaten!$A:$C,3,FALSE())</f>
        <v>41.894802</v>
      </c>
      <c r="AL445" s="0" t="n">
        <f aca="false">IF(ISBLANK($E445),VLOOKUP(D445,Koordinaten!$A:$C,2,FALSE()),VLOOKUP($E445,Koordinaten!$F:$H,2,FALSE()))</f>
        <v>11.3547801</v>
      </c>
      <c r="AM445" s="0" t="n">
        <f aca="false">IF(ISBLANK($E445),VLOOKUP(D445,Koordinaten!$A:$C,3,FALSE()),VLOOKUP($E445,Koordinaten!$F:$H,3,FALSE()))</f>
        <v>46.4981125</v>
      </c>
      <c r="AN445" s="0" t="str">
        <f aca="false">CONCATENATE(AK445,";",AJ445)</f>
        <v>41,894802;12,4853384</v>
      </c>
      <c r="AO445" s="0" t="str">
        <f aca="false">CONCATENATE(AM445,";",AL445)</f>
        <v>46,4981125;11,3547801</v>
      </c>
      <c r="AP445" s="0" t="n">
        <f aca="false">MIN(IF(ISBLANK(X445),9999,X445),IF(ISBLANK(AA445),9999,AA445),IF(ISBLANK(AD445),9999,AD445),IF(ISBLANK(AG445),9999,AG445),IF(ISBLANK(AI445),9999,AI445))</f>
        <v>9999</v>
      </c>
    </row>
    <row r="446" customFormat="false" ht="12" hidden="false" customHeight="true" outlineLevel="0" collapsed="false">
      <c r="B446" s="4" t="s">
        <v>89</v>
      </c>
      <c r="C446" s="5" t="n">
        <v>2016</v>
      </c>
      <c r="D446" s="4" t="s">
        <v>60</v>
      </c>
      <c r="E446" s="4" t="s">
        <v>157</v>
      </c>
      <c r="F446" s="4" t="n">
        <v>2</v>
      </c>
      <c r="G446" s="4"/>
      <c r="H446" s="2" t="s">
        <v>807</v>
      </c>
      <c r="I446" s="2" t="s">
        <v>810</v>
      </c>
      <c r="J446" s="2" t="s">
        <v>144</v>
      </c>
      <c r="K446" s="4" t="str">
        <f aca="false">CONCATENATE(IF(ISBLANK(W446),"-",W446),"/",IF(ISBLANK(Z446),"-",Z446),"/",IF(ISBLANK(AC446),"-",AC446),"/",IF(ISBLANK(AF446),"-",AF446),"/",IF(ISBLANK(AH446),"-",AH446))</f>
        <v>-/-/-/-/-</v>
      </c>
      <c r="L446" s="4" t="str">
        <f aca="false">CONCATENATE(IF(ISBLANK(X446),"-",X446),"/",IF(ISBLANK(AA446),"-",AA446),"/",IF(ISBLANK(AD446),"-",AD446),"/",IF(ISBLANK(AG446),"-",AG446),"/",IF(ISBLANK(AI446),"-",AI446))</f>
        <v>-/-/-/-/-</v>
      </c>
      <c r="M446" s="6"/>
      <c r="N446" s="4" t="n">
        <v>2017</v>
      </c>
      <c r="O446" s="4" t="str">
        <f aca="false">CONCATENATE(IF(ISBLANK(V446),"-",V446),"/",IF(ISBLANK(Y446),"-",Y446),"/",IF(ISBLANK(AB446),"-",AB446),"/",IF(ISBLANK(AE446),"-",AE446))</f>
        <v>-/-/-/-</v>
      </c>
      <c r="P446" s="4" t="s">
        <v>807</v>
      </c>
      <c r="Q446" s="4" t="s">
        <v>793</v>
      </c>
      <c r="R446" s="7"/>
      <c r="S446" s="7"/>
      <c r="T446" s="8" t="n">
        <f aca="false">M446*F446</f>
        <v>0</v>
      </c>
      <c r="U446" s="9" t="n">
        <f aca="false">G446*M446</f>
        <v>0</v>
      </c>
      <c r="V446" s="4" t="s">
        <v>161</v>
      </c>
      <c r="Y446" s="0" t="s">
        <v>161</v>
      </c>
      <c r="AB446" s="0" t="s">
        <v>161</v>
      </c>
      <c r="AE446" s="4"/>
      <c r="AJ446" s="0" t="n">
        <f aca="false">VLOOKUP(D446,Koordinaten!$A:$C,2,FALSE())</f>
        <v>12.4853384</v>
      </c>
      <c r="AK446" s="0" t="n">
        <f aca="false">VLOOKUP(D446,Koordinaten!$A:$C,3,FALSE())</f>
        <v>41.894802</v>
      </c>
      <c r="AL446" s="0" t="n">
        <f aca="false">IF(ISBLANK($E446),VLOOKUP(D446,Koordinaten!$A:$C,2,FALSE()),VLOOKUP($E446,Koordinaten!$F:$H,2,FALSE()))</f>
        <v>11.3547801</v>
      </c>
      <c r="AM446" s="0" t="n">
        <f aca="false">IF(ISBLANK($E446),VLOOKUP(D446,Koordinaten!$A:$C,3,FALSE()),VLOOKUP($E446,Koordinaten!$F:$H,3,FALSE()))</f>
        <v>46.4981125</v>
      </c>
      <c r="AN446" s="0" t="str">
        <f aca="false">CONCATENATE(AK446,";",AJ446)</f>
        <v>41,894802;12,4853384</v>
      </c>
      <c r="AO446" s="0" t="str">
        <f aca="false">CONCATENATE(AM446,";",AL446)</f>
        <v>46,4981125;11,3547801</v>
      </c>
      <c r="AP446" s="0" t="n">
        <f aca="false">MIN(IF(ISBLANK(X446),9999,X446),IF(ISBLANK(AA446),9999,AA446),IF(ISBLANK(AD446),9999,AD446),IF(ISBLANK(AG446),9999,AG446),IF(ISBLANK(AI446),9999,AI446))</f>
        <v>9999</v>
      </c>
    </row>
    <row r="447" customFormat="false" ht="12" hidden="false" customHeight="true" outlineLevel="0" collapsed="false">
      <c r="B447" s="4" t="s">
        <v>44</v>
      </c>
      <c r="C447" s="5" t="n">
        <v>2015</v>
      </c>
      <c r="D447" s="4" t="s">
        <v>60</v>
      </c>
      <c r="E447" s="4" t="s">
        <v>157</v>
      </c>
      <c r="F447" s="4" t="n">
        <v>3</v>
      </c>
      <c r="G447" s="4" t="n">
        <v>1</v>
      </c>
      <c r="H447" s="2" t="s">
        <v>811</v>
      </c>
      <c r="I447" s="2" t="s">
        <v>425</v>
      </c>
      <c r="J447" s="2" t="s">
        <v>163</v>
      </c>
      <c r="K447" s="4" t="str">
        <f aca="false">CONCATENATE(IF(ISBLANK(W447),"-",W447),"/",IF(ISBLANK(Z447),"-",Z447),"/",IF(ISBLANK(AC447),"-",AC447),"/",IF(ISBLANK(AF447),"-",AF447),"/",IF(ISBLANK(AH447),"-",AH447))</f>
        <v>2018/2018/-/-/-</v>
      </c>
      <c r="L447" s="4" t="str">
        <f aca="false">CONCATENATE(IF(ISBLANK(X447),"-",X447),"/",IF(ISBLANK(AA447),"-",AA447),"/",IF(ISBLANK(AD447),"-",AD447),"/",IF(ISBLANK(AG447),"-",AG447),"/",IF(ISBLANK(AI447),"-",AI447))</f>
        <v>2024/2025/-/-/-</v>
      </c>
      <c r="M447" s="6"/>
      <c r="N447" s="4" t="n">
        <v>2017</v>
      </c>
      <c r="O447" s="4" t="str">
        <f aca="false">CONCATENATE(IF(ISBLANK(V447),"-",V447),"/",IF(ISBLANK(Y447),"-",Y447),"/",IF(ISBLANK(AB447),"-",AB447),"/",IF(ISBLANK(AE447),"-",AE447))</f>
        <v>91/91/-/-</v>
      </c>
      <c r="P447" s="4" t="s">
        <v>811</v>
      </c>
      <c r="Q447" s="4" t="s">
        <v>793</v>
      </c>
      <c r="R447" s="7"/>
      <c r="S447" s="7"/>
      <c r="T447" s="8" t="n">
        <f aca="false">M447*F447</f>
        <v>0</v>
      </c>
      <c r="U447" s="9" t="n">
        <f aca="false">G447*M447</f>
        <v>0</v>
      </c>
      <c r="V447" s="4" t="n">
        <v>91</v>
      </c>
      <c r="W447" s="0" t="n">
        <v>2018</v>
      </c>
      <c r="X447" s="0" t="n">
        <v>2024</v>
      </c>
      <c r="Y447" s="0" t="n">
        <v>91</v>
      </c>
      <c r="Z447" s="0" t="n">
        <v>2018</v>
      </c>
      <c r="AA447" s="0" t="n">
        <v>2025</v>
      </c>
      <c r="AB447" s="0" t="s">
        <v>161</v>
      </c>
      <c r="AE447" s="4"/>
      <c r="AJ447" s="0" t="n">
        <f aca="false">VLOOKUP(D447,Koordinaten!$A:$C,2,FALSE())</f>
        <v>12.4853384</v>
      </c>
      <c r="AK447" s="0" t="n">
        <f aca="false">VLOOKUP(D447,Koordinaten!$A:$C,3,FALSE())</f>
        <v>41.894802</v>
      </c>
      <c r="AL447" s="0" t="n">
        <f aca="false">IF(ISBLANK($E447),VLOOKUP(D447,Koordinaten!$A:$C,2,FALSE()),VLOOKUP($E447,Koordinaten!$F:$H,2,FALSE()))</f>
        <v>11.3547801</v>
      </c>
      <c r="AM447" s="0" t="n">
        <f aca="false">IF(ISBLANK($E447),VLOOKUP(D447,Koordinaten!$A:$C,3,FALSE()),VLOOKUP($E447,Koordinaten!$F:$H,3,FALSE()))</f>
        <v>46.4981125</v>
      </c>
      <c r="AN447" s="0" t="str">
        <f aca="false">CONCATENATE(AK447,";",AJ447)</f>
        <v>41,894802;12,4853384</v>
      </c>
      <c r="AO447" s="0" t="str">
        <f aca="false">CONCATENATE(AM447,";",AL447)</f>
        <v>46,4981125;11,3547801</v>
      </c>
      <c r="AP447" s="0" t="n">
        <f aca="false">MIN(IF(ISBLANK(X447),9999,X447),IF(ISBLANK(AA447),9999,AA447),IF(ISBLANK(AD447),9999,AD447),IF(ISBLANK(AG447),9999,AG447),IF(ISBLANK(AI447),9999,AI447))</f>
        <v>2024</v>
      </c>
      <c r="AQ447" s="10" t="n">
        <v>44066</v>
      </c>
      <c r="AR447" s="0" t="n">
        <v>11</v>
      </c>
    </row>
    <row r="448" customFormat="false" ht="12" hidden="false" customHeight="true" outlineLevel="0" collapsed="false">
      <c r="B448" s="4" t="s">
        <v>89</v>
      </c>
      <c r="C448" s="5" t="n">
        <v>2015</v>
      </c>
      <c r="D448" s="4" t="s">
        <v>60</v>
      </c>
      <c r="E448" s="4" t="s">
        <v>157</v>
      </c>
      <c r="F448" s="4" t="n">
        <v>1</v>
      </c>
      <c r="G448" s="4" t="n">
        <v>1</v>
      </c>
      <c r="H448" s="2" t="s">
        <v>811</v>
      </c>
      <c r="I448" s="2" t="s">
        <v>812</v>
      </c>
      <c r="J448" s="2" t="s">
        <v>79</v>
      </c>
      <c r="K448" s="4" t="str">
        <f aca="false">CONCATENATE(IF(ISBLANK(W448),"-",W448),"/",IF(ISBLANK(Z448),"-",Z448),"/",IF(ISBLANK(AC448),"-",AC448),"/",IF(ISBLANK(AF448),"-",AF448),"/",IF(ISBLANK(AH448),"-",AH448))</f>
        <v>2018/2018/-/-/-</v>
      </c>
      <c r="L448" s="4" t="str">
        <f aca="false">CONCATENATE(IF(ISBLANK(X448),"-",X448),"/",IF(ISBLANK(AA448),"-",AA448),"/",IF(ISBLANK(AD448),"-",AD448),"/",IF(ISBLANK(AG448),"-",AG448),"/",IF(ISBLANK(AI448),"-",AI448))</f>
        <v>2028/2023/-/-/-</v>
      </c>
      <c r="M448" s="6"/>
      <c r="N448" s="4" t="n">
        <v>2017</v>
      </c>
      <c r="O448" s="4" t="str">
        <f aca="false">CONCATENATE(IF(ISBLANK(V448),"-",V448),"/",IF(ISBLANK(Y448),"-",Y448),"/",IF(ISBLANK(AB448),"-",AB448),"/",IF(ISBLANK(AE448),"-",AE448))</f>
        <v>94/91/-/CT92,VI92</v>
      </c>
      <c r="P448" s="4" t="s">
        <v>811</v>
      </c>
      <c r="Q448" s="4" t="s">
        <v>793</v>
      </c>
      <c r="R448" s="7"/>
      <c r="S448" s="7"/>
      <c r="T448" s="8" t="n">
        <f aca="false">M448*F448</f>
        <v>0</v>
      </c>
      <c r="U448" s="9" t="n">
        <f aca="false">G448*M448</f>
        <v>0</v>
      </c>
      <c r="V448" s="4" t="n">
        <v>94</v>
      </c>
      <c r="W448" s="0" t="n">
        <v>2018</v>
      </c>
      <c r="X448" s="0" t="n">
        <v>2028</v>
      </c>
      <c r="Y448" s="0" t="n">
        <v>91</v>
      </c>
      <c r="Z448" s="0" t="n">
        <v>2018</v>
      </c>
      <c r="AA448" s="0" t="n">
        <v>2023</v>
      </c>
      <c r="AB448" s="0" t="s">
        <v>161</v>
      </c>
      <c r="AE448" s="4" t="s">
        <v>813</v>
      </c>
      <c r="AJ448" s="0" t="n">
        <f aca="false">VLOOKUP(D448,Koordinaten!$A:$C,2,FALSE())</f>
        <v>12.4853384</v>
      </c>
      <c r="AK448" s="0" t="n">
        <f aca="false">VLOOKUP(D448,Koordinaten!$A:$C,3,FALSE())</f>
        <v>41.894802</v>
      </c>
      <c r="AL448" s="0" t="n">
        <f aca="false">IF(ISBLANK($E448),VLOOKUP(D448,Koordinaten!$A:$C,2,FALSE()),VLOOKUP($E448,Koordinaten!$F:$H,2,FALSE()))</f>
        <v>11.3547801</v>
      </c>
      <c r="AM448" s="0" t="n">
        <f aca="false">IF(ISBLANK($E448),VLOOKUP(D448,Koordinaten!$A:$C,3,FALSE()),VLOOKUP($E448,Koordinaten!$F:$H,3,FALSE()))</f>
        <v>46.4981125</v>
      </c>
      <c r="AN448" s="0" t="str">
        <f aca="false">CONCATENATE(AK448,";",AJ448)</f>
        <v>41,894802;12,4853384</v>
      </c>
      <c r="AO448" s="0" t="str">
        <f aca="false">CONCATENATE(AM448,";",AL448)</f>
        <v>46,4981125;11,3547801</v>
      </c>
      <c r="AP448" s="0" t="n">
        <f aca="false">MIN(IF(ISBLANK(X448),9999,X448),IF(ISBLANK(AA448),9999,AA448),IF(ISBLANK(AD448),9999,AD448),IF(ISBLANK(AG448),9999,AG448),IF(ISBLANK(AI448),9999,AI448))</f>
        <v>2023</v>
      </c>
      <c r="AQ448" s="10" t="n">
        <v>44065</v>
      </c>
      <c r="AR448" s="0" t="n">
        <v>2</v>
      </c>
    </row>
    <row r="449" customFormat="false" ht="12" hidden="false" customHeight="true" outlineLevel="0" collapsed="false">
      <c r="B449" s="4" t="s">
        <v>89</v>
      </c>
      <c r="C449" s="5" t="n">
        <v>2015</v>
      </c>
      <c r="D449" s="4" t="s">
        <v>60</v>
      </c>
      <c r="E449" s="4" t="s">
        <v>157</v>
      </c>
      <c r="F449" s="4" t="n">
        <v>3</v>
      </c>
      <c r="G449" s="4" t="n">
        <v>2</v>
      </c>
      <c r="H449" s="2" t="s">
        <v>811</v>
      </c>
      <c r="I449" s="2" t="s">
        <v>814</v>
      </c>
      <c r="J449" s="2" t="s">
        <v>144</v>
      </c>
      <c r="K449" s="4" t="str">
        <f aca="false">CONCATENATE(IF(ISBLANK(W449),"-",W449),"/",IF(ISBLANK(Z449),"-",Z449),"/",IF(ISBLANK(AC449),"-",AC449),"/",IF(ISBLANK(AF449),"-",AF449),"/",IF(ISBLANK(AH449),"-",AH449))</f>
        <v>2017/2017/-/-/-</v>
      </c>
      <c r="L449" s="4" t="str">
        <f aca="false">CONCATENATE(IF(ISBLANK(X449),"-",X449),"/",IF(ISBLANK(AA449),"-",AA449),"/",IF(ISBLANK(AD449),"-",AD449),"/",IF(ISBLANK(AG449),"-",AG449),"/",IF(ISBLANK(AI449),"-",AI449))</f>
        <v>2024/2025/-/-/-</v>
      </c>
      <c r="M449" s="6"/>
      <c r="N449" s="4" t="n">
        <v>2017</v>
      </c>
      <c r="O449" s="4" t="str">
        <f aca="false">CONCATENATE(IF(ISBLANK(V449),"-",V449),"/",IF(ISBLANK(Y449),"-",Y449),"/",IF(ISBLANK(AB449),"-",AB449),"/",IF(ISBLANK(AE449),"-",AE449))</f>
        <v>93/90/-/-</v>
      </c>
      <c r="P449" s="4" t="s">
        <v>811</v>
      </c>
      <c r="Q449" s="4" t="s">
        <v>793</v>
      </c>
      <c r="R449" s="7"/>
      <c r="S449" s="7"/>
      <c r="T449" s="8" t="n">
        <f aca="false">M449*F449</f>
        <v>0</v>
      </c>
      <c r="U449" s="9" t="n">
        <f aca="false">G449*M449</f>
        <v>0</v>
      </c>
      <c r="V449" s="4" t="n">
        <v>93</v>
      </c>
      <c r="W449" s="0" t="n">
        <v>2017</v>
      </c>
      <c r="X449" s="0" t="n">
        <v>2024</v>
      </c>
      <c r="Y449" s="0" t="n">
        <v>90</v>
      </c>
      <c r="Z449" s="0" t="n">
        <v>2017</v>
      </c>
      <c r="AA449" s="0" t="n">
        <v>2025</v>
      </c>
      <c r="AB449" s="0" t="s">
        <v>161</v>
      </c>
      <c r="AE449" s="4"/>
      <c r="AJ449" s="0" t="n">
        <f aca="false">VLOOKUP(D449,Koordinaten!$A:$C,2,FALSE())</f>
        <v>12.4853384</v>
      </c>
      <c r="AK449" s="0" t="n">
        <f aca="false">VLOOKUP(D449,Koordinaten!$A:$C,3,FALSE())</f>
        <v>41.894802</v>
      </c>
      <c r="AL449" s="0" t="n">
        <f aca="false">IF(ISBLANK($E449),VLOOKUP(D449,Koordinaten!$A:$C,2,FALSE()),VLOOKUP($E449,Koordinaten!$F:$H,2,FALSE()))</f>
        <v>11.3547801</v>
      </c>
      <c r="AM449" s="0" t="n">
        <f aca="false">IF(ISBLANK($E449),VLOOKUP(D449,Koordinaten!$A:$C,3,FALSE()),VLOOKUP($E449,Koordinaten!$F:$H,3,FALSE()))</f>
        <v>46.4981125</v>
      </c>
      <c r="AN449" s="0" t="str">
        <f aca="false">CONCATENATE(AK449,";",AJ449)</f>
        <v>41,894802;12,4853384</v>
      </c>
      <c r="AO449" s="0" t="str">
        <f aca="false">CONCATENATE(AM449,";",AL449)</f>
        <v>46,4981125;11,3547801</v>
      </c>
      <c r="AP449" s="0" t="n">
        <f aca="false">MIN(IF(ISBLANK(X449),9999,X449),IF(ISBLANK(AA449),9999,AA449),IF(ISBLANK(AD449),9999,AD449),IF(ISBLANK(AG449),9999,AG449),IF(ISBLANK(AI449),9999,AI449))</f>
        <v>2024</v>
      </c>
      <c r="AQ449" s="10" t="n">
        <v>44065</v>
      </c>
      <c r="AR449" s="0" t="n">
        <v>5</v>
      </c>
    </row>
    <row r="450" customFormat="false" ht="12" hidden="false" customHeight="true" outlineLevel="0" collapsed="false">
      <c r="B450" s="4" t="s">
        <v>52</v>
      </c>
      <c r="C450" s="5" t="n">
        <v>2013</v>
      </c>
      <c r="D450" s="4" t="s">
        <v>60</v>
      </c>
      <c r="E450" s="4" t="s">
        <v>157</v>
      </c>
      <c r="F450" s="4" t="n">
        <v>1</v>
      </c>
      <c r="G450" s="4" t="n">
        <v>1</v>
      </c>
      <c r="H450" s="4" t="s">
        <v>273</v>
      </c>
      <c r="I450" s="2" t="s">
        <v>277</v>
      </c>
      <c r="J450" s="2" t="s">
        <v>815</v>
      </c>
      <c r="K450" s="4" t="str">
        <f aca="false">CONCATENATE(IF(ISBLANK(W450),"-",W450),"/",IF(ISBLANK(Z450),"-",Z450),"/",IF(ISBLANK(AC450),"-",AC450),"/",IF(ISBLANK(AF450),"-",AF450),"/",IF(ISBLANK(AH450),"-",AH450))</f>
        <v>-/-/-/-/-</v>
      </c>
      <c r="L450" s="4" t="str">
        <f aca="false">CONCATENATE(IF(ISBLANK(X450),"-",X450),"/",IF(ISBLANK(AA450),"-",AA450),"/",IF(ISBLANK(AD450),"-",AD450),"/",IF(ISBLANK(AG450),"-",AG450),"/",IF(ISBLANK(AI450),"-",AI450))</f>
        <v>-/-/-/-/-</v>
      </c>
      <c r="M450" s="6"/>
      <c r="N450" s="4" t="n">
        <v>2017</v>
      </c>
      <c r="O450" s="4" t="str">
        <f aca="false">CONCATENATE(IF(ISBLANK(V450),"-",V450),"/",IF(ISBLANK(Y450),"-",Y450),"/",IF(ISBLANK(AB450),"-",AB450),"/",IF(ISBLANK(AE450),"-",AE450))</f>
        <v>-/-/-/-</v>
      </c>
      <c r="P450" s="4" t="s">
        <v>563</v>
      </c>
      <c r="Q450" s="4" t="s">
        <v>793</v>
      </c>
      <c r="R450" s="7"/>
      <c r="S450" s="7"/>
      <c r="T450" s="8" t="n">
        <f aca="false">M450*F450</f>
        <v>0</v>
      </c>
      <c r="U450" s="9" t="n">
        <f aca="false">G450*M450</f>
        <v>0</v>
      </c>
      <c r="V450" s="4" t="s">
        <v>161</v>
      </c>
      <c r="Y450" s="0" t="s">
        <v>161</v>
      </c>
      <c r="AB450" s="0" t="s">
        <v>161</v>
      </c>
      <c r="AE450" s="4"/>
      <c r="AJ450" s="0" t="n">
        <f aca="false">VLOOKUP(D450,Koordinaten!$A:$C,2,FALSE())</f>
        <v>12.4853384</v>
      </c>
      <c r="AK450" s="0" t="n">
        <f aca="false">VLOOKUP(D450,Koordinaten!$A:$C,3,FALSE())</f>
        <v>41.894802</v>
      </c>
      <c r="AL450" s="0" t="n">
        <f aca="false">IF(ISBLANK($E450),VLOOKUP(D450,Koordinaten!$A:$C,2,FALSE()),VLOOKUP($E450,Koordinaten!$F:$H,2,FALSE()))</f>
        <v>11.3547801</v>
      </c>
      <c r="AM450" s="0" t="n">
        <f aca="false">IF(ISBLANK($E450),VLOOKUP(D450,Koordinaten!$A:$C,3,FALSE()),VLOOKUP($E450,Koordinaten!$F:$H,3,FALSE()))</f>
        <v>46.4981125</v>
      </c>
      <c r="AN450" s="0" t="str">
        <f aca="false">CONCATENATE(AK450,";",AJ450)</f>
        <v>41,894802;12,4853384</v>
      </c>
      <c r="AO450" s="0" t="str">
        <f aca="false">CONCATENATE(AM450,";",AL450)</f>
        <v>46,4981125;11,3547801</v>
      </c>
      <c r="AP450" s="0" t="n">
        <f aca="false">MIN(IF(ISBLANK(X450),9999,X450),IF(ISBLANK(AA450),9999,AA450),IF(ISBLANK(AD450),9999,AD450),IF(ISBLANK(AG450),9999,AG450),IF(ISBLANK(AI450),9999,AI450))</f>
        <v>9999</v>
      </c>
      <c r="AQ450" s="10" t="n">
        <v>44107</v>
      </c>
      <c r="AR450" s="0" t="s">
        <v>51</v>
      </c>
    </row>
    <row r="451" customFormat="false" ht="12" hidden="false" customHeight="true" outlineLevel="0" collapsed="false">
      <c r="B451" s="4" t="s">
        <v>285</v>
      </c>
      <c r="C451" s="5" t="n">
        <v>2015</v>
      </c>
      <c r="D451" s="4" t="s">
        <v>60</v>
      </c>
      <c r="E451" s="4" t="s">
        <v>157</v>
      </c>
      <c r="F451" s="4" t="n">
        <v>2</v>
      </c>
      <c r="G451" s="4" t="n">
        <v>2</v>
      </c>
      <c r="H451" s="4" t="s">
        <v>273</v>
      </c>
      <c r="I451" s="2" t="s">
        <v>669</v>
      </c>
      <c r="J451" s="2" t="s">
        <v>97</v>
      </c>
      <c r="K451" s="4" t="str">
        <f aca="false">CONCATENATE(IF(ISBLANK(W451),"-",W451),"/",IF(ISBLANK(Z451),"-",Z451),"/",IF(ISBLANK(AC451),"-",AC451),"/",IF(ISBLANK(AF451),"-",AF451),"/",IF(ISBLANK(AH451),"-",AH451))</f>
        <v>2017/-/2018/2018/-</v>
      </c>
      <c r="L451" s="4" t="str">
        <f aca="false">CONCATENATE(IF(ISBLANK(X451),"-",X451),"/",IF(ISBLANK(AA451),"-",AA451),"/",IF(ISBLANK(AD451),"-",AD451),"/",IF(ISBLANK(AG451),"-",AG451),"/",IF(ISBLANK(AI451),"-",AI451))</f>
        <v>2024/-/2020/2025/-</v>
      </c>
      <c r="M451" s="6"/>
      <c r="N451" s="4" t="n">
        <v>2017</v>
      </c>
      <c r="O451" s="4" t="str">
        <f aca="false">CONCATENATE(IF(ISBLANK(V451),"-",V451),"/",IF(ISBLANK(Y451),"-",Y451),"/",IF(ISBLANK(AB451),"-",AB451),"/",IF(ISBLANK(AE451),"-",AE451))</f>
        <v>93/-/88/91,4</v>
      </c>
      <c r="P451" s="4" t="s">
        <v>563</v>
      </c>
      <c r="Q451" s="4" t="s">
        <v>793</v>
      </c>
      <c r="R451" s="7"/>
      <c r="S451" s="7"/>
      <c r="T451" s="8" t="n">
        <f aca="false">M451*F451</f>
        <v>0</v>
      </c>
      <c r="U451" s="9" t="n">
        <f aca="false">G451*M451</f>
        <v>0</v>
      </c>
      <c r="V451" s="4" t="n">
        <v>93</v>
      </c>
      <c r="W451" s="0" t="n">
        <v>2017</v>
      </c>
      <c r="X451" s="0" t="n">
        <v>2024</v>
      </c>
      <c r="Y451" s="0" t="s">
        <v>161</v>
      </c>
      <c r="AB451" s="0" t="n">
        <v>88</v>
      </c>
      <c r="AC451" s="0" t="n">
        <v>2018</v>
      </c>
      <c r="AD451" s="0" t="n">
        <v>2020</v>
      </c>
      <c r="AE451" s="4" t="n">
        <v>91.4</v>
      </c>
      <c r="AF451" s="0" t="n">
        <v>2018</v>
      </c>
      <c r="AG451" s="0" t="n">
        <v>2025</v>
      </c>
      <c r="AJ451" s="0" t="n">
        <f aca="false">VLOOKUP(D451,Koordinaten!$A:$C,2,FALSE())</f>
        <v>12.4853384</v>
      </c>
      <c r="AK451" s="0" t="n">
        <f aca="false">VLOOKUP(D451,Koordinaten!$A:$C,3,FALSE())</f>
        <v>41.894802</v>
      </c>
      <c r="AL451" s="0" t="n">
        <f aca="false">IF(ISBLANK($E451),VLOOKUP(D451,Koordinaten!$A:$C,2,FALSE()),VLOOKUP($E451,Koordinaten!$F:$H,2,FALSE()))</f>
        <v>11.3547801</v>
      </c>
      <c r="AM451" s="0" t="n">
        <f aca="false">IF(ISBLANK($E451),VLOOKUP(D451,Koordinaten!$A:$C,3,FALSE()),VLOOKUP($E451,Koordinaten!$F:$H,3,FALSE()))</f>
        <v>46.4981125</v>
      </c>
      <c r="AN451" s="0" t="str">
        <f aca="false">CONCATENATE(AK451,";",AJ451)</f>
        <v>41,894802;12,4853384</v>
      </c>
      <c r="AO451" s="0" t="str">
        <f aca="false">CONCATENATE(AM451,";",AL451)</f>
        <v>46,4981125;11,3547801</v>
      </c>
      <c r="AP451" s="0" t="n">
        <f aca="false">MIN(IF(ISBLANK(X451),9999,X451),IF(ISBLANK(AA451),9999,AA451),IF(ISBLANK(AD451),9999,AD451),IF(ISBLANK(AG451),9999,AG451),IF(ISBLANK(AI451),9999,AI451))</f>
        <v>2020</v>
      </c>
      <c r="AQ451" s="10" t="n">
        <v>44302</v>
      </c>
      <c r="AR451" s="0" t="s">
        <v>169</v>
      </c>
    </row>
    <row r="452" customFormat="false" ht="12" hidden="false" customHeight="true" outlineLevel="0" collapsed="false">
      <c r="B452" s="4" t="s">
        <v>44</v>
      </c>
      <c r="C452" s="5" t="n">
        <v>2013</v>
      </c>
      <c r="D452" s="4" t="s">
        <v>60</v>
      </c>
      <c r="E452" s="4" t="s">
        <v>157</v>
      </c>
      <c r="F452" s="4" t="n">
        <v>1</v>
      </c>
      <c r="G452" s="4" t="n">
        <v>1</v>
      </c>
      <c r="H452" s="4" t="s">
        <v>273</v>
      </c>
      <c r="I452" s="2" t="s">
        <v>670</v>
      </c>
      <c r="J452" s="2" t="s">
        <v>73</v>
      </c>
      <c r="K452" s="4" t="str">
        <f aca="false">CONCATENATE(IF(ISBLANK(W452),"-",W452),"/",IF(ISBLANK(Z452),"-",Z452),"/",IF(ISBLANK(AC452),"-",AC452),"/",IF(ISBLANK(AF452),"-",AF452),"/",IF(ISBLANK(AH452),"-",AH452))</f>
        <v>2017/-/-/2019/-</v>
      </c>
      <c r="L452" s="4" t="str">
        <f aca="false">CONCATENATE(IF(ISBLANK(X452),"-",X452),"/",IF(ISBLANK(AA452),"-",AA452),"/",IF(ISBLANK(AD452),"-",AD452),"/",IF(ISBLANK(AG452),"-",AG452),"/",IF(ISBLANK(AI452),"-",AI452))</f>
        <v>2028/-/-/2029/-</v>
      </c>
      <c r="M452" s="6"/>
      <c r="N452" s="4" t="n">
        <v>2017</v>
      </c>
      <c r="O452" s="4" t="str">
        <f aca="false">CONCATENATE(IF(ISBLANK(V452),"-",V452),"/",IF(ISBLANK(Y452),"-",Y452),"/",IF(ISBLANK(AB452),"-",AB452),"/",IF(ISBLANK(AE452),"-",AE452))</f>
        <v>94/-/-/-</v>
      </c>
      <c r="P452" s="4" t="s">
        <v>273</v>
      </c>
      <c r="Q452" s="4" t="s">
        <v>793</v>
      </c>
      <c r="R452" s="7"/>
      <c r="S452" s="7"/>
      <c r="T452" s="8" t="n">
        <f aca="false">M452*F452</f>
        <v>0</v>
      </c>
      <c r="U452" s="9" t="n">
        <f aca="false">G452*M452</f>
        <v>0</v>
      </c>
      <c r="V452" s="4" t="n">
        <v>94</v>
      </c>
      <c r="W452" s="0" t="n">
        <v>2017</v>
      </c>
      <c r="X452" s="0" t="n">
        <v>2028</v>
      </c>
      <c r="Y452" s="0" t="s">
        <v>161</v>
      </c>
      <c r="AB452" s="0" t="s">
        <v>161</v>
      </c>
      <c r="AE452" s="4"/>
      <c r="AF452" s="0" t="n">
        <v>2019</v>
      </c>
      <c r="AG452" s="0" t="n">
        <v>2029</v>
      </c>
      <c r="AJ452" s="0" t="n">
        <f aca="false">VLOOKUP(D452,Koordinaten!$A:$C,2,FALSE())</f>
        <v>12.4853384</v>
      </c>
      <c r="AK452" s="0" t="n">
        <f aca="false">VLOOKUP(D452,Koordinaten!$A:$C,3,FALSE())</f>
        <v>41.894802</v>
      </c>
      <c r="AL452" s="0" t="n">
        <f aca="false">IF(ISBLANK($E452),VLOOKUP(D452,Koordinaten!$A:$C,2,FALSE()),VLOOKUP($E452,Koordinaten!$F:$H,2,FALSE()))</f>
        <v>11.3547801</v>
      </c>
      <c r="AM452" s="0" t="n">
        <f aca="false">IF(ISBLANK($E452),VLOOKUP(D452,Koordinaten!$A:$C,3,FALSE()),VLOOKUP($E452,Koordinaten!$F:$H,3,FALSE()))</f>
        <v>46.4981125</v>
      </c>
      <c r="AN452" s="0" t="str">
        <f aca="false">CONCATENATE(AK452,";",AJ452)</f>
        <v>41,894802;12,4853384</v>
      </c>
      <c r="AO452" s="0" t="str">
        <f aca="false">CONCATENATE(AM452,";",AL452)</f>
        <v>46,4981125;11,3547801</v>
      </c>
      <c r="AP452" s="0" t="n">
        <f aca="false">MIN(IF(ISBLANK(X452),9999,X452),IF(ISBLANK(AA452),9999,AA452),IF(ISBLANK(AD452),9999,AD452),IF(ISBLANK(AG452),9999,AG452),IF(ISBLANK(AI452),9999,AI452))</f>
        <v>2028</v>
      </c>
      <c r="AQ452" s="10" t="n">
        <v>44066</v>
      </c>
      <c r="AR452" s="0" t="n">
        <v>10</v>
      </c>
    </row>
    <row r="453" customFormat="false" ht="12" hidden="false" customHeight="true" outlineLevel="0" collapsed="false">
      <c r="B453" s="4" t="s">
        <v>44</v>
      </c>
      <c r="C453" s="5" t="n">
        <v>2011</v>
      </c>
      <c r="D453" s="4" t="s">
        <v>60</v>
      </c>
      <c r="E453" s="4" t="s">
        <v>157</v>
      </c>
      <c r="F453" s="4" t="n">
        <v>2</v>
      </c>
      <c r="G453" s="4"/>
      <c r="H453" s="4" t="s">
        <v>273</v>
      </c>
      <c r="I453" s="2" t="s">
        <v>816</v>
      </c>
      <c r="J453" s="2" t="s">
        <v>69</v>
      </c>
      <c r="K453" s="4" t="str">
        <f aca="false">CONCATENATE(IF(ISBLANK(W453),"-",W453),"/",IF(ISBLANK(Z453),"-",Z453),"/",IF(ISBLANK(AC453),"-",AC453),"/",IF(ISBLANK(AF453),"-",AF453),"/",IF(ISBLANK(AH453),"-",AH453))</f>
        <v>-/-/-/-/-</v>
      </c>
      <c r="L453" s="4" t="str">
        <f aca="false">CONCATENATE(IF(ISBLANK(X453),"-",X453),"/",IF(ISBLANK(AA453),"-",AA453),"/",IF(ISBLANK(AD453),"-",AD453),"/",IF(ISBLANK(AG453),"-",AG453),"/",IF(ISBLANK(AI453),"-",AI453))</f>
        <v>-/-/-/-/-</v>
      </c>
      <c r="M453" s="6"/>
      <c r="N453" s="4" t="n">
        <v>2017</v>
      </c>
      <c r="O453" s="4" t="str">
        <f aca="false">CONCATENATE(IF(ISBLANK(V453),"-",V453),"/",IF(ISBLANK(Y453),"-",Y453),"/",IF(ISBLANK(AB453),"-",AB453),"/",IF(ISBLANK(AE453),"-",AE453))</f>
        <v>-/-/-/FS93</v>
      </c>
      <c r="P453" s="4" t="s">
        <v>273</v>
      </c>
      <c r="Q453" s="4" t="s">
        <v>793</v>
      </c>
      <c r="R453" s="7"/>
      <c r="S453" s="7"/>
      <c r="T453" s="8" t="n">
        <f aca="false">M453*F453</f>
        <v>0</v>
      </c>
      <c r="U453" s="9" t="n">
        <f aca="false">G453*M453</f>
        <v>0</v>
      </c>
      <c r="V453" s="4" t="s">
        <v>161</v>
      </c>
      <c r="Y453" s="0" t="s">
        <v>161</v>
      </c>
      <c r="AB453" s="0" t="s">
        <v>161</v>
      </c>
      <c r="AE453" s="4" t="s">
        <v>516</v>
      </c>
      <c r="AJ453" s="0" t="n">
        <f aca="false">VLOOKUP(D453,Koordinaten!$A:$C,2,FALSE())</f>
        <v>12.4853384</v>
      </c>
      <c r="AK453" s="0" t="n">
        <f aca="false">VLOOKUP(D453,Koordinaten!$A:$C,3,FALSE())</f>
        <v>41.894802</v>
      </c>
      <c r="AL453" s="0" t="n">
        <f aca="false">IF(ISBLANK($E453),VLOOKUP(D453,Koordinaten!$A:$C,2,FALSE()),VLOOKUP($E453,Koordinaten!$F:$H,2,FALSE()))</f>
        <v>11.3547801</v>
      </c>
      <c r="AM453" s="0" t="n">
        <f aca="false">IF(ISBLANK($E453),VLOOKUP(D453,Koordinaten!$A:$C,3,FALSE()),VLOOKUP($E453,Koordinaten!$F:$H,3,FALSE()))</f>
        <v>46.4981125</v>
      </c>
      <c r="AN453" s="0" t="str">
        <f aca="false">CONCATENATE(AK453,";",AJ453)</f>
        <v>41,894802;12,4853384</v>
      </c>
      <c r="AO453" s="0" t="str">
        <f aca="false">CONCATENATE(AM453,";",AL453)</f>
        <v>46,4981125;11,3547801</v>
      </c>
      <c r="AP453" s="0" t="n">
        <f aca="false">MIN(IF(ISBLANK(X453),9999,X453),IF(ISBLANK(AA453),9999,AA453),IF(ISBLANK(AD453),9999,AD453),IF(ISBLANK(AG453),9999,AG453),IF(ISBLANK(AI453),9999,AI453))</f>
        <v>9999</v>
      </c>
      <c r="AQ453" s="10"/>
    </row>
    <row r="454" customFormat="false" ht="12" hidden="false" customHeight="true" outlineLevel="0" collapsed="false">
      <c r="B454" s="4" t="s">
        <v>44</v>
      </c>
      <c r="C454" s="5" t="n">
        <v>2015</v>
      </c>
      <c r="D454" s="4" t="s">
        <v>60</v>
      </c>
      <c r="E454" s="4" t="s">
        <v>157</v>
      </c>
      <c r="F454" s="4" t="n">
        <v>3</v>
      </c>
      <c r="G454" s="4"/>
      <c r="H454" s="4" t="s">
        <v>273</v>
      </c>
      <c r="I454" s="2" t="s">
        <v>279</v>
      </c>
      <c r="J454" s="2" t="s">
        <v>280</v>
      </c>
      <c r="K454" s="4" t="str">
        <f aca="false">CONCATENATE(IF(ISBLANK(W454),"-",W454),"/",IF(ISBLANK(Z454),"-",Z454),"/",IF(ISBLANK(AC454),"-",AC454),"/",IF(ISBLANK(AF454),"-",AF454),"/",IF(ISBLANK(AH454),"-",AH454))</f>
        <v>-/-/-/2018/-</v>
      </c>
      <c r="L454" s="4" t="str">
        <f aca="false">CONCATENATE(IF(ISBLANK(X454),"-",X454),"/",IF(ISBLANK(AA454),"-",AA454),"/",IF(ISBLANK(AD454),"-",AD454),"/",IF(ISBLANK(AG454),"-",AG454),"/",IF(ISBLANK(AI454),"-",AI454))</f>
        <v>-/-/-/2020/-</v>
      </c>
      <c r="M454" s="6"/>
      <c r="N454" s="4" t="n">
        <v>2017</v>
      </c>
      <c r="O454" s="4" t="str">
        <f aca="false">CONCATENATE(IF(ISBLANK(V454),"-",V454),"/",IF(ISBLANK(Y454),"-",Y454),"/",IF(ISBLANK(AB454),"-",AB454),"/",IF(ISBLANK(AE454),"-",AE454))</f>
        <v>-/-/-/CT</v>
      </c>
      <c r="P454" s="4" t="s">
        <v>273</v>
      </c>
      <c r="Q454" s="4" t="s">
        <v>793</v>
      </c>
      <c r="R454" s="7"/>
      <c r="S454" s="7"/>
      <c r="T454" s="8" t="n">
        <f aca="false">M454*F454</f>
        <v>0</v>
      </c>
      <c r="U454" s="9" t="n">
        <f aca="false">G454*M454</f>
        <v>0</v>
      </c>
      <c r="V454" s="4" t="s">
        <v>161</v>
      </c>
      <c r="Y454" s="0" t="s">
        <v>161</v>
      </c>
      <c r="AB454" s="0" t="s">
        <v>161</v>
      </c>
      <c r="AE454" s="4" t="s">
        <v>640</v>
      </c>
      <c r="AF454" s="0" t="n">
        <v>2018</v>
      </c>
      <c r="AG454" s="0" t="n">
        <v>2020</v>
      </c>
      <c r="AJ454" s="0" t="n">
        <f aca="false">VLOOKUP(D454,Koordinaten!$A:$C,2,FALSE())</f>
        <v>12.4853384</v>
      </c>
      <c r="AK454" s="0" t="n">
        <f aca="false">VLOOKUP(D454,Koordinaten!$A:$C,3,FALSE())</f>
        <v>41.894802</v>
      </c>
      <c r="AL454" s="0" t="n">
        <f aca="false">IF(ISBLANK($E454),VLOOKUP(D454,Koordinaten!$A:$C,2,FALSE()),VLOOKUP($E454,Koordinaten!$F:$H,2,FALSE()))</f>
        <v>11.3547801</v>
      </c>
      <c r="AM454" s="0" t="n">
        <f aca="false">IF(ISBLANK($E454),VLOOKUP(D454,Koordinaten!$A:$C,3,FALSE()),VLOOKUP($E454,Koordinaten!$F:$H,3,FALSE()))</f>
        <v>46.4981125</v>
      </c>
      <c r="AN454" s="0" t="str">
        <f aca="false">CONCATENATE(AK454,";",AJ454)</f>
        <v>41,894802;12,4853384</v>
      </c>
      <c r="AO454" s="0" t="str">
        <f aca="false">CONCATENATE(AM454,";",AL454)</f>
        <v>46,4981125;11,3547801</v>
      </c>
      <c r="AP454" s="0" t="n">
        <f aca="false">MIN(IF(ISBLANK(X454),9999,X454),IF(ISBLANK(AA454),9999,AA454),IF(ISBLANK(AD454),9999,AD454),IF(ISBLANK(AG454),9999,AG454),IF(ISBLANK(AI454),9999,AI454))</f>
        <v>2020</v>
      </c>
    </row>
    <row r="455" customFormat="false" ht="12" hidden="false" customHeight="true" outlineLevel="0" collapsed="false">
      <c r="B455" s="4" t="s">
        <v>44</v>
      </c>
      <c r="C455" s="5" t="n">
        <v>2014</v>
      </c>
      <c r="D455" s="4" t="s">
        <v>60</v>
      </c>
      <c r="E455" s="4" t="s">
        <v>157</v>
      </c>
      <c r="F455" s="4"/>
      <c r="G455" s="4"/>
      <c r="H455" s="4" t="s">
        <v>273</v>
      </c>
      <c r="I455" s="2" t="s">
        <v>282</v>
      </c>
      <c r="J455" s="2" t="s">
        <v>163</v>
      </c>
      <c r="K455" s="4" t="str">
        <f aca="false">CONCATENATE(IF(ISBLANK(W455),"-",W455),"/",IF(ISBLANK(Z455),"-",Z455),"/",IF(ISBLANK(AC455),"-",AC455),"/",IF(ISBLANK(AF455),"-",AF455),"/",IF(ISBLANK(AH455),"-",AH455))</f>
        <v>-/-/-/2019/-</v>
      </c>
      <c r="L455" s="4" t="str">
        <f aca="false">CONCATENATE(IF(ISBLANK(X455),"-",X455),"/",IF(ISBLANK(AA455),"-",AA455),"/",IF(ISBLANK(AD455),"-",AD455),"/",IF(ISBLANK(AG455),"-",AG455),"/",IF(ISBLANK(AI455),"-",AI455))</f>
        <v>-/-/-/2024/-</v>
      </c>
      <c r="M455" s="6"/>
      <c r="N455" s="4" t="n">
        <v>2017</v>
      </c>
      <c r="O455" s="4" t="str">
        <f aca="false">CONCATENATE(IF(ISBLANK(V455),"-",V455),"/",IF(ISBLANK(Y455),"-",Y455),"/",IF(ISBLANK(AB455),"-",AB455),"/",IF(ISBLANK(AE455),"-",AE455))</f>
        <v>-/-/-/CT</v>
      </c>
      <c r="P455" s="4" t="s">
        <v>273</v>
      </c>
      <c r="Q455" s="4" t="s">
        <v>793</v>
      </c>
      <c r="R455" s="7"/>
      <c r="S455" s="7"/>
      <c r="T455" s="8" t="n">
        <f aca="false">M455*F455</f>
        <v>0</v>
      </c>
      <c r="U455" s="9" t="n">
        <f aca="false">G455*M455</f>
        <v>0</v>
      </c>
      <c r="V455" s="4" t="s">
        <v>161</v>
      </c>
      <c r="Y455" s="0" t="s">
        <v>161</v>
      </c>
      <c r="AB455" s="0" t="s">
        <v>161</v>
      </c>
      <c r="AE455" s="4" t="s">
        <v>640</v>
      </c>
      <c r="AF455" s="0" t="n">
        <v>2019</v>
      </c>
      <c r="AG455" s="0" t="n">
        <v>2024</v>
      </c>
      <c r="AJ455" s="0" t="n">
        <f aca="false">VLOOKUP(D455,Koordinaten!$A:$C,2,FALSE())</f>
        <v>12.4853384</v>
      </c>
      <c r="AK455" s="0" t="n">
        <f aca="false">VLOOKUP(D455,Koordinaten!$A:$C,3,FALSE())</f>
        <v>41.894802</v>
      </c>
      <c r="AL455" s="0" t="n">
        <f aca="false">IF(ISBLANK($E455),VLOOKUP(D455,Koordinaten!$A:$C,2,FALSE()),VLOOKUP($E455,Koordinaten!$F:$H,2,FALSE()))</f>
        <v>11.3547801</v>
      </c>
      <c r="AM455" s="0" t="n">
        <f aca="false">IF(ISBLANK($E455),VLOOKUP(D455,Koordinaten!$A:$C,3,FALSE()),VLOOKUP($E455,Koordinaten!$F:$H,3,FALSE()))</f>
        <v>46.4981125</v>
      </c>
      <c r="AN455" s="0" t="str">
        <f aca="false">CONCATENATE(AK455,";",AJ455)</f>
        <v>41,894802;12,4853384</v>
      </c>
      <c r="AO455" s="0" t="str">
        <f aca="false">CONCATENATE(AM455,";",AL455)</f>
        <v>46,4981125;11,3547801</v>
      </c>
      <c r="AP455" s="0" t="n">
        <f aca="false">MIN(IF(ISBLANK(X455),9999,X455),IF(ISBLANK(AA455),9999,AA455),IF(ISBLANK(AD455),9999,AD455),IF(ISBLANK(AG455),9999,AG455),IF(ISBLANK(AI455),9999,AI455))</f>
        <v>2024</v>
      </c>
      <c r="AQ455" s="10"/>
    </row>
    <row r="456" customFormat="false" ht="12" hidden="false" customHeight="true" outlineLevel="0" collapsed="false">
      <c r="B456" s="4" t="s">
        <v>44</v>
      </c>
      <c r="C456" s="5" t="n">
        <v>2015</v>
      </c>
      <c r="D456" s="4" t="s">
        <v>60</v>
      </c>
      <c r="E456" s="4" t="s">
        <v>157</v>
      </c>
      <c r="F456" s="4" t="n">
        <v>3</v>
      </c>
      <c r="G456" s="4" t="n">
        <v>0</v>
      </c>
      <c r="H456" s="4" t="s">
        <v>273</v>
      </c>
      <c r="I456" s="2" t="s">
        <v>283</v>
      </c>
      <c r="J456" s="2" t="s">
        <v>48</v>
      </c>
      <c r="K456" s="4" t="str">
        <f aca="false">CONCATENATE(IF(ISBLANK(W456),"-",W456),"/",IF(ISBLANK(Z456),"-",Z456),"/",IF(ISBLANK(AC456),"-",AC456),"/",IF(ISBLANK(AF456),"-",AF456),"/",IF(ISBLANK(AH456),"-",AH456))</f>
        <v>-/-/-/-/-</v>
      </c>
      <c r="L456" s="4" t="str">
        <f aca="false">CONCATENATE(IF(ISBLANK(X456),"-",X456),"/",IF(ISBLANK(AA456),"-",AA456),"/",IF(ISBLANK(AD456),"-",AD456),"/",IF(ISBLANK(AG456),"-",AG456),"/",IF(ISBLANK(AI456),"-",AI456))</f>
        <v>-/-/-/-/-</v>
      </c>
      <c r="M456" s="6"/>
      <c r="N456" s="4" t="n">
        <v>2017</v>
      </c>
      <c r="O456" s="4" t="str">
        <f aca="false">CONCATENATE(IF(ISBLANK(V456),"-",V456),"/",IF(ISBLANK(Y456),"-",Y456),"/",IF(ISBLANK(AB456),"-",AB456),"/",IF(ISBLANK(AE456),"-",AE456))</f>
        <v>-/-/-/90</v>
      </c>
      <c r="P456" s="4" t="s">
        <v>273</v>
      </c>
      <c r="Q456" s="4" t="s">
        <v>793</v>
      </c>
      <c r="R456" s="7"/>
      <c r="S456" s="7"/>
      <c r="T456" s="8" t="n">
        <f aca="false">M456*F456</f>
        <v>0</v>
      </c>
      <c r="U456" s="9" t="n">
        <f aca="false">G456*M456</f>
        <v>0</v>
      </c>
      <c r="V456" s="4" t="s">
        <v>161</v>
      </c>
      <c r="Y456" s="0" t="s">
        <v>161</v>
      </c>
      <c r="AB456" s="0" t="s">
        <v>161</v>
      </c>
      <c r="AE456" s="4" t="n">
        <v>90</v>
      </c>
      <c r="AJ456" s="0" t="n">
        <f aca="false">VLOOKUP(D456,Koordinaten!$A:$C,2,FALSE())</f>
        <v>12.4853384</v>
      </c>
      <c r="AK456" s="0" t="n">
        <f aca="false">VLOOKUP(D456,Koordinaten!$A:$C,3,FALSE())</f>
        <v>41.894802</v>
      </c>
      <c r="AL456" s="0" t="n">
        <f aca="false">IF(ISBLANK($E456),VLOOKUP(D456,Koordinaten!$A:$C,2,FALSE()),VLOOKUP($E456,Koordinaten!$F:$H,2,FALSE()))</f>
        <v>11.3547801</v>
      </c>
      <c r="AM456" s="0" t="n">
        <f aca="false">IF(ISBLANK($E456),VLOOKUP(D456,Koordinaten!$A:$C,3,FALSE()),VLOOKUP($E456,Koordinaten!$F:$H,3,FALSE()))</f>
        <v>46.4981125</v>
      </c>
      <c r="AN456" s="0" t="str">
        <f aca="false">CONCATENATE(AK456,";",AJ456)</f>
        <v>41,894802;12,4853384</v>
      </c>
      <c r="AO456" s="0" t="str">
        <f aca="false">CONCATENATE(AM456,";",AL456)</f>
        <v>46,4981125;11,3547801</v>
      </c>
      <c r="AP456" s="0" t="n">
        <f aca="false">MIN(IF(ISBLANK(X456),9999,X456),IF(ISBLANK(AA456),9999,AA456),IF(ISBLANK(AD456),9999,AD456),IF(ISBLANK(AG456),9999,AG456),IF(ISBLANK(AI456),9999,AI456))</f>
        <v>9999</v>
      </c>
      <c r="AQ456" s="10" t="n">
        <v>44066</v>
      </c>
      <c r="AR456" s="0" t="n">
        <v>12</v>
      </c>
    </row>
    <row r="457" customFormat="false" ht="12" hidden="false" customHeight="true" outlineLevel="0" collapsed="false">
      <c r="B457" s="4" t="s">
        <v>44</v>
      </c>
      <c r="C457" s="5" t="n">
        <v>2015</v>
      </c>
      <c r="D457" s="4" t="s">
        <v>60</v>
      </c>
      <c r="E457" s="4" t="s">
        <v>157</v>
      </c>
      <c r="F457" s="4" t="n">
        <v>1</v>
      </c>
      <c r="G457" s="4" t="n">
        <v>1</v>
      </c>
      <c r="H457" s="4" t="s">
        <v>817</v>
      </c>
      <c r="I457" s="2" t="s">
        <v>818</v>
      </c>
      <c r="J457" s="2" t="s">
        <v>48</v>
      </c>
      <c r="K457" s="4" t="str">
        <f aca="false">CONCATENATE(IF(ISBLANK(W457),"-",W457),"/",IF(ISBLANK(Z457),"-",Z457),"/",IF(ISBLANK(AC457),"-",AC457),"/",IF(ISBLANK(AF457),"-",AF457),"/",IF(ISBLANK(AH457),"-",AH457))</f>
        <v>2019/-/2018/-/-</v>
      </c>
      <c r="L457" s="4" t="str">
        <f aca="false">CONCATENATE(IF(ISBLANK(X457),"-",X457),"/",IF(ISBLANK(AA457),"-",AA457),"/",IF(ISBLANK(AD457),"-",AD457),"/",IF(ISBLANK(AG457),"-",AG457),"/",IF(ISBLANK(AI457),"-",AI457))</f>
        <v>2030/-/2021/-/-</v>
      </c>
      <c r="M457" s="6"/>
      <c r="N457" s="4" t="n">
        <v>2017</v>
      </c>
      <c r="O457" s="4" t="str">
        <f aca="false">CONCATENATE(IF(ISBLANK(V457),"-",V457),"/",IF(ISBLANK(Y457),"-",Y457),"/",IF(ISBLANK(AB457),"-",AB457),"/",IF(ISBLANK(AE457),"-",AE457))</f>
        <v>93/-/90/-</v>
      </c>
      <c r="P457" s="4" t="s">
        <v>817</v>
      </c>
      <c r="Q457" s="4" t="s">
        <v>793</v>
      </c>
      <c r="R457" s="7"/>
      <c r="S457" s="7"/>
      <c r="T457" s="8" t="n">
        <f aca="false">M457*F457</f>
        <v>0</v>
      </c>
      <c r="U457" s="9" t="n">
        <f aca="false">G457*M457</f>
        <v>0</v>
      </c>
      <c r="V457" s="4" t="n">
        <v>93</v>
      </c>
      <c r="W457" s="0" t="n">
        <v>2019</v>
      </c>
      <c r="X457" s="0" t="n">
        <v>2030</v>
      </c>
      <c r="Y457" s="0" t="s">
        <v>161</v>
      </c>
      <c r="AB457" s="0" t="n">
        <v>90</v>
      </c>
      <c r="AC457" s="0" t="n">
        <v>2018</v>
      </c>
      <c r="AD457" s="0" t="n">
        <v>2021</v>
      </c>
      <c r="AE457" s="4"/>
      <c r="AJ457" s="0" t="n">
        <f aca="false">VLOOKUP(D457,Koordinaten!$A:$C,2,FALSE())</f>
        <v>12.4853384</v>
      </c>
      <c r="AK457" s="0" t="n">
        <f aca="false">VLOOKUP(D457,Koordinaten!$A:$C,3,FALSE())</f>
        <v>41.894802</v>
      </c>
      <c r="AL457" s="0" t="n">
        <f aca="false">IF(ISBLANK($E457),VLOOKUP(D457,Koordinaten!$A:$C,2,FALSE()),VLOOKUP($E457,Koordinaten!$F:$H,2,FALSE()))</f>
        <v>11.3547801</v>
      </c>
      <c r="AM457" s="0" t="n">
        <f aca="false">IF(ISBLANK($E457),VLOOKUP(D457,Koordinaten!$A:$C,3,FALSE()),VLOOKUP($E457,Koordinaten!$F:$H,3,FALSE()))</f>
        <v>46.4981125</v>
      </c>
      <c r="AN457" s="0" t="str">
        <f aca="false">CONCATENATE(AK457,";",AJ457)</f>
        <v>41,894802;12,4853384</v>
      </c>
      <c r="AO457" s="0" t="str">
        <f aca="false">CONCATENATE(AM457,";",AL457)</f>
        <v>46,4981125;11,3547801</v>
      </c>
      <c r="AP457" s="0" t="n">
        <f aca="false">MIN(IF(ISBLANK(X457),9999,X457),IF(ISBLANK(AA457),9999,AA457),IF(ISBLANK(AD457),9999,AD457),IF(ISBLANK(AG457),9999,AG457),IF(ISBLANK(AI457),9999,AI457))</f>
        <v>2021</v>
      </c>
      <c r="AQ457" s="10" t="n">
        <v>44066</v>
      </c>
      <c r="AR457" s="0" t="n">
        <v>14</v>
      </c>
    </row>
    <row r="458" customFormat="false" ht="12" hidden="false" customHeight="true" outlineLevel="0" collapsed="false">
      <c r="B458" s="4" t="s">
        <v>44</v>
      </c>
      <c r="C458" s="5" t="n">
        <v>2015</v>
      </c>
      <c r="D458" s="4" t="s">
        <v>60</v>
      </c>
      <c r="E458" s="4" t="s">
        <v>157</v>
      </c>
      <c r="F458" s="4" t="n">
        <v>3</v>
      </c>
      <c r="G458" s="4" t="n">
        <v>2</v>
      </c>
      <c r="H458" s="4" t="s">
        <v>817</v>
      </c>
      <c r="I458" s="2" t="s">
        <v>819</v>
      </c>
      <c r="J458" s="2" t="s">
        <v>48</v>
      </c>
      <c r="K458" s="4" t="str">
        <f aca="false">CONCATENATE(IF(ISBLANK(W458),"-",W458),"/",IF(ISBLANK(Z458),"-",Z458),"/",IF(ISBLANK(AC458),"-",AC458),"/",IF(ISBLANK(AF458),"-",AF458),"/",IF(ISBLANK(AH458),"-",AH458))</f>
        <v>-/-/2018/-/-</v>
      </c>
      <c r="L458" s="4" t="str">
        <f aca="false">CONCATENATE(IF(ISBLANK(X458),"-",X458),"/",IF(ISBLANK(AA458),"-",AA458),"/",IF(ISBLANK(AD458),"-",AD458),"/",IF(ISBLANK(AG458),"-",AG458),"/",IF(ISBLANK(AI458),"-",AI458))</f>
        <v>-/-/2022/-/-</v>
      </c>
      <c r="M458" s="6"/>
      <c r="N458" s="4" t="n">
        <v>2017</v>
      </c>
      <c r="O458" s="4" t="str">
        <f aca="false">CONCATENATE(IF(ISBLANK(V458),"-",V458),"/",IF(ISBLANK(Y458),"-",Y458),"/",IF(ISBLANK(AB458),"-",AB458),"/",IF(ISBLANK(AE458),"-",AE458))</f>
        <v>-/-/91/-</v>
      </c>
      <c r="P458" s="4" t="s">
        <v>817</v>
      </c>
      <c r="Q458" s="4" t="s">
        <v>793</v>
      </c>
      <c r="R458" s="7"/>
      <c r="S458" s="7"/>
      <c r="T458" s="8" t="n">
        <f aca="false">M458*F458</f>
        <v>0</v>
      </c>
      <c r="U458" s="9" t="n">
        <f aca="false">G458*M458</f>
        <v>0</v>
      </c>
      <c r="V458" s="4" t="s">
        <v>161</v>
      </c>
      <c r="Y458" s="0" t="s">
        <v>161</v>
      </c>
      <c r="AB458" s="0" t="n">
        <v>91</v>
      </c>
      <c r="AC458" s="0" t="n">
        <v>2018</v>
      </c>
      <c r="AD458" s="0" t="n">
        <v>2022</v>
      </c>
      <c r="AE458" s="4"/>
      <c r="AJ458" s="0" t="n">
        <f aca="false">VLOOKUP(D458,Koordinaten!$A:$C,2,FALSE())</f>
        <v>12.4853384</v>
      </c>
      <c r="AK458" s="0" t="n">
        <f aca="false">VLOOKUP(D458,Koordinaten!$A:$C,3,FALSE())</f>
        <v>41.894802</v>
      </c>
      <c r="AL458" s="0" t="n">
        <f aca="false">IF(ISBLANK($E458),VLOOKUP(D458,Koordinaten!$A:$C,2,FALSE()),VLOOKUP($E458,Koordinaten!$F:$H,2,FALSE()))</f>
        <v>11.3547801</v>
      </c>
      <c r="AM458" s="0" t="n">
        <f aca="false">IF(ISBLANK($E458),VLOOKUP(D458,Koordinaten!$A:$C,3,FALSE()),VLOOKUP($E458,Koordinaten!$F:$H,3,FALSE()))</f>
        <v>46.4981125</v>
      </c>
      <c r="AN458" s="0" t="str">
        <f aca="false">CONCATENATE(AK458,";",AJ458)</f>
        <v>41,894802;12,4853384</v>
      </c>
      <c r="AO458" s="0" t="str">
        <f aca="false">CONCATENATE(AM458,";",AL458)</f>
        <v>46,4981125;11,3547801</v>
      </c>
      <c r="AP458" s="0" t="n">
        <f aca="false">MIN(IF(ISBLANK(X458),9999,X458),IF(ISBLANK(AA458),9999,AA458),IF(ISBLANK(AD458),9999,AD458),IF(ISBLANK(AG458),9999,AG458),IF(ISBLANK(AI458),9999,AI458))</f>
        <v>2022</v>
      </c>
      <c r="AQ458" s="10" t="n">
        <v>44066</v>
      </c>
      <c r="AR458" s="0" t="n">
        <v>10</v>
      </c>
    </row>
    <row r="459" customFormat="false" ht="12" hidden="false" customHeight="true" outlineLevel="0" collapsed="false">
      <c r="B459" s="4" t="s">
        <v>44</v>
      </c>
      <c r="C459" s="5" t="n">
        <v>2015</v>
      </c>
      <c r="D459" s="4" t="s">
        <v>60</v>
      </c>
      <c r="E459" s="4" t="s">
        <v>157</v>
      </c>
      <c r="F459" s="4" t="n">
        <v>2</v>
      </c>
      <c r="G459" s="4" t="n">
        <v>2</v>
      </c>
      <c r="H459" s="4" t="s">
        <v>817</v>
      </c>
      <c r="I459" s="2" t="s">
        <v>820</v>
      </c>
      <c r="J459" s="2" t="s">
        <v>163</v>
      </c>
      <c r="K459" s="4" t="str">
        <f aca="false">CONCATENATE(IF(ISBLANK(W459),"-",W459),"/",IF(ISBLANK(Z459),"-",Z459),"/",IF(ISBLANK(AC459),"-",AC459),"/",IF(ISBLANK(AF459),"-",AF459),"/",IF(ISBLANK(AH459),"-",AH459))</f>
        <v>-/-/-/-/-</v>
      </c>
      <c r="L459" s="4" t="str">
        <f aca="false">CONCATENATE(IF(ISBLANK(X459),"-",X459),"/",IF(ISBLANK(AA459),"-",AA459),"/",IF(ISBLANK(AD459),"-",AD459),"/",IF(ISBLANK(AG459),"-",AG459),"/",IF(ISBLANK(AI459),"-",AI459))</f>
        <v>-/-/-/-/-</v>
      </c>
      <c r="M459" s="6"/>
      <c r="N459" s="4" t="n">
        <v>2017</v>
      </c>
      <c r="O459" s="4" t="str">
        <f aca="false">CONCATENATE(IF(ISBLANK(V459),"-",V459),"/",IF(ISBLANK(Y459),"-",Y459),"/",IF(ISBLANK(AB459),"-",AB459),"/",IF(ISBLANK(AE459),"-",AE459))</f>
        <v>-/-/-/-</v>
      </c>
      <c r="P459" s="4" t="s">
        <v>817</v>
      </c>
      <c r="Q459" s="4" t="s">
        <v>793</v>
      </c>
      <c r="R459" s="7"/>
      <c r="S459" s="7"/>
      <c r="T459" s="8" t="n">
        <f aca="false">M459*F459</f>
        <v>0</v>
      </c>
      <c r="U459" s="9" t="n">
        <f aca="false">G459*M459</f>
        <v>0</v>
      </c>
      <c r="V459" s="4" t="s">
        <v>161</v>
      </c>
      <c r="Y459" s="0" t="s">
        <v>161</v>
      </c>
      <c r="AB459" s="0" t="s">
        <v>161</v>
      </c>
      <c r="AE459" s="4"/>
      <c r="AJ459" s="0" t="n">
        <f aca="false">VLOOKUP(D459,Koordinaten!$A:$C,2,FALSE())</f>
        <v>12.4853384</v>
      </c>
      <c r="AK459" s="0" t="n">
        <f aca="false">VLOOKUP(D459,Koordinaten!$A:$C,3,FALSE())</f>
        <v>41.894802</v>
      </c>
      <c r="AL459" s="0" t="n">
        <f aca="false">IF(ISBLANK($E459),VLOOKUP(D459,Koordinaten!$A:$C,2,FALSE()),VLOOKUP($E459,Koordinaten!$F:$H,2,FALSE()))</f>
        <v>11.3547801</v>
      </c>
      <c r="AM459" s="0" t="n">
        <f aca="false">IF(ISBLANK($E459),VLOOKUP(D459,Koordinaten!$A:$C,3,FALSE()),VLOOKUP($E459,Koordinaten!$F:$H,3,FALSE()))</f>
        <v>46.4981125</v>
      </c>
      <c r="AN459" s="0" t="str">
        <f aca="false">CONCATENATE(AK459,";",AJ459)</f>
        <v>41,894802;12,4853384</v>
      </c>
      <c r="AO459" s="0" t="str">
        <f aca="false">CONCATENATE(AM459,";",AL459)</f>
        <v>46,4981125;11,3547801</v>
      </c>
      <c r="AP459" s="0" t="n">
        <f aca="false">MIN(IF(ISBLANK(X459),9999,X459),IF(ISBLANK(AA459),9999,AA459),IF(ISBLANK(AD459),9999,AD459),IF(ISBLANK(AG459),9999,AG459),IF(ISBLANK(AI459),9999,AI459))</f>
        <v>9999</v>
      </c>
      <c r="AQ459" s="10" t="n">
        <v>44066</v>
      </c>
      <c r="AR459" s="0" t="n">
        <v>9</v>
      </c>
    </row>
    <row r="460" customFormat="false" ht="12" hidden="false" customHeight="true" outlineLevel="0" collapsed="false">
      <c r="B460" s="4" t="s">
        <v>89</v>
      </c>
      <c r="C460" s="5" t="n">
        <v>2016</v>
      </c>
      <c r="D460" s="4" t="s">
        <v>60</v>
      </c>
      <c r="E460" s="4" t="s">
        <v>157</v>
      </c>
      <c r="F460" s="4"/>
      <c r="G460" s="4"/>
      <c r="H460" s="4" t="s">
        <v>817</v>
      </c>
      <c r="I460" s="2" t="s">
        <v>821</v>
      </c>
      <c r="J460" s="2" t="s">
        <v>144</v>
      </c>
      <c r="K460" s="4" t="str">
        <f aca="false">CONCATENATE(IF(ISBLANK(W460),"-",W460),"/",IF(ISBLANK(Z460),"-",Z460),"/",IF(ISBLANK(AC460),"-",AC460),"/",IF(ISBLANK(AF460),"-",AF460),"/",IF(ISBLANK(AH460),"-",AH460))</f>
        <v>-/-/-/-/-</v>
      </c>
      <c r="L460" s="4" t="str">
        <f aca="false">CONCATENATE(IF(ISBLANK(X460),"-",X460),"/",IF(ISBLANK(AA460),"-",AA460),"/",IF(ISBLANK(AD460),"-",AD460),"/",IF(ISBLANK(AG460),"-",AG460),"/",IF(ISBLANK(AI460),"-",AI460))</f>
        <v>-/-/-/-/-</v>
      </c>
      <c r="M460" s="6"/>
      <c r="N460" s="4" t="n">
        <v>2017</v>
      </c>
      <c r="O460" s="4" t="str">
        <f aca="false">CONCATENATE(IF(ISBLANK(V460),"-",V460),"/",IF(ISBLANK(Y460),"-",Y460),"/",IF(ISBLANK(AB460),"-",AB460),"/",IF(ISBLANK(AE460),"-",AE460))</f>
        <v>-/-/-/CT88</v>
      </c>
      <c r="P460" s="4" t="s">
        <v>817</v>
      </c>
      <c r="Q460" s="4" t="s">
        <v>793</v>
      </c>
      <c r="R460" s="7"/>
      <c r="S460" s="7"/>
      <c r="T460" s="8" t="n">
        <f aca="false">M460*F460</f>
        <v>0</v>
      </c>
      <c r="U460" s="9" t="n">
        <f aca="false">G460*M460</f>
        <v>0</v>
      </c>
      <c r="V460" s="4" t="s">
        <v>161</v>
      </c>
      <c r="Y460" s="0" t="s">
        <v>161</v>
      </c>
      <c r="AB460" s="0" t="s">
        <v>161</v>
      </c>
      <c r="AE460" s="4" t="s">
        <v>606</v>
      </c>
      <c r="AJ460" s="0" t="n">
        <f aca="false">VLOOKUP(D460,Koordinaten!$A:$C,2,FALSE())</f>
        <v>12.4853384</v>
      </c>
      <c r="AK460" s="0" t="n">
        <f aca="false">VLOOKUP(D460,Koordinaten!$A:$C,3,FALSE())</f>
        <v>41.894802</v>
      </c>
      <c r="AL460" s="0" t="n">
        <f aca="false">IF(ISBLANK($E460),VLOOKUP(D460,Koordinaten!$A:$C,2,FALSE()),VLOOKUP($E460,Koordinaten!$F:$H,2,FALSE()))</f>
        <v>11.3547801</v>
      </c>
      <c r="AM460" s="0" t="n">
        <f aca="false">IF(ISBLANK($E460),VLOOKUP(D460,Koordinaten!$A:$C,3,FALSE()),VLOOKUP($E460,Koordinaten!$F:$H,3,FALSE()))</f>
        <v>46.4981125</v>
      </c>
      <c r="AN460" s="0" t="str">
        <f aca="false">CONCATENATE(AK460,";",AJ460)</f>
        <v>41,894802;12,4853384</v>
      </c>
      <c r="AO460" s="0" t="str">
        <f aca="false">CONCATENATE(AM460,";",AL460)</f>
        <v>46,4981125;11,3547801</v>
      </c>
      <c r="AP460" s="0" t="n">
        <f aca="false">MIN(IF(ISBLANK(X460),9999,X460),IF(ISBLANK(AA460),9999,AA460),IF(ISBLANK(AD460),9999,AD460),IF(ISBLANK(AG460),9999,AG460),IF(ISBLANK(AI460),9999,AI460))</f>
        <v>9999</v>
      </c>
      <c r="AQ460" s="10"/>
    </row>
    <row r="461" customFormat="false" ht="12" hidden="false" customHeight="true" outlineLevel="0" collapsed="false">
      <c r="B461" s="4" t="s">
        <v>89</v>
      </c>
      <c r="C461" s="5" t="n">
        <v>2016</v>
      </c>
      <c r="D461" s="4" t="s">
        <v>60</v>
      </c>
      <c r="E461" s="4" t="s">
        <v>157</v>
      </c>
      <c r="F461" s="4" t="n">
        <v>2</v>
      </c>
      <c r="G461" s="4" t="n">
        <v>2</v>
      </c>
      <c r="H461" s="4" t="s">
        <v>817</v>
      </c>
      <c r="I461" s="2" t="s">
        <v>822</v>
      </c>
      <c r="J461" s="2" t="s">
        <v>97</v>
      </c>
      <c r="K461" s="4" t="str">
        <f aca="false">CONCATENATE(IF(ISBLANK(W461),"-",W461),"/",IF(ISBLANK(Z461),"-",Z461),"/",IF(ISBLANK(AC461),"-",AC461),"/",IF(ISBLANK(AF461),"-",AF461),"/",IF(ISBLANK(AH461),"-",AH461))</f>
        <v>2018/-/2018/-/-</v>
      </c>
      <c r="L461" s="4" t="str">
        <f aca="false">CONCATENATE(IF(ISBLANK(X461),"-",X461),"/",IF(ISBLANK(AA461),"-",AA461),"/",IF(ISBLANK(AD461),"-",AD461),"/",IF(ISBLANK(AG461),"-",AG461),"/",IF(ISBLANK(AI461),"-",AI461))</f>
        <v>2025/-/2020/-/-</v>
      </c>
      <c r="M461" s="6"/>
      <c r="N461" s="4" t="n">
        <v>2017</v>
      </c>
      <c r="O461" s="4" t="str">
        <f aca="false">CONCATENATE(IF(ISBLANK(V461),"-",V461),"/",IF(ISBLANK(Y461),"-",Y461),"/",IF(ISBLANK(AB461),"-",AB461),"/",IF(ISBLANK(AE461),"-",AE461))</f>
        <v>92/-/88/CT92,8</v>
      </c>
      <c r="P461" s="4" t="s">
        <v>817</v>
      </c>
      <c r="Q461" s="4" t="s">
        <v>793</v>
      </c>
      <c r="R461" s="7"/>
      <c r="S461" s="7"/>
      <c r="T461" s="8" t="n">
        <f aca="false">M461*F461</f>
        <v>0</v>
      </c>
      <c r="U461" s="9" t="n">
        <f aca="false">G461*M461</f>
        <v>0</v>
      </c>
      <c r="V461" s="4" t="n">
        <v>92</v>
      </c>
      <c r="W461" s="0" t="n">
        <v>2018</v>
      </c>
      <c r="X461" s="0" t="n">
        <v>2025</v>
      </c>
      <c r="Y461" s="0" t="s">
        <v>161</v>
      </c>
      <c r="AB461" s="0" t="n">
        <v>88</v>
      </c>
      <c r="AC461" s="0" t="n">
        <v>2018</v>
      </c>
      <c r="AD461" s="0" t="n">
        <v>2020</v>
      </c>
      <c r="AE461" s="4" t="s">
        <v>823</v>
      </c>
      <c r="AJ461" s="0" t="n">
        <f aca="false">VLOOKUP(D461,Koordinaten!$A:$C,2,FALSE())</f>
        <v>12.4853384</v>
      </c>
      <c r="AK461" s="0" t="n">
        <f aca="false">VLOOKUP(D461,Koordinaten!$A:$C,3,FALSE())</f>
        <v>41.894802</v>
      </c>
      <c r="AL461" s="0" t="n">
        <f aca="false">IF(ISBLANK($E461),VLOOKUP(D461,Koordinaten!$A:$C,2,FALSE()),VLOOKUP($E461,Koordinaten!$F:$H,2,FALSE()))</f>
        <v>11.3547801</v>
      </c>
      <c r="AM461" s="0" t="n">
        <f aca="false">IF(ISBLANK($E461),VLOOKUP(D461,Koordinaten!$A:$C,3,FALSE()),VLOOKUP($E461,Koordinaten!$F:$H,3,FALSE()))</f>
        <v>46.4981125</v>
      </c>
      <c r="AN461" s="0" t="str">
        <f aca="false">CONCATENATE(AK461,";",AJ461)</f>
        <v>41,894802;12,4853384</v>
      </c>
      <c r="AO461" s="0" t="str">
        <f aca="false">CONCATENATE(AM461,";",AL461)</f>
        <v>46,4981125;11,3547801</v>
      </c>
      <c r="AP461" s="0" t="n">
        <f aca="false">MIN(IF(ISBLANK(X461),9999,X461),IF(ISBLANK(AA461),9999,AA461),IF(ISBLANK(AD461),9999,AD461),IF(ISBLANK(AG461),9999,AG461),IF(ISBLANK(AI461),9999,AI461))</f>
        <v>2020</v>
      </c>
      <c r="AQ461" s="10" t="n">
        <v>44065</v>
      </c>
      <c r="AR461" s="0" t="n">
        <v>6</v>
      </c>
    </row>
    <row r="462" customFormat="false" ht="12" hidden="false" customHeight="true" outlineLevel="0" collapsed="false">
      <c r="B462" s="4" t="s">
        <v>89</v>
      </c>
      <c r="C462" s="5" t="n">
        <v>2016</v>
      </c>
      <c r="D462" s="4" t="s">
        <v>60</v>
      </c>
      <c r="E462" s="4" t="s">
        <v>157</v>
      </c>
      <c r="F462" s="4" t="n">
        <v>2</v>
      </c>
      <c r="G462" s="4"/>
      <c r="H462" s="4" t="s">
        <v>817</v>
      </c>
      <c r="I462" s="2" t="s">
        <v>824</v>
      </c>
      <c r="J462" s="2" t="s">
        <v>166</v>
      </c>
      <c r="K462" s="4" t="str">
        <f aca="false">CONCATENATE(IF(ISBLANK(W462),"-",W462),"/",IF(ISBLANK(Z462),"-",Z462),"/",IF(ISBLANK(AC462),"-",AC462),"/",IF(ISBLANK(AF462),"-",AF462),"/",IF(ISBLANK(AH462),"-",AH462))</f>
        <v>2018/-/2018/-/-</v>
      </c>
      <c r="L462" s="4" t="str">
        <f aca="false">CONCATENATE(IF(ISBLANK(X462),"-",X462),"/",IF(ISBLANK(AA462),"-",AA462),"/",IF(ISBLANK(AD462),"-",AD462),"/",IF(ISBLANK(AG462),"-",AG462),"/",IF(ISBLANK(AI462),"-",AI462))</f>
        <v>2026/-/2022/-/-</v>
      </c>
      <c r="M462" s="6"/>
      <c r="N462" s="4" t="n">
        <v>2017</v>
      </c>
      <c r="O462" s="4" t="str">
        <f aca="false">CONCATENATE(IF(ISBLANK(V462),"-",V462),"/",IF(ISBLANK(Y462),"-",Y462),"/",IF(ISBLANK(AB462),"-",AB462),"/",IF(ISBLANK(AE462),"-",AE462))</f>
        <v>92+/-/91/-</v>
      </c>
      <c r="P462" s="4" t="s">
        <v>817</v>
      </c>
      <c r="Q462" s="4" t="s">
        <v>793</v>
      </c>
      <c r="R462" s="7"/>
      <c r="S462" s="7"/>
      <c r="T462" s="8" t="n">
        <f aca="false">M462*F462</f>
        <v>0</v>
      </c>
      <c r="U462" s="9" t="n">
        <f aca="false">G462*M462</f>
        <v>0</v>
      </c>
      <c r="V462" s="4" t="s">
        <v>583</v>
      </c>
      <c r="W462" s="0" t="n">
        <v>2018</v>
      </c>
      <c r="X462" s="0" t="n">
        <v>2026</v>
      </c>
      <c r="Y462" s="0" t="s">
        <v>161</v>
      </c>
      <c r="AB462" s="0" t="n">
        <v>91</v>
      </c>
      <c r="AC462" s="0" t="n">
        <v>2018</v>
      </c>
      <c r="AD462" s="0" t="n">
        <v>2022</v>
      </c>
      <c r="AE462" s="4"/>
      <c r="AJ462" s="0" t="n">
        <f aca="false">VLOOKUP(D462,Koordinaten!$A:$C,2,FALSE())</f>
        <v>12.4853384</v>
      </c>
      <c r="AK462" s="0" t="n">
        <f aca="false">VLOOKUP(D462,Koordinaten!$A:$C,3,FALSE())</f>
        <v>41.894802</v>
      </c>
      <c r="AL462" s="0" t="n">
        <f aca="false">IF(ISBLANK($E462),VLOOKUP(D462,Koordinaten!$A:$C,2,FALSE()),VLOOKUP($E462,Koordinaten!$F:$H,2,FALSE()))</f>
        <v>11.3547801</v>
      </c>
      <c r="AM462" s="0" t="n">
        <f aca="false">IF(ISBLANK($E462),VLOOKUP(D462,Koordinaten!$A:$C,3,FALSE()),VLOOKUP($E462,Koordinaten!$F:$H,3,FALSE()))</f>
        <v>46.4981125</v>
      </c>
      <c r="AN462" s="0" t="str">
        <f aca="false">CONCATENATE(AK462,";",AJ462)</f>
        <v>41,894802;12,4853384</v>
      </c>
      <c r="AO462" s="0" t="str">
        <f aca="false">CONCATENATE(AM462,";",AL462)</f>
        <v>46,4981125;11,3547801</v>
      </c>
      <c r="AP462" s="0" t="n">
        <f aca="false">MIN(IF(ISBLANK(X462),9999,X462),IF(ISBLANK(AA462),9999,AA462),IF(ISBLANK(AD462),9999,AD462),IF(ISBLANK(AG462),9999,AG462),IF(ISBLANK(AI462),9999,AI462))</f>
        <v>2022</v>
      </c>
    </row>
    <row r="463" customFormat="false" ht="12" hidden="false" customHeight="true" outlineLevel="0" collapsed="false">
      <c r="B463" s="4" t="s">
        <v>44</v>
      </c>
      <c r="C463" s="5" t="n">
        <v>2015</v>
      </c>
      <c r="D463" s="4" t="s">
        <v>60</v>
      </c>
      <c r="E463" s="4" t="s">
        <v>157</v>
      </c>
      <c r="F463" s="4" t="n">
        <v>3</v>
      </c>
      <c r="G463" s="4"/>
      <c r="H463" s="13" t="s">
        <v>287</v>
      </c>
      <c r="I463" s="2" t="s">
        <v>825</v>
      </c>
      <c r="J463" s="2" t="s">
        <v>48</v>
      </c>
      <c r="K463" s="4" t="str">
        <f aca="false">CONCATENATE(IF(ISBLANK(W463),"-",W463),"/",IF(ISBLANK(Z463),"-",Z463),"/",IF(ISBLANK(AC463),"-",AC463),"/",IF(ISBLANK(AF463),"-",AF463),"/",IF(ISBLANK(AH463),"-",AH463))</f>
        <v>-/-/-/-/-</v>
      </c>
      <c r="L463" s="4" t="str">
        <f aca="false">CONCATENATE(IF(ISBLANK(X463),"-",X463),"/",IF(ISBLANK(AA463),"-",AA463),"/",IF(ISBLANK(AD463),"-",AD463),"/",IF(ISBLANK(AG463),"-",AG463),"/",IF(ISBLANK(AI463),"-",AI463))</f>
        <v>-/-/-/-/-</v>
      </c>
      <c r="M463" s="6"/>
      <c r="N463" s="4" t="n">
        <v>2017</v>
      </c>
      <c r="O463" s="4" t="str">
        <f aca="false">CONCATENATE(IF(ISBLANK(V463),"-",V463),"/",IF(ISBLANK(Y463),"-",Y463),"/",IF(ISBLANK(AB463),"-",AB463),"/",IF(ISBLANK(AE463),"-",AE463))</f>
        <v>-/-/-/CT90</v>
      </c>
      <c r="P463" s="4" t="s">
        <v>826</v>
      </c>
      <c r="Q463" s="4" t="s">
        <v>793</v>
      </c>
      <c r="R463" s="7"/>
      <c r="S463" s="7"/>
      <c r="T463" s="8" t="n">
        <f aca="false">M463*F463</f>
        <v>0</v>
      </c>
      <c r="U463" s="9" t="n">
        <f aca="false">G463*M463</f>
        <v>0</v>
      </c>
      <c r="V463" s="4" t="s">
        <v>161</v>
      </c>
      <c r="Y463" s="0" t="s">
        <v>161</v>
      </c>
      <c r="AB463" s="0" t="s">
        <v>161</v>
      </c>
      <c r="AE463" s="4" t="s">
        <v>658</v>
      </c>
      <c r="AJ463" s="0" t="n">
        <f aca="false">VLOOKUP(D463,Koordinaten!$A:$C,2,FALSE())</f>
        <v>12.4853384</v>
      </c>
      <c r="AK463" s="0" t="n">
        <f aca="false">VLOOKUP(D463,Koordinaten!$A:$C,3,FALSE())</f>
        <v>41.894802</v>
      </c>
      <c r="AL463" s="0" t="n">
        <f aca="false">IF(ISBLANK($E463),VLOOKUP(D463,Koordinaten!$A:$C,2,FALSE()),VLOOKUP($E463,Koordinaten!$F:$H,2,FALSE()))</f>
        <v>11.3547801</v>
      </c>
      <c r="AM463" s="0" t="n">
        <f aca="false">IF(ISBLANK($E463),VLOOKUP(D463,Koordinaten!$A:$C,3,FALSE()),VLOOKUP($E463,Koordinaten!$F:$H,3,FALSE()))</f>
        <v>46.4981125</v>
      </c>
      <c r="AN463" s="0" t="str">
        <f aca="false">CONCATENATE(AK463,";",AJ463)</f>
        <v>41,894802;12,4853384</v>
      </c>
      <c r="AO463" s="0" t="str">
        <f aca="false">CONCATENATE(AM463,";",AL463)</f>
        <v>46,4981125;11,3547801</v>
      </c>
      <c r="AP463" s="0" t="n">
        <f aca="false">MIN(IF(ISBLANK(X463),9999,X463),IF(ISBLANK(AA463),9999,AA463),IF(ISBLANK(AD463),9999,AD463),IF(ISBLANK(AG463),9999,AG463),IF(ISBLANK(AI463),9999,AI463))</f>
        <v>9999</v>
      </c>
    </row>
    <row r="464" customFormat="false" ht="12" hidden="false" customHeight="true" outlineLevel="0" collapsed="false">
      <c r="B464" s="4" t="s">
        <v>44</v>
      </c>
      <c r="C464" s="4" t="n">
        <v>2015</v>
      </c>
      <c r="D464" s="4" t="s">
        <v>60</v>
      </c>
      <c r="E464" s="4" t="s">
        <v>157</v>
      </c>
      <c r="F464" s="4" t="n">
        <v>3</v>
      </c>
      <c r="G464" s="4"/>
      <c r="H464" s="13" t="s">
        <v>287</v>
      </c>
      <c r="I464" s="2" t="s">
        <v>827</v>
      </c>
      <c r="J464" s="2" t="s">
        <v>73</v>
      </c>
      <c r="K464" s="4" t="str">
        <f aca="false">CONCATENATE(IF(ISBLANK(W464),"-",W464),"/",IF(ISBLANK(Z464),"-",Z464),"/",IF(ISBLANK(AC464),"-",AC464),"/",IF(ISBLANK(AF464),"-",AF464),"/",IF(ISBLANK(AH464),"-",AH464))</f>
        <v>-/-/-/-/-</v>
      </c>
      <c r="L464" s="4" t="str">
        <f aca="false">CONCATENATE(IF(ISBLANK(X464),"-",X464),"/",IF(ISBLANK(AA464),"-",AA464),"/",IF(ISBLANK(AD464),"-",AD464),"/",IF(ISBLANK(AG464),"-",AG464),"/",IF(ISBLANK(AI464),"-",AI464))</f>
        <v>-/-/-/-/-</v>
      </c>
      <c r="M464" s="6"/>
      <c r="N464" s="4" t="n">
        <v>2017</v>
      </c>
      <c r="O464" s="4" t="str">
        <f aca="false">CONCATENATE(IF(ISBLANK(V464),"-",V464),"/",IF(ISBLANK(Y464),"-",Y464),"/",IF(ISBLANK(AB464),"-",AB464),"/",IF(ISBLANK(AE464),"-",AE464))</f>
        <v>-/-/-/-</v>
      </c>
      <c r="P464" s="4" t="s">
        <v>826</v>
      </c>
      <c r="Q464" s="4" t="s">
        <v>793</v>
      </c>
      <c r="R464" s="7"/>
      <c r="S464" s="7"/>
      <c r="T464" s="8" t="n">
        <f aca="false">M464*F464</f>
        <v>0</v>
      </c>
      <c r="U464" s="9" t="n">
        <f aca="false">G464*M464</f>
        <v>0</v>
      </c>
      <c r="V464" s="4" t="s">
        <v>161</v>
      </c>
      <c r="Y464" s="0" t="s">
        <v>161</v>
      </c>
      <c r="AB464" s="0" t="s">
        <v>161</v>
      </c>
      <c r="AE464" s="4"/>
      <c r="AJ464" s="0" t="n">
        <f aca="false">VLOOKUP(D464,Koordinaten!$A:$C,2,FALSE())</f>
        <v>12.4853384</v>
      </c>
      <c r="AK464" s="0" t="n">
        <f aca="false">VLOOKUP(D464,Koordinaten!$A:$C,3,FALSE())</f>
        <v>41.894802</v>
      </c>
      <c r="AL464" s="0" t="n">
        <f aca="false">IF(ISBLANK($E464),VLOOKUP(D464,Koordinaten!$A:$C,2,FALSE()),VLOOKUP($E464,Koordinaten!$F:$H,2,FALSE()))</f>
        <v>11.3547801</v>
      </c>
      <c r="AM464" s="0" t="n">
        <f aca="false">IF(ISBLANK($E464),VLOOKUP(D464,Koordinaten!$A:$C,3,FALSE()),VLOOKUP($E464,Koordinaten!$F:$H,3,FALSE()))</f>
        <v>46.4981125</v>
      </c>
      <c r="AN464" s="0" t="str">
        <f aca="false">CONCATENATE(AK464,";",AJ464)</f>
        <v>41,894802;12,4853384</v>
      </c>
      <c r="AO464" s="0" t="str">
        <f aca="false">CONCATENATE(AM464,";",AL464)</f>
        <v>46,4981125;11,3547801</v>
      </c>
      <c r="AP464" s="0" t="n">
        <f aca="false">MIN(IF(ISBLANK(X464),9999,X464),IF(ISBLANK(AA464),9999,AA464),IF(ISBLANK(AD464),9999,AD464),IF(ISBLANK(AG464),9999,AG464),IF(ISBLANK(AI464),9999,AI464))</f>
        <v>9999</v>
      </c>
    </row>
    <row r="465" customFormat="false" ht="13" hidden="false" customHeight="false" outlineLevel="0" collapsed="false">
      <c r="B465" s="4" t="s">
        <v>128</v>
      </c>
      <c r="C465" s="4"/>
      <c r="D465" s="4" t="s">
        <v>60</v>
      </c>
      <c r="E465" s="4" t="s">
        <v>157</v>
      </c>
      <c r="F465" s="4" t="n">
        <v>6</v>
      </c>
      <c r="G465" s="4"/>
      <c r="H465" s="2" t="s">
        <v>828</v>
      </c>
      <c r="I465" s="2" t="s">
        <v>137</v>
      </c>
      <c r="J465" s="2" t="s">
        <v>79</v>
      </c>
      <c r="K465" s="4" t="str">
        <f aca="false">CONCATENATE(IF(ISBLANK(W465),"-",W465),"/",IF(ISBLANK(Z465),"-",Z465),"/",IF(ISBLANK(AC465),"-",AC465),"/",IF(ISBLANK(AF465),"-",AF465),"/",IF(ISBLANK(AH465),"-",AH465))</f>
        <v>-/-/-/-/-</v>
      </c>
      <c r="L465" s="4" t="str">
        <f aca="false">CONCATENATE(IF(ISBLANK(X465),"-",X465),"/",IF(ISBLANK(AA465),"-",AA465),"/",IF(ISBLANK(AD465),"-",AD465),"/",IF(ISBLANK(AG465),"-",AG465),"/",IF(ISBLANK(AI465),"-",AI465))</f>
        <v>-/-/-/-/-</v>
      </c>
      <c r="M465" s="6"/>
      <c r="N465" s="4" t="n">
        <v>2017</v>
      </c>
      <c r="O465" s="4" t="str">
        <f aca="false">CONCATENATE(IF(ISBLANK(V465),"-",V465),"/",IF(ISBLANK(Y465),"-",Y465),"/",IF(ISBLANK(AB465),"-",AB465),"/",IF(ISBLANK(AE465),"-",AE465))</f>
        <v>-/-/-/-</v>
      </c>
      <c r="P465" s="4" t="s">
        <v>826</v>
      </c>
      <c r="Q465" s="4" t="s">
        <v>793</v>
      </c>
      <c r="R465" s="7"/>
      <c r="S465" s="7"/>
      <c r="T465" s="8" t="n">
        <f aca="false">M465*F465</f>
        <v>0</v>
      </c>
      <c r="U465" s="9" t="n">
        <f aca="false">G465*M465</f>
        <v>0</v>
      </c>
      <c r="V465" s="2" t="s">
        <v>161</v>
      </c>
      <c r="Y465" s="0" t="s">
        <v>161</v>
      </c>
      <c r="AB465" s="0" t="s">
        <v>161</v>
      </c>
      <c r="AE465" s="4"/>
      <c r="AJ465" s="0" t="n">
        <f aca="false">VLOOKUP(D465,Koordinaten!$A:$C,2,FALSE())</f>
        <v>12.4853384</v>
      </c>
      <c r="AK465" s="0" t="n">
        <f aca="false">VLOOKUP(D465,Koordinaten!$A:$C,3,FALSE())</f>
        <v>41.894802</v>
      </c>
      <c r="AL465" s="0" t="n">
        <f aca="false">IF(ISBLANK($E465),VLOOKUP(D465,Koordinaten!$A:$C,2,FALSE()),VLOOKUP($E465,Koordinaten!$F:$H,2,FALSE()))</f>
        <v>11.3547801</v>
      </c>
      <c r="AM465" s="0" t="n">
        <f aca="false">IF(ISBLANK($E465),VLOOKUP(D465,Koordinaten!$A:$C,3,FALSE()),VLOOKUP($E465,Koordinaten!$F:$H,3,FALSE()))</f>
        <v>46.4981125</v>
      </c>
      <c r="AN465" s="0" t="str">
        <f aca="false">CONCATENATE(AK465,";",AJ465)</f>
        <v>41,894802;12,4853384</v>
      </c>
      <c r="AO465" s="0" t="str">
        <f aca="false">CONCATENATE(AM465,";",AL465)</f>
        <v>46,4981125;11,3547801</v>
      </c>
      <c r="AP465" s="0" t="n">
        <f aca="false">MIN(IF(ISBLANK(X465),9999,X465),IF(ISBLANK(AA465),9999,AA465),IF(ISBLANK(AD465),9999,AD465),IF(ISBLANK(AG465),9999,AG465),IF(ISBLANK(AI465),9999,AI465))</f>
        <v>9999</v>
      </c>
    </row>
    <row r="466" customFormat="false" ht="13" hidden="false" customHeight="false" outlineLevel="0" collapsed="false">
      <c r="B466" s="4" t="s">
        <v>71</v>
      </c>
      <c r="C466" s="5" t="n">
        <v>2013</v>
      </c>
      <c r="D466" s="4" t="s">
        <v>60</v>
      </c>
      <c r="E466" s="4" t="s">
        <v>212</v>
      </c>
      <c r="F466" s="4" t="n">
        <v>1</v>
      </c>
      <c r="G466" s="4"/>
      <c r="H466" s="2" t="s">
        <v>405</v>
      </c>
      <c r="I466" s="2" t="s">
        <v>829</v>
      </c>
      <c r="J466" s="2" t="s">
        <v>48</v>
      </c>
      <c r="K466" s="4" t="str">
        <f aca="false">CONCATENATE(IF(ISBLANK(W466),"-",W466),"/",IF(ISBLANK(Z466),"-",Z466),"/",IF(ISBLANK(AC466),"-",AC466),"/",IF(ISBLANK(AF466),"-",AF466),"/",IF(ISBLANK(AH466),"-",AH466))</f>
        <v>2016/-/2017/-/-</v>
      </c>
      <c r="L466" s="4" t="str">
        <f aca="false">CONCATENATE(IF(ISBLANK(X466),"-",X466),"/",IF(ISBLANK(AA466),"-",AA466),"/",IF(ISBLANK(AD466),"-",AD466),"/",IF(ISBLANK(AG466),"-",AG466),"/",IF(ISBLANK(AI466),"-",AI466))</f>
        <v>2019/-/2020/-/-</v>
      </c>
      <c r="M466" s="6"/>
      <c r="N466" s="4" t="n">
        <v>2017</v>
      </c>
      <c r="O466" s="4" t="str">
        <f aca="false">CONCATENATE(IF(ISBLANK(V466),"-",V466),"/",IF(ISBLANK(Y466),"-",Y466),"/",IF(ISBLANK(AB466),"-",AB466),"/",IF(ISBLANK(AE466),"-",AE466))</f>
        <v>86?/-/90/CT88</v>
      </c>
      <c r="P466" s="4" t="s">
        <v>830</v>
      </c>
      <c r="Q466" s="4" t="s">
        <v>831</v>
      </c>
      <c r="R466" s="7"/>
      <c r="S466" s="7"/>
      <c r="T466" s="8" t="n">
        <f aca="false">M466*F466</f>
        <v>0</v>
      </c>
      <c r="U466" s="9" t="n">
        <f aca="false">G466*M466</f>
        <v>0</v>
      </c>
      <c r="V466" s="2" t="s">
        <v>832</v>
      </c>
      <c r="W466" s="0" t="n">
        <v>2016</v>
      </c>
      <c r="X466" s="0" t="n">
        <v>2019</v>
      </c>
      <c r="Y466" s="0" t="s">
        <v>161</v>
      </c>
      <c r="AB466" s="0" t="n">
        <v>90</v>
      </c>
      <c r="AC466" s="0" t="n">
        <v>2017</v>
      </c>
      <c r="AD466" s="0" t="n">
        <v>2020</v>
      </c>
      <c r="AE466" s="4" t="s">
        <v>606</v>
      </c>
      <c r="AJ466" s="0" t="n">
        <f aca="false">VLOOKUP(D466,Koordinaten!$A:$C,2,FALSE())</f>
        <v>12.4853384</v>
      </c>
      <c r="AK466" s="0" t="n">
        <f aca="false">VLOOKUP(D466,Koordinaten!$A:$C,3,FALSE())</f>
        <v>41.894802</v>
      </c>
      <c r="AL466" s="0" t="n">
        <f aca="false">IF(ISBLANK($E466),VLOOKUP(D466,Koordinaten!$A:$C,2,FALSE()),VLOOKUP($E466,Koordinaten!$F:$H,2,FALSE()))</f>
        <v>14.155048</v>
      </c>
      <c r="AM466" s="0" t="n">
        <f aca="false">IF(ISBLANK($E466),VLOOKUP(D466,Koordinaten!$A:$C,3,FALSE()),VLOOKUP($E466,Koordinaten!$F:$H,3,FALSE()))</f>
        <v>37.587794</v>
      </c>
      <c r="AN466" s="0" t="str">
        <f aca="false">CONCATENATE(AK466,";",AJ466)</f>
        <v>41,894802;12,4853384</v>
      </c>
      <c r="AO466" s="0" t="str">
        <f aca="false">CONCATENATE(AM466,";",AL466)</f>
        <v>37,587794;14,155048</v>
      </c>
      <c r="AP466" s="0" t="n">
        <f aca="false">MIN(IF(ISBLANK(X466),9999,X466),IF(ISBLANK(AA466),9999,AA466),IF(ISBLANK(AD466),9999,AD466),IF(ISBLANK(AG466),9999,AG466),IF(ISBLANK(AI466),9999,AI466))</f>
        <v>2019</v>
      </c>
    </row>
    <row r="467" customFormat="false" ht="13" hidden="false" customHeight="false" outlineLevel="0" collapsed="false">
      <c r="B467" s="4" t="s">
        <v>89</v>
      </c>
      <c r="C467" s="5" t="n">
        <v>2016</v>
      </c>
      <c r="D467" s="4" t="s">
        <v>60</v>
      </c>
      <c r="E467" s="4" t="s">
        <v>61</v>
      </c>
      <c r="F467" s="4" t="n">
        <v>3</v>
      </c>
      <c r="G467" s="4"/>
      <c r="H467" s="2" t="s">
        <v>593</v>
      </c>
      <c r="I467" s="2" t="s">
        <v>594</v>
      </c>
      <c r="J467" s="2" t="s">
        <v>595</v>
      </c>
      <c r="K467" s="4" t="str">
        <f aca="false">CONCATENATE(IF(ISBLANK(W467),"-",W467),"/",IF(ISBLANK(Z467),"-",Z467),"/",IF(ISBLANK(AC467),"-",AC467),"/",IF(ISBLANK(AF467),"-",AF467),"/",IF(ISBLANK(AH467),"-",AH467))</f>
        <v>2017/2017/-/-/-</v>
      </c>
      <c r="L467" s="4" t="str">
        <f aca="false">CONCATENATE(IF(ISBLANK(X467),"-",X467),"/",IF(ISBLANK(AA467),"-",AA467),"/",IF(ISBLANK(AD467),"-",AD467),"/",IF(ISBLANK(AG467),"-",AG467),"/",IF(ISBLANK(AI467),"-",AI467))</f>
        <v>2020/2017/-/-/-</v>
      </c>
      <c r="M467" s="6"/>
      <c r="N467" s="4" t="n">
        <v>2017</v>
      </c>
      <c r="O467" s="4" t="str">
        <f aca="false">CONCATENATE(IF(ISBLANK(V467),"-",V467),"/",IF(ISBLANK(Y467),"-",Y467),"/",IF(ISBLANK(AB467),"-",AB467),"/",IF(ISBLANK(AE467),"-",AE467))</f>
        <v>91/84/-/CT88,3</v>
      </c>
      <c r="P467" s="4" t="s">
        <v>270</v>
      </c>
      <c r="Q467" s="4" t="s">
        <v>833</v>
      </c>
      <c r="R467" s="7"/>
      <c r="S467" s="7"/>
      <c r="T467" s="8" t="n">
        <f aca="false">M467*F467</f>
        <v>0</v>
      </c>
      <c r="U467" s="9" t="n">
        <f aca="false">G467*M467</f>
        <v>0</v>
      </c>
      <c r="V467" s="2" t="n">
        <v>91</v>
      </c>
      <c r="W467" s="0" t="n">
        <v>2017</v>
      </c>
      <c r="X467" s="0" t="n">
        <v>2020</v>
      </c>
      <c r="Y467" s="0" t="n">
        <v>84</v>
      </c>
      <c r="Z467" s="0" t="n">
        <v>2017</v>
      </c>
      <c r="AA467" s="0" t="n">
        <v>2017</v>
      </c>
      <c r="AB467" s="0" t="s">
        <v>161</v>
      </c>
      <c r="AE467" s="4" t="s">
        <v>834</v>
      </c>
      <c r="AJ467" s="0" t="n">
        <f aca="false">VLOOKUP(D467,Koordinaten!$A:$C,2,FALSE())</f>
        <v>12.4853384</v>
      </c>
      <c r="AK467" s="0" t="n">
        <f aca="false">VLOOKUP(D467,Koordinaten!$A:$C,3,FALSE())</f>
        <v>41.894802</v>
      </c>
      <c r="AL467" s="0" t="n">
        <f aca="false">IF(ISBLANK($E467),VLOOKUP(D467,Koordinaten!$A:$C,2,FALSE()),VLOOKUP($E467,Koordinaten!$F:$H,2,FALSE()))</f>
        <v>11.2555757</v>
      </c>
      <c r="AM467" s="0" t="n">
        <f aca="false">IF(ISBLANK($E467),VLOOKUP(D467,Koordinaten!$A:$C,3,FALSE()),VLOOKUP($E467,Koordinaten!$F:$H,3,FALSE()))</f>
        <v>43.7698712</v>
      </c>
      <c r="AN467" s="0" t="str">
        <f aca="false">CONCATENATE(AK467,";",AJ467)</f>
        <v>41,894802;12,4853384</v>
      </c>
      <c r="AO467" s="0" t="str">
        <f aca="false">CONCATENATE(AM467,";",AL467)</f>
        <v>43,7698712;11,2555757</v>
      </c>
      <c r="AP467" s="0" t="n">
        <f aca="false">MIN(IF(ISBLANK(X467),9999,X467),IF(ISBLANK(AA467),9999,AA467),IF(ISBLANK(AD467),9999,AD467),IF(ISBLANK(AG467),9999,AG467),IF(ISBLANK(AI467),9999,AI467))</f>
        <v>2017</v>
      </c>
    </row>
    <row r="468" customFormat="false" ht="13" hidden="false" customHeight="false" outlineLevel="0" collapsed="false">
      <c r="B468" s="4" t="s">
        <v>52</v>
      </c>
      <c r="C468" s="5" t="n">
        <v>2012</v>
      </c>
      <c r="D468" s="4" t="s">
        <v>60</v>
      </c>
      <c r="E468" s="4" t="s">
        <v>224</v>
      </c>
      <c r="F468" s="4" t="n">
        <v>1</v>
      </c>
      <c r="G468" s="4" t="n">
        <v>1</v>
      </c>
      <c r="H468" s="2" t="s">
        <v>270</v>
      </c>
      <c r="I468" s="2" t="s">
        <v>654</v>
      </c>
      <c r="J468" s="2" t="s">
        <v>48</v>
      </c>
      <c r="K468" s="4" t="str">
        <f aca="false">CONCATENATE(IF(ISBLANK(W468),"-",W468),"/",IF(ISBLANK(Z468),"-",Z468),"/",IF(ISBLANK(AC468),"-",AC468),"/",IF(ISBLANK(AF468),"-",AF468),"/",IF(ISBLANK(AH468),"-",AH468))</f>
        <v>-/-/-/-/-</v>
      </c>
      <c r="L468" s="4" t="str">
        <f aca="false">CONCATENATE(IF(ISBLANK(X468),"-",X468),"/",IF(ISBLANK(AA468),"-",AA468),"/",IF(ISBLANK(AD468),"-",AD468),"/",IF(ISBLANK(AG468),"-",AG468),"/",IF(ISBLANK(AI468),"-",AI468))</f>
        <v>-/-/-/-/-</v>
      </c>
      <c r="M468" s="6"/>
      <c r="N468" s="4" t="n">
        <v>2017</v>
      </c>
      <c r="O468" s="4" t="str">
        <f aca="false">CONCATENATE(IF(ISBLANK(V468),"-",V468),"/",IF(ISBLANK(Y468),"-",Y468),"/",IF(ISBLANK(AB468),"-",AB468),"/",IF(ISBLANK(AE468),"-",AE468))</f>
        <v>-/-/-/-</v>
      </c>
      <c r="P468" s="4" t="s">
        <v>270</v>
      </c>
      <c r="Q468" s="4" t="s">
        <v>833</v>
      </c>
      <c r="R468" s="7"/>
      <c r="S468" s="7"/>
      <c r="T468" s="8" t="n">
        <f aca="false">M468*F468</f>
        <v>0</v>
      </c>
      <c r="U468" s="9" t="n">
        <f aca="false">G468*M468</f>
        <v>0</v>
      </c>
      <c r="V468" s="2" t="s">
        <v>161</v>
      </c>
      <c r="Y468" s="0" t="s">
        <v>161</v>
      </c>
      <c r="AB468" s="0" t="s">
        <v>161</v>
      </c>
      <c r="AE468" s="4"/>
      <c r="AJ468" s="0" t="n">
        <f aca="false">VLOOKUP(D468,Koordinaten!$A:$C,2,FALSE())</f>
        <v>12.4853384</v>
      </c>
      <c r="AK468" s="0" t="n">
        <f aca="false">VLOOKUP(D468,Koordinaten!$A:$C,3,FALSE())</f>
        <v>41.894802</v>
      </c>
      <c r="AL468" s="0" t="n">
        <f aca="false">IF(ISBLANK($E468),VLOOKUP(D468,Koordinaten!$A:$C,2,FALSE()),VLOOKUP($E468,Koordinaten!$F:$H,2,FALSE()))</f>
        <v>10.9924122</v>
      </c>
      <c r="AM468" s="0" t="n">
        <f aca="false">IF(ISBLANK($E468),VLOOKUP(D468,Koordinaten!$A:$C,3,FALSE()),VLOOKUP($E468,Koordinaten!$F:$H,3,FALSE()))</f>
        <v>45.4384958</v>
      </c>
      <c r="AN468" s="0" t="str">
        <f aca="false">CONCATENATE(AK468,";",AJ468)</f>
        <v>41,894802;12,4853384</v>
      </c>
      <c r="AO468" s="0" t="str">
        <f aca="false">CONCATENATE(AM468,";",AL468)</f>
        <v>45,4384958;10,9924122</v>
      </c>
      <c r="AP468" s="0" t="n">
        <f aca="false">MIN(IF(ISBLANK(X468),9999,X468),IF(ISBLANK(AA468),9999,AA468),IF(ISBLANK(AD468),9999,AD468),IF(ISBLANK(AG468),9999,AG468),IF(ISBLANK(AI468),9999,AI468))</f>
        <v>9999</v>
      </c>
      <c r="AQ468" s="10" t="n">
        <v>44107</v>
      </c>
      <c r="AR468" s="0" t="n">
        <v>16</v>
      </c>
    </row>
    <row r="469" customFormat="false" ht="13" hidden="false" customHeight="false" outlineLevel="0" collapsed="false">
      <c r="B469" s="4" t="s">
        <v>44</v>
      </c>
      <c r="C469" s="5" t="n">
        <v>2013</v>
      </c>
      <c r="D469" s="4" t="s">
        <v>60</v>
      </c>
      <c r="E469" s="4" t="s">
        <v>224</v>
      </c>
      <c r="F469" s="4" t="n">
        <v>1</v>
      </c>
      <c r="G469" s="4" t="n">
        <v>1</v>
      </c>
      <c r="H469" s="2" t="s">
        <v>270</v>
      </c>
      <c r="I469" s="2" t="s">
        <v>271</v>
      </c>
      <c r="J469" s="2" t="s">
        <v>48</v>
      </c>
      <c r="K469" s="4" t="str">
        <f aca="false">CONCATENATE(IF(ISBLANK(W469),"-",W469),"/",IF(ISBLANK(Z469),"-",Z469),"/",IF(ISBLANK(AC469),"-",AC469),"/",IF(ISBLANK(AF469),"-",AF469),"/",IF(ISBLANK(AH469),"-",AH469))</f>
        <v>-/2017/2020/-/-</v>
      </c>
      <c r="L469" s="4" t="str">
        <f aca="false">CONCATENATE(IF(ISBLANK(X469),"-",X469),"/",IF(ISBLANK(AA469),"-",AA469),"/",IF(ISBLANK(AD469),"-",AD469),"/",IF(ISBLANK(AG469),"-",AG469),"/",IF(ISBLANK(AI469),"-",AI469))</f>
        <v>-/2030/2032/-/-</v>
      </c>
      <c r="M469" s="6"/>
      <c r="N469" s="4" t="n">
        <v>2017</v>
      </c>
      <c r="O469" s="4" t="str">
        <f aca="false">CONCATENATE(IF(ISBLANK(V469),"-",V469),"/",IF(ISBLANK(Y469),"-",Y469),"/",IF(ISBLANK(AB469),"-",AB469),"/",IF(ISBLANK(AE469),"-",AE469))</f>
        <v>-/93/93/-</v>
      </c>
      <c r="P469" s="4" t="s">
        <v>270</v>
      </c>
      <c r="Q469" s="4" t="s">
        <v>833</v>
      </c>
      <c r="R469" s="7"/>
      <c r="S469" s="7"/>
      <c r="T469" s="8" t="n">
        <f aca="false">M469*F469</f>
        <v>0</v>
      </c>
      <c r="U469" s="9" t="n">
        <f aca="false">G469*M469</f>
        <v>0</v>
      </c>
      <c r="V469" s="2" t="s">
        <v>161</v>
      </c>
      <c r="Y469" s="0" t="n">
        <v>93</v>
      </c>
      <c r="Z469" s="0" t="n">
        <v>2017</v>
      </c>
      <c r="AA469" s="0" t="n">
        <v>2030</v>
      </c>
      <c r="AB469" s="0" t="n">
        <v>93</v>
      </c>
      <c r="AC469" s="0" t="n">
        <v>2020</v>
      </c>
      <c r="AD469" s="0" t="n">
        <v>2032</v>
      </c>
      <c r="AE469" s="4"/>
      <c r="AJ469" s="0" t="n">
        <f aca="false">VLOOKUP(D469,Koordinaten!$A:$C,2,FALSE())</f>
        <v>12.4853384</v>
      </c>
      <c r="AK469" s="0" t="n">
        <f aca="false">VLOOKUP(D469,Koordinaten!$A:$C,3,FALSE())</f>
        <v>41.894802</v>
      </c>
      <c r="AL469" s="0" t="n">
        <f aca="false">IF(ISBLANK($E469),VLOOKUP(D469,Koordinaten!$A:$C,2,FALSE()),VLOOKUP($E469,Koordinaten!$F:$H,2,FALSE()))</f>
        <v>10.9924122</v>
      </c>
      <c r="AM469" s="0" t="n">
        <f aca="false">IF(ISBLANK($E469),VLOOKUP(D469,Koordinaten!$A:$C,3,FALSE()),VLOOKUP($E469,Koordinaten!$F:$H,3,FALSE()))</f>
        <v>45.4384958</v>
      </c>
      <c r="AN469" s="0" t="str">
        <f aca="false">CONCATENATE(AK469,";",AJ469)</f>
        <v>41,894802;12,4853384</v>
      </c>
      <c r="AO469" s="0" t="str">
        <f aca="false">CONCATENATE(AM469,";",AL469)</f>
        <v>45,4384958;10,9924122</v>
      </c>
      <c r="AP469" s="0" t="n">
        <f aca="false">MIN(IF(ISBLANK(X469),9999,X469),IF(ISBLANK(AA469),9999,AA469),IF(ISBLANK(AD469),9999,AD469),IF(ISBLANK(AG469),9999,AG469),IF(ISBLANK(AI469),9999,AI469))</f>
        <v>2030</v>
      </c>
      <c r="AQ469" s="10" t="n">
        <v>44066</v>
      </c>
      <c r="AR469" s="0" t="n">
        <v>11</v>
      </c>
    </row>
    <row r="470" customFormat="false" ht="13" hidden="false" customHeight="false" outlineLevel="0" collapsed="false">
      <c r="B470" s="4" t="s">
        <v>44</v>
      </c>
      <c r="C470" s="5" t="n">
        <v>2014</v>
      </c>
      <c r="D470" s="4" t="s">
        <v>60</v>
      </c>
      <c r="E470" s="4" t="s">
        <v>224</v>
      </c>
      <c r="F470" s="4" t="n">
        <v>3</v>
      </c>
      <c r="G470" s="4"/>
      <c r="H470" s="2" t="s">
        <v>270</v>
      </c>
      <c r="I470" s="2" t="s">
        <v>735</v>
      </c>
      <c r="J470" s="2" t="s">
        <v>48</v>
      </c>
      <c r="K470" s="4" t="str">
        <f aca="false">CONCATENATE(IF(ISBLANK(W470),"-",W470),"/",IF(ISBLANK(Z470),"-",Z470),"/",IF(ISBLANK(AC470),"-",AC470),"/",IF(ISBLANK(AF470),"-",AF470),"/",IF(ISBLANK(AH470),"-",AH470))</f>
        <v>-/2017/-/-/-</v>
      </c>
      <c r="L470" s="4" t="str">
        <f aca="false">CONCATENATE(IF(ISBLANK(X470),"-",X470),"/",IF(ISBLANK(AA470),"-",AA470),"/",IF(ISBLANK(AD470),"-",AD470),"/",IF(ISBLANK(AG470),"-",AG470),"/",IF(ISBLANK(AI470),"-",AI470))</f>
        <v>-/2024/-/-/-</v>
      </c>
      <c r="M470" s="6"/>
      <c r="N470" s="4" t="n">
        <v>2017</v>
      </c>
      <c r="O470" s="4" t="str">
        <f aca="false">CONCATENATE(IF(ISBLANK(V470),"-",V470),"/",IF(ISBLANK(Y470),"-",Y470),"/",IF(ISBLANK(AB470),"-",AB470),"/",IF(ISBLANK(AE470),"-",AE470))</f>
        <v>-/91/-/-</v>
      </c>
      <c r="P470" s="4" t="s">
        <v>270</v>
      </c>
      <c r="Q470" s="4" t="s">
        <v>833</v>
      </c>
      <c r="R470" s="7"/>
      <c r="S470" s="7"/>
      <c r="T470" s="8" t="n">
        <f aca="false">M470*F470</f>
        <v>0</v>
      </c>
      <c r="U470" s="9" t="n">
        <f aca="false">G470*M470</f>
        <v>0</v>
      </c>
      <c r="V470" s="2" t="s">
        <v>161</v>
      </c>
      <c r="Y470" s="0" t="n">
        <v>91</v>
      </c>
      <c r="Z470" s="0" t="n">
        <v>2017</v>
      </c>
      <c r="AA470" s="0" t="n">
        <v>2024</v>
      </c>
      <c r="AB470" s="0" t="s">
        <v>161</v>
      </c>
      <c r="AE470" s="4"/>
      <c r="AJ470" s="0" t="n">
        <f aca="false">VLOOKUP(D470,Koordinaten!$A:$C,2,FALSE())</f>
        <v>12.4853384</v>
      </c>
      <c r="AK470" s="0" t="n">
        <f aca="false">VLOOKUP(D470,Koordinaten!$A:$C,3,FALSE())</f>
        <v>41.894802</v>
      </c>
      <c r="AL470" s="0" t="n">
        <f aca="false">IF(ISBLANK($E470),VLOOKUP(D470,Koordinaten!$A:$C,2,FALSE()),VLOOKUP($E470,Koordinaten!$F:$H,2,FALSE()))</f>
        <v>10.9924122</v>
      </c>
      <c r="AM470" s="0" t="n">
        <f aca="false">IF(ISBLANK($E470),VLOOKUP(D470,Koordinaten!$A:$C,3,FALSE()),VLOOKUP($E470,Koordinaten!$F:$H,3,FALSE()))</f>
        <v>45.4384958</v>
      </c>
      <c r="AN470" s="0" t="str">
        <f aca="false">CONCATENATE(AK470,";",AJ470)</f>
        <v>41,894802;12,4853384</v>
      </c>
      <c r="AO470" s="0" t="str">
        <f aca="false">CONCATENATE(AM470,";",AL470)</f>
        <v>45,4384958;10,9924122</v>
      </c>
      <c r="AP470" s="0" t="n">
        <f aca="false">MIN(IF(ISBLANK(X470),9999,X470),IF(ISBLANK(AA470),9999,AA470),IF(ISBLANK(AD470),9999,AD470),IF(ISBLANK(AG470),9999,AG470),IF(ISBLANK(AI470),9999,AI470))</f>
        <v>2024</v>
      </c>
    </row>
    <row r="471" customFormat="false" ht="13" hidden="false" customHeight="false" outlineLevel="0" collapsed="false">
      <c r="B471" s="4" t="s">
        <v>44</v>
      </c>
      <c r="C471" s="4" t="n">
        <v>2014</v>
      </c>
      <c r="D471" s="4" t="s">
        <v>60</v>
      </c>
      <c r="E471" s="4" t="s">
        <v>224</v>
      </c>
      <c r="F471" s="4" t="n">
        <v>3</v>
      </c>
      <c r="G471" s="4"/>
      <c r="H471" s="2" t="s">
        <v>270</v>
      </c>
      <c r="I471" s="2" t="s">
        <v>835</v>
      </c>
      <c r="J471" s="2" t="s">
        <v>48</v>
      </c>
      <c r="K471" s="4" t="str">
        <f aca="false">CONCATENATE(IF(ISBLANK(W471),"-",W471),"/",IF(ISBLANK(Z471),"-",Z471),"/",IF(ISBLANK(AC471),"-",AC471),"/",IF(ISBLANK(AF471),"-",AF471),"/",IF(ISBLANK(AH471),"-",AH471))</f>
        <v>-/2017/-/-/-</v>
      </c>
      <c r="L471" s="4" t="str">
        <f aca="false">CONCATENATE(IF(ISBLANK(X471),"-",X471),"/",IF(ISBLANK(AA471),"-",AA471),"/",IF(ISBLANK(AD471),"-",AD471),"/",IF(ISBLANK(AG471),"-",AG471),"/",IF(ISBLANK(AI471),"-",AI471))</f>
        <v>-/2020/-/-/-</v>
      </c>
      <c r="M471" s="6"/>
      <c r="N471" s="4" t="n">
        <v>2017</v>
      </c>
      <c r="O471" s="4" t="str">
        <f aca="false">CONCATENATE(IF(ISBLANK(V471),"-",V471),"/",IF(ISBLANK(Y471),"-",Y471),"/",IF(ISBLANK(AB471),"-",AB471),"/",IF(ISBLANK(AE471),"-",AE471))</f>
        <v>-/89/-/-</v>
      </c>
      <c r="P471" s="4" t="s">
        <v>270</v>
      </c>
      <c r="Q471" s="4" t="s">
        <v>833</v>
      </c>
      <c r="R471" s="7"/>
      <c r="S471" s="7"/>
      <c r="T471" s="8" t="n">
        <f aca="false">M471*F471</f>
        <v>0</v>
      </c>
      <c r="U471" s="9" t="n">
        <f aca="false">G471*M471</f>
        <v>0</v>
      </c>
      <c r="V471" s="2" t="s">
        <v>161</v>
      </c>
      <c r="Y471" s="0" t="n">
        <v>89</v>
      </c>
      <c r="Z471" s="0" t="n">
        <v>2017</v>
      </c>
      <c r="AA471" s="0" t="n">
        <v>2020</v>
      </c>
      <c r="AB471" s="0" t="s">
        <v>161</v>
      </c>
      <c r="AE471" s="4"/>
      <c r="AJ471" s="0" t="n">
        <f aca="false">VLOOKUP(D471,Koordinaten!$A:$C,2,FALSE())</f>
        <v>12.4853384</v>
      </c>
      <c r="AK471" s="0" t="n">
        <f aca="false">VLOOKUP(D471,Koordinaten!$A:$C,3,FALSE())</f>
        <v>41.894802</v>
      </c>
      <c r="AL471" s="0" t="n">
        <f aca="false">IF(ISBLANK($E471),VLOOKUP(D471,Koordinaten!$A:$C,2,FALSE()),VLOOKUP($E471,Koordinaten!$F:$H,2,FALSE()))</f>
        <v>10.9924122</v>
      </c>
      <c r="AM471" s="0" t="n">
        <f aca="false">IF(ISBLANK($E471),VLOOKUP(D471,Koordinaten!$A:$C,3,FALSE()),VLOOKUP($E471,Koordinaten!$F:$H,3,FALSE()))</f>
        <v>45.4384958</v>
      </c>
      <c r="AN471" s="0" t="str">
        <f aca="false">CONCATENATE(AK471,";",AJ471)</f>
        <v>41,894802;12,4853384</v>
      </c>
      <c r="AO471" s="0" t="str">
        <f aca="false">CONCATENATE(AM471,";",AL471)</f>
        <v>45,4384958;10,9924122</v>
      </c>
      <c r="AP471" s="0" t="n">
        <f aca="false">MIN(IF(ISBLANK(X471),9999,X471),IF(ISBLANK(AA471),9999,AA471),IF(ISBLANK(AD471),9999,AD471),IF(ISBLANK(AG471),9999,AG471),IF(ISBLANK(AI471),9999,AI471))</f>
        <v>2020</v>
      </c>
    </row>
    <row r="472" customFormat="false" ht="20" hidden="false" customHeight="false" outlineLevel="0" collapsed="false">
      <c r="B472" s="4" t="s">
        <v>89</v>
      </c>
      <c r="C472" s="4" t="n">
        <v>2010</v>
      </c>
      <c r="D472" s="4" t="s">
        <v>197</v>
      </c>
      <c r="E472" s="4" t="s">
        <v>198</v>
      </c>
      <c r="F472" s="4" t="n">
        <v>1</v>
      </c>
      <c r="G472" s="4"/>
      <c r="H472" s="2" t="s">
        <v>836</v>
      </c>
      <c r="I472" s="2" t="s">
        <v>837</v>
      </c>
      <c r="J472" s="2" t="s">
        <v>201</v>
      </c>
      <c r="K472" s="4" t="str">
        <f aca="false">CONCATENATE(IF(ISBLANK(W472),"-",W472),"/",IF(ISBLANK(Z472),"-",Z472),"/",IF(ISBLANK(AC472),"-",AC472),"/",IF(ISBLANK(AF472),"-",AF472),"/",IF(ISBLANK(AH472),"-",AH472))</f>
        <v>-/-/-/-/-</v>
      </c>
      <c r="L472" s="4" t="str">
        <f aca="false">CONCATENATE(IF(ISBLANK(X472),"-",X472),"/",IF(ISBLANK(AA472),"-",AA472),"/",IF(ISBLANK(AD472),"-",AD472),"/",IF(ISBLANK(AG472),"-",AG472),"/",IF(ISBLANK(AI472),"-",AI472))</f>
        <v>-/-/-/-/-</v>
      </c>
      <c r="M472" s="6"/>
      <c r="N472" s="4" t="n">
        <v>2017</v>
      </c>
      <c r="O472" s="4" t="str">
        <f aca="false">CONCATENATE(IF(ISBLANK(V472),"-",V472),"/",IF(ISBLANK(Y472),"-",Y472),"/",IF(ISBLANK(AB472),"-",AB472),"/",IF(ISBLANK(AE472),"-",AE472))</f>
        <v>-/-/-/-</v>
      </c>
      <c r="P472" s="4" t="s">
        <v>838</v>
      </c>
      <c r="Q472" s="4" t="s">
        <v>838</v>
      </c>
      <c r="R472" s="7"/>
      <c r="S472" s="7"/>
      <c r="T472" s="8" t="n">
        <f aca="false">M472*F472</f>
        <v>0</v>
      </c>
      <c r="U472" s="9" t="n">
        <f aca="false">G472*M472</f>
        <v>0</v>
      </c>
      <c r="V472" s="2" t="s">
        <v>161</v>
      </c>
      <c r="Y472" s="0" t="s">
        <v>161</v>
      </c>
      <c r="AB472" s="0" t="s">
        <v>161</v>
      </c>
      <c r="AE472" s="4"/>
      <c r="AJ472" s="0" t="n">
        <f aca="false">VLOOKUP(D472,Koordinaten!$A:$C,2,FALSE())</f>
        <v>13.376935</v>
      </c>
      <c r="AK472" s="0" t="n">
        <f aca="false">VLOOKUP(D472,Koordinaten!$A:$C,3,FALSE())</f>
        <v>52.516181</v>
      </c>
      <c r="AL472" s="0" t="n">
        <f aca="false">IF(ISBLANK($E472),VLOOKUP(D472,Koordinaten!$A:$C,2,FALSE()),VLOOKUP($E472,Koordinaten!$F:$H,2,FALSE()))</f>
        <v>7.4396553</v>
      </c>
      <c r="AM472" s="0" t="n">
        <f aca="false">IF(ISBLANK($E472),VLOOKUP(D472,Koordinaten!$A:$C,3,FALSE()),VLOOKUP($E472,Koordinaten!$F:$H,3,FALSE()))</f>
        <v>49.7497346</v>
      </c>
      <c r="AN472" s="0" t="str">
        <f aca="false">CONCATENATE(AK472,";",AJ472)</f>
        <v>52,516181;13,376935</v>
      </c>
      <c r="AO472" s="0" t="str">
        <f aca="false">CONCATENATE(AM472,";",AL472)</f>
        <v>49,7497346;7,4396553</v>
      </c>
      <c r="AP472" s="0" t="n">
        <f aca="false">MIN(IF(ISBLANK(X472),9999,X472),IF(ISBLANK(AA472),9999,AA472),IF(ISBLANK(AD472),9999,AD472),IF(ISBLANK(AG472),9999,AG472),IF(ISBLANK(AI472),9999,AI472))</f>
        <v>9999</v>
      </c>
    </row>
    <row r="473" customFormat="false" ht="20" hidden="false" customHeight="false" outlineLevel="0" collapsed="false">
      <c r="B473" s="4" t="s">
        <v>52</v>
      </c>
      <c r="C473" s="5" t="n">
        <v>2010</v>
      </c>
      <c r="D473" s="4" t="s">
        <v>197</v>
      </c>
      <c r="E473" s="4" t="s">
        <v>198</v>
      </c>
      <c r="F473" s="4" t="n">
        <v>1</v>
      </c>
      <c r="G473" s="4" t="n">
        <v>1</v>
      </c>
      <c r="H473" s="2" t="s">
        <v>836</v>
      </c>
      <c r="I473" s="2" t="s">
        <v>839</v>
      </c>
      <c r="J473" s="2" t="s">
        <v>201</v>
      </c>
      <c r="K473" s="4" t="str">
        <f aca="false">CONCATENATE(IF(ISBLANK(W473),"-",W473),"/",IF(ISBLANK(Z473),"-",Z473),"/",IF(ISBLANK(AC473),"-",AC473),"/",IF(ISBLANK(AF473),"-",AF473),"/",IF(ISBLANK(AH473),"-",AH473))</f>
        <v>-/-/-/-/-</v>
      </c>
      <c r="L473" s="4" t="str">
        <f aca="false">CONCATENATE(IF(ISBLANK(X473),"-",X473),"/",IF(ISBLANK(AA473),"-",AA473),"/",IF(ISBLANK(AD473),"-",AD473),"/",IF(ISBLANK(AG473),"-",AG473),"/",IF(ISBLANK(AI473),"-",AI473))</f>
        <v>-/-/-/-/-</v>
      </c>
      <c r="M473" s="6"/>
      <c r="N473" s="4" t="n">
        <v>2017</v>
      </c>
      <c r="O473" s="4" t="str">
        <f aca="false">CONCATENATE(IF(ISBLANK(V473),"-",V473),"/",IF(ISBLANK(Y473),"-",Y473),"/",IF(ISBLANK(AB473),"-",AB473),"/",IF(ISBLANK(AE473),"-",AE473))</f>
        <v>-/-/-/-</v>
      </c>
      <c r="P473" s="4" t="s">
        <v>838</v>
      </c>
      <c r="Q473" s="4" t="s">
        <v>838</v>
      </c>
      <c r="R473" s="7"/>
      <c r="S473" s="7"/>
      <c r="T473" s="8" t="n">
        <f aca="false">M473*F473</f>
        <v>0</v>
      </c>
      <c r="U473" s="9" t="n">
        <f aca="false">G473*M473</f>
        <v>0</v>
      </c>
      <c r="V473" s="2" t="s">
        <v>161</v>
      </c>
      <c r="Y473" s="0" t="s">
        <v>161</v>
      </c>
      <c r="AB473" s="0" t="s">
        <v>161</v>
      </c>
      <c r="AE473" s="4"/>
      <c r="AJ473" s="0" t="n">
        <f aca="false">VLOOKUP(D473,Koordinaten!$A:$C,2,FALSE())</f>
        <v>13.376935</v>
      </c>
      <c r="AK473" s="0" t="n">
        <f aca="false">VLOOKUP(D473,Koordinaten!$A:$C,3,FALSE())</f>
        <v>52.516181</v>
      </c>
      <c r="AL473" s="0" t="n">
        <f aca="false">IF(ISBLANK($E473),VLOOKUP(D473,Koordinaten!$A:$C,2,FALSE()),VLOOKUP($E473,Koordinaten!$F:$H,2,FALSE()))</f>
        <v>7.4396553</v>
      </c>
      <c r="AM473" s="0" t="n">
        <f aca="false">IF(ISBLANK($E473),VLOOKUP(D473,Koordinaten!$A:$C,3,FALSE()),VLOOKUP($E473,Koordinaten!$F:$H,3,FALSE()))</f>
        <v>49.7497346</v>
      </c>
      <c r="AN473" s="0" t="str">
        <f aca="false">CONCATENATE(AK473,";",AJ473)</f>
        <v>52,516181;13,376935</v>
      </c>
      <c r="AO473" s="0" t="str">
        <f aca="false">CONCATENATE(AM473,";",AL473)</f>
        <v>49,7497346;7,4396553</v>
      </c>
      <c r="AP473" s="0" t="n">
        <f aca="false">MIN(IF(ISBLANK(X473),9999,X473),IF(ISBLANK(AA473),9999,AA473),IF(ISBLANK(AD473),9999,AD473),IF(ISBLANK(AG473),9999,AG473),IF(ISBLANK(AI473),9999,AI473))</f>
        <v>9999</v>
      </c>
      <c r="AQ473" s="10" t="n">
        <v>44107</v>
      </c>
      <c r="AR473" s="0" t="n">
        <v>16</v>
      </c>
    </row>
    <row r="474" customFormat="false" ht="20" hidden="false" customHeight="false" outlineLevel="0" collapsed="false">
      <c r="B474" s="4" t="s">
        <v>44</v>
      </c>
      <c r="C474" s="5" t="n">
        <v>2013</v>
      </c>
      <c r="D474" s="4" t="s">
        <v>45</v>
      </c>
      <c r="E474" s="4" t="s">
        <v>688</v>
      </c>
      <c r="F474" s="4" t="n">
        <v>3</v>
      </c>
      <c r="G474" s="4" t="n">
        <v>3</v>
      </c>
      <c r="H474" s="2" t="s">
        <v>689</v>
      </c>
      <c r="I474" s="2" t="s">
        <v>689</v>
      </c>
      <c r="J474" s="2" t="s">
        <v>48</v>
      </c>
      <c r="K474" s="4" t="str">
        <f aca="false">CONCATENATE(IF(ISBLANK(W474),"-",W474),"/",IF(ISBLANK(Z474),"-",Z474),"/",IF(ISBLANK(AC474),"-",AC474),"/",IF(ISBLANK(AF474),"-",AF474),"/",IF(ISBLANK(AH474),"-",AH474))</f>
        <v>2017/2017/2020/-/-</v>
      </c>
      <c r="L474" s="4" t="str">
        <f aca="false">CONCATENATE(IF(ISBLANK(X474),"-",X474),"/",IF(ISBLANK(AA474),"-",AA474),"/",IF(ISBLANK(AD474),"-",AD474),"/",IF(ISBLANK(AG474),"-",AG474),"/",IF(ISBLANK(AI474),"-",AI474))</f>
        <v>2025/2023/2026/-/-</v>
      </c>
      <c r="M474" s="6"/>
      <c r="N474" s="4" t="n">
        <v>2017</v>
      </c>
      <c r="O474" s="4" t="str">
        <f aca="false">CONCATENATE(IF(ISBLANK(V474),"-",V474),"/",IF(ISBLANK(Y474),"-",Y474),"/",IF(ISBLANK(AB474),"-",AB474),"/",IF(ISBLANK(AE474),"-",AE474))</f>
        <v>89+/91/91/-</v>
      </c>
      <c r="P474" s="4" t="s">
        <v>327</v>
      </c>
      <c r="Q474" s="4" t="s">
        <v>327</v>
      </c>
      <c r="R474" s="7"/>
      <c r="S474" s="7"/>
      <c r="T474" s="8" t="n">
        <f aca="false">M474*F474</f>
        <v>0</v>
      </c>
      <c r="U474" s="9" t="n">
        <f aca="false">G474*M474</f>
        <v>0</v>
      </c>
      <c r="V474" s="2" t="s">
        <v>840</v>
      </c>
      <c r="W474" s="0" t="n">
        <v>2017</v>
      </c>
      <c r="X474" s="0" t="n">
        <v>2025</v>
      </c>
      <c r="Y474" s="0" t="n">
        <v>91</v>
      </c>
      <c r="Z474" s="0" t="n">
        <v>2017</v>
      </c>
      <c r="AA474" s="0" t="n">
        <v>2023</v>
      </c>
      <c r="AB474" s="0" t="n">
        <v>91</v>
      </c>
      <c r="AC474" s="0" t="n">
        <v>2020</v>
      </c>
      <c r="AD474" s="0" t="n">
        <v>2026</v>
      </c>
      <c r="AE474" s="4"/>
      <c r="AJ474" s="0" t="n">
        <f aca="false">VLOOKUP(D474,Koordinaten!$A:$C,2,FALSE())</f>
        <v>2.3514616</v>
      </c>
      <c r="AK474" s="0" t="n">
        <f aca="false">VLOOKUP(D474,Koordinaten!$A:$C,3,FALSE())</f>
        <v>48.8566969</v>
      </c>
      <c r="AL474" s="0" t="n">
        <f aca="false">IF(ISBLANK($E474),VLOOKUP(D474,Koordinaten!$A:$C,2,FALSE()),VLOOKUP($E474,Koordinaten!$F:$H,2,FALSE()))</f>
        <v>5.44553</v>
      </c>
      <c r="AM474" s="0" t="n">
        <f aca="false">IF(ISBLANK($E474),VLOOKUP(D474,Koordinaten!$A:$C,3,FALSE()),VLOOKUP($E474,Koordinaten!$F:$H,3,FALSE()))</f>
        <v>43.5277</v>
      </c>
      <c r="AN474" s="0" t="str">
        <f aca="false">CONCATENATE(AK474,";",AJ474)</f>
        <v>48,8566969;2,3514616</v>
      </c>
      <c r="AO474" s="0" t="str">
        <f aca="false">CONCATENATE(AM474,";",AL474)</f>
        <v>43,5277;5,44553</v>
      </c>
      <c r="AP474" s="0" t="n">
        <f aca="false">MIN(IF(ISBLANK(X474),9999,X474),IF(ISBLANK(AA474),9999,AA474),IF(ISBLANK(AD474),9999,AD474),IF(ISBLANK(AG474),9999,AG474),IF(ISBLANK(AI474),9999,AI474))</f>
        <v>2023</v>
      </c>
      <c r="AQ474" s="10" t="n">
        <v>44066</v>
      </c>
      <c r="AR474" s="0" t="n">
        <v>15</v>
      </c>
    </row>
    <row r="475" customFormat="false" ht="13" hidden="false" customHeight="false" outlineLevel="0" collapsed="false">
      <c r="B475" s="4" t="s">
        <v>89</v>
      </c>
      <c r="C475" s="4" t="n">
        <v>2014</v>
      </c>
      <c r="D475" s="4" t="s">
        <v>60</v>
      </c>
      <c r="E475" s="4" t="s">
        <v>224</v>
      </c>
      <c r="F475" s="4" t="n">
        <v>3</v>
      </c>
      <c r="G475" s="4"/>
      <c r="H475" s="2" t="s">
        <v>841</v>
      </c>
      <c r="I475" s="2" t="s">
        <v>842</v>
      </c>
      <c r="J475" s="2" t="s">
        <v>79</v>
      </c>
      <c r="K475" s="4" t="str">
        <f aca="false">CONCATENATE(IF(ISBLANK(W475),"-",W475),"/",IF(ISBLANK(Z475),"-",Z475),"/",IF(ISBLANK(AC475),"-",AC475),"/",IF(ISBLANK(AF475),"-",AF475),"/",IF(ISBLANK(AH475),"-",AH475))</f>
        <v>-/-/2017/-/-</v>
      </c>
      <c r="L475" s="4" t="str">
        <f aca="false">CONCATENATE(IF(ISBLANK(X475),"-",X475),"/",IF(ISBLANK(AA475),"-",AA475),"/",IF(ISBLANK(AD475),"-",AD475),"/",IF(ISBLANK(AG475),"-",AG475),"/",IF(ISBLANK(AI475),"-",AI475))</f>
        <v>-/-/2020/-/-</v>
      </c>
      <c r="M475" s="6"/>
      <c r="N475" s="4" t="n">
        <v>2017</v>
      </c>
      <c r="O475" s="4" t="str">
        <f aca="false">CONCATENATE(IF(ISBLANK(V475),"-",V475),"/",IF(ISBLANK(Y475),"-",Y475),"/",IF(ISBLANK(AB475),"-",AB475),"/",IF(ISBLANK(AE475),"-",AE475))</f>
        <v>-/-/90/CT88</v>
      </c>
      <c r="P475" s="4" t="s">
        <v>364</v>
      </c>
      <c r="Q475" s="4" t="s">
        <v>364</v>
      </c>
      <c r="R475" s="7"/>
      <c r="S475" s="7"/>
      <c r="T475" s="8" t="n">
        <f aca="false">M475*F475</f>
        <v>0</v>
      </c>
      <c r="U475" s="9" t="n">
        <f aca="false">G475*M475</f>
        <v>0</v>
      </c>
      <c r="V475" s="2" t="s">
        <v>161</v>
      </c>
      <c r="Y475" s="0" t="s">
        <v>161</v>
      </c>
      <c r="AB475" s="0" t="n">
        <v>90</v>
      </c>
      <c r="AC475" s="0" t="n">
        <v>2017</v>
      </c>
      <c r="AD475" s="0" t="n">
        <v>2020</v>
      </c>
      <c r="AE475" s="4" t="s">
        <v>606</v>
      </c>
      <c r="AJ475" s="0" t="n">
        <f aca="false">VLOOKUP(D475,Koordinaten!$A:$C,2,FALSE())</f>
        <v>12.4853384</v>
      </c>
      <c r="AK475" s="0" t="n">
        <f aca="false">VLOOKUP(D475,Koordinaten!$A:$C,3,FALSE())</f>
        <v>41.894802</v>
      </c>
      <c r="AL475" s="0" t="n">
        <f aca="false">IF(ISBLANK($E475),VLOOKUP(D475,Koordinaten!$A:$C,2,FALSE()),VLOOKUP($E475,Koordinaten!$F:$H,2,FALSE()))</f>
        <v>10.9924122</v>
      </c>
      <c r="AM475" s="0" t="n">
        <f aca="false">IF(ISBLANK($E475),VLOOKUP(D475,Koordinaten!$A:$C,3,FALSE()),VLOOKUP($E475,Koordinaten!$F:$H,3,FALSE()))</f>
        <v>45.4384958</v>
      </c>
      <c r="AN475" s="0" t="str">
        <f aca="false">CONCATENATE(AK475,";",AJ475)</f>
        <v>41,894802;12,4853384</v>
      </c>
      <c r="AO475" s="0" t="str">
        <f aca="false">CONCATENATE(AM475,";",AL475)</f>
        <v>45,4384958;10,9924122</v>
      </c>
      <c r="AP475" s="0" t="n">
        <f aca="false">MIN(IF(ISBLANK(X475),9999,X475),IF(ISBLANK(AA475),9999,AA475),IF(ISBLANK(AD475),9999,AD475),IF(ISBLANK(AG475),9999,AG475),IF(ISBLANK(AI475),9999,AI475))</f>
        <v>2020</v>
      </c>
    </row>
    <row r="476" customFormat="false" ht="13" hidden="false" customHeight="false" outlineLevel="0" collapsed="false">
      <c r="B476" s="4" t="s">
        <v>44</v>
      </c>
      <c r="C476" s="5" t="n">
        <v>2012</v>
      </c>
      <c r="D476" s="4" t="s">
        <v>60</v>
      </c>
      <c r="E476" s="4" t="s">
        <v>224</v>
      </c>
      <c r="F476" s="4" t="n">
        <v>3</v>
      </c>
      <c r="G476" s="4"/>
      <c r="H476" s="2" t="s">
        <v>841</v>
      </c>
      <c r="I476" s="2" t="s">
        <v>843</v>
      </c>
      <c r="J476" s="2" t="s">
        <v>48</v>
      </c>
      <c r="K476" s="4" t="str">
        <f aca="false">CONCATENATE(IF(ISBLANK(W476),"-",W476),"/",IF(ISBLANK(Z476),"-",Z476),"/",IF(ISBLANK(AC476),"-",AC476),"/",IF(ISBLANK(AF476),"-",AF476),"/",IF(ISBLANK(AH476),"-",AH476))</f>
        <v>-/-/-/-/-</v>
      </c>
      <c r="L476" s="4" t="str">
        <f aca="false">CONCATENATE(IF(ISBLANK(X476),"-",X476),"/",IF(ISBLANK(AA476),"-",AA476),"/",IF(ISBLANK(AD476),"-",AD476),"/",IF(ISBLANK(AG476),"-",AG476),"/",IF(ISBLANK(AI476),"-",AI476))</f>
        <v>-/-/-/-/-</v>
      </c>
      <c r="M476" s="6"/>
      <c r="N476" s="4" t="n">
        <v>2017</v>
      </c>
      <c r="O476" s="4" t="str">
        <f aca="false">CONCATENATE(IF(ISBLANK(V476),"-",V476),"/",IF(ISBLANK(Y476),"-",Y476),"/",IF(ISBLANK(AB476),"-",AB476),"/",IF(ISBLANK(AE476),"-",AE476))</f>
        <v>-/-/-/CT91,7</v>
      </c>
      <c r="P476" s="4" t="s">
        <v>364</v>
      </c>
      <c r="Q476" s="4" t="s">
        <v>364</v>
      </c>
      <c r="R476" s="7"/>
      <c r="S476" s="7"/>
      <c r="T476" s="8" t="n">
        <f aca="false">M476*F476</f>
        <v>0</v>
      </c>
      <c r="U476" s="9" t="n">
        <f aca="false">G476*M476</f>
        <v>0</v>
      </c>
      <c r="V476" s="2" t="s">
        <v>161</v>
      </c>
      <c r="Y476" s="0" t="s">
        <v>161</v>
      </c>
      <c r="AB476" s="0" t="s">
        <v>161</v>
      </c>
      <c r="AE476" s="4" t="s">
        <v>844</v>
      </c>
      <c r="AJ476" s="0" t="n">
        <f aca="false">VLOOKUP(D476,Koordinaten!$A:$C,2,FALSE())</f>
        <v>12.4853384</v>
      </c>
      <c r="AK476" s="0" t="n">
        <f aca="false">VLOOKUP(D476,Koordinaten!$A:$C,3,FALSE())</f>
        <v>41.894802</v>
      </c>
      <c r="AL476" s="0" t="n">
        <f aca="false">IF(ISBLANK($E476),VLOOKUP(D476,Koordinaten!$A:$C,2,FALSE()),VLOOKUP($E476,Koordinaten!$F:$H,2,FALSE()))</f>
        <v>10.9924122</v>
      </c>
      <c r="AM476" s="0" t="n">
        <f aca="false">IF(ISBLANK($E476),VLOOKUP(D476,Koordinaten!$A:$C,3,FALSE()),VLOOKUP($E476,Koordinaten!$F:$H,3,FALSE()))</f>
        <v>45.4384958</v>
      </c>
      <c r="AN476" s="0" t="str">
        <f aca="false">CONCATENATE(AK476,";",AJ476)</f>
        <v>41,894802;12,4853384</v>
      </c>
      <c r="AO476" s="0" t="str">
        <f aca="false">CONCATENATE(AM476,";",AL476)</f>
        <v>45,4384958;10,9924122</v>
      </c>
      <c r="AP476" s="0" t="n">
        <f aca="false">MIN(IF(ISBLANK(X476),9999,X476),IF(ISBLANK(AA476),9999,AA476),IF(ISBLANK(AD476),9999,AD476),IF(ISBLANK(AG476),9999,AG476),IF(ISBLANK(AI476),9999,AI476))</f>
        <v>9999</v>
      </c>
    </row>
    <row r="477" customFormat="false" ht="13" hidden="false" customHeight="false" outlineLevel="0" collapsed="false">
      <c r="B477" s="4" t="s">
        <v>89</v>
      </c>
      <c r="C477" s="5" t="n">
        <v>2014</v>
      </c>
      <c r="D477" s="4" t="s">
        <v>60</v>
      </c>
      <c r="E477" s="4" t="s">
        <v>556</v>
      </c>
      <c r="F477" s="4" t="n">
        <v>6</v>
      </c>
      <c r="G477" s="4" t="n">
        <v>4</v>
      </c>
      <c r="H477" s="2" t="s">
        <v>560</v>
      </c>
      <c r="I477" s="2" t="s">
        <v>201</v>
      </c>
      <c r="J477" s="2" t="s">
        <v>201</v>
      </c>
      <c r="K477" s="4" t="str">
        <f aca="false">CONCATENATE(IF(ISBLANK(W477),"-",W477),"/",IF(ISBLANK(Z477),"-",Z477),"/",IF(ISBLANK(AC477),"-",AC477),"/",IF(ISBLANK(AF477),"-",AF477),"/",IF(ISBLANK(AH477),"-",AH477))</f>
        <v>2017/-/-/-/-</v>
      </c>
      <c r="L477" s="4" t="str">
        <f aca="false">CONCATENATE(IF(ISBLANK(X477),"-",X477),"/",IF(ISBLANK(AA477),"-",AA477),"/",IF(ISBLANK(AD477),"-",AD477),"/",IF(ISBLANK(AG477),"-",AG477),"/",IF(ISBLANK(AI477),"-",AI477))</f>
        <v>2024/-/-/-/-</v>
      </c>
      <c r="M477" s="6"/>
      <c r="N477" s="4" t="n">
        <v>2017</v>
      </c>
      <c r="O477" s="4" t="str">
        <f aca="false">CONCATENATE(IF(ISBLANK(V477),"-",V477),"/",IF(ISBLANK(Y477),"-",Y477),"/",IF(ISBLANK(AB477),"-",AB477),"/",IF(ISBLANK(AE477),"-",AE477))</f>
        <v>90+/-/-/91</v>
      </c>
      <c r="P477" s="4" t="s">
        <v>560</v>
      </c>
      <c r="Q477" s="4" t="s">
        <v>845</v>
      </c>
      <c r="R477" s="7"/>
      <c r="S477" s="7"/>
      <c r="T477" s="8" t="n">
        <f aca="false">M477*F477</f>
        <v>0</v>
      </c>
      <c r="U477" s="9" t="n">
        <f aca="false">G477*M477</f>
        <v>0</v>
      </c>
      <c r="V477" s="2" t="s">
        <v>388</v>
      </c>
      <c r="W477" s="0" t="n">
        <v>2017</v>
      </c>
      <c r="X477" s="0" t="n">
        <v>2024</v>
      </c>
      <c r="Y477" s="0" t="s">
        <v>161</v>
      </c>
      <c r="AB477" s="0" t="s">
        <v>161</v>
      </c>
      <c r="AE477" s="4" t="n">
        <v>91</v>
      </c>
      <c r="AJ477" s="0" t="n">
        <f aca="false">VLOOKUP(D477,Koordinaten!$A:$C,2,FALSE())</f>
        <v>12.4853384</v>
      </c>
      <c r="AK477" s="0" t="n">
        <f aca="false">VLOOKUP(D477,Koordinaten!$A:$C,3,FALSE())</f>
        <v>41.894802</v>
      </c>
      <c r="AL477" s="0" t="n">
        <f aca="false">IF(ISBLANK($E477),VLOOKUP(D477,Koordinaten!$A:$C,2,FALSE()),VLOOKUP($E477,Koordinaten!$F:$H,2,FALSE()))</f>
        <v>11.1257601</v>
      </c>
      <c r="AM477" s="0" t="n">
        <f aca="false">IF(ISBLANK($E477),VLOOKUP(D477,Koordinaten!$A:$C,3,FALSE()),VLOOKUP($E477,Koordinaten!$F:$H,3,FALSE()))</f>
        <v>46.0664228</v>
      </c>
      <c r="AN477" s="0" t="str">
        <f aca="false">CONCATENATE(AK477,";",AJ477)</f>
        <v>41,894802;12,4853384</v>
      </c>
      <c r="AO477" s="0" t="str">
        <f aca="false">CONCATENATE(AM477,";",AL477)</f>
        <v>46,0664228;11,1257601</v>
      </c>
      <c r="AP477" s="0" t="n">
        <f aca="false">MIN(IF(ISBLANK(X477),9999,X477),IF(ISBLANK(AA477),9999,AA477),IF(ISBLANK(AD477),9999,AD477),IF(ISBLANK(AG477),9999,AG477),IF(ISBLANK(AI477),9999,AI477))</f>
        <v>2024</v>
      </c>
      <c r="AQ477" s="10" t="n">
        <v>44064</v>
      </c>
      <c r="AR477" s="0" t="n">
        <v>5</v>
      </c>
    </row>
    <row r="478" customFormat="false" ht="24" hidden="false" customHeight="false" outlineLevel="0" collapsed="false">
      <c r="B478" s="4" t="s">
        <v>71</v>
      </c>
      <c r="C478" s="5" t="n">
        <v>2011</v>
      </c>
      <c r="D478" s="4" t="s">
        <v>60</v>
      </c>
      <c r="E478" s="4" t="s">
        <v>556</v>
      </c>
      <c r="F478" s="4" t="n">
        <v>1</v>
      </c>
      <c r="G478" s="4" t="n">
        <v>1</v>
      </c>
      <c r="H478" s="2" t="s">
        <v>560</v>
      </c>
      <c r="I478" s="2" t="s">
        <v>560</v>
      </c>
      <c r="J478" s="2" t="s">
        <v>48</v>
      </c>
      <c r="K478" s="4" t="str">
        <f aca="false">CONCATENATE(IF(ISBLANK(W478),"-",W478),"/",IF(ISBLANK(Z478),"-",Z478),"/",IF(ISBLANK(AC478),"-",AC478),"/",IF(ISBLANK(AF478),"-",AF478),"/",IF(ISBLANK(AH478),"-",AH478))</f>
        <v>2020/2018/2018/2019/-</v>
      </c>
      <c r="L478" s="4" t="str">
        <f aca="false">CONCATENATE(IF(ISBLANK(X478),"-",X478),"/",IF(ISBLANK(AA478),"-",AA478),"/",IF(ISBLANK(AD478),"-",AD478),"/",IF(ISBLANK(AG478),"-",AG478),"/",IF(ISBLANK(AI478),"-",AI478))</f>
        <v>2035/2028/2025/2031/-</v>
      </c>
      <c r="M478" s="6"/>
      <c r="N478" s="4" t="n">
        <v>2017</v>
      </c>
      <c r="O478" s="4" t="str">
        <f aca="false">CONCATENATE(IF(ISBLANK(V478),"-",V478),"/",IF(ISBLANK(Y478),"-",Y478),"/",IF(ISBLANK(AB478),"-",AB478),"/",IF(ISBLANK(AE478),"-",AE478))</f>
        <v>93/92/91/92,8</v>
      </c>
      <c r="P478" s="4" t="s">
        <v>560</v>
      </c>
      <c r="Q478" s="4" t="s">
        <v>845</v>
      </c>
      <c r="R478" s="7"/>
      <c r="S478" s="7"/>
      <c r="T478" s="8" t="n">
        <f aca="false">M478*F478</f>
        <v>0</v>
      </c>
      <c r="U478" s="9" t="n">
        <f aca="false">G478*M478</f>
        <v>0</v>
      </c>
      <c r="V478" s="2" t="n">
        <v>93</v>
      </c>
      <c r="W478" s="0" t="n">
        <v>2020</v>
      </c>
      <c r="X478" s="0" t="n">
        <v>2035</v>
      </c>
      <c r="Y478" s="0" t="n">
        <v>92</v>
      </c>
      <c r="Z478" s="0" t="n">
        <v>2018</v>
      </c>
      <c r="AA478" s="0" t="n">
        <v>2028</v>
      </c>
      <c r="AB478" s="0" t="n">
        <v>91</v>
      </c>
      <c r="AC478" s="0" t="n">
        <v>2018</v>
      </c>
      <c r="AD478" s="0" t="n">
        <v>2025</v>
      </c>
      <c r="AE478" s="4" t="n">
        <v>92.8</v>
      </c>
      <c r="AF478" s="0" t="n">
        <v>2019</v>
      </c>
      <c r="AG478" s="0" t="n">
        <v>2031</v>
      </c>
      <c r="AJ478" s="0" t="n">
        <f aca="false">VLOOKUP(D478,Koordinaten!$A:$C,2,FALSE())</f>
        <v>12.4853384</v>
      </c>
      <c r="AK478" s="0" t="n">
        <f aca="false">VLOOKUP(D478,Koordinaten!$A:$C,3,FALSE())</f>
        <v>41.894802</v>
      </c>
      <c r="AL478" s="0" t="n">
        <f aca="false">IF(ISBLANK($E478),VLOOKUP(D478,Koordinaten!$A:$C,2,FALSE()),VLOOKUP($E478,Koordinaten!$F:$H,2,FALSE()))</f>
        <v>11.1257601</v>
      </c>
      <c r="AM478" s="0" t="n">
        <f aca="false">IF(ISBLANK($E478),VLOOKUP(D478,Koordinaten!$A:$C,3,FALSE()),VLOOKUP($E478,Koordinaten!$F:$H,3,FALSE()))</f>
        <v>46.0664228</v>
      </c>
      <c r="AN478" s="0" t="str">
        <f aca="false">CONCATENATE(AK478,";",AJ478)</f>
        <v>41,894802;12,4853384</v>
      </c>
      <c r="AO478" s="0" t="str">
        <f aca="false">CONCATENATE(AM478,";",AL478)</f>
        <v>46,0664228;11,1257601</v>
      </c>
      <c r="AP478" s="0" t="n">
        <f aca="false">MIN(IF(ISBLANK(X478),9999,X478),IF(ISBLANK(AA478),9999,AA478),IF(ISBLANK(AD478),9999,AD478),IF(ISBLANK(AG478),9999,AG478),IF(ISBLANK(AI478),9999,AI478))</f>
        <v>2025</v>
      </c>
      <c r="AQ478" s="10" t="n">
        <v>44302</v>
      </c>
      <c r="AR478" s="0" t="s">
        <v>337</v>
      </c>
    </row>
    <row r="479" customFormat="false" ht="13" hidden="false" customHeight="false" outlineLevel="0" collapsed="false">
      <c r="B479" s="4" t="s">
        <v>71</v>
      </c>
      <c r="C479" s="5" t="n">
        <v>2014</v>
      </c>
      <c r="D479" s="4" t="s">
        <v>60</v>
      </c>
      <c r="E479" s="4" t="s">
        <v>556</v>
      </c>
      <c r="F479" s="4" t="n">
        <v>0</v>
      </c>
      <c r="G479" s="4"/>
      <c r="H479" s="2" t="s">
        <v>560</v>
      </c>
      <c r="I479" s="2" t="s">
        <v>846</v>
      </c>
      <c r="J479" s="2" t="s">
        <v>48</v>
      </c>
      <c r="K479" s="4" t="str">
        <f aca="false">CONCATENATE(IF(ISBLANK(W479),"-",W479),"/",IF(ISBLANK(Z479),"-",Z479),"/",IF(ISBLANK(AC479),"-",AC479),"/",IF(ISBLANK(AF479),"-",AF479),"/",IF(ISBLANK(AH479),"-",AH479))</f>
        <v>2017/2018/-/-/-</v>
      </c>
      <c r="L479" s="4" t="str">
        <f aca="false">CONCATENATE(IF(ISBLANK(X479),"-",X479),"/",IF(ISBLANK(AA479),"-",AA479),"/",IF(ISBLANK(AD479),"-",AD479),"/",IF(ISBLANK(AG479),"-",AG479),"/",IF(ISBLANK(AI479),"-",AI479))</f>
        <v>2020/2023/-/-/-</v>
      </c>
      <c r="M479" s="6"/>
      <c r="N479" s="4" t="n">
        <v>2017</v>
      </c>
      <c r="O479" s="4" t="str">
        <f aca="false">CONCATENATE(IF(ISBLANK(V479),"-",V479),"/",IF(ISBLANK(Y479),"-",Y479),"/",IF(ISBLANK(AB479),"-",AB479),"/",IF(ISBLANK(AE479),"-",AE479))</f>
        <v>88/89/-/-</v>
      </c>
      <c r="P479" s="4" t="s">
        <v>560</v>
      </c>
      <c r="Q479" s="4" t="s">
        <v>845</v>
      </c>
      <c r="R479" s="7"/>
      <c r="S479" s="7"/>
      <c r="T479" s="8" t="n">
        <f aca="false">M479*F479</f>
        <v>0</v>
      </c>
      <c r="U479" s="9" t="n">
        <f aca="false">G479*M479</f>
        <v>0</v>
      </c>
      <c r="V479" s="2" t="n">
        <v>88</v>
      </c>
      <c r="W479" s="0" t="n">
        <v>2017</v>
      </c>
      <c r="X479" s="0" t="n">
        <v>2020</v>
      </c>
      <c r="Y479" s="0" t="n">
        <v>89</v>
      </c>
      <c r="Z479" s="0" t="n">
        <v>2018</v>
      </c>
      <c r="AA479" s="0" t="n">
        <v>2023</v>
      </c>
      <c r="AB479" s="0" t="s">
        <v>161</v>
      </c>
      <c r="AE479" s="4"/>
      <c r="AJ479" s="0" t="n">
        <f aca="false">VLOOKUP(D479,Koordinaten!$A:$C,2,FALSE())</f>
        <v>12.4853384</v>
      </c>
      <c r="AK479" s="0" t="n">
        <f aca="false">VLOOKUP(D479,Koordinaten!$A:$C,3,FALSE())</f>
        <v>41.894802</v>
      </c>
      <c r="AL479" s="0" t="n">
        <f aca="false">IF(ISBLANK($E479),VLOOKUP(D479,Koordinaten!$A:$C,2,FALSE()),VLOOKUP($E479,Koordinaten!$F:$H,2,FALSE()))</f>
        <v>11.1257601</v>
      </c>
      <c r="AM479" s="0" t="n">
        <f aca="false">IF(ISBLANK($E479),VLOOKUP(D479,Koordinaten!$A:$C,3,FALSE()),VLOOKUP($E479,Koordinaten!$F:$H,3,FALSE()))</f>
        <v>46.0664228</v>
      </c>
      <c r="AN479" s="0" t="str">
        <f aca="false">CONCATENATE(AK479,";",AJ479)</f>
        <v>41,894802;12,4853384</v>
      </c>
      <c r="AO479" s="0" t="str">
        <f aca="false">CONCATENATE(AM479,";",AL479)</f>
        <v>46,0664228;11,1257601</v>
      </c>
      <c r="AP479" s="0" t="n">
        <f aca="false">MIN(IF(ISBLANK(X479),9999,X479),IF(ISBLANK(AA479),9999,AA479),IF(ISBLANK(AD479),9999,AD479),IF(ISBLANK(AG479),9999,AG479),IF(ISBLANK(AI479),9999,AI479))</f>
        <v>2020</v>
      </c>
    </row>
    <row r="480" customFormat="false" ht="20" hidden="false" customHeight="false" outlineLevel="0" collapsed="false">
      <c r="B480" s="4" t="s">
        <v>44</v>
      </c>
      <c r="C480" s="4" t="n">
        <v>2011</v>
      </c>
      <c r="D480" s="4" t="s">
        <v>60</v>
      </c>
      <c r="E480" s="4" t="s">
        <v>556</v>
      </c>
      <c r="F480" s="4" t="n">
        <v>3</v>
      </c>
      <c r="G480" s="4"/>
      <c r="H480" s="2" t="s">
        <v>560</v>
      </c>
      <c r="I480" s="2" t="s">
        <v>847</v>
      </c>
      <c r="J480" s="2" t="s">
        <v>48</v>
      </c>
      <c r="K480" s="4" t="str">
        <f aca="false">CONCATENATE(IF(ISBLANK(W480),"-",W480),"/",IF(ISBLANK(Z480),"-",Z480),"/",IF(ISBLANK(AC480),"-",AC480),"/",IF(ISBLANK(AF480),"-",AF480),"/",IF(ISBLANK(AH480),"-",AH480))</f>
        <v>2017/2018/2018/-/-</v>
      </c>
      <c r="L480" s="4" t="str">
        <f aca="false">CONCATENATE(IF(ISBLANK(X480),"-",X480),"/",IF(ISBLANK(AA480),"-",AA480),"/",IF(ISBLANK(AD480),"-",AD480),"/",IF(ISBLANK(AG480),"-",AG480),"/",IF(ISBLANK(AI480),"-",AI480))</f>
        <v>2025/2026/2022/-/-</v>
      </c>
      <c r="M480" s="6"/>
      <c r="N480" s="4" t="n">
        <v>2017</v>
      </c>
      <c r="O480" s="4" t="str">
        <f aca="false">CONCATENATE(IF(ISBLANK(V480),"-",V480),"/",IF(ISBLANK(Y480),"-",Y480),"/",IF(ISBLANK(AB480),"-",AB480),"/",IF(ISBLANK(AE480),"-",AE480))</f>
        <v>90/90/90/-</v>
      </c>
      <c r="P480" s="4" t="s">
        <v>560</v>
      </c>
      <c r="Q480" s="4" t="s">
        <v>845</v>
      </c>
      <c r="R480" s="7"/>
      <c r="S480" s="7"/>
      <c r="T480" s="8" t="n">
        <f aca="false">M480*F480</f>
        <v>0</v>
      </c>
      <c r="U480" s="9" t="n">
        <f aca="false">G480*M480</f>
        <v>0</v>
      </c>
      <c r="V480" s="2" t="n">
        <v>90</v>
      </c>
      <c r="W480" s="0" t="n">
        <v>2017</v>
      </c>
      <c r="X480" s="0" t="n">
        <v>2025</v>
      </c>
      <c r="Y480" s="0" t="n">
        <v>90</v>
      </c>
      <c r="Z480" s="0" t="n">
        <v>2018</v>
      </c>
      <c r="AA480" s="0" t="n">
        <v>2026</v>
      </c>
      <c r="AB480" s="0" t="n">
        <v>90</v>
      </c>
      <c r="AC480" s="0" t="n">
        <v>2018</v>
      </c>
      <c r="AD480" s="0" t="n">
        <v>2022</v>
      </c>
      <c r="AE480" s="4"/>
      <c r="AJ480" s="0" t="n">
        <f aca="false">VLOOKUP(D480,Koordinaten!$A:$C,2,FALSE())</f>
        <v>12.4853384</v>
      </c>
      <c r="AK480" s="0" t="n">
        <f aca="false">VLOOKUP(D480,Koordinaten!$A:$C,3,FALSE())</f>
        <v>41.894802</v>
      </c>
      <c r="AL480" s="0" t="n">
        <f aca="false">IF(ISBLANK($E480),VLOOKUP(D480,Koordinaten!$A:$C,2,FALSE()),VLOOKUP($E480,Koordinaten!$F:$H,2,FALSE()))</f>
        <v>11.1257601</v>
      </c>
      <c r="AM480" s="0" t="n">
        <f aca="false">IF(ISBLANK($E480),VLOOKUP(D480,Koordinaten!$A:$C,3,FALSE()),VLOOKUP($E480,Koordinaten!$F:$H,3,FALSE()))</f>
        <v>46.0664228</v>
      </c>
      <c r="AN480" s="0" t="str">
        <f aca="false">CONCATENATE(AK480,";",AJ480)</f>
        <v>41,894802;12,4853384</v>
      </c>
      <c r="AO480" s="0" t="str">
        <f aca="false">CONCATENATE(AM480,";",AL480)</f>
        <v>46,0664228;11,1257601</v>
      </c>
      <c r="AP480" s="0" t="n">
        <f aca="false">MIN(IF(ISBLANK(X480),9999,X480),IF(ISBLANK(AA480),9999,AA480),IF(ISBLANK(AD480),9999,AD480),IF(ISBLANK(AG480),9999,AG480),IF(ISBLANK(AI480),9999,AI480))</f>
        <v>2022</v>
      </c>
    </row>
    <row r="481" customFormat="false" ht="20" hidden="false" customHeight="false" outlineLevel="0" collapsed="false">
      <c r="B481" s="4" t="s">
        <v>44</v>
      </c>
      <c r="C481" s="5" t="n">
        <v>2011</v>
      </c>
      <c r="D481" s="4" t="s">
        <v>60</v>
      </c>
      <c r="E481" s="4" t="s">
        <v>556</v>
      </c>
      <c r="F481" s="4" t="n">
        <v>3</v>
      </c>
      <c r="G481" s="4" t="n">
        <v>2</v>
      </c>
      <c r="H481" s="2" t="s">
        <v>560</v>
      </c>
      <c r="I481" s="2" t="s">
        <v>560</v>
      </c>
      <c r="J481" s="2" t="s">
        <v>48</v>
      </c>
      <c r="K481" s="4" t="str">
        <f aca="false">CONCATENATE(IF(ISBLANK(W481),"-",W481),"/",IF(ISBLANK(Z481),"-",Z481),"/",IF(ISBLANK(AC481),"-",AC481),"/",IF(ISBLANK(AF481),"-",AF481),"/",IF(ISBLANK(AH481),"-",AH481))</f>
        <v>2020/2018/2018/2019/-</v>
      </c>
      <c r="L481" s="4" t="str">
        <f aca="false">CONCATENATE(IF(ISBLANK(X481),"-",X481),"/",IF(ISBLANK(AA481),"-",AA481),"/",IF(ISBLANK(AD481),"-",AD481),"/",IF(ISBLANK(AG481),"-",AG481),"/",IF(ISBLANK(AI481),"-",AI481))</f>
        <v>2035/2028/2025/2031/-</v>
      </c>
      <c r="M481" s="6"/>
      <c r="N481" s="4" t="n">
        <v>2017</v>
      </c>
      <c r="O481" s="4" t="str">
        <f aca="false">CONCATENATE(IF(ISBLANK(V481),"-",V481),"/",IF(ISBLANK(Y481),"-",Y481),"/",IF(ISBLANK(AB481),"-",AB481),"/",IF(ISBLANK(AE481),"-",AE481))</f>
        <v>93/92/91/92,8</v>
      </c>
      <c r="P481" s="4" t="s">
        <v>560</v>
      </c>
      <c r="Q481" s="4" t="s">
        <v>845</v>
      </c>
      <c r="R481" s="7"/>
      <c r="S481" s="7"/>
      <c r="T481" s="8" t="n">
        <f aca="false">M481*F481</f>
        <v>0</v>
      </c>
      <c r="U481" s="9" t="n">
        <f aca="false">G481*M481</f>
        <v>0</v>
      </c>
      <c r="V481" s="2" t="n">
        <v>93</v>
      </c>
      <c r="W481" s="0" t="n">
        <v>2020</v>
      </c>
      <c r="X481" s="0" t="n">
        <v>2035</v>
      </c>
      <c r="Y481" s="0" t="n">
        <v>92</v>
      </c>
      <c r="Z481" s="0" t="n">
        <v>2018</v>
      </c>
      <c r="AA481" s="0" t="n">
        <v>2028</v>
      </c>
      <c r="AB481" s="0" t="n">
        <v>91</v>
      </c>
      <c r="AC481" s="0" t="n">
        <v>2018</v>
      </c>
      <c r="AD481" s="0" t="n">
        <v>2025</v>
      </c>
      <c r="AE481" s="4" t="n">
        <v>92.8</v>
      </c>
      <c r="AF481" s="0" t="n">
        <v>2019</v>
      </c>
      <c r="AG481" s="0" t="n">
        <v>2031</v>
      </c>
      <c r="AJ481" s="0" t="n">
        <f aca="false">VLOOKUP(D481,Koordinaten!$A:$C,2,FALSE())</f>
        <v>12.4853384</v>
      </c>
      <c r="AK481" s="0" t="n">
        <f aca="false">VLOOKUP(D481,Koordinaten!$A:$C,3,FALSE())</f>
        <v>41.894802</v>
      </c>
      <c r="AL481" s="0" t="n">
        <f aca="false">IF(ISBLANK($E481),VLOOKUP(D481,Koordinaten!$A:$C,2,FALSE()),VLOOKUP($E481,Koordinaten!$F:$H,2,FALSE()))</f>
        <v>11.1257601</v>
      </c>
      <c r="AM481" s="0" t="n">
        <f aca="false">IF(ISBLANK($E481),VLOOKUP(D481,Koordinaten!$A:$C,3,FALSE()),VLOOKUP($E481,Koordinaten!$F:$H,3,FALSE()))</f>
        <v>46.0664228</v>
      </c>
      <c r="AN481" s="0" t="str">
        <f aca="false">CONCATENATE(AK481,";",AJ481)</f>
        <v>41,894802;12,4853384</v>
      </c>
      <c r="AO481" s="0" t="str">
        <f aca="false">CONCATENATE(AM481,";",AL481)</f>
        <v>46,0664228;11,1257601</v>
      </c>
      <c r="AP481" s="0" t="n">
        <f aca="false">MIN(IF(ISBLANK(X481),9999,X481),IF(ISBLANK(AA481),9999,AA481),IF(ISBLANK(AD481),9999,AD481),IF(ISBLANK(AG481),9999,AG481),IF(ISBLANK(AI481),9999,AI481))</f>
        <v>2025</v>
      </c>
      <c r="AQ481" s="10" t="n">
        <v>44066</v>
      </c>
      <c r="AR481" s="0" t="s">
        <v>210</v>
      </c>
    </row>
    <row r="482" customFormat="false" ht="13" hidden="false" customHeight="false" outlineLevel="0" collapsed="false">
      <c r="B482" s="4" t="s">
        <v>44</v>
      </c>
      <c r="C482" s="5" t="n">
        <v>2015</v>
      </c>
      <c r="D482" s="4" t="s">
        <v>60</v>
      </c>
      <c r="E482" s="4" t="s">
        <v>157</v>
      </c>
      <c r="F482" s="4"/>
      <c r="G482" s="4"/>
      <c r="H482" s="2" t="s">
        <v>789</v>
      </c>
      <c r="I482" s="2" t="s">
        <v>790</v>
      </c>
      <c r="J482" s="2" t="s">
        <v>48</v>
      </c>
      <c r="K482" s="4" t="str">
        <f aca="false">CONCATENATE(IF(ISBLANK(W482),"-",W482),"/",IF(ISBLANK(Z482),"-",Z482),"/",IF(ISBLANK(AC482),"-",AC482),"/",IF(ISBLANK(AF482),"-",AF482),"/",IF(ISBLANK(AH482),"-",AH482))</f>
        <v>-/-/-/2017/-</v>
      </c>
      <c r="L482" s="4" t="str">
        <f aca="false">CONCATENATE(IF(ISBLANK(X482),"-",X482),"/",IF(ISBLANK(AA482),"-",AA482),"/",IF(ISBLANK(AD482),"-",AD482),"/",IF(ISBLANK(AG482),"-",AG482),"/",IF(ISBLANK(AI482),"-",AI482))</f>
        <v>-/-/-/2023/-</v>
      </c>
      <c r="M482" s="6"/>
      <c r="N482" s="4" t="n">
        <v>2017</v>
      </c>
      <c r="O482" s="4" t="str">
        <f aca="false">CONCATENATE(IF(ISBLANK(V482),"-",V482),"/",IF(ISBLANK(Y482),"-",Y482),"/",IF(ISBLANK(AB482),"-",AB482),"/",IF(ISBLANK(AE482),"-",AE482))</f>
        <v>-/-/-/CT88,8</v>
      </c>
      <c r="P482" s="4" t="s">
        <v>789</v>
      </c>
      <c r="Q482" s="4" t="s">
        <v>848</v>
      </c>
      <c r="R482" s="7"/>
      <c r="S482" s="7"/>
      <c r="T482" s="8" t="n">
        <f aca="false">M482*F482</f>
        <v>0</v>
      </c>
      <c r="U482" s="9" t="n">
        <f aca="false">G482*M482</f>
        <v>0</v>
      </c>
      <c r="V482" s="2" t="s">
        <v>161</v>
      </c>
      <c r="Y482" s="0" t="s">
        <v>161</v>
      </c>
      <c r="AB482" s="0" t="s">
        <v>161</v>
      </c>
      <c r="AE482" s="4" t="s">
        <v>791</v>
      </c>
      <c r="AF482" s="0" t="n">
        <v>2017</v>
      </c>
      <c r="AG482" s="0" t="n">
        <v>2023</v>
      </c>
      <c r="AJ482" s="0" t="n">
        <f aca="false">VLOOKUP(D482,Koordinaten!$A:$C,2,FALSE())</f>
        <v>12.4853384</v>
      </c>
      <c r="AK482" s="0" t="n">
        <f aca="false">VLOOKUP(D482,Koordinaten!$A:$C,3,FALSE())</f>
        <v>41.894802</v>
      </c>
      <c r="AL482" s="0" t="n">
        <f aca="false">IF(ISBLANK($E482),VLOOKUP(D482,Koordinaten!$A:$C,2,FALSE()),VLOOKUP($E482,Koordinaten!$F:$H,2,FALSE()))</f>
        <v>11.3547801</v>
      </c>
      <c r="AM482" s="0" t="n">
        <f aca="false">IF(ISBLANK($E482),VLOOKUP(D482,Koordinaten!$A:$C,3,FALSE()),VLOOKUP($E482,Koordinaten!$F:$H,3,FALSE()))</f>
        <v>46.4981125</v>
      </c>
      <c r="AN482" s="0" t="str">
        <f aca="false">CONCATENATE(AK482,";",AJ482)</f>
        <v>41,894802;12,4853384</v>
      </c>
      <c r="AO482" s="0" t="str">
        <f aca="false">CONCATENATE(AM482,";",AL482)</f>
        <v>46,4981125;11,3547801</v>
      </c>
      <c r="AP482" s="0" t="n">
        <f aca="false">MIN(IF(ISBLANK(X482),9999,X482),IF(ISBLANK(AA482),9999,AA482),IF(ISBLANK(AD482),9999,AD482),IF(ISBLANK(AG482),9999,AG482),IF(ISBLANK(AI482),9999,AI482))</f>
        <v>2023</v>
      </c>
    </row>
    <row r="483" customFormat="false" ht="13" hidden="false" customHeight="false" outlineLevel="0" collapsed="false">
      <c r="B483" s="4" t="s">
        <v>89</v>
      </c>
      <c r="C483" s="5" t="n">
        <v>2014</v>
      </c>
      <c r="D483" s="4" t="s">
        <v>60</v>
      </c>
      <c r="E483" s="4" t="s">
        <v>157</v>
      </c>
      <c r="F483" s="4" t="n">
        <v>1</v>
      </c>
      <c r="G483" s="4" t="n">
        <v>1</v>
      </c>
      <c r="H483" s="2" t="s">
        <v>849</v>
      </c>
      <c r="I483" s="2" t="s">
        <v>850</v>
      </c>
      <c r="J483" s="2" t="s">
        <v>201</v>
      </c>
      <c r="K483" s="4" t="str">
        <f aca="false">CONCATENATE(IF(ISBLANK(W483),"-",W483),"/",IF(ISBLANK(Z483),"-",Z483),"/",IF(ISBLANK(AC483),"-",AC483),"/",IF(ISBLANK(AF483),"-",AF483),"/",IF(ISBLANK(AH483),"-",AH483))</f>
        <v>-/-/-/2019/-</v>
      </c>
      <c r="L483" s="4" t="str">
        <f aca="false">CONCATENATE(IF(ISBLANK(X483),"-",X483),"/",IF(ISBLANK(AA483),"-",AA483),"/",IF(ISBLANK(AD483),"-",AD483),"/",IF(ISBLANK(AG483),"-",AG483),"/",IF(ISBLANK(AI483),"-",AI483))</f>
        <v>-/-/-/2024/-</v>
      </c>
      <c r="M483" s="6"/>
      <c r="N483" s="4" t="n">
        <v>2017</v>
      </c>
      <c r="O483" s="4" t="str">
        <f aca="false">CONCATENATE(IF(ISBLANK(V483),"-",V483),"/",IF(ISBLANK(Y483),"-",Y483),"/",IF(ISBLANK(AB483),"-",AB483),"/",IF(ISBLANK(AE483),"-",AE483))</f>
        <v>-/-/-/CT90</v>
      </c>
      <c r="P483" s="4" t="s">
        <v>851</v>
      </c>
      <c r="Q483" s="4" t="s">
        <v>852</v>
      </c>
      <c r="T483" s="11" t="n">
        <f aca="false">M483*F483</f>
        <v>0</v>
      </c>
      <c r="U483" s="12" t="n">
        <f aca="false">G483*M483</f>
        <v>0</v>
      </c>
      <c r="V483" s="2" t="s">
        <v>161</v>
      </c>
      <c r="Y483" s="0" t="s">
        <v>161</v>
      </c>
      <c r="AB483" s="0" t="s">
        <v>161</v>
      </c>
      <c r="AE483" s="4" t="s">
        <v>658</v>
      </c>
      <c r="AF483" s="0" t="n">
        <v>2019</v>
      </c>
      <c r="AG483" s="0" t="n">
        <v>2024</v>
      </c>
      <c r="AJ483" s="0" t="n">
        <f aca="false">VLOOKUP(D483,Koordinaten!$A:$C,2,FALSE())</f>
        <v>12.4853384</v>
      </c>
      <c r="AK483" s="0" t="n">
        <f aca="false">VLOOKUP(D483,Koordinaten!$A:$C,3,FALSE())</f>
        <v>41.894802</v>
      </c>
      <c r="AL483" s="0" t="n">
        <f aca="false">IF(ISBLANK($E483),VLOOKUP(D483,Koordinaten!$A:$C,2,FALSE()),VLOOKUP($E483,Koordinaten!$F:$H,2,FALSE()))</f>
        <v>11.3547801</v>
      </c>
      <c r="AM483" s="0" t="n">
        <f aca="false">IF(ISBLANK($E483),VLOOKUP(D483,Koordinaten!$A:$C,3,FALSE()),VLOOKUP($E483,Koordinaten!$F:$H,3,FALSE()))</f>
        <v>46.4981125</v>
      </c>
      <c r="AN483" s="0" t="str">
        <f aca="false">CONCATENATE(AK483,";",AJ483)</f>
        <v>41,894802;12,4853384</v>
      </c>
      <c r="AO483" s="0" t="str">
        <f aca="false">CONCATENATE(AM483,";",AL483)</f>
        <v>46,4981125;11,3547801</v>
      </c>
      <c r="AP483" s="0" t="n">
        <f aca="false">MIN(IF(ISBLANK(X483),9999,X483),IF(ISBLANK(AA483),9999,AA483),IF(ISBLANK(AD483),9999,AD483),IF(ISBLANK(AG483),9999,AG483),IF(ISBLANK(AI483),9999,AI483))</f>
        <v>2024</v>
      </c>
      <c r="AQ483" s="10" t="n">
        <v>44065</v>
      </c>
      <c r="AR483" s="0" t="n">
        <v>6</v>
      </c>
    </row>
    <row r="484" customFormat="false" ht="13" hidden="false" customHeight="false" outlineLevel="0" collapsed="false">
      <c r="B484" s="4" t="s">
        <v>44</v>
      </c>
      <c r="C484" s="5" t="n">
        <v>2014</v>
      </c>
      <c r="D484" s="4" t="s">
        <v>60</v>
      </c>
      <c r="E484" s="4" t="s">
        <v>157</v>
      </c>
      <c r="F484" s="4" t="n">
        <v>1</v>
      </c>
      <c r="G484" s="4" t="n">
        <v>1</v>
      </c>
      <c r="H484" s="2" t="s">
        <v>811</v>
      </c>
      <c r="I484" s="2" t="s">
        <v>853</v>
      </c>
      <c r="J484" s="2" t="s">
        <v>163</v>
      </c>
      <c r="K484" s="4" t="str">
        <f aca="false">CONCATENATE(IF(ISBLANK(W484),"-",W484),"/",IF(ISBLANK(Z484),"-",Z484),"/",IF(ISBLANK(AC484),"-",AC484),"/",IF(ISBLANK(AF484),"-",AF484),"/",IF(ISBLANK(AH484),"-",AH484))</f>
        <v>2017/-/-/-/-</v>
      </c>
      <c r="L484" s="4" t="str">
        <f aca="false">CONCATENATE(IF(ISBLANK(X484),"-",X484),"/",IF(ISBLANK(AA484),"-",AA484),"/",IF(ISBLANK(AD484),"-",AD484),"/",IF(ISBLANK(AG484),"-",AG484),"/",IF(ISBLANK(AI484),"-",AI484))</f>
        <v>2024/-/-/-/-</v>
      </c>
      <c r="M484" s="6"/>
      <c r="N484" s="4" t="n">
        <v>2017</v>
      </c>
      <c r="O484" s="4" t="str">
        <f aca="false">CONCATENATE(IF(ISBLANK(V484),"-",V484),"/",IF(ISBLANK(Y484),"-",Y484),"/",IF(ISBLANK(AB484),"-",AB484),"/",IF(ISBLANK(AE484),"-",AE484))</f>
        <v>89/-/-/CT89,7</v>
      </c>
      <c r="P484" s="4" t="s">
        <v>851</v>
      </c>
      <c r="Q484" s="4" t="s">
        <v>852</v>
      </c>
      <c r="T484" s="11" t="n">
        <f aca="false">M484*F484</f>
        <v>0</v>
      </c>
      <c r="U484" s="12" t="n">
        <f aca="false">G484*M484</f>
        <v>0</v>
      </c>
      <c r="V484" s="2" t="n">
        <v>89</v>
      </c>
      <c r="W484" s="0" t="n">
        <v>2017</v>
      </c>
      <c r="X484" s="0" t="n">
        <v>2024</v>
      </c>
      <c r="Y484" s="0" t="s">
        <v>161</v>
      </c>
      <c r="AB484" s="0" t="s">
        <v>161</v>
      </c>
      <c r="AE484" s="4" t="s">
        <v>854</v>
      </c>
      <c r="AJ484" s="0" t="n">
        <f aca="false">VLOOKUP(D484,Koordinaten!$A:$C,2,FALSE())</f>
        <v>12.4853384</v>
      </c>
      <c r="AK484" s="0" t="n">
        <f aca="false">VLOOKUP(D484,Koordinaten!$A:$C,3,FALSE())</f>
        <v>41.894802</v>
      </c>
      <c r="AL484" s="0" t="n">
        <f aca="false">IF(ISBLANK($E484),VLOOKUP(D484,Koordinaten!$A:$C,2,FALSE()),VLOOKUP($E484,Koordinaten!$F:$H,2,FALSE()))</f>
        <v>11.3547801</v>
      </c>
      <c r="AM484" s="0" t="n">
        <f aca="false">IF(ISBLANK($E484),VLOOKUP(D484,Koordinaten!$A:$C,3,FALSE()),VLOOKUP($E484,Koordinaten!$F:$H,3,FALSE()))</f>
        <v>46.4981125</v>
      </c>
      <c r="AN484" s="0" t="str">
        <f aca="false">CONCATENATE(AK484,";",AJ484)</f>
        <v>41,894802;12,4853384</v>
      </c>
      <c r="AO484" s="0" t="str">
        <f aca="false">CONCATENATE(AM484,";",AL484)</f>
        <v>46,4981125;11,3547801</v>
      </c>
      <c r="AP484" s="0" t="n">
        <f aca="false">MIN(IF(ISBLANK(X484),9999,X484),IF(ISBLANK(AA484),9999,AA484),IF(ISBLANK(AD484),9999,AD484),IF(ISBLANK(AG484),9999,AG484),IF(ISBLANK(AI484),9999,AI484))</f>
        <v>2024</v>
      </c>
      <c r="AQ484" s="10" t="n">
        <v>44066</v>
      </c>
      <c r="AR484" s="0" t="n">
        <v>9</v>
      </c>
    </row>
    <row r="485" customFormat="false" ht="20" hidden="false" customHeight="false" outlineLevel="0" collapsed="false">
      <c r="B485" s="4" t="s">
        <v>44</v>
      </c>
      <c r="C485" s="5" t="n">
        <v>2014</v>
      </c>
      <c r="D485" s="4" t="s">
        <v>60</v>
      </c>
      <c r="E485" s="4" t="s">
        <v>212</v>
      </c>
      <c r="F485" s="4" t="n">
        <v>1</v>
      </c>
      <c r="G485" s="4"/>
      <c r="H485" s="2" t="s">
        <v>855</v>
      </c>
      <c r="I485" s="2" t="s">
        <v>856</v>
      </c>
      <c r="J485" s="2" t="s">
        <v>857</v>
      </c>
      <c r="K485" s="4" t="str">
        <f aca="false">CONCATENATE(IF(ISBLANK(W485),"-",W485),"/",IF(ISBLANK(Z485),"-",Z485),"/",IF(ISBLANK(AC485),"-",AC485),"/",IF(ISBLANK(AF485),"-",AF485),"/",IF(ISBLANK(AH485),"-",AH485))</f>
        <v>2016/2016/2016/-/-</v>
      </c>
      <c r="L485" s="4" t="str">
        <f aca="false">CONCATENATE(IF(ISBLANK(X485),"-",X485),"/",IF(ISBLANK(AA485),"-",AA485),"/",IF(ISBLANK(AD485),"-",AD485),"/",IF(ISBLANK(AG485),"-",AG485),"/",IF(ISBLANK(AI485),"-",AI485))</f>
        <v>2023/2019/2018/-/-</v>
      </c>
      <c r="M485" s="6"/>
      <c r="N485" s="4" t="n">
        <v>2017</v>
      </c>
      <c r="O485" s="4" t="str">
        <f aca="false">CONCATENATE(IF(ISBLANK(V485),"-",V485),"/",IF(ISBLANK(Y485),"-",Y485),"/",IF(ISBLANK(AB485),"-",AB485),"/",IF(ISBLANK(AE485),"-",AE485))</f>
        <v>93/88/90+/CT90,4</v>
      </c>
      <c r="P485" s="4" t="s">
        <v>858</v>
      </c>
      <c r="Q485" s="4" t="s">
        <v>859</v>
      </c>
      <c r="T485" s="11" t="n">
        <f aca="false">M485*F485</f>
        <v>0</v>
      </c>
      <c r="U485" s="12" t="n">
        <f aca="false">G485*M485</f>
        <v>0</v>
      </c>
      <c r="V485" s="2" t="n">
        <v>93</v>
      </c>
      <c r="W485" s="0" t="n">
        <v>2016</v>
      </c>
      <c r="X485" s="0" t="n">
        <v>2023</v>
      </c>
      <c r="Y485" s="0" t="n">
        <v>88</v>
      </c>
      <c r="Z485" s="0" t="n">
        <v>2016</v>
      </c>
      <c r="AA485" s="0" t="n">
        <v>2019</v>
      </c>
      <c r="AB485" s="0" t="s">
        <v>388</v>
      </c>
      <c r="AC485" s="0" t="n">
        <v>2016</v>
      </c>
      <c r="AD485" s="0" t="n">
        <v>2018</v>
      </c>
      <c r="AE485" s="4" t="s">
        <v>860</v>
      </c>
      <c r="AJ485" s="0" t="n">
        <f aca="false">VLOOKUP(D485,Koordinaten!$A:$C,2,FALSE())</f>
        <v>12.4853384</v>
      </c>
      <c r="AK485" s="0" t="n">
        <f aca="false">VLOOKUP(D485,Koordinaten!$A:$C,3,FALSE())</f>
        <v>41.894802</v>
      </c>
      <c r="AL485" s="0" t="n">
        <f aca="false">IF(ISBLANK($E485),VLOOKUP(D485,Koordinaten!$A:$C,2,FALSE()),VLOOKUP($E485,Koordinaten!$F:$H,2,FALSE()))</f>
        <v>14.155048</v>
      </c>
      <c r="AM485" s="0" t="n">
        <f aca="false">IF(ISBLANK($E485),VLOOKUP(D485,Koordinaten!$A:$C,3,FALSE()),VLOOKUP($E485,Koordinaten!$F:$H,3,FALSE()))</f>
        <v>37.587794</v>
      </c>
      <c r="AN485" s="0" t="str">
        <f aca="false">CONCATENATE(AK485,";",AJ485)</f>
        <v>41,894802;12,4853384</v>
      </c>
      <c r="AO485" s="0" t="str">
        <f aca="false">CONCATENATE(AM485,";",AL485)</f>
        <v>37,587794;14,155048</v>
      </c>
      <c r="AP485" s="0" t="n">
        <f aca="false">MIN(IF(ISBLANK(X485),9999,X485),IF(ISBLANK(AA485),9999,AA485),IF(ISBLANK(AD485),9999,AD485),IF(ISBLANK(AG485),9999,AG485),IF(ISBLANK(AI485),9999,AI485))</f>
        <v>2018</v>
      </c>
    </row>
    <row r="486" customFormat="false" ht="13" hidden="false" customHeight="false" outlineLevel="0" collapsed="false">
      <c r="B486" s="4" t="s">
        <v>44</v>
      </c>
      <c r="C486" s="4" t="n">
        <v>2015</v>
      </c>
      <c r="D486" s="4" t="s">
        <v>60</v>
      </c>
      <c r="E486" s="4" t="s">
        <v>212</v>
      </c>
      <c r="F486" s="4" t="n">
        <v>1</v>
      </c>
      <c r="G486" s="4"/>
      <c r="H486" s="2" t="s">
        <v>855</v>
      </c>
      <c r="I486" s="2" t="s">
        <v>861</v>
      </c>
      <c r="J486" s="2" t="s">
        <v>48</v>
      </c>
      <c r="K486" s="4" t="str">
        <f aca="false">CONCATENATE(IF(ISBLANK(W486),"-",W486),"/",IF(ISBLANK(Z486),"-",Z486),"/",IF(ISBLANK(AC486),"-",AC486),"/",IF(ISBLANK(AF486),"-",AF486),"/",IF(ISBLANK(AH486),"-",AH486))</f>
        <v>2016/-/2016/-/-</v>
      </c>
      <c r="L486" s="4" t="str">
        <f aca="false">CONCATENATE(IF(ISBLANK(X486),"-",X486),"/",IF(ISBLANK(AA486),"-",AA486),"/",IF(ISBLANK(AD486),"-",AD486),"/",IF(ISBLANK(AG486),"-",AG486),"/",IF(ISBLANK(AI486),"-",AI486))</f>
        <v>2022/-/2017/-/-</v>
      </c>
      <c r="M486" s="6"/>
      <c r="N486" s="4" t="n">
        <v>2017</v>
      </c>
      <c r="O486" s="4" t="str">
        <f aca="false">CONCATENATE(IF(ISBLANK(V486),"-",V486),"/",IF(ISBLANK(Y486),"-",Y486),"/",IF(ISBLANK(AB486),"-",AB486),"/",IF(ISBLANK(AE486),"-",AE486))</f>
        <v>92+/-/89/-</v>
      </c>
      <c r="P486" s="4" t="s">
        <v>858</v>
      </c>
      <c r="Q486" s="4" t="s">
        <v>859</v>
      </c>
      <c r="T486" s="11" t="n">
        <f aca="false">M486*F486</f>
        <v>0</v>
      </c>
      <c r="U486" s="12" t="n">
        <f aca="false">G486*M486</f>
        <v>0</v>
      </c>
      <c r="V486" s="2" t="s">
        <v>583</v>
      </c>
      <c r="W486" s="0" t="n">
        <v>2016</v>
      </c>
      <c r="X486" s="0" t="n">
        <v>2022</v>
      </c>
      <c r="Y486" s="0" t="s">
        <v>161</v>
      </c>
      <c r="AB486" s="0" t="n">
        <v>89</v>
      </c>
      <c r="AC486" s="0" t="n">
        <v>2016</v>
      </c>
      <c r="AD486" s="0" t="n">
        <v>2017</v>
      </c>
      <c r="AE486" s="4"/>
      <c r="AJ486" s="0" t="n">
        <f aca="false">VLOOKUP(D486,Koordinaten!$A:$C,2,FALSE())</f>
        <v>12.4853384</v>
      </c>
      <c r="AK486" s="0" t="n">
        <f aca="false">VLOOKUP(D486,Koordinaten!$A:$C,3,FALSE())</f>
        <v>41.894802</v>
      </c>
      <c r="AL486" s="0" t="n">
        <f aca="false">IF(ISBLANK($E486),VLOOKUP(D486,Koordinaten!$A:$C,2,FALSE()),VLOOKUP($E486,Koordinaten!$F:$H,2,FALSE()))</f>
        <v>14.155048</v>
      </c>
      <c r="AM486" s="0" t="n">
        <f aca="false">IF(ISBLANK($E486),VLOOKUP(D486,Koordinaten!$A:$C,3,FALSE()),VLOOKUP($E486,Koordinaten!$F:$H,3,FALSE()))</f>
        <v>37.587794</v>
      </c>
      <c r="AN486" s="0" t="str">
        <f aca="false">CONCATENATE(AK486,";",AJ486)</f>
        <v>41,894802;12,4853384</v>
      </c>
      <c r="AO486" s="0" t="str">
        <f aca="false">CONCATENATE(AM486,";",AL486)</f>
        <v>37,587794;14,155048</v>
      </c>
      <c r="AP486" s="0" t="n">
        <f aca="false">MIN(IF(ISBLANK(X486),9999,X486),IF(ISBLANK(AA486),9999,AA486),IF(ISBLANK(AD486),9999,AD486),IF(ISBLANK(AG486),9999,AG486),IF(ISBLANK(AI486),9999,AI486))</f>
        <v>2017</v>
      </c>
    </row>
    <row r="487" customFormat="false" ht="13" hidden="false" customHeight="false" outlineLevel="0" collapsed="false">
      <c r="B487" s="4" t="s">
        <v>44</v>
      </c>
      <c r="C487" s="4" t="n">
        <v>2011</v>
      </c>
      <c r="D487" s="4" t="s">
        <v>60</v>
      </c>
      <c r="E487" s="4" t="s">
        <v>212</v>
      </c>
      <c r="F487" s="4" t="n">
        <v>1</v>
      </c>
      <c r="G487" s="4"/>
      <c r="H487" s="2" t="s">
        <v>862</v>
      </c>
      <c r="I487" s="2" t="s">
        <v>863</v>
      </c>
      <c r="J487" s="2" t="s">
        <v>229</v>
      </c>
      <c r="K487" s="4" t="str">
        <f aca="false">CONCATENATE(IF(ISBLANK(W487),"-",W487),"/",IF(ISBLANK(Z487),"-",Z487),"/",IF(ISBLANK(AC487),"-",AC487),"/",IF(ISBLANK(AF487),"-",AF487),"/",IF(ISBLANK(AH487),"-",AH487))</f>
        <v>-/-/-/-/-</v>
      </c>
      <c r="L487" s="4" t="str">
        <f aca="false">CONCATENATE(IF(ISBLANK(X487),"-",X487),"/",IF(ISBLANK(AA487),"-",AA487),"/",IF(ISBLANK(AD487),"-",AD487),"/",IF(ISBLANK(AG487),"-",AG487),"/",IF(ISBLANK(AI487),"-",AI487))</f>
        <v>-/-/-/-/-</v>
      </c>
      <c r="M487" s="6"/>
      <c r="N487" s="4" t="n">
        <v>2017</v>
      </c>
      <c r="O487" s="4" t="str">
        <f aca="false">CONCATENATE(IF(ISBLANK(V487),"-",V487),"/",IF(ISBLANK(Y487),"-",Y487),"/",IF(ISBLANK(AB487),"-",AB487),"/",IF(ISBLANK(AE487),"-",AE487))</f>
        <v>-/-/-/-</v>
      </c>
      <c r="P487" s="4" t="s">
        <v>858</v>
      </c>
      <c r="Q487" s="4" t="s">
        <v>859</v>
      </c>
      <c r="T487" s="11" t="n">
        <f aca="false">M487*F487</f>
        <v>0</v>
      </c>
      <c r="U487" s="12" t="n">
        <f aca="false">G487*M487</f>
        <v>0</v>
      </c>
      <c r="V487" s="2" t="s">
        <v>161</v>
      </c>
      <c r="Y487" s="0" t="s">
        <v>161</v>
      </c>
      <c r="AB487" s="0" t="s">
        <v>161</v>
      </c>
      <c r="AE487" s="4"/>
      <c r="AJ487" s="0" t="n">
        <f aca="false">VLOOKUP(D487,Koordinaten!$A:$C,2,FALSE())</f>
        <v>12.4853384</v>
      </c>
      <c r="AK487" s="0" t="n">
        <f aca="false">VLOOKUP(D487,Koordinaten!$A:$C,3,FALSE())</f>
        <v>41.894802</v>
      </c>
      <c r="AL487" s="0" t="n">
        <f aca="false">IF(ISBLANK($E487),VLOOKUP(D487,Koordinaten!$A:$C,2,FALSE()),VLOOKUP($E487,Koordinaten!$F:$H,2,FALSE()))</f>
        <v>14.155048</v>
      </c>
      <c r="AM487" s="0" t="n">
        <f aca="false">IF(ISBLANK($E487),VLOOKUP(D487,Koordinaten!$A:$C,3,FALSE()),VLOOKUP($E487,Koordinaten!$F:$H,3,FALSE()))</f>
        <v>37.587794</v>
      </c>
      <c r="AN487" s="0" t="str">
        <f aca="false">CONCATENATE(AK487,";",AJ487)</f>
        <v>41,894802;12,4853384</v>
      </c>
      <c r="AO487" s="0" t="str">
        <f aca="false">CONCATENATE(AM487,";",AL487)</f>
        <v>37,587794;14,155048</v>
      </c>
      <c r="AP487" s="0" t="n">
        <f aca="false">MIN(IF(ISBLANK(X487),9999,X487),IF(ISBLANK(AA487),9999,AA487),IF(ISBLANK(AD487),9999,AD487),IF(ISBLANK(AG487),9999,AG487),IF(ISBLANK(AI487),9999,AI487))</f>
        <v>9999</v>
      </c>
    </row>
    <row r="488" customFormat="false" ht="13" hidden="false" customHeight="false" outlineLevel="0" collapsed="false">
      <c r="B488" s="4" t="s">
        <v>44</v>
      </c>
      <c r="C488" s="5" t="n">
        <v>2015</v>
      </c>
      <c r="D488" s="4" t="s">
        <v>60</v>
      </c>
      <c r="E488" s="4" t="s">
        <v>212</v>
      </c>
      <c r="F488" s="4" t="n">
        <v>1</v>
      </c>
      <c r="G488" s="4"/>
      <c r="H488" s="2" t="s">
        <v>864</v>
      </c>
      <c r="I488" s="2" t="s">
        <v>865</v>
      </c>
      <c r="J488" s="2" t="s">
        <v>48</v>
      </c>
      <c r="K488" s="4" t="str">
        <f aca="false">CONCATENATE(IF(ISBLANK(W488),"-",W488),"/",IF(ISBLANK(Z488),"-",Z488),"/",IF(ISBLANK(AC488),"-",AC488),"/",IF(ISBLANK(AF488),"-",AF488),"/",IF(ISBLANK(AH488),"-",AH488))</f>
        <v>-/-/2020/-/-</v>
      </c>
      <c r="L488" s="4" t="str">
        <f aca="false">CONCATENATE(IF(ISBLANK(X488),"-",X488),"/",IF(ISBLANK(AA488),"-",AA488),"/",IF(ISBLANK(AD488),"-",AD488),"/",IF(ISBLANK(AG488),"-",AG488),"/",IF(ISBLANK(AI488),"-",AI488))</f>
        <v>-/-/2025/-/-</v>
      </c>
      <c r="M488" s="6"/>
      <c r="N488" s="4" t="n">
        <v>2017</v>
      </c>
      <c r="O488" s="4" t="str">
        <f aca="false">CONCATENATE(IF(ISBLANK(V488),"-",V488),"/",IF(ISBLANK(Y488),"-",Y488),"/",IF(ISBLANK(AB488),"-",AB488),"/",IF(ISBLANK(AE488),"-",AE488))</f>
        <v>-/-/92+/VI92+</v>
      </c>
      <c r="P488" s="4" t="s">
        <v>858</v>
      </c>
      <c r="Q488" s="4" t="s">
        <v>859</v>
      </c>
      <c r="T488" s="11" t="n">
        <f aca="false">M488*F488</f>
        <v>0</v>
      </c>
      <c r="U488" s="12" t="n">
        <f aca="false">G488*M488</f>
        <v>0</v>
      </c>
      <c r="V488" s="2" t="s">
        <v>161</v>
      </c>
      <c r="Y488" s="0" t="s">
        <v>161</v>
      </c>
      <c r="AB488" s="0" t="s">
        <v>583</v>
      </c>
      <c r="AC488" s="0" t="n">
        <v>2020</v>
      </c>
      <c r="AD488" s="0" t="n">
        <v>2025</v>
      </c>
      <c r="AE488" s="4" t="s">
        <v>866</v>
      </c>
      <c r="AJ488" s="0" t="n">
        <f aca="false">VLOOKUP(D488,Koordinaten!$A:$C,2,FALSE())</f>
        <v>12.4853384</v>
      </c>
      <c r="AK488" s="0" t="n">
        <f aca="false">VLOOKUP(D488,Koordinaten!$A:$C,3,FALSE())</f>
        <v>41.894802</v>
      </c>
      <c r="AL488" s="0" t="n">
        <f aca="false">IF(ISBLANK($E488),VLOOKUP(D488,Koordinaten!$A:$C,2,FALSE()),VLOOKUP($E488,Koordinaten!$F:$H,2,FALSE()))</f>
        <v>14.155048</v>
      </c>
      <c r="AM488" s="0" t="n">
        <f aca="false">IF(ISBLANK($E488),VLOOKUP(D488,Koordinaten!$A:$C,3,FALSE()),VLOOKUP($E488,Koordinaten!$F:$H,3,FALSE()))</f>
        <v>37.587794</v>
      </c>
      <c r="AN488" s="0" t="str">
        <f aca="false">CONCATENATE(AK488,";",AJ488)</f>
        <v>41,894802;12,4853384</v>
      </c>
      <c r="AO488" s="0" t="str">
        <f aca="false">CONCATENATE(AM488,";",AL488)</f>
        <v>37,587794;14,155048</v>
      </c>
      <c r="AP488" s="0" t="n">
        <f aca="false">MIN(IF(ISBLANK(X488),9999,X488),IF(ISBLANK(AA488),9999,AA488),IF(ISBLANK(AD488),9999,AD488),IF(ISBLANK(AG488),9999,AG488),IF(ISBLANK(AI488),9999,AI488))</f>
        <v>2025</v>
      </c>
    </row>
    <row r="489" customFormat="false" ht="13" hidden="false" customHeight="false" outlineLevel="0" collapsed="false">
      <c r="B489" s="4" t="s">
        <v>89</v>
      </c>
      <c r="C489" s="5" t="n">
        <v>2015</v>
      </c>
      <c r="D489" s="4" t="s">
        <v>60</v>
      </c>
      <c r="E489" s="4" t="s">
        <v>212</v>
      </c>
      <c r="F489" s="4" t="n">
        <v>3</v>
      </c>
      <c r="G489" s="4"/>
      <c r="H489" s="2" t="s">
        <v>378</v>
      </c>
      <c r="I489" s="2" t="s">
        <v>97</v>
      </c>
      <c r="J489" s="2" t="s">
        <v>97</v>
      </c>
      <c r="K489" s="4" t="str">
        <f aca="false">CONCATENATE(IF(ISBLANK(W489),"-",W489),"/",IF(ISBLANK(Z489),"-",Z489),"/",IF(ISBLANK(AC489),"-",AC489),"/",IF(ISBLANK(AF489),"-",AF489),"/",IF(ISBLANK(AH489),"-",AH489))</f>
        <v>-/2017/-/2018/-</v>
      </c>
      <c r="L489" s="4" t="str">
        <f aca="false">CONCATENATE(IF(ISBLANK(X489),"-",X489),"/",IF(ISBLANK(AA489),"-",AA489),"/",IF(ISBLANK(AD489),"-",AD489),"/",IF(ISBLANK(AG489),"-",AG489),"/",IF(ISBLANK(AI489),"-",AI489))</f>
        <v>-/2025/-/2022/-</v>
      </c>
      <c r="M489" s="6"/>
      <c r="N489" s="4" t="n">
        <v>2017</v>
      </c>
      <c r="O489" s="4" t="str">
        <f aca="false">CONCATENATE(IF(ISBLANK(V489),"-",V489),"/",IF(ISBLANK(Y489),"-",Y489),"/",IF(ISBLANK(AB489),"-",AB489),"/",IF(ISBLANK(AE489),"-",AE489))</f>
        <v>-/91/-/87,3</v>
      </c>
      <c r="P489" s="4" t="s">
        <v>867</v>
      </c>
      <c r="Q489" s="4" t="s">
        <v>859</v>
      </c>
      <c r="T489" s="11" t="n">
        <f aca="false">M489*F489</f>
        <v>0</v>
      </c>
      <c r="U489" s="12" t="n">
        <f aca="false">G489*M489</f>
        <v>0</v>
      </c>
      <c r="V489" s="2" t="s">
        <v>161</v>
      </c>
      <c r="Y489" s="0" t="n">
        <v>91</v>
      </c>
      <c r="Z489" s="0" t="n">
        <v>2017</v>
      </c>
      <c r="AA489" s="0" t="n">
        <v>2025</v>
      </c>
      <c r="AB489" s="0" t="s">
        <v>161</v>
      </c>
      <c r="AE489" s="4" t="n">
        <v>87.3</v>
      </c>
      <c r="AF489" s="0" t="n">
        <v>2018</v>
      </c>
      <c r="AG489" s="0" t="n">
        <v>2022</v>
      </c>
      <c r="AJ489" s="0" t="n">
        <f aca="false">VLOOKUP(D489,Koordinaten!$A:$C,2,FALSE())</f>
        <v>12.4853384</v>
      </c>
      <c r="AK489" s="0" t="n">
        <f aca="false">VLOOKUP(D489,Koordinaten!$A:$C,3,FALSE())</f>
        <v>41.894802</v>
      </c>
      <c r="AL489" s="0" t="n">
        <f aca="false">IF(ISBLANK($E489),VLOOKUP(D489,Koordinaten!$A:$C,2,FALSE()),VLOOKUP($E489,Koordinaten!$F:$H,2,FALSE()))</f>
        <v>14.155048</v>
      </c>
      <c r="AM489" s="0" t="n">
        <f aca="false">IF(ISBLANK($E489),VLOOKUP(D489,Koordinaten!$A:$C,3,FALSE()),VLOOKUP($E489,Koordinaten!$F:$H,3,FALSE()))</f>
        <v>37.587794</v>
      </c>
      <c r="AN489" s="0" t="str">
        <f aca="false">CONCATENATE(AK489,";",AJ489)</f>
        <v>41,894802;12,4853384</v>
      </c>
      <c r="AO489" s="0" t="str">
        <f aca="false">CONCATENATE(AM489,";",AL489)</f>
        <v>37,587794;14,155048</v>
      </c>
      <c r="AP489" s="0" t="n">
        <f aca="false">MIN(IF(ISBLANK(X489),9999,X489),IF(ISBLANK(AA489),9999,AA489),IF(ISBLANK(AD489),9999,AD489),IF(ISBLANK(AG489),9999,AG489),IF(ISBLANK(AI489),9999,AI489))</f>
        <v>2022</v>
      </c>
      <c r="AQ489" s="10" t="n">
        <v>44065</v>
      </c>
      <c r="AR489" s="0" t="n">
        <v>2</v>
      </c>
    </row>
    <row r="490" customFormat="false" ht="13" hidden="false" customHeight="false" outlineLevel="0" collapsed="false">
      <c r="B490" s="4" t="s">
        <v>52</v>
      </c>
      <c r="C490" s="5" t="n">
        <v>2011</v>
      </c>
      <c r="D490" s="4" t="s">
        <v>60</v>
      </c>
      <c r="E490" s="4" t="s">
        <v>212</v>
      </c>
      <c r="F490" s="4" t="n">
        <v>1</v>
      </c>
      <c r="G490" s="4"/>
      <c r="H490" s="2" t="s">
        <v>868</v>
      </c>
      <c r="I490" s="2" t="s">
        <v>869</v>
      </c>
      <c r="J490" s="2" t="s">
        <v>406</v>
      </c>
      <c r="K490" s="4" t="str">
        <f aca="false">CONCATENATE(IF(ISBLANK(W490),"-",W490),"/",IF(ISBLANK(Z490),"-",Z490),"/",IF(ISBLANK(AC490),"-",AC490),"/",IF(ISBLANK(AF490),"-",AF490),"/",IF(ISBLANK(AH490),"-",AH490))</f>
        <v>-/-/-/-/-</v>
      </c>
      <c r="L490" s="4" t="str">
        <f aca="false">CONCATENATE(IF(ISBLANK(X490),"-",X490),"/",IF(ISBLANK(AA490),"-",AA490),"/",IF(ISBLANK(AD490),"-",AD490),"/",IF(ISBLANK(AG490),"-",AG490),"/",IF(ISBLANK(AI490),"-",AI490))</f>
        <v>-/-/-/-/-</v>
      </c>
      <c r="M490" s="6"/>
      <c r="N490" s="4" t="n">
        <v>2017</v>
      </c>
      <c r="O490" s="4" t="str">
        <f aca="false">CONCATENATE(IF(ISBLANK(V490),"-",V490),"/",IF(ISBLANK(Y490),"-",Y490),"/",IF(ISBLANK(AB490),"-",AB490),"/",IF(ISBLANK(AE490),"-",AE490))</f>
        <v>-/-/-/-</v>
      </c>
      <c r="P490" s="4" t="s">
        <v>870</v>
      </c>
      <c r="Q490" s="4" t="s">
        <v>859</v>
      </c>
      <c r="T490" s="11" t="n">
        <f aca="false">M490*F490</f>
        <v>0</v>
      </c>
      <c r="U490" s="12" t="n">
        <f aca="false">G490*M490</f>
        <v>0</v>
      </c>
      <c r="V490" s="2" t="s">
        <v>161</v>
      </c>
      <c r="Y490" s="0" t="s">
        <v>161</v>
      </c>
      <c r="AB490" s="0" t="s">
        <v>161</v>
      </c>
      <c r="AE490" s="4"/>
      <c r="AJ490" s="0" t="n">
        <f aca="false">VLOOKUP(D490,Koordinaten!$A:$C,2,FALSE())</f>
        <v>12.4853384</v>
      </c>
      <c r="AK490" s="0" t="n">
        <f aca="false">VLOOKUP(D490,Koordinaten!$A:$C,3,FALSE())</f>
        <v>41.894802</v>
      </c>
      <c r="AL490" s="0" t="n">
        <f aca="false">IF(ISBLANK($E490),VLOOKUP(D490,Koordinaten!$A:$C,2,FALSE()),VLOOKUP($E490,Koordinaten!$F:$H,2,FALSE()))</f>
        <v>14.155048</v>
      </c>
      <c r="AM490" s="0" t="n">
        <f aca="false">IF(ISBLANK($E490),VLOOKUP(D490,Koordinaten!$A:$C,3,FALSE()),VLOOKUP($E490,Koordinaten!$F:$H,3,FALSE()))</f>
        <v>37.587794</v>
      </c>
      <c r="AN490" s="0" t="str">
        <f aca="false">CONCATENATE(AK490,";",AJ490)</f>
        <v>41,894802;12,4853384</v>
      </c>
      <c r="AO490" s="0" t="str">
        <f aca="false">CONCATENATE(AM490,";",AL490)</f>
        <v>37,587794;14,155048</v>
      </c>
      <c r="AP490" s="0" t="n">
        <f aca="false">MIN(IF(ISBLANK(X490),9999,X490),IF(ISBLANK(AA490),9999,AA490),IF(ISBLANK(AD490),9999,AD490),IF(ISBLANK(AG490),9999,AG490),IF(ISBLANK(AI490),9999,AI490))</f>
        <v>9999</v>
      </c>
    </row>
    <row r="491" customFormat="false" ht="13" hidden="false" customHeight="false" outlineLevel="0" collapsed="false">
      <c r="B491" s="4" t="s">
        <v>52</v>
      </c>
      <c r="C491" s="5" t="n">
        <v>2011</v>
      </c>
      <c r="D491" s="4" t="s">
        <v>60</v>
      </c>
      <c r="E491" s="4" t="s">
        <v>212</v>
      </c>
      <c r="F491" s="4" t="n">
        <v>1</v>
      </c>
      <c r="G491" s="4"/>
      <c r="H491" s="2" t="s">
        <v>871</v>
      </c>
      <c r="I491" s="2" t="s">
        <v>869</v>
      </c>
      <c r="J491" s="2" t="s">
        <v>406</v>
      </c>
      <c r="K491" s="4" t="str">
        <f aca="false">CONCATENATE(IF(ISBLANK(W491),"-",W491),"/",IF(ISBLANK(Z491),"-",Z491),"/",IF(ISBLANK(AC491),"-",AC491),"/",IF(ISBLANK(AF491),"-",AF491),"/",IF(ISBLANK(AH491),"-",AH491))</f>
        <v>-/-/2017/-/-</v>
      </c>
      <c r="L491" s="4" t="str">
        <f aca="false">CONCATENATE(IF(ISBLANK(X491),"-",X491),"/",IF(ISBLANK(AA491),"-",AA491),"/",IF(ISBLANK(AD491),"-",AD491),"/",IF(ISBLANK(AG491),"-",AG491),"/",IF(ISBLANK(AI491),"-",AI491))</f>
        <v>-/-/2023/-/-</v>
      </c>
      <c r="M491" s="6"/>
      <c r="N491" s="4" t="n">
        <v>2017</v>
      </c>
      <c r="O491" s="4" t="str">
        <f aca="false">CONCATENATE(IF(ISBLANK(V491),"-",V491),"/",IF(ISBLANK(Y491),"-",Y491),"/",IF(ISBLANK(AB491),"-",AB491),"/",IF(ISBLANK(AE491),"-",AE491))</f>
        <v>-/-/93/-</v>
      </c>
      <c r="P491" s="4" t="s">
        <v>870</v>
      </c>
      <c r="Q491" s="4" t="s">
        <v>859</v>
      </c>
      <c r="T491" s="11" t="n">
        <f aca="false">M491*F491</f>
        <v>0</v>
      </c>
      <c r="U491" s="12" t="n">
        <f aca="false">G491*M491</f>
        <v>0</v>
      </c>
      <c r="V491" s="2" t="s">
        <v>161</v>
      </c>
      <c r="Y491" s="0" t="s">
        <v>161</v>
      </c>
      <c r="AB491" s="0" t="n">
        <v>93</v>
      </c>
      <c r="AC491" s="0" t="n">
        <v>2017</v>
      </c>
      <c r="AD491" s="0" t="n">
        <v>2023</v>
      </c>
      <c r="AE491" s="4"/>
      <c r="AJ491" s="0" t="n">
        <f aca="false">VLOOKUP(D491,Koordinaten!$A:$C,2,FALSE())</f>
        <v>12.4853384</v>
      </c>
      <c r="AK491" s="0" t="n">
        <f aca="false">VLOOKUP(D491,Koordinaten!$A:$C,3,FALSE())</f>
        <v>41.894802</v>
      </c>
      <c r="AL491" s="0" t="n">
        <f aca="false">IF(ISBLANK($E491),VLOOKUP(D491,Koordinaten!$A:$C,2,FALSE()),VLOOKUP($E491,Koordinaten!$F:$H,2,FALSE()))</f>
        <v>14.155048</v>
      </c>
      <c r="AM491" s="0" t="n">
        <f aca="false">IF(ISBLANK($E491),VLOOKUP(D491,Koordinaten!$A:$C,3,FALSE()),VLOOKUP($E491,Koordinaten!$F:$H,3,FALSE()))</f>
        <v>37.587794</v>
      </c>
      <c r="AN491" s="0" t="str">
        <f aca="false">CONCATENATE(AK491,";",AJ491)</f>
        <v>41,894802;12,4853384</v>
      </c>
      <c r="AO491" s="0" t="str">
        <f aca="false">CONCATENATE(AM491,";",AL491)</f>
        <v>37,587794;14,155048</v>
      </c>
      <c r="AP491" s="0" t="n">
        <f aca="false">MIN(IF(ISBLANK(X491),9999,X491),IF(ISBLANK(AA491),9999,AA491),IF(ISBLANK(AD491),9999,AD491),IF(ISBLANK(AG491),9999,AG491),IF(ISBLANK(AI491),9999,AI491))</f>
        <v>2023</v>
      </c>
    </row>
    <row r="492" customFormat="false" ht="13" hidden="false" customHeight="false" outlineLevel="0" collapsed="false">
      <c r="B492" s="4" t="s">
        <v>52</v>
      </c>
      <c r="C492" s="5" t="n">
        <v>2016</v>
      </c>
      <c r="D492" s="4" t="s">
        <v>60</v>
      </c>
      <c r="E492" s="4" t="s">
        <v>212</v>
      </c>
      <c r="F492" s="4" t="n">
        <v>1</v>
      </c>
      <c r="G492" s="4"/>
      <c r="H492" s="2" t="s">
        <v>872</v>
      </c>
      <c r="I492" s="2" t="s">
        <v>869</v>
      </c>
      <c r="J492" s="2" t="s">
        <v>406</v>
      </c>
      <c r="K492" s="4" t="str">
        <f aca="false">CONCATENATE(IF(ISBLANK(W492),"-",W492),"/",IF(ISBLANK(Z492),"-",Z492),"/",IF(ISBLANK(AC492),"-",AC492),"/",IF(ISBLANK(AF492),"-",AF492),"/",IF(ISBLANK(AH492),"-",AH492))</f>
        <v>-/-/-/-/-</v>
      </c>
      <c r="L492" s="4" t="str">
        <f aca="false">CONCATENATE(IF(ISBLANK(X492),"-",X492),"/",IF(ISBLANK(AA492),"-",AA492),"/",IF(ISBLANK(AD492),"-",AD492),"/",IF(ISBLANK(AG492),"-",AG492),"/",IF(ISBLANK(AI492),"-",AI492))</f>
        <v>-/-/-/-/-</v>
      </c>
      <c r="M492" s="6"/>
      <c r="N492" s="4" t="n">
        <v>2017</v>
      </c>
      <c r="O492" s="4" t="str">
        <f aca="false">CONCATENATE(IF(ISBLANK(V492),"-",V492),"/",IF(ISBLANK(Y492),"-",Y492),"/",IF(ISBLANK(AB492),"-",AB492),"/",IF(ISBLANK(AE492),"-",AE492))</f>
        <v>-/-/-/-</v>
      </c>
      <c r="P492" s="4" t="s">
        <v>870</v>
      </c>
      <c r="Q492" s="4" t="s">
        <v>859</v>
      </c>
      <c r="T492" s="11" t="n">
        <f aca="false">M492*F492</f>
        <v>0</v>
      </c>
      <c r="U492" s="12" t="n">
        <f aca="false">G492*M492</f>
        <v>0</v>
      </c>
      <c r="V492" s="2" t="s">
        <v>161</v>
      </c>
      <c r="Y492" s="0" t="s">
        <v>161</v>
      </c>
      <c r="AB492" s="0" t="s">
        <v>161</v>
      </c>
      <c r="AE492" s="4"/>
      <c r="AJ492" s="0" t="n">
        <f aca="false">VLOOKUP(D492,Koordinaten!$A:$C,2,FALSE())</f>
        <v>12.4853384</v>
      </c>
      <c r="AK492" s="0" t="n">
        <f aca="false">VLOOKUP(D492,Koordinaten!$A:$C,3,FALSE())</f>
        <v>41.894802</v>
      </c>
      <c r="AL492" s="0" t="n">
        <f aca="false">IF(ISBLANK($E492),VLOOKUP(D492,Koordinaten!$A:$C,2,FALSE()),VLOOKUP($E492,Koordinaten!$F:$H,2,FALSE()))</f>
        <v>14.155048</v>
      </c>
      <c r="AM492" s="0" t="n">
        <f aca="false">IF(ISBLANK($E492),VLOOKUP(D492,Koordinaten!$A:$C,3,FALSE()),VLOOKUP($E492,Koordinaten!$F:$H,3,FALSE()))</f>
        <v>37.587794</v>
      </c>
      <c r="AN492" s="0" t="str">
        <f aca="false">CONCATENATE(AK492,";",AJ492)</f>
        <v>41,894802;12,4853384</v>
      </c>
      <c r="AO492" s="0" t="str">
        <f aca="false">CONCATENATE(AM492,";",AL492)</f>
        <v>37,587794;14,155048</v>
      </c>
      <c r="AP492" s="0" t="n">
        <f aca="false">MIN(IF(ISBLANK(X492),9999,X492),IF(ISBLANK(AA492),9999,AA492),IF(ISBLANK(AD492),9999,AD492),IF(ISBLANK(AG492),9999,AG492),IF(ISBLANK(AI492),9999,AI492))</f>
        <v>9999</v>
      </c>
    </row>
    <row r="493" customFormat="false" ht="13" hidden="false" customHeight="false" outlineLevel="0" collapsed="false">
      <c r="B493" s="4" t="s">
        <v>89</v>
      </c>
      <c r="C493" s="5" t="n">
        <v>2014</v>
      </c>
      <c r="D493" s="4" t="s">
        <v>60</v>
      </c>
      <c r="E493" s="4" t="s">
        <v>212</v>
      </c>
      <c r="F493" s="4" t="n">
        <v>2</v>
      </c>
      <c r="G493" s="4"/>
      <c r="H493" s="2" t="s">
        <v>398</v>
      </c>
      <c r="I493" s="2" t="s">
        <v>873</v>
      </c>
      <c r="J493" s="2" t="s">
        <v>392</v>
      </c>
      <c r="K493" s="4" t="str">
        <f aca="false">CONCATENATE(IF(ISBLANK(W493),"-",W493),"/",IF(ISBLANK(Z493),"-",Z493),"/",IF(ISBLANK(AC493),"-",AC493),"/",IF(ISBLANK(AF493),"-",AF493),"/",IF(ISBLANK(AH493),"-",AH493))</f>
        <v>-/-/2015/-/-</v>
      </c>
      <c r="L493" s="4" t="str">
        <f aca="false">CONCATENATE(IF(ISBLANK(X493),"-",X493),"/",IF(ISBLANK(AA493),"-",AA493),"/",IF(ISBLANK(AD493),"-",AD493),"/",IF(ISBLANK(AG493),"-",AG493),"/",IF(ISBLANK(AI493),"-",AI493))</f>
        <v>-/-/2018/-/-</v>
      </c>
      <c r="M493" s="6"/>
      <c r="N493" s="4" t="n">
        <v>2017</v>
      </c>
      <c r="O493" s="4" t="str">
        <f aca="false">CONCATENATE(IF(ISBLANK(V493),"-",V493),"/",IF(ISBLANK(Y493),"-",Y493),"/",IF(ISBLANK(AB493),"-",AB493),"/",IF(ISBLANK(AE493),"-",AE493))</f>
        <v>-/-/90/CT88,5</v>
      </c>
      <c r="P493" s="4" t="s">
        <v>398</v>
      </c>
      <c r="Q493" s="4" t="s">
        <v>859</v>
      </c>
      <c r="T493" s="11" t="n">
        <f aca="false">M493*F493</f>
        <v>0</v>
      </c>
      <c r="U493" s="12" t="n">
        <f aca="false">G493*M493</f>
        <v>0</v>
      </c>
      <c r="V493" s="2" t="s">
        <v>161</v>
      </c>
      <c r="Y493" s="0" t="s">
        <v>161</v>
      </c>
      <c r="AB493" s="0" t="n">
        <v>90</v>
      </c>
      <c r="AC493" s="0" t="n">
        <v>2015</v>
      </c>
      <c r="AD493" s="0" t="n">
        <v>2018</v>
      </c>
      <c r="AE493" s="4" t="s">
        <v>874</v>
      </c>
      <c r="AJ493" s="0" t="n">
        <f aca="false">VLOOKUP(D493,Koordinaten!$A:$C,2,FALSE())</f>
        <v>12.4853384</v>
      </c>
      <c r="AK493" s="0" t="n">
        <f aca="false">VLOOKUP(D493,Koordinaten!$A:$C,3,FALSE())</f>
        <v>41.894802</v>
      </c>
      <c r="AL493" s="0" t="n">
        <f aca="false">IF(ISBLANK($E493),VLOOKUP(D493,Koordinaten!$A:$C,2,FALSE()),VLOOKUP($E493,Koordinaten!$F:$H,2,FALSE()))</f>
        <v>14.155048</v>
      </c>
      <c r="AM493" s="0" t="n">
        <f aca="false">IF(ISBLANK($E493),VLOOKUP(D493,Koordinaten!$A:$C,3,FALSE()),VLOOKUP($E493,Koordinaten!$F:$H,3,FALSE()))</f>
        <v>37.587794</v>
      </c>
      <c r="AN493" s="0" t="str">
        <f aca="false">CONCATENATE(AK493,";",AJ493)</f>
        <v>41,894802;12,4853384</v>
      </c>
      <c r="AO493" s="0" t="str">
        <f aca="false">CONCATENATE(AM493,";",AL493)</f>
        <v>37,587794;14,155048</v>
      </c>
      <c r="AP493" s="0" t="n">
        <f aca="false">MIN(IF(ISBLANK(X493),9999,X493),IF(ISBLANK(AA493),9999,AA493),IF(ISBLANK(AD493),9999,AD493),IF(ISBLANK(AG493),9999,AG493),IF(ISBLANK(AI493),9999,AI493))</f>
        <v>2018</v>
      </c>
    </row>
    <row r="494" customFormat="false" ht="13" hidden="false" customHeight="false" outlineLevel="0" collapsed="false">
      <c r="B494" s="4" t="s">
        <v>89</v>
      </c>
      <c r="C494" s="5" t="n">
        <v>2014</v>
      </c>
      <c r="D494" s="4" t="s">
        <v>60</v>
      </c>
      <c r="E494" s="4" t="s">
        <v>212</v>
      </c>
      <c r="F494" s="4" t="n">
        <v>3</v>
      </c>
      <c r="G494" s="4"/>
      <c r="H494" s="2" t="s">
        <v>398</v>
      </c>
      <c r="I494" s="2" t="s">
        <v>875</v>
      </c>
      <c r="J494" s="2" t="s">
        <v>392</v>
      </c>
      <c r="K494" s="4" t="str">
        <f aca="false">CONCATENATE(IF(ISBLANK(W494),"-",W494),"/",IF(ISBLANK(Z494),"-",Z494),"/",IF(ISBLANK(AC494),"-",AC494),"/",IF(ISBLANK(AF494),"-",AF494),"/",IF(ISBLANK(AH494),"-",AH494))</f>
        <v>2017/-/2019/-/-</v>
      </c>
      <c r="L494" s="4" t="str">
        <f aca="false">CONCATENATE(IF(ISBLANK(X494),"-",X494),"/",IF(ISBLANK(AA494),"-",AA494),"/",IF(ISBLANK(AD494),"-",AD494),"/",IF(ISBLANK(AG494),"-",AG494),"/",IF(ISBLANK(AI494),"-",AI494))</f>
        <v>2024/-/2024/-/-</v>
      </c>
      <c r="M494" s="6"/>
      <c r="N494" s="4" t="n">
        <v>2017</v>
      </c>
      <c r="O494" s="4" t="str">
        <f aca="false">CONCATENATE(IF(ISBLANK(V494),"-",V494),"/",IF(ISBLANK(Y494),"-",Y494),"/",IF(ISBLANK(AB494),"-",AB494),"/",IF(ISBLANK(AE494),"-",AE494))</f>
        <v>93+/-/90/VI90</v>
      </c>
      <c r="P494" s="4" t="s">
        <v>398</v>
      </c>
      <c r="Q494" s="4" t="s">
        <v>859</v>
      </c>
      <c r="T494" s="11" t="n">
        <f aca="false">M494*F494</f>
        <v>0</v>
      </c>
      <c r="U494" s="12" t="n">
        <f aca="false">G494*M494</f>
        <v>0</v>
      </c>
      <c r="V494" s="2" t="s">
        <v>526</v>
      </c>
      <c r="W494" s="0" t="n">
        <v>2017</v>
      </c>
      <c r="X494" s="0" t="n">
        <v>2024</v>
      </c>
      <c r="Y494" s="0" t="s">
        <v>161</v>
      </c>
      <c r="AB494" s="0" t="n">
        <v>90</v>
      </c>
      <c r="AC494" s="0" t="n">
        <v>2019</v>
      </c>
      <c r="AD494" s="0" t="n">
        <v>2024</v>
      </c>
      <c r="AE494" s="4" t="s">
        <v>876</v>
      </c>
      <c r="AJ494" s="0" t="n">
        <f aca="false">VLOOKUP(D494,Koordinaten!$A:$C,2,FALSE())</f>
        <v>12.4853384</v>
      </c>
      <c r="AK494" s="0" t="n">
        <f aca="false">VLOOKUP(D494,Koordinaten!$A:$C,3,FALSE())</f>
        <v>41.894802</v>
      </c>
      <c r="AL494" s="0" t="n">
        <f aca="false">IF(ISBLANK($E494),VLOOKUP(D494,Koordinaten!$A:$C,2,FALSE()),VLOOKUP($E494,Koordinaten!$F:$H,2,FALSE()))</f>
        <v>14.155048</v>
      </c>
      <c r="AM494" s="0" t="n">
        <f aca="false">IF(ISBLANK($E494),VLOOKUP(D494,Koordinaten!$A:$C,3,FALSE()),VLOOKUP($E494,Koordinaten!$F:$H,3,FALSE()))</f>
        <v>37.587794</v>
      </c>
      <c r="AN494" s="0" t="str">
        <f aca="false">CONCATENATE(AK494,";",AJ494)</f>
        <v>41,894802;12,4853384</v>
      </c>
      <c r="AO494" s="0" t="str">
        <f aca="false">CONCATENATE(AM494,";",AL494)</f>
        <v>37,587794;14,155048</v>
      </c>
      <c r="AP494" s="0" t="n">
        <f aca="false">MIN(IF(ISBLANK(X494),9999,X494),IF(ISBLANK(AA494),9999,AA494),IF(ISBLANK(AD494),9999,AD494),IF(ISBLANK(AG494),9999,AG494),IF(ISBLANK(AI494),9999,AI494))</f>
        <v>2024</v>
      </c>
    </row>
    <row r="495" customFormat="false" ht="13" hidden="false" customHeight="false" outlineLevel="0" collapsed="false">
      <c r="B495" s="4" t="s">
        <v>128</v>
      </c>
      <c r="C495" s="4" t="n">
        <v>2013</v>
      </c>
      <c r="D495" s="4" t="s">
        <v>60</v>
      </c>
      <c r="E495" s="4" t="s">
        <v>212</v>
      </c>
      <c r="F495" s="4" t="n">
        <v>3</v>
      </c>
      <c r="G495" s="4"/>
      <c r="H495" s="2" t="s">
        <v>398</v>
      </c>
      <c r="I495" s="2" t="s">
        <v>877</v>
      </c>
      <c r="J495" s="2" t="s">
        <v>48</v>
      </c>
      <c r="K495" s="4" t="str">
        <f aca="false">CONCATENATE(IF(ISBLANK(W495),"-",W495),"/",IF(ISBLANK(Z495),"-",Z495),"/",IF(ISBLANK(AC495),"-",AC495),"/",IF(ISBLANK(AF495),"-",AF495),"/",IF(ISBLANK(AH495),"-",AH495))</f>
        <v>-/-/-/-/-</v>
      </c>
      <c r="L495" s="4" t="str">
        <f aca="false">CONCATENATE(IF(ISBLANK(X495),"-",X495),"/",IF(ISBLANK(AA495),"-",AA495),"/",IF(ISBLANK(AD495),"-",AD495),"/",IF(ISBLANK(AG495),"-",AG495),"/",IF(ISBLANK(AI495),"-",AI495))</f>
        <v>-/-/-/-/-</v>
      </c>
      <c r="M495" s="6"/>
      <c r="N495" s="4" t="n">
        <v>2017</v>
      </c>
      <c r="O495" s="4" t="str">
        <f aca="false">CONCATENATE(IF(ISBLANK(V495),"-",V495),"/",IF(ISBLANK(Y495),"-",Y495),"/",IF(ISBLANK(AB495),"-",AB495),"/",IF(ISBLANK(AE495),"-",AE495))</f>
        <v>-/-/-/-</v>
      </c>
      <c r="P495" s="4" t="s">
        <v>398</v>
      </c>
      <c r="Q495" s="4" t="s">
        <v>859</v>
      </c>
      <c r="T495" s="11" t="n">
        <f aca="false">M495*F495</f>
        <v>0</v>
      </c>
      <c r="U495" s="12" t="n">
        <f aca="false">G495*M495</f>
        <v>0</v>
      </c>
      <c r="V495" s="2" t="s">
        <v>161</v>
      </c>
      <c r="Y495" s="0" t="s">
        <v>161</v>
      </c>
      <c r="AB495" s="0" t="s">
        <v>161</v>
      </c>
      <c r="AE495" s="4"/>
      <c r="AJ495" s="0" t="n">
        <f aca="false">VLOOKUP(D495,Koordinaten!$A:$C,2,FALSE())</f>
        <v>12.4853384</v>
      </c>
      <c r="AK495" s="0" t="n">
        <f aca="false">VLOOKUP(D495,Koordinaten!$A:$C,3,FALSE())</f>
        <v>41.894802</v>
      </c>
      <c r="AL495" s="0" t="n">
        <f aca="false">IF(ISBLANK($E495),VLOOKUP(D495,Koordinaten!$A:$C,2,FALSE()),VLOOKUP($E495,Koordinaten!$F:$H,2,FALSE()))</f>
        <v>14.155048</v>
      </c>
      <c r="AM495" s="0" t="n">
        <f aca="false">IF(ISBLANK($E495),VLOOKUP(D495,Koordinaten!$A:$C,3,FALSE()),VLOOKUP($E495,Koordinaten!$F:$H,3,FALSE()))</f>
        <v>37.587794</v>
      </c>
      <c r="AN495" s="0" t="str">
        <f aca="false">CONCATENATE(AK495,";",AJ495)</f>
        <v>41,894802;12,4853384</v>
      </c>
      <c r="AO495" s="0" t="str">
        <f aca="false">CONCATENATE(AM495,";",AL495)</f>
        <v>37,587794;14,155048</v>
      </c>
      <c r="AP495" s="0" t="n">
        <f aca="false">MIN(IF(ISBLANK(X495),9999,X495),IF(ISBLANK(AA495),9999,AA495),IF(ISBLANK(AD495),9999,AD495),IF(ISBLANK(AG495),9999,AG495),IF(ISBLANK(AI495),9999,AI495))</f>
        <v>9999</v>
      </c>
    </row>
    <row r="496" customFormat="false" ht="13" hidden="false" customHeight="false" outlineLevel="0" collapsed="false">
      <c r="B496" s="4" t="s">
        <v>44</v>
      </c>
      <c r="C496" s="5" t="n">
        <v>2015</v>
      </c>
      <c r="D496" s="4" t="s">
        <v>60</v>
      </c>
      <c r="E496" s="4" t="s">
        <v>212</v>
      </c>
      <c r="F496" s="4" t="n">
        <v>2</v>
      </c>
      <c r="G496" s="4" t="n">
        <v>2</v>
      </c>
      <c r="H496" s="2" t="s">
        <v>398</v>
      </c>
      <c r="I496" s="2" t="s">
        <v>399</v>
      </c>
      <c r="J496" s="2" t="s">
        <v>48</v>
      </c>
      <c r="K496" s="4" t="str">
        <f aca="false">CONCATENATE(IF(ISBLANK(W496),"-",W496),"/",IF(ISBLANK(Z496),"-",Z496),"/",IF(ISBLANK(AC496),"-",AC496),"/",IF(ISBLANK(AF496),"-",AF496),"/",IF(ISBLANK(AH496),"-",AH496))</f>
        <v>2018/-/-/2019/-</v>
      </c>
      <c r="L496" s="4" t="str">
        <f aca="false">CONCATENATE(IF(ISBLANK(X496),"-",X496),"/",IF(ISBLANK(AA496),"-",AA496),"/",IF(ISBLANK(AD496),"-",AD496),"/",IF(ISBLANK(AG496),"-",AG496),"/",IF(ISBLANK(AI496),"-",AI496))</f>
        <v>2026/-/-/2030/-</v>
      </c>
      <c r="M496" s="6"/>
      <c r="N496" s="4" t="n">
        <v>2017</v>
      </c>
      <c r="O496" s="4" t="str">
        <f aca="false">CONCATENATE(IF(ISBLANK(V496),"-",V496),"/",IF(ISBLANK(Y496),"-",Y496),"/",IF(ISBLANK(AB496),"-",AB496),"/",IF(ISBLANK(AE496),"-",AE496))</f>
        <v>91/-/-/91,4</v>
      </c>
      <c r="P496" s="4" t="s">
        <v>398</v>
      </c>
      <c r="Q496" s="4" t="s">
        <v>859</v>
      </c>
      <c r="T496" s="11" t="n">
        <f aca="false">M496*F496</f>
        <v>0</v>
      </c>
      <c r="U496" s="12" t="n">
        <f aca="false">G496*M496</f>
        <v>0</v>
      </c>
      <c r="V496" s="2" t="n">
        <v>91</v>
      </c>
      <c r="W496" s="0" t="n">
        <v>2018</v>
      </c>
      <c r="X496" s="0" t="n">
        <v>2026</v>
      </c>
      <c r="Y496" s="0" t="s">
        <v>161</v>
      </c>
      <c r="AB496" s="0" t="s">
        <v>161</v>
      </c>
      <c r="AE496" s="4" t="n">
        <v>91.4</v>
      </c>
      <c r="AF496" s="0" t="n">
        <v>2019</v>
      </c>
      <c r="AG496" s="0" t="n">
        <v>2030</v>
      </c>
      <c r="AJ496" s="0" t="n">
        <f aca="false">VLOOKUP(D496,Koordinaten!$A:$C,2,FALSE())</f>
        <v>12.4853384</v>
      </c>
      <c r="AK496" s="0" t="n">
        <f aca="false">VLOOKUP(D496,Koordinaten!$A:$C,3,FALSE())</f>
        <v>41.894802</v>
      </c>
      <c r="AL496" s="0" t="n">
        <f aca="false">IF(ISBLANK($E496),VLOOKUP(D496,Koordinaten!$A:$C,2,FALSE()),VLOOKUP($E496,Koordinaten!$F:$H,2,FALSE()))</f>
        <v>14.155048</v>
      </c>
      <c r="AM496" s="0" t="n">
        <f aca="false">IF(ISBLANK($E496),VLOOKUP(D496,Koordinaten!$A:$C,3,FALSE()),VLOOKUP($E496,Koordinaten!$F:$H,3,FALSE()))</f>
        <v>37.587794</v>
      </c>
      <c r="AN496" s="0" t="str">
        <f aca="false">CONCATENATE(AK496,";",AJ496)</f>
        <v>41,894802;12,4853384</v>
      </c>
      <c r="AO496" s="0" t="str">
        <f aca="false">CONCATENATE(AM496,";",AL496)</f>
        <v>37,587794;14,155048</v>
      </c>
      <c r="AP496" s="0" t="n">
        <f aca="false">MIN(IF(ISBLANK(X496),9999,X496),IF(ISBLANK(AA496),9999,AA496),IF(ISBLANK(AD496),9999,AD496),IF(ISBLANK(AG496),9999,AG496),IF(ISBLANK(AI496),9999,AI496))</f>
        <v>2026</v>
      </c>
      <c r="AQ496" s="10" t="n">
        <v>44066</v>
      </c>
      <c r="AR496" s="0" t="n">
        <v>10</v>
      </c>
    </row>
    <row r="497" customFormat="false" ht="20" hidden="false" customHeight="false" outlineLevel="0" collapsed="false">
      <c r="B497" s="4" t="s">
        <v>44</v>
      </c>
      <c r="C497" s="5" t="n">
        <v>2014</v>
      </c>
      <c r="D497" s="4" t="s">
        <v>60</v>
      </c>
      <c r="E497" s="4" t="s">
        <v>212</v>
      </c>
      <c r="F497" s="4" t="n">
        <v>4</v>
      </c>
      <c r="G497" s="4" t="n">
        <v>2</v>
      </c>
      <c r="H497" s="2" t="s">
        <v>398</v>
      </c>
      <c r="I497" s="2" t="s">
        <v>399</v>
      </c>
      <c r="J497" s="2" t="s">
        <v>48</v>
      </c>
      <c r="K497" s="4" t="str">
        <f aca="false">CONCATENATE(IF(ISBLANK(W497),"-",W497),"/",IF(ISBLANK(Z497),"-",Z497),"/",IF(ISBLANK(AC497),"-",AC497),"/",IF(ISBLANK(AF497),"-",AF497),"/",IF(ISBLANK(AH497),"-",AH497))</f>
        <v>2017/-/2020/2020/-</v>
      </c>
      <c r="L497" s="4" t="str">
        <f aca="false">CONCATENATE(IF(ISBLANK(X497),"-",X497),"/",IF(ISBLANK(AA497),"-",AA497),"/",IF(ISBLANK(AD497),"-",AD497),"/",IF(ISBLANK(AG497),"-",AG497),"/",IF(ISBLANK(AI497),"-",AI497))</f>
        <v>2028/-/2028/2030/-</v>
      </c>
      <c r="M497" s="6"/>
      <c r="N497" s="4" t="n">
        <v>2017</v>
      </c>
      <c r="O497" s="4" t="str">
        <f aca="false">CONCATENATE(IF(ISBLANK(V497),"-",V497),"/",IF(ISBLANK(Y497),"-",Y497),"/",IF(ISBLANK(AB497),"-",AB497),"/",IF(ISBLANK(AE497),"-",AE497))</f>
        <v>92+/-/94/91,5</v>
      </c>
      <c r="P497" s="4" t="s">
        <v>398</v>
      </c>
      <c r="Q497" s="4" t="s">
        <v>859</v>
      </c>
      <c r="T497" s="11" t="n">
        <f aca="false">M497*F497</f>
        <v>0</v>
      </c>
      <c r="U497" s="12" t="n">
        <f aca="false">G497*M497</f>
        <v>0</v>
      </c>
      <c r="V497" s="2" t="s">
        <v>583</v>
      </c>
      <c r="W497" s="0" t="n">
        <v>2017</v>
      </c>
      <c r="X497" s="0" t="n">
        <v>2028</v>
      </c>
      <c r="Y497" s="0" t="s">
        <v>161</v>
      </c>
      <c r="AB497" s="0" t="n">
        <v>94</v>
      </c>
      <c r="AC497" s="0" t="n">
        <v>2020</v>
      </c>
      <c r="AD497" s="0" t="n">
        <v>2028</v>
      </c>
      <c r="AE497" s="4" t="n">
        <v>91.5</v>
      </c>
      <c r="AF497" s="0" t="n">
        <v>2020</v>
      </c>
      <c r="AG497" s="0" t="n">
        <v>2030</v>
      </c>
      <c r="AJ497" s="0" t="n">
        <f aca="false">VLOOKUP(D497,Koordinaten!$A:$C,2,FALSE())</f>
        <v>12.4853384</v>
      </c>
      <c r="AK497" s="0" t="n">
        <f aca="false">VLOOKUP(D497,Koordinaten!$A:$C,3,FALSE())</f>
        <v>41.894802</v>
      </c>
      <c r="AL497" s="0" t="n">
        <f aca="false">IF(ISBLANK($E497),VLOOKUP(D497,Koordinaten!$A:$C,2,FALSE()),VLOOKUP($E497,Koordinaten!$F:$H,2,FALSE()))</f>
        <v>14.155048</v>
      </c>
      <c r="AM497" s="0" t="n">
        <f aca="false">IF(ISBLANK($E497),VLOOKUP(D497,Koordinaten!$A:$C,3,FALSE()),VLOOKUP($E497,Koordinaten!$F:$H,3,FALSE()))</f>
        <v>37.587794</v>
      </c>
      <c r="AN497" s="0" t="str">
        <f aca="false">CONCATENATE(AK497,";",AJ497)</f>
        <v>41,894802;12,4853384</v>
      </c>
      <c r="AO497" s="0" t="str">
        <f aca="false">CONCATENATE(AM497,";",AL497)</f>
        <v>37,587794;14,155048</v>
      </c>
      <c r="AP497" s="0" t="n">
        <f aca="false">MIN(IF(ISBLANK(X497),9999,X497),IF(ISBLANK(AA497),9999,AA497),IF(ISBLANK(AD497),9999,AD497),IF(ISBLANK(AG497),9999,AG497),IF(ISBLANK(AI497),9999,AI497))</f>
        <v>2028</v>
      </c>
      <c r="AQ497" s="10" t="n">
        <v>44066</v>
      </c>
      <c r="AR497" s="0" t="n">
        <v>10</v>
      </c>
    </row>
    <row r="498" customFormat="false" ht="13" hidden="false" customHeight="false" outlineLevel="0" collapsed="false">
      <c r="B498" s="4" t="s">
        <v>71</v>
      </c>
      <c r="C498" s="5" t="n">
        <v>2011</v>
      </c>
      <c r="D498" s="4" t="s">
        <v>60</v>
      </c>
      <c r="E498" s="4" t="s">
        <v>212</v>
      </c>
      <c r="F498" s="4" t="n">
        <v>1</v>
      </c>
      <c r="G498" s="4"/>
      <c r="H498" s="2" t="s">
        <v>213</v>
      </c>
      <c r="I498" s="2" t="s">
        <v>878</v>
      </c>
      <c r="J498" s="2" t="s">
        <v>229</v>
      </c>
      <c r="K498" s="4" t="str">
        <f aca="false">CONCATENATE(IF(ISBLANK(W498),"-",W498),"/",IF(ISBLANK(Z498),"-",Z498),"/",IF(ISBLANK(AC498),"-",AC498),"/",IF(ISBLANK(AF498),"-",AF498),"/",IF(ISBLANK(AH498),"-",AH498))</f>
        <v>2016/-/2016/-/-</v>
      </c>
      <c r="L498" s="4" t="str">
        <f aca="false">CONCATENATE(IF(ISBLANK(X498),"-",X498),"/",IF(ISBLANK(AA498),"-",AA498),"/",IF(ISBLANK(AD498),"-",AD498),"/",IF(ISBLANK(AG498),"-",AG498),"/",IF(ISBLANK(AI498),"-",AI498))</f>
        <v>2024/-/2020/-/-</v>
      </c>
      <c r="M498" s="6"/>
      <c r="N498" s="4" t="n">
        <v>2017</v>
      </c>
      <c r="O498" s="4" t="str">
        <f aca="false">CONCATENATE(IF(ISBLANK(V498),"-",V498),"/",IF(ISBLANK(Y498),"-",Y498),"/",IF(ISBLANK(AB498),"-",AB498),"/",IF(ISBLANK(AE498),"-",AE498))</f>
        <v>93/-/90+/VI90+</v>
      </c>
      <c r="P498" s="4" t="s">
        <v>213</v>
      </c>
      <c r="Q498" s="4" t="s">
        <v>859</v>
      </c>
      <c r="T498" s="11" t="n">
        <f aca="false">M498*F498</f>
        <v>0</v>
      </c>
      <c r="U498" s="12" t="n">
        <f aca="false">G498*M498</f>
        <v>0</v>
      </c>
      <c r="V498" s="2" t="n">
        <v>93</v>
      </c>
      <c r="W498" s="0" t="n">
        <v>2016</v>
      </c>
      <c r="X498" s="0" t="n">
        <v>2024</v>
      </c>
      <c r="Y498" s="0" t="s">
        <v>161</v>
      </c>
      <c r="AB498" s="0" t="s">
        <v>388</v>
      </c>
      <c r="AC498" s="0" t="n">
        <v>2016</v>
      </c>
      <c r="AD498" s="0" t="n">
        <v>2020</v>
      </c>
      <c r="AE498" s="4" t="s">
        <v>879</v>
      </c>
      <c r="AJ498" s="0" t="n">
        <f aca="false">VLOOKUP(D498,Koordinaten!$A:$C,2,FALSE())</f>
        <v>12.4853384</v>
      </c>
      <c r="AK498" s="0" t="n">
        <f aca="false">VLOOKUP(D498,Koordinaten!$A:$C,3,FALSE())</f>
        <v>41.894802</v>
      </c>
      <c r="AL498" s="0" t="n">
        <f aca="false">IF(ISBLANK($E498),VLOOKUP(D498,Koordinaten!$A:$C,2,FALSE()),VLOOKUP($E498,Koordinaten!$F:$H,2,FALSE()))</f>
        <v>14.155048</v>
      </c>
      <c r="AM498" s="0" t="n">
        <f aca="false">IF(ISBLANK($E498),VLOOKUP(D498,Koordinaten!$A:$C,3,FALSE()),VLOOKUP($E498,Koordinaten!$F:$H,3,FALSE()))</f>
        <v>37.587794</v>
      </c>
      <c r="AN498" s="0" t="str">
        <f aca="false">CONCATENATE(AK498,";",AJ498)</f>
        <v>41,894802;12,4853384</v>
      </c>
      <c r="AO498" s="0" t="str">
        <f aca="false">CONCATENATE(AM498,";",AL498)</f>
        <v>37,587794;14,155048</v>
      </c>
      <c r="AP498" s="0" t="n">
        <f aca="false">MIN(IF(ISBLANK(X498),9999,X498),IF(ISBLANK(AA498),9999,AA498),IF(ISBLANK(AD498),9999,AD498),IF(ISBLANK(AG498),9999,AG498),IF(ISBLANK(AI498),9999,AI498))</f>
        <v>2020</v>
      </c>
    </row>
    <row r="499" customFormat="false" ht="13" hidden="false" customHeight="false" outlineLevel="0" collapsed="false">
      <c r="B499" s="4" t="s">
        <v>44</v>
      </c>
      <c r="C499" s="5" t="n">
        <v>2011</v>
      </c>
      <c r="D499" s="4" t="s">
        <v>60</v>
      </c>
      <c r="E499" s="4" t="s">
        <v>212</v>
      </c>
      <c r="F499" s="4" t="n">
        <v>3</v>
      </c>
      <c r="G499" s="4"/>
      <c r="H499" s="2" t="s">
        <v>213</v>
      </c>
      <c r="I499" s="2" t="s">
        <v>880</v>
      </c>
      <c r="J499" s="2" t="s">
        <v>229</v>
      </c>
      <c r="K499" s="4" t="str">
        <f aca="false">CONCATENATE(IF(ISBLANK(W499),"-",W499),"/",IF(ISBLANK(Z499),"-",Z499),"/",IF(ISBLANK(AC499),"-",AC499),"/",IF(ISBLANK(AF499),"-",AF499),"/",IF(ISBLANK(AH499),"-",AH499))</f>
        <v>2016/-/2017/-/-</v>
      </c>
      <c r="L499" s="4" t="str">
        <f aca="false">CONCATENATE(IF(ISBLANK(X499),"-",X499),"/",IF(ISBLANK(AA499),"-",AA499),"/",IF(ISBLANK(AD499),"-",AD499),"/",IF(ISBLANK(AG499),"-",AG499),"/",IF(ISBLANK(AI499),"-",AI499))</f>
        <v>2024/-/2026/-/-</v>
      </c>
      <c r="M499" s="6"/>
      <c r="N499" s="4" t="n">
        <v>2017</v>
      </c>
      <c r="O499" s="4" t="str">
        <f aca="false">CONCATENATE(IF(ISBLANK(V499),"-",V499),"/",IF(ISBLANK(Y499),"-",Y499),"/",IF(ISBLANK(AB499),"-",AB499),"/",IF(ISBLANK(AE499),"-",AE499))</f>
        <v>91/-/94/-</v>
      </c>
      <c r="P499" s="4" t="s">
        <v>213</v>
      </c>
      <c r="Q499" s="4" t="s">
        <v>859</v>
      </c>
      <c r="T499" s="11" t="n">
        <f aca="false">M499*F499</f>
        <v>0</v>
      </c>
      <c r="U499" s="12" t="n">
        <f aca="false">G499*M499</f>
        <v>0</v>
      </c>
      <c r="V499" s="2" t="n">
        <v>91</v>
      </c>
      <c r="W499" s="0" t="n">
        <v>2016</v>
      </c>
      <c r="X499" s="0" t="n">
        <v>2024</v>
      </c>
      <c r="Y499" s="0" t="s">
        <v>161</v>
      </c>
      <c r="AB499" s="0" t="n">
        <v>94</v>
      </c>
      <c r="AC499" s="0" t="n">
        <v>2017</v>
      </c>
      <c r="AD499" s="0" t="n">
        <v>2026</v>
      </c>
      <c r="AE499" s="4" t="s">
        <v>161</v>
      </c>
      <c r="AJ499" s="0" t="n">
        <f aca="false">VLOOKUP(D499,Koordinaten!$A:$C,2,FALSE())</f>
        <v>12.4853384</v>
      </c>
      <c r="AK499" s="0" t="n">
        <f aca="false">VLOOKUP(D499,Koordinaten!$A:$C,3,FALSE())</f>
        <v>41.894802</v>
      </c>
      <c r="AL499" s="0" t="n">
        <f aca="false">IF(ISBLANK($E499),VLOOKUP(D499,Koordinaten!$A:$C,2,FALSE()),VLOOKUP($E499,Koordinaten!$F:$H,2,FALSE()))</f>
        <v>14.155048</v>
      </c>
      <c r="AM499" s="0" t="n">
        <f aca="false">IF(ISBLANK($E499),VLOOKUP(D499,Koordinaten!$A:$C,3,FALSE()),VLOOKUP($E499,Koordinaten!$F:$H,3,FALSE()))</f>
        <v>37.587794</v>
      </c>
      <c r="AN499" s="0" t="str">
        <f aca="false">CONCATENATE(AK499,";",AJ499)</f>
        <v>41,894802;12,4853384</v>
      </c>
      <c r="AO499" s="0" t="str">
        <f aca="false">CONCATENATE(AM499,";",AL499)</f>
        <v>37,587794;14,155048</v>
      </c>
      <c r="AP499" s="0" t="n">
        <f aca="false">MIN(IF(ISBLANK(X499),9999,X499),IF(ISBLANK(AA499),9999,AA499),IF(ISBLANK(AD499),9999,AD499),IF(ISBLANK(AG499),9999,AG499),IF(ISBLANK(AI499),9999,AI499))</f>
        <v>2024</v>
      </c>
    </row>
    <row r="500" customFormat="false" ht="13" hidden="false" customHeight="false" outlineLevel="0" collapsed="false">
      <c r="B500" s="4" t="s">
        <v>44</v>
      </c>
      <c r="C500" s="5" t="n">
        <v>2011</v>
      </c>
      <c r="D500" s="4" t="s">
        <v>60</v>
      </c>
      <c r="E500" s="4" t="s">
        <v>212</v>
      </c>
      <c r="F500" s="4" t="n">
        <v>6</v>
      </c>
      <c r="G500" s="4"/>
      <c r="H500" s="2" t="s">
        <v>213</v>
      </c>
      <c r="I500" s="2" t="s">
        <v>394</v>
      </c>
      <c r="J500" s="2" t="s">
        <v>229</v>
      </c>
      <c r="K500" s="4" t="str">
        <f aca="false">CONCATENATE(IF(ISBLANK(W500),"-",W500),"/",IF(ISBLANK(Z500),"-",Z500),"/",IF(ISBLANK(AC500),"-",AC500),"/",IF(ISBLANK(AF500),"-",AF500),"/",IF(ISBLANK(AH500),"-",AH500))</f>
        <v>2016/-/2017/-/-</v>
      </c>
      <c r="L500" s="4" t="str">
        <f aca="false">CONCATENATE(IF(ISBLANK(X500),"-",X500),"/",IF(ISBLANK(AA500),"-",AA500),"/",IF(ISBLANK(AD500),"-",AD500),"/",IF(ISBLANK(AG500),"-",AG500),"/",IF(ISBLANK(AI500),"-",AI500))</f>
        <v>2019/-/2024/-/-</v>
      </c>
      <c r="M500" s="6"/>
      <c r="N500" s="4" t="n">
        <v>2017</v>
      </c>
      <c r="O500" s="4" t="str">
        <f aca="false">CONCATENATE(IF(ISBLANK(V500),"-",V500),"/",IF(ISBLANK(Y500),"-",Y500),"/",IF(ISBLANK(AB500),"-",AB500),"/",IF(ISBLANK(AE500),"-",AE500))</f>
        <v>87?/-/94+/CT94,VI94+</v>
      </c>
      <c r="P500" s="4" t="s">
        <v>213</v>
      </c>
      <c r="Q500" s="4" t="s">
        <v>859</v>
      </c>
      <c r="T500" s="11" t="n">
        <f aca="false">M500*F500</f>
        <v>0</v>
      </c>
      <c r="U500" s="12" t="n">
        <f aca="false">G500*M500</f>
        <v>0</v>
      </c>
      <c r="V500" s="2" t="s">
        <v>881</v>
      </c>
      <c r="W500" s="0" t="n">
        <v>2016</v>
      </c>
      <c r="X500" s="0" t="n">
        <v>2019</v>
      </c>
      <c r="Y500" s="0" t="s">
        <v>161</v>
      </c>
      <c r="AB500" s="0" t="s">
        <v>390</v>
      </c>
      <c r="AC500" s="0" t="n">
        <v>2017</v>
      </c>
      <c r="AD500" s="0" t="n">
        <v>2024</v>
      </c>
      <c r="AE500" s="4" t="s">
        <v>882</v>
      </c>
      <c r="AJ500" s="0" t="n">
        <f aca="false">VLOOKUP(D500,Koordinaten!$A:$C,2,FALSE())</f>
        <v>12.4853384</v>
      </c>
      <c r="AK500" s="0" t="n">
        <f aca="false">VLOOKUP(D500,Koordinaten!$A:$C,3,FALSE())</f>
        <v>41.894802</v>
      </c>
      <c r="AL500" s="0" t="n">
        <f aca="false">IF(ISBLANK($E500),VLOOKUP(D500,Koordinaten!$A:$C,2,FALSE()),VLOOKUP($E500,Koordinaten!$F:$H,2,FALSE()))</f>
        <v>14.155048</v>
      </c>
      <c r="AM500" s="0" t="n">
        <f aca="false">IF(ISBLANK($E500),VLOOKUP(D500,Koordinaten!$A:$C,3,FALSE()),VLOOKUP($E500,Koordinaten!$F:$H,3,FALSE()))</f>
        <v>37.587794</v>
      </c>
      <c r="AN500" s="0" t="str">
        <f aca="false">CONCATENATE(AK500,";",AJ500)</f>
        <v>41,894802;12,4853384</v>
      </c>
      <c r="AO500" s="0" t="str">
        <f aca="false">CONCATENATE(AM500,";",AL500)</f>
        <v>37,587794;14,155048</v>
      </c>
      <c r="AP500" s="0" t="n">
        <f aca="false">MIN(IF(ISBLANK(X500),9999,X500),IF(ISBLANK(AA500),9999,AA500),IF(ISBLANK(AD500),9999,AD500),IF(ISBLANK(AG500),9999,AG500),IF(ISBLANK(AI500),9999,AI500))</f>
        <v>2019</v>
      </c>
      <c r="AQ500" s="10" t="n">
        <v>44066</v>
      </c>
      <c r="AR500" s="0" t="n">
        <v>14</v>
      </c>
    </row>
    <row r="501" customFormat="false" ht="13" hidden="false" customHeight="false" outlineLevel="0" collapsed="false">
      <c r="B501" s="4" t="s">
        <v>44</v>
      </c>
      <c r="C501" s="5" t="n">
        <v>2013</v>
      </c>
      <c r="D501" s="4" t="s">
        <v>60</v>
      </c>
      <c r="E501" s="4" t="s">
        <v>212</v>
      </c>
      <c r="F501" s="4" t="n">
        <v>1</v>
      </c>
      <c r="G501" s="4" t="n">
        <v>1</v>
      </c>
      <c r="H501" s="2" t="s">
        <v>213</v>
      </c>
      <c r="I501" s="2" t="s">
        <v>883</v>
      </c>
      <c r="J501" s="2" t="s">
        <v>280</v>
      </c>
      <c r="K501" s="4" t="str">
        <f aca="false">CONCATENATE(IF(ISBLANK(W501),"-",W501),"/",IF(ISBLANK(Z501),"-",Z501),"/",IF(ISBLANK(AC501),"-",AC501),"/",IF(ISBLANK(AF501),"-",AF501),"/",IF(ISBLANK(AH501),"-",AH501))</f>
        <v>2017/-/2016/-/-</v>
      </c>
      <c r="L501" s="4" t="str">
        <f aca="false">CONCATENATE(IF(ISBLANK(X501),"-",X501),"/",IF(ISBLANK(AA501),"-",AA501),"/",IF(ISBLANK(AD501),"-",AD501),"/",IF(ISBLANK(AG501),"-",AG501),"/",IF(ISBLANK(AI501),"-",AI501))</f>
        <v>2022/-/2019/-/-</v>
      </c>
      <c r="M501" s="6"/>
      <c r="N501" s="4" t="n">
        <v>2017</v>
      </c>
      <c r="O501" s="4" t="str">
        <f aca="false">CONCATENATE(IF(ISBLANK(V501),"-",V501),"/",IF(ISBLANK(Y501),"-",Y501),"/",IF(ISBLANK(AB501),"-",AB501),"/",IF(ISBLANK(AE501),"-",AE501))</f>
        <v>89/-/88+/-</v>
      </c>
      <c r="P501" s="4" t="s">
        <v>213</v>
      </c>
      <c r="Q501" s="4" t="s">
        <v>859</v>
      </c>
      <c r="T501" s="11" t="n">
        <f aca="false">M501*F501</f>
        <v>0</v>
      </c>
      <c r="U501" s="12" t="n">
        <f aca="false">G501*M501</f>
        <v>0</v>
      </c>
      <c r="V501" s="2" t="n">
        <v>89</v>
      </c>
      <c r="W501" s="0" t="n">
        <v>2017</v>
      </c>
      <c r="X501" s="0" t="n">
        <v>2022</v>
      </c>
      <c r="Y501" s="0" t="s">
        <v>161</v>
      </c>
      <c r="AB501" s="0" t="s">
        <v>714</v>
      </c>
      <c r="AC501" s="0" t="n">
        <v>2016</v>
      </c>
      <c r="AD501" s="0" t="n">
        <v>2019</v>
      </c>
      <c r="AE501" s="4"/>
      <c r="AJ501" s="0" t="n">
        <f aca="false">VLOOKUP(D501,Koordinaten!$A:$C,2,FALSE())</f>
        <v>12.4853384</v>
      </c>
      <c r="AK501" s="0" t="n">
        <f aca="false">VLOOKUP(D501,Koordinaten!$A:$C,3,FALSE())</f>
        <v>41.894802</v>
      </c>
      <c r="AL501" s="0" t="n">
        <f aca="false">IF(ISBLANK($E501),VLOOKUP(D501,Koordinaten!$A:$C,2,FALSE()),VLOOKUP($E501,Koordinaten!$F:$H,2,FALSE()))</f>
        <v>14.155048</v>
      </c>
      <c r="AM501" s="0" t="n">
        <f aca="false">IF(ISBLANK($E501),VLOOKUP(D501,Koordinaten!$A:$C,3,FALSE()),VLOOKUP($E501,Koordinaten!$F:$H,3,FALSE()))</f>
        <v>37.587794</v>
      </c>
      <c r="AN501" s="0" t="str">
        <f aca="false">CONCATENATE(AK501,";",AJ501)</f>
        <v>41,894802;12,4853384</v>
      </c>
      <c r="AO501" s="0" t="str">
        <f aca="false">CONCATENATE(AM501,";",AL501)</f>
        <v>37,587794;14,155048</v>
      </c>
      <c r="AP501" s="0" t="n">
        <f aca="false">MIN(IF(ISBLANK(X501),9999,X501),IF(ISBLANK(AA501),9999,AA501),IF(ISBLANK(AD501),9999,AD501),IF(ISBLANK(AG501),9999,AG501),IF(ISBLANK(AI501),9999,AI501))</f>
        <v>2019</v>
      </c>
      <c r="AQ501" s="10" t="n">
        <v>44066</v>
      </c>
      <c r="AR501" s="0" t="n">
        <v>10</v>
      </c>
    </row>
    <row r="502" customFormat="false" ht="13" hidden="false" customHeight="false" outlineLevel="0" collapsed="false">
      <c r="B502" s="4" t="s">
        <v>44</v>
      </c>
      <c r="C502" s="5" t="n">
        <v>2012</v>
      </c>
      <c r="D502" s="4" t="s">
        <v>60</v>
      </c>
      <c r="E502" s="4" t="s">
        <v>212</v>
      </c>
      <c r="F502" s="4" t="n">
        <v>2</v>
      </c>
      <c r="G502" s="4"/>
      <c r="H502" s="2" t="s">
        <v>213</v>
      </c>
      <c r="I502" s="2" t="s">
        <v>884</v>
      </c>
      <c r="J502" s="2" t="s">
        <v>885</v>
      </c>
      <c r="K502" s="4" t="str">
        <f aca="false">CONCATENATE(IF(ISBLANK(W502),"-",W502),"/",IF(ISBLANK(Z502),"-",Z502),"/",IF(ISBLANK(AC502),"-",AC502),"/",IF(ISBLANK(AF502),"-",AF502),"/",IF(ISBLANK(AH502),"-",AH502))</f>
        <v>-/-/2017/-/-</v>
      </c>
      <c r="L502" s="4" t="str">
        <f aca="false">CONCATENATE(IF(ISBLANK(X502),"-",X502),"/",IF(ISBLANK(AA502),"-",AA502),"/",IF(ISBLANK(AD502),"-",AD502),"/",IF(ISBLANK(AG502),"-",AG502),"/",IF(ISBLANK(AI502),"-",AI502))</f>
        <v>-/-/2024/-/-</v>
      </c>
      <c r="M502" s="6"/>
      <c r="N502" s="4" t="n">
        <v>2017</v>
      </c>
      <c r="O502" s="4" t="str">
        <f aca="false">CONCATENATE(IF(ISBLANK(V502),"-",V502),"/",IF(ISBLANK(Y502),"-",Y502),"/",IF(ISBLANK(AB502),"-",AB502),"/",IF(ISBLANK(AE502),"-",AE502))</f>
        <v>-/-/90/VI90</v>
      </c>
      <c r="P502" s="4" t="s">
        <v>213</v>
      </c>
      <c r="Q502" s="4" t="s">
        <v>859</v>
      </c>
      <c r="T502" s="11" t="n">
        <f aca="false">M502*F502</f>
        <v>0</v>
      </c>
      <c r="U502" s="12" t="n">
        <f aca="false">G502*M502</f>
        <v>0</v>
      </c>
      <c r="V502" s="2" t="s">
        <v>161</v>
      </c>
      <c r="Y502" s="0" t="s">
        <v>161</v>
      </c>
      <c r="AB502" s="0" t="n">
        <v>90</v>
      </c>
      <c r="AC502" s="0" t="n">
        <v>2017</v>
      </c>
      <c r="AD502" s="0" t="n">
        <v>2024</v>
      </c>
      <c r="AE502" s="4" t="s">
        <v>876</v>
      </c>
      <c r="AJ502" s="0" t="n">
        <f aca="false">VLOOKUP(D502,Koordinaten!$A:$C,2,FALSE())</f>
        <v>12.4853384</v>
      </c>
      <c r="AK502" s="0" t="n">
        <f aca="false">VLOOKUP(D502,Koordinaten!$A:$C,3,FALSE())</f>
        <v>41.894802</v>
      </c>
      <c r="AL502" s="0" t="n">
        <f aca="false">IF(ISBLANK($E502),VLOOKUP(D502,Koordinaten!$A:$C,2,FALSE()),VLOOKUP($E502,Koordinaten!$F:$H,2,FALSE()))</f>
        <v>14.155048</v>
      </c>
      <c r="AM502" s="0" t="n">
        <f aca="false">IF(ISBLANK($E502),VLOOKUP(D502,Koordinaten!$A:$C,3,FALSE()),VLOOKUP($E502,Koordinaten!$F:$H,3,FALSE()))</f>
        <v>37.587794</v>
      </c>
      <c r="AN502" s="0" t="str">
        <f aca="false">CONCATENATE(AK502,";",AJ502)</f>
        <v>41,894802;12,4853384</v>
      </c>
      <c r="AO502" s="0" t="str">
        <f aca="false">CONCATENATE(AM502,";",AL502)</f>
        <v>37,587794;14,155048</v>
      </c>
      <c r="AP502" s="0" t="n">
        <f aca="false">MIN(IF(ISBLANK(X502),9999,X502),IF(ISBLANK(AA502),9999,AA502),IF(ISBLANK(AD502),9999,AD502),IF(ISBLANK(AG502),9999,AG502),IF(ISBLANK(AI502),9999,AI502))</f>
        <v>2024</v>
      </c>
    </row>
    <row r="503" customFormat="false" ht="13" hidden="false" customHeight="false" outlineLevel="0" collapsed="false">
      <c r="B503" s="4" t="s">
        <v>44</v>
      </c>
      <c r="C503" s="5" t="n">
        <v>2015</v>
      </c>
      <c r="D503" s="4" t="s">
        <v>60</v>
      </c>
      <c r="E503" s="4" t="s">
        <v>212</v>
      </c>
      <c r="F503" s="4" t="n">
        <v>2</v>
      </c>
      <c r="G503" s="4"/>
      <c r="H503" s="2" t="s">
        <v>405</v>
      </c>
      <c r="I503" s="2" t="s">
        <v>408</v>
      </c>
      <c r="J503" s="2" t="s">
        <v>408</v>
      </c>
      <c r="K503" s="4" t="str">
        <f aca="false">CONCATENATE(IF(ISBLANK(W503),"-",W503),"/",IF(ISBLANK(Z503),"-",Z503),"/",IF(ISBLANK(AC503),"-",AC503),"/",IF(ISBLANK(AF503),"-",AF503),"/",IF(ISBLANK(AH503),"-",AH503))</f>
        <v>-/-/-/-/-</v>
      </c>
      <c r="L503" s="4" t="str">
        <f aca="false">CONCATENATE(IF(ISBLANK(X503),"-",X503),"/",IF(ISBLANK(AA503),"-",AA503),"/",IF(ISBLANK(AD503),"-",AD503),"/",IF(ISBLANK(AG503),"-",AG503),"/",IF(ISBLANK(AI503),"-",AI503))</f>
        <v>-/-/-/-/-</v>
      </c>
      <c r="M503" s="6"/>
      <c r="N503" s="4" t="n">
        <v>2017</v>
      </c>
      <c r="O503" s="4" t="str">
        <f aca="false">CONCATENATE(IF(ISBLANK(V503),"-",V503),"/",IF(ISBLANK(Y503),"-",Y503),"/",IF(ISBLANK(AB503),"-",AB503),"/",IF(ISBLANK(AE503),"-",AE503))</f>
        <v>-/-/-/-</v>
      </c>
      <c r="P503" s="4" t="s">
        <v>405</v>
      </c>
      <c r="Q503" s="4" t="s">
        <v>859</v>
      </c>
      <c r="T503" s="11" t="n">
        <f aca="false">M503*F503</f>
        <v>0</v>
      </c>
      <c r="U503" s="12" t="n">
        <f aca="false">G503*M503</f>
        <v>0</v>
      </c>
      <c r="V503" s="2" t="s">
        <v>161</v>
      </c>
      <c r="Y503" s="0" t="s">
        <v>161</v>
      </c>
      <c r="AB503" s="0" t="s">
        <v>161</v>
      </c>
      <c r="AE503" s="4"/>
      <c r="AJ503" s="0" t="n">
        <f aca="false">VLOOKUP(D503,Koordinaten!$A:$C,2,FALSE())</f>
        <v>12.4853384</v>
      </c>
      <c r="AK503" s="0" t="n">
        <f aca="false">VLOOKUP(D503,Koordinaten!$A:$C,3,FALSE())</f>
        <v>41.894802</v>
      </c>
      <c r="AL503" s="0" t="n">
        <f aca="false">IF(ISBLANK($E503),VLOOKUP(D503,Koordinaten!$A:$C,2,FALSE()),VLOOKUP($E503,Koordinaten!$F:$H,2,FALSE()))</f>
        <v>14.155048</v>
      </c>
      <c r="AM503" s="0" t="n">
        <f aca="false">IF(ISBLANK($E503),VLOOKUP(D503,Koordinaten!$A:$C,3,FALSE()),VLOOKUP($E503,Koordinaten!$F:$H,3,FALSE()))</f>
        <v>37.587794</v>
      </c>
      <c r="AN503" s="0" t="str">
        <f aca="false">CONCATENATE(AK503,";",AJ503)</f>
        <v>41,894802;12,4853384</v>
      </c>
      <c r="AO503" s="0" t="str">
        <f aca="false">CONCATENATE(AM503,";",AL503)</f>
        <v>37,587794;14,155048</v>
      </c>
      <c r="AP503" s="0" t="n">
        <f aca="false">MIN(IF(ISBLANK(X503),9999,X503),IF(ISBLANK(AA503),9999,AA503),IF(ISBLANK(AD503),9999,AD503),IF(ISBLANK(AG503),9999,AG503),IF(ISBLANK(AI503),9999,AI503))</f>
        <v>9999</v>
      </c>
    </row>
    <row r="504" customFormat="false" ht="13" hidden="false" customHeight="false" outlineLevel="0" collapsed="false">
      <c r="B504" s="4" t="s">
        <v>52</v>
      </c>
      <c r="C504" s="5" t="n">
        <v>2015</v>
      </c>
      <c r="D504" s="4" t="s">
        <v>60</v>
      </c>
      <c r="E504" s="4" t="s">
        <v>212</v>
      </c>
      <c r="F504" s="4" t="n">
        <v>2</v>
      </c>
      <c r="G504" s="4" t="n">
        <v>1</v>
      </c>
      <c r="H504" s="2" t="s">
        <v>405</v>
      </c>
      <c r="I504" s="2" t="s">
        <v>869</v>
      </c>
      <c r="J504" s="2" t="s">
        <v>406</v>
      </c>
      <c r="K504" s="4" t="str">
        <f aca="false">CONCATENATE(IF(ISBLANK(W504),"-",W504),"/",IF(ISBLANK(Z504),"-",Z504),"/",IF(ISBLANK(AC504),"-",AC504),"/",IF(ISBLANK(AF504),"-",AF504),"/",IF(ISBLANK(AH504),"-",AH504))</f>
        <v>-/-/2017/2018/-</v>
      </c>
      <c r="L504" s="4" t="str">
        <f aca="false">CONCATENATE(IF(ISBLANK(X504),"-",X504),"/",IF(ISBLANK(AA504),"-",AA504),"/",IF(ISBLANK(AD504),"-",AD504),"/",IF(ISBLANK(AG504),"-",AG504),"/",IF(ISBLANK(AI504),"-",AI504))</f>
        <v>-/-/2024/2030/-</v>
      </c>
      <c r="M504" s="6"/>
      <c r="N504" s="4" t="n">
        <v>2017</v>
      </c>
      <c r="O504" s="4" t="str">
        <f aca="false">CONCATENATE(IF(ISBLANK(V504),"-",V504),"/",IF(ISBLANK(Y504),"-",Y504),"/",IF(ISBLANK(AB504),"-",AB504),"/",IF(ISBLANK(AE504),"-",AE504))</f>
        <v>-/-/92/90</v>
      </c>
      <c r="P504" s="4" t="s">
        <v>405</v>
      </c>
      <c r="Q504" s="4" t="s">
        <v>859</v>
      </c>
      <c r="T504" s="11" t="n">
        <f aca="false">M504*F504</f>
        <v>0</v>
      </c>
      <c r="U504" s="12" t="n">
        <f aca="false">G504*M504</f>
        <v>0</v>
      </c>
      <c r="V504" s="2" t="s">
        <v>161</v>
      </c>
      <c r="Y504" s="0" t="s">
        <v>161</v>
      </c>
      <c r="AB504" s="0" t="n">
        <v>92</v>
      </c>
      <c r="AC504" s="0" t="n">
        <v>2017</v>
      </c>
      <c r="AD504" s="0" t="n">
        <v>2024</v>
      </c>
      <c r="AE504" s="4" t="n">
        <v>90</v>
      </c>
      <c r="AF504" s="2" t="n">
        <v>2018</v>
      </c>
      <c r="AG504" s="2" t="n">
        <v>2030</v>
      </c>
      <c r="AJ504" s="0" t="n">
        <f aca="false">VLOOKUP(D504,Koordinaten!$A:$C,2,FALSE())</f>
        <v>12.4853384</v>
      </c>
      <c r="AK504" s="0" t="n">
        <f aca="false">VLOOKUP(D504,Koordinaten!$A:$C,3,FALSE())</f>
        <v>41.894802</v>
      </c>
      <c r="AL504" s="0" t="n">
        <f aca="false">IF(ISBLANK($E504),VLOOKUP(D504,Koordinaten!$A:$C,2,FALSE()),VLOOKUP($E504,Koordinaten!$F:$H,2,FALSE()))</f>
        <v>14.155048</v>
      </c>
      <c r="AM504" s="0" t="n">
        <f aca="false">IF(ISBLANK($E504),VLOOKUP(D504,Koordinaten!$A:$C,3,FALSE()),VLOOKUP($E504,Koordinaten!$F:$H,3,FALSE()))</f>
        <v>37.587794</v>
      </c>
      <c r="AN504" s="0" t="str">
        <f aca="false">CONCATENATE(AK504,";",AJ504)</f>
        <v>41,894802;12,4853384</v>
      </c>
      <c r="AO504" s="0" t="str">
        <f aca="false">CONCATENATE(AM504,";",AL504)</f>
        <v>37,587794;14,155048</v>
      </c>
      <c r="AP504" s="0" t="n">
        <f aca="false">MIN(IF(ISBLANK(X504),9999,X504),IF(ISBLANK(AA504),9999,AA504),IF(ISBLANK(AD504),9999,AD504),IF(ISBLANK(AG504),9999,AG504),IF(ISBLANK(AI504),9999,AI504))</f>
        <v>2024</v>
      </c>
      <c r="AQ504" s="10" t="n">
        <v>44107</v>
      </c>
      <c r="AR504" s="0" t="s">
        <v>51</v>
      </c>
    </row>
    <row r="505" customFormat="false" ht="13" hidden="false" customHeight="false" outlineLevel="0" collapsed="false">
      <c r="B505" s="4" t="s">
        <v>89</v>
      </c>
      <c r="C505" s="5" t="n">
        <v>2016</v>
      </c>
      <c r="D505" s="4" t="s">
        <v>60</v>
      </c>
      <c r="E505" s="4" t="s">
        <v>212</v>
      </c>
      <c r="F505" s="4" t="n">
        <v>3</v>
      </c>
      <c r="G505" s="4"/>
      <c r="H505" s="2" t="s">
        <v>405</v>
      </c>
      <c r="I505" s="2" t="s">
        <v>886</v>
      </c>
      <c r="J505" s="2" t="s">
        <v>79</v>
      </c>
      <c r="K505" s="4" t="str">
        <f aca="false">CONCATENATE(IF(ISBLANK(W505),"-",W505),"/",IF(ISBLANK(Z505),"-",Z505),"/",IF(ISBLANK(AC505),"-",AC505),"/",IF(ISBLANK(AF505),"-",AF505),"/",IF(ISBLANK(AH505),"-",AH505))</f>
        <v>-/-/2017/-/-</v>
      </c>
      <c r="L505" s="4" t="str">
        <f aca="false">CONCATENATE(IF(ISBLANK(X505),"-",X505),"/",IF(ISBLANK(AA505),"-",AA505),"/",IF(ISBLANK(AD505),"-",AD505),"/",IF(ISBLANK(AG505),"-",AG505),"/",IF(ISBLANK(AI505),"-",AI505))</f>
        <v>-/-/2020/-/-</v>
      </c>
      <c r="M505" s="6"/>
      <c r="N505" s="4" t="n">
        <v>2017</v>
      </c>
      <c r="O505" s="4" t="str">
        <f aca="false">CONCATENATE(IF(ISBLANK(V505),"-",V505),"/",IF(ISBLANK(Y505),"-",Y505),"/",IF(ISBLANK(AB505),"-",AB505),"/",IF(ISBLANK(AE505),"-",AE505))</f>
        <v>-/-/90/CT92</v>
      </c>
      <c r="P505" s="4" t="s">
        <v>405</v>
      </c>
      <c r="Q505" s="4" t="s">
        <v>859</v>
      </c>
      <c r="T505" s="11" t="n">
        <f aca="false">M505*F505</f>
        <v>0</v>
      </c>
      <c r="U505" s="12" t="n">
        <f aca="false">G505*M505</f>
        <v>0</v>
      </c>
      <c r="V505" s="2" t="s">
        <v>161</v>
      </c>
      <c r="Y505" s="0" t="s">
        <v>161</v>
      </c>
      <c r="AB505" s="0" t="n">
        <v>90</v>
      </c>
      <c r="AC505" s="0" t="n">
        <v>2017</v>
      </c>
      <c r="AD505" s="0" t="n">
        <v>2020</v>
      </c>
      <c r="AE505" s="4" t="s">
        <v>717</v>
      </c>
      <c r="AJ505" s="0" t="n">
        <f aca="false">VLOOKUP(D505,Koordinaten!$A:$C,2,FALSE())</f>
        <v>12.4853384</v>
      </c>
      <c r="AK505" s="0" t="n">
        <f aca="false">VLOOKUP(D505,Koordinaten!$A:$C,3,FALSE())</f>
        <v>41.894802</v>
      </c>
      <c r="AL505" s="0" t="n">
        <f aca="false">IF(ISBLANK($E505),VLOOKUP(D505,Koordinaten!$A:$C,2,FALSE()),VLOOKUP($E505,Koordinaten!$F:$H,2,FALSE()))</f>
        <v>14.155048</v>
      </c>
      <c r="AM505" s="0" t="n">
        <f aca="false">IF(ISBLANK($E505),VLOOKUP(D505,Koordinaten!$A:$C,3,FALSE()),VLOOKUP($E505,Koordinaten!$F:$H,3,FALSE()))</f>
        <v>37.587794</v>
      </c>
      <c r="AN505" s="0" t="str">
        <f aca="false">CONCATENATE(AK505,";",AJ505)</f>
        <v>41,894802;12,4853384</v>
      </c>
      <c r="AO505" s="0" t="str">
        <f aca="false">CONCATENATE(AM505,";",AL505)</f>
        <v>37,587794;14,155048</v>
      </c>
      <c r="AP505" s="0" t="n">
        <f aca="false">MIN(IF(ISBLANK(X505),9999,X505),IF(ISBLANK(AA505),9999,AA505),IF(ISBLANK(AD505),9999,AD505),IF(ISBLANK(AG505),9999,AG505),IF(ISBLANK(AI505),9999,AI505))</f>
        <v>2020</v>
      </c>
      <c r="AQ505" s="10" t="n">
        <v>44065</v>
      </c>
      <c r="AR505" s="0" t="n">
        <v>2</v>
      </c>
    </row>
    <row r="506" customFormat="false" ht="13" hidden="false" customHeight="false" outlineLevel="0" collapsed="false">
      <c r="B506" s="4" t="s">
        <v>44</v>
      </c>
      <c r="C506" s="5" t="n">
        <v>2013</v>
      </c>
      <c r="D506" s="4" t="s">
        <v>60</v>
      </c>
      <c r="E506" s="4" t="s">
        <v>212</v>
      </c>
      <c r="F506" s="4" t="n">
        <v>3</v>
      </c>
      <c r="G506" s="4"/>
      <c r="H506" s="2" t="s">
        <v>405</v>
      </c>
      <c r="I506" s="2" t="s">
        <v>829</v>
      </c>
      <c r="J506" s="2" t="s">
        <v>887</v>
      </c>
      <c r="K506" s="4" t="str">
        <f aca="false">CONCATENATE(IF(ISBLANK(W506),"-",W506),"/",IF(ISBLANK(Z506),"-",Z506),"/",IF(ISBLANK(AC506),"-",AC506),"/",IF(ISBLANK(AF506),"-",AF506),"/",IF(ISBLANK(AH506),"-",AH506))</f>
        <v>2016/-/2017/-/-</v>
      </c>
      <c r="L506" s="4" t="str">
        <f aca="false">CONCATENATE(IF(ISBLANK(X506),"-",X506),"/",IF(ISBLANK(AA506),"-",AA506),"/",IF(ISBLANK(AD506),"-",AD506),"/",IF(ISBLANK(AG506),"-",AG506),"/",IF(ISBLANK(AI506),"-",AI506))</f>
        <v>2019/-/2020/-/-</v>
      </c>
      <c r="M506" s="6"/>
      <c r="N506" s="4" t="n">
        <v>2017</v>
      </c>
      <c r="O506" s="4" t="str">
        <f aca="false">CONCATENATE(IF(ISBLANK(V506),"-",V506),"/",IF(ISBLANK(Y506),"-",Y506),"/",IF(ISBLANK(AB506),"-",AB506),"/",IF(ISBLANK(AE506),"-",AE506))</f>
        <v>86?/-/90/CT88</v>
      </c>
      <c r="P506" s="4" t="s">
        <v>405</v>
      </c>
      <c r="Q506" s="4" t="s">
        <v>859</v>
      </c>
      <c r="T506" s="11" t="n">
        <f aca="false">M506*F506</f>
        <v>0</v>
      </c>
      <c r="U506" s="12" t="n">
        <f aca="false">G506*M506</f>
        <v>0</v>
      </c>
      <c r="V506" s="2" t="s">
        <v>832</v>
      </c>
      <c r="W506" s="0" t="n">
        <v>2016</v>
      </c>
      <c r="X506" s="0" t="n">
        <v>2019</v>
      </c>
      <c r="Y506" s="0" t="s">
        <v>161</v>
      </c>
      <c r="AB506" s="0" t="n">
        <v>90</v>
      </c>
      <c r="AC506" s="0" t="n">
        <v>2017</v>
      </c>
      <c r="AD506" s="0" t="n">
        <v>2020</v>
      </c>
      <c r="AE506" s="4" t="s">
        <v>606</v>
      </c>
      <c r="AJ506" s="0" t="n">
        <f aca="false">VLOOKUP(D506,Koordinaten!$A:$C,2,FALSE())</f>
        <v>12.4853384</v>
      </c>
      <c r="AK506" s="0" t="n">
        <f aca="false">VLOOKUP(D506,Koordinaten!$A:$C,3,FALSE())</f>
        <v>41.894802</v>
      </c>
      <c r="AL506" s="0" t="n">
        <f aca="false">IF(ISBLANK($E506),VLOOKUP(D506,Koordinaten!$A:$C,2,FALSE()),VLOOKUP($E506,Koordinaten!$F:$H,2,FALSE()))</f>
        <v>14.155048</v>
      </c>
      <c r="AM506" s="0" t="n">
        <f aca="false">IF(ISBLANK($E506),VLOOKUP(D506,Koordinaten!$A:$C,3,FALSE()),VLOOKUP($E506,Koordinaten!$F:$H,3,FALSE()))</f>
        <v>37.587794</v>
      </c>
      <c r="AN506" s="0" t="str">
        <f aca="false">CONCATENATE(AK506,";",AJ506)</f>
        <v>41,894802;12,4853384</v>
      </c>
      <c r="AO506" s="0" t="str">
        <f aca="false">CONCATENATE(AM506,";",AL506)</f>
        <v>37,587794;14,155048</v>
      </c>
      <c r="AP506" s="0" t="n">
        <f aca="false">MIN(IF(ISBLANK(X506),9999,X506),IF(ISBLANK(AA506),9999,AA506),IF(ISBLANK(AD506),9999,AD506),IF(ISBLANK(AG506),9999,AG506),IF(ISBLANK(AI506),9999,AI506))</f>
        <v>2019</v>
      </c>
    </row>
    <row r="507" customFormat="false" ht="13" hidden="false" customHeight="false" outlineLevel="0" collapsed="false">
      <c r="B507" s="4" t="s">
        <v>52</v>
      </c>
      <c r="C507" s="5" t="n">
        <v>2009</v>
      </c>
      <c r="D507" s="4" t="s">
        <v>60</v>
      </c>
      <c r="E507" s="4" t="s">
        <v>191</v>
      </c>
      <c r="F507" s="4" t="n">
        <v>2</v>
      </c>
      <c r="G507" s="4"/>
      <c r="H507" s="2" t="s">
        <v>888</v>
      </c>
      <c r="I507" s="2" t="s">
        <v>889</v>
      </c>
      <c r="J507" s="2" t="s">
        <v>79</v>
      </c>
      <c r="K507" s="4" t="str">
        <f aca="false">CONCATENATE(IF(ISBLANK(W507),"-",W507),"/",IF(ISBLANK(Z507),"-",Z507),"/",IF(ISBLANK(AC507),"-",AC507),"/",IF(ISBLANK(AF507),"-",AF507),"/",IF(ISBLANK(AH507),"-",AH507))</f>
        <v>-/-/-/-/-</v>
      </c>
      <c r="L507" s="4" t="str">
        <f aca="false">CONCATENATE(IF(ISBLANK(X507),"-",X507),"/",IF(ISBLANK(AA507),"-",AA507),"/",IF(ISBLANK(AD507),"-",AD507),"/",IF(ISBLANK(AG507),"-",AG507),"/",IF(ISBLANK(AI507),"-",AI507))</f>
        <v>-/-/-/-/-</v>
      </c>
      <c r="M507" s="6"/>
      <c r="N507" s="4" t="n">
        <v>2017</v>
      </c>
      <c r="O507" s="4" t="str">
        <f aca="false">CONCATENATE(IF(ISBLANK(V507),"-",V507),"/",IF(ISBLANK(Y507),"-",Y507),"/",IF(ISBLANK(AB507),"-",AB507),"/",IF(ISBLANK(AE507),"-",AE507))</f>
        <v>-/-/-/-</v>
      </c>
      <c r="P507" s="4" t="s">
        <v>888</v>
      </c>
      <c r="Q507" s="4" t="s">
        <v>890</v>
      </c>
      <c r="T507" s="11" t="n">
        <f aca="false">M507*F507</f>
        <v>0</v>
      </c>
      <c r="U507" s="12" t="n">
        <f aca="false">G507*M507</f>
        <v>0</v>
      </c>
      <c r="V507" s="2" t="s">
        <v>161</v>
      </c>
      <c r="Y507" s="0" t="s">
        <v>161</v>
      </c>
      <c r="AB507" s="0" t="s">
        <v>161</v>
      </c>
      <c r="AE507" s="4"/>
      <c r="AJ507" s="0" t="n">
        <f aca="false">VLOOKUP(D507,Koordinaten!$A:$C,2,FALSE())</f>
        <v>12.4853384</v>
      </c>
      <c r="AK507" s="0" t="n">
        <f aca="false">VLOOKUP(D507,Koordinaten!$A:$C,3,FALSE())</f>
        <v>41.894802</v>
      </c>
      <c r="AL507" s="0" t="n">
        <f aca="false">IF(ISBLANK($E507),VLOOKUP(D507,Koordinaten!$A:$C,2,FALSE()),VLOOKUP($E507,Koordinaten!$F:$H,2,FALSE()))</f>
        <v>9.768893</v>
      </c>
      <c r="AM507" s="0" t="n">
        <f aca="false">IF(ISBLANK($E507),VLOOKUP(D507,Koordinaten!$A:$C,3,FALSE()),VLOOKUP($E507,Koordinaten!$F:$H,3,FALSE()))</f>
        <v>45.6209</v>
      </c>
      <c r="AN507" s="0" t="str">
        <f aca="false">CONCATENATE(AK507,";",AJ507)</f>
        <v>41,894802;12,4853384</v>
      </c>
      <c r="AO507" s="0" t="str">
        <f aca="false">CONCATENATE(AM507,";",AL507)</f>
        <v>45,6209;9,768893</v>
      </c>
      <c r="AP507" s="0" t="n">
        <f aca="false">MIN(IF(ISBLANK(X507),9999,X507),IF(ISBLANK(AA507),9999,AA507),IF(ISBLANK(AD507),9999,AD507),IF(ISBLANK(AG507),9999,AG507),IF(ISBLANK(AI507),9999,AI507))</f>
        <v>9999</v>
      </c>
    </row>
    <row r="508" customFormat="false" ht="13" hidden="false" customHeight="false" outlineLevel="0" collapsed="false">
      <c r="B508" s="4" t="s">
        <v>44</v>
      </c>
      <c r="C508" s="5" t="n">
        <v>2013</v>
      </c>
      <c r="D508" s="4" t="s">
        <v>60</v>
      </c>
      <c r="E508" s="4" t="s">
        <v>191</v>
      </c>
      <c r="F508" s="4" t="n">
        <v>3</v>
      </c>
      <c r="G508" s="4"/>
      <c r="H508" s="2" t="s">
        <v>888</v>
      </c>
      <c r="I508" s="2" t="s">
        <v>891</v>
      </c>
      <c r="J508" s="2" t="s">
        <v>48</v>
      </c>
      <c r="K508" s="4" t="str">
        <f aca="false">CONCATENATE(IF(ISBLANK(W508),"-",W508),"/",IF(ISBLANK(Z508),"-",Z508),"/",IF(ISBLANK(AC508),"-",AC508),"/",IF(ISBLANK(AF508),"-",AF508),"/",IF(ISBLANK(AH508),"-",AH508))</f>
        <v>-/-/-/-/-</v>
      </c>
      <c r="L508" s="4" t="str">
        <f aca="false">CONCATENATE(IF(ISBLANK(X508),"-",X508),"/",IF(ISBLANK(AA508),"-",AA508),"/",IF(ISBLANK(AD508),"-",AD508),"/",IF(ISBLANK(AG508),"-",AG508),"/",IF(ISBLANK(AI508),"-",AI508))</f>
        <v>-/-/-/-/-</v>
      </c>
      <c r="M508" s="6"/>
      <c r="N508" s="4" t="n">
        <v>2017</v>
      </c>
      <c r="O508" s="4" t="str">
        <f aca="false">CONCATENATE(IF(ISBLANK(V508),"-",V508),"/",IF(ISBLANK(Y508),"-",Y508),"/",IF(ISBLANK(AB508),"-",AB508),"/",IF(ISBLANK(AE508),"-",AE508))</f>
        <v>-/-/-/CT90</v>
      </c>
      <c r="P508" s="4" t="s">
        <v>888</v>
      </c>
      <c r="Q508" s="4" t="s">
        <v>890</v>
      </c>
      <c r="T508" s="11" t="n">
        <f aca="false">M508*F508</f>
        <v>0</v>
      </c>
      <c r="U508" s="12" t="n">
        <f aca="false">G508*M508</f>
        <v>0</v>
      </c>
      <c r="V508" s="2" t="s">
        <v>161</v>
      </c>
      <c r="Y508" s="0" t="s">
        <v>161</v>
      </c>
      <c r="AB508" s="0" t="s">
        <v>161</v>
      </c>
      <c r="AE508" s="4" t="s">
        <v>658</v>
      </c>
      <c r="AJ508" s="0" t="n">
        <f aca="false">VLOOKUP(D508,Koordinaten!$A:$C,2,FALSE())</f>
        <v>12.4853384</v>
      </c>
      <c r="AK508" s="0" t="n">
        <f aca="false">VLOOKUP(D508,Koordinaten!$A:$C,3,FALSE())</f>
        <v>41.894802</v>
      </c>
      <c r="AL508" s="0" t="n">
        <f aca="false">IF(ISBLANK($E508),VLOOKUP(D508,Koordinaten!$A:$C,2,FALSE()),VLOOKUP($E508,Koordinaten!$F:$H,2,FALSE()))</f>
        <v>9.768893</v>
      </c>
      <c r="AM508" s="0" t="n">
        <f aca="false">IF(ISBLANK($E508),VLOOKUP(D508,Koordinaten!$A:$C,3,FALSE()),VLOOKUP($E508,Koordinaten!$F:$H,3,FALSE()))</f>
        <v>45.6209</v>
      </c>
      <c r="AN508" s="0" t="str">
        <f aca="false">CONCATENATE(AK508,";",AJ508)</f>
        <v>41,894802;12,4853384</v>
      </c>
      <c r="AO508" s="0" t="str">
        <f aca="false">CONCATENATE(AM508,";",AL508)</f>
        <v>45,6209;9,768893</v>
      </c>
      <c r="AP508" s="0" t="n">
        <f aca="false">MIN(IF(ISBLANK(X508),9999,X508),IF(ISBLANK(AA508),9999,AA508),IF(ISBLANK(AD508),9999,AD508),IF(ISBLANK(AG508),9999,AG508),IF(ISBLANK(AI508),9999,AI508))</f>
        <v>9999</v>
      </c>
    </row>
    <row r="509" customFormat="false" ht="13" hidden="false" customHeight="false" outlineLevel="0" collapsed="false">
      <c r="B509" s="4" t="s">
        <v>89</v>
      </c>
      <c r="C509" s="5" t="n">
        <v>2015</v>
      </c>
      <c r="D509" s="4" t="s">
        <v>60</v>
      </c>
      <c r="E509" s="4" t="s">
        <v>191</v>
      </c>
      <c r="F509" s="4" t="n">
        <v>3</v>
      </c>
      <c r="G509" s="4"/>
      <c r="H509" s="2" t="s">
        <v>888</v>
      </c>
      <c r="I509" s="2" t="s">
        <v>892</v>
      </c>
      <c r="J509" s="2" t="s">
        <v>79</v>
      </c>
      <c r="K509" s="4" t="str">
        <f aca="false">CONCATENATE(IF(ISBLANK(W509),"-",W509),"/",IF(ISBLANK(Z509),"-",Z509),"/",IF(ISBLANK(AC509),"-",AC509),"/",IF(ISBLANK(AF509),"-",AF509),"/",IF(ISBLANK(AH509),"-",AH509))</f>
        <v>-/-/-/-/-</v>
      </c>
      <c r="L509" s="4" t="str">
        <f aca="false">CONCATENATE(IF(ISBLANK(X509),"-",X509),"/",IF(ISBLANK(AA509),"-",AA509),"/",IF(ISBLANK(AD509),"-",AD509),"/",IF(ISBLANK(AG509),"-",AG509),"/",IF(ISBLANK(AI509),"-",AI509))</f>
        <v>-/-/-/-/-</v>
      </c>
      <c r="M509" s="6"/>
      <c r="N509" s="4" t="n">
        <v>2017</v>
      </c>
      <c r="O509" s="4" t="str">
        <f aca="false">CONCATENATE(IF(ISBLANK(V509),"-",V509),"/",IF(ISBLANK(Y509),"-",Y509),"/",IF(ISBLANK(AB509),"-",AB509),"/",IF(ISBLANK(AE509),"-",AE509))</f>
        <v>-/-/-/-</v>
      </c>
      <c r="P509" s="4" t="s">
        <v>888</v>
      </c>
      <c r="Q509" s="4" t="s">
        <v>890</v>
      </c>
      <c r="T509" s="11" t="n">
        <f aca="false">M509*F509</f>
        <v>0</v>
      </c>
      <c r="U509" s="12" t="n">
        <f aca="false">G509*M509</f>
        <v>0</v>
      </c>
      <c r="V509" s="2" t="s">
        <v>161</v>
      </c>
      <c r="Y509" s="0" t="s">
        <v>161</v>
      </c>
      <c r="AB509" s="0" t="s">
        <v>161</v>
      </c>
      <c r="AE509" s="4"/>
      <c r="AJ509" s="0" t="n">
        <f aca="false">VLOOKUP(D509,Koordinaten!$A:$C,2,FALSE())</f>
        <v>12.4853384</v>
      </c>
      <c r="AK509" s="0" t="n">
        <f aca="false">VLOOKUP(D509,Koordinaten!$A:$C,3,FALSE())</f>
        <v>41.894802</v>
      </c>
      <c r="AL509" s="0" t="n">
        <f aca="false">IF(ISBLANK($E509),VLOOKUP(D509,Koordinaten!$A:$C,2,FALSE()),VLOOKUP($E509,Koordinaten!$F:$H,2,FALSE()))</f>
        <v>9.768893</v>
      </c>
      <c r="AM509" s="0" t="n">
        <f aca="false">IF(ISBLANK($E509),VLOOKUP(D509,Koordinaten!$A:$C,3,FALSE()),VLOOKUP($E509,Koordinaten!$F:$H,3,FALSE()))</f>
        <v>45.6209</v>
      </c>
      <c r="AN509" s="0" t="str">
        <f aca="false">CONCATENATE(AK509,";",AJ509)</f>
        <v>41,894802;12,4853384</v>
      </c>
      <c r="AO509" s="0" t="str">
        <f aca="false">CONCATENATE(AM509,";",AL509)</f>
        <v>45,6209;9,768893</v>
      </c>
      <c r="AP509" s="0" t="n">
        <f aca="false">MIN(IF(ISBLANK(X509),9999,X509),IF(ISBLANK(AA509),9999,AA509),IF(ISBLANK(AD509),9999,AD509),IF(ISBLANK(AG509),9999,AG509),IF(ISBLANK(AI509),9999,AI509))</f>
        <v>9999</v>
      </c>
      <c r="AQ509" s="10" t="n">
        <v>44065</v>
      </c>
      <c r="AR509" s="0" t="n">
        <v>1</v>
      </c>
    </row>
    <row r="510" customFormat="false" ht="13" hidden="false" customHeight="false" outlineLevel="0" collapsed="false">
      <c r="B510" s="4" t="s">
        <v>44</v>
      </c>
      <c r="C510" s="5" t="n">
        <v>2012</v>
      </c>
      <c r="D510" s="4" t="s">
        <v>60</v>
      </c>
      <c r="E510" s="4" t="s">
        <v>191</v>
      </c>
      <c r="F510" s="4" t="n">
        <v>6</v>
      </c>
      <c r="G510" s="4"/>
      <c r="H510" s="2" t="s">
        <v>888</v>
      </c>
      <c r="I510" s="2" t="s">
        <v>893</v>
      </c>
      <c r="J510" s="2" t="s">
        <v>48</v>
      </c>
      <c r="K510" s="4" t="str">
        <f aca="false">CONCATENATE(IF(ISBLANK(W510),"-",W510),"/",IF(ISBLANK(Z510),"-",Z510),"/",IF(ISBLANK(AC510),"-",AC510),"/",IF(ISBLANK(AF510),"-",AF510),"/",IF(ISBLANK(AH510),"-",AH510))</f>
        <v>-/-/-/-/-</v>
      </c>
      <c r="L510" s="4" t="str">
        <f aca="false">CONCATENATE(IF(ISBLANK(X510),"-",X510),"/",IF(ISBLANK(AA510),"-",AA510),"/",IF(ISBLANK(AD510),"-",AD510),"/",IF(ISBLANK(AG510),"-",AG510),"/",IF(ISBLANK(AI510),"-",AI510))</f>
        <v>-/-/-/-/-</v>
      </c>
      <c r="M510" s="6"/>
      <c r="N510" s="4" t="n">
        <v>2017</v>
      </c>
      <c r="O510" s="4" t="str">
        <f aca="false">CONCATENATE(IF(ISBLANK(V510),"-",V510),"/",IF(ISBLANK(Y510),"-",Y510),"/",IF(ISBLANK(AB510),"-",AB510),"/",IF(ISBLANK(AE510),"-",AE510))</f>
        <v>-/-/-/-</v>
      </c>
      <c r="P510" s="4" t="s">
        <v>888</v>
      </c>
      <c r="Q510" s="4" t="s">
        <v>890</v>
      </c>
      <c r="T510" s="11" t="n">
        <f aca="false">M510*F510</f>
        <v>0</v>
      </c>
      <c r="U510" s="12" t="n">
        <f aca="false">G510*M510</f>
        <v>0</v>
      </c>
      <c r="V510" s="2" t="s">
        <v>161</v>
      </c>
      <c r="Y510" s="0" t="s">
        <v>161</v>
      </c>
      <c r="AB510" s="0" t="s">
        <v>161</v>
      </c>
      <c r="AE510" s="4"/>
      <c r="AJ510" s="0" t="n">
        <f aca="false">VLOOKUP(D510,Koordinaten!$A:$C,2,FALSE())</f>
        <v>12.4853384</v>
      </c>
      <c r="AK510" s="0" t="n">
        <f aca="false">VLOOKUP(D510,Koordinaten!$A:$C,3,FALSE())</f>
        <v>41.894802</v>
      </c>
      <c r="AL510" s="0" t="n">
        <f aca="false">IF(ISBLANK($E510),VLOOKUP(D510,Koordinaten!$A:$C,2,FALSE()),VLOOKUP($E510,Koordinaten!$F:$H,2,FALSE()))</f>
        <v>9.768893</v>
      </c>
      <c r="AM510" s="0" t="n">
        <f aca="false">IF(ISBLANK($E510),VLOOKUP(D510,Koordinaten!$A:$C,3,FALSE()),VLOOKUP($E510,Koordinaten!$F:$H,3,FALSE()))</f>
        <v>45.6209</v>
      </c>
      <c r="AN510" s="0" t="str">
        <f aca="false">CONCATENATE(AK510,";",AJ510)</f>
        <v>41,894802;12,4853384</v>
      </c>
      <c r="AO510" s="0" t="str">
        <f aca="false">CONCATENATE(AM510,";",AL510)</f>
        <v>45,6209;9,768893</v>
      </c>
      <c r="AP510" s="0" t="n">
        <f aca="false">MIN(IF(ISBLANK(X510),9999,X510),IF(ISBLANK(AA510),9999,AA510),IF(ISBLANK(AD510),9999,AD510),IF(ISBLANK(AG510),9999,AG510),IF(ISBLANK(AI510),9999,AI510))</f>
        <v>9999</v>
      </c>
    </row>
    <row r="511" customFormat="false" ht="13" hidden="false" customHeight="false" outlineLevel="0" collapsed="false">
      <c r="B511" s="4" t="s">
        <v>89</v>
      </c>
      <c r="C511" s="5" t="n">
        <v>2016</v>
      </c>
      <c r="D511" s="4" t="s">
        <v>60</v>
      </c>
      <c r="E511" s="4" t="s">
        <v>191</v>
      </c>
      <c r="F511" s="4" t="n">
        <v>3</v>
      </c>
      <c r="G511" s="4"/>
      <c r="H511" s="2" t="s">
        <v>737</v>
      </c>
      <c r="I511" s="2" t="s">
        <v>894</v>
      </c>
      <c r="J511" s="2" t="s">
        <v>79</v>
      </c>
      <c r="K511" s="4" t="str">
        <f aca="false">CONCATENATE(IF(ISBLANK(W511),"-",W511),"/",IF(ISBLANK(Z511),"-",Z511),"/",IF(ISBLANK(AC511),"-",AC511),"/",IF(ISBLANK(AF511),"-",AF511),"/",IF(ISBLANK(AH511),"-",AH511))</f>
        <v>-/-/-/-/-</v>
      </c>
      <c r="L511" s="4" t="str">
        <f aca="false">CONCATENATE(IF(ISBLANK(X511),"-",X511),"/",IF(ISBLANK(AA511),"-",AA511),"/",IF(ISBLANK(AD511),"-",AD511),"/",IF(ISBLANK(AG511),"-",AG511),"/",IF(ISBLANK(AI511),"-",AI511))</f>
        <v>-/-/-/-/-</v>
      </c>
      <c r="M511" s="6"/>
      <c r="N511" s="4" t="n">
        <v>2017</v>
      </c>
      <c r="O511" s="4" t="str">
        <f aca="false">CONCATENATE(IF(ISBLANK(V511),"-",V511),"/",IF(ISBLANK(Y511),"-",Y511),"/",IF(ISBLANK(AB511),"-",AB511),"/",IF(ISBLANK(AE511),"-",AE511))</f>
        <v>-/-/-/CT90</v>
      </c>
      <c r="P511" s="4" t="s">
        <v>737</v>
      </c>
      <c r="Q511" s="4" t="s">
        <v>890</v>
      </c>
      <c r="T511" s="11" t="n">
        <f aca="false">M511*F511</f>
        <v>0</v>
      </c>
      <c r="U511" s="12" t="n">
        <f aca="false">G511*M511</f>
        <v>0</v>
      </c>
      <c r="V511" s="2" t="s">
        <v>161</v>
      </c>
      <c r="Y511" s="0" t="s">
        <v>161</v>
      </c>
      <c r="AB511" s="0" t="s">
        <v>161</v>
      </c>
      <c r="AE511" s="4" t="s">
        <v>658</v>
      </c>
      <c r="AJ511" s="0" t="n">
        <f aca="false">VLOOKUP(D511,Koordinaten!$A:$C,2,FALSE())</f>
        <v>12.4853384</v>
      </c>
      <c r="AK511" s="0" t="n">
        <f aca="false">VLOOKUP(D511,Koordinaten!$A:$C,3,FALSE())</f>
        <v>41.894802</v>
      </c>
      <c r="AL511" s="0" t="n">
        <f aca="false">IF(ISBLANK($E511),VLOOKUP(D511,Koordinaten!$A:$C,2,FALSE()),VLOOKUP($E511,Koordinaten!$F:$H,2,FALSE()))</f>
        <v>9.768893</v>
      </c>
      <c r="AM511" s="0" t="n">
        <f aca="false">IF(ISBLANK($E511),VLOOKUP(D511,Koordinaten!$A:$C,3,FALSE()),VLOOKUP($E511,Koordinaten!$F:$H,3,FALSE()))</f>
        <v>45.6209</v>
      </c>
      <c r="AN511" s="0" t="str">
        <f aca="false">CONCATENATE(AK511,";",AJ511)</f>
        <v>41,894802;12,4853384</v>
      </c>
      <c r="AO511" s="0" t="str">
        <f aca="false">CONCATENATE(AM511,";",AL511)</f>
        <v>45,6209;9,768893</v>
      </c>
      <c r="AP511" s="0" t="n">
        <f aca="false">MIN(IF(ISBLANK(X511),9999,X511),IF(ISBLANK(AA511),9999,AA511),IF(ISBLANK(AD511),9999,AD511),IF(ISBLANK(AG511),9999,AG511),IF(ISBLANK(AI511),9999,AI511))</f>
        <v>9999</v>
      </c>
    </row>
    <row r="512" customFormat="false" ht="13" hidden="false" customHeight="false" outlineLevel="0" collapsed="false">
      <c r="B512" s="4" t="s">
        <v>44</v>
      </c>
      <c r="C512" s="5" t="n">
        <v>2011</v>
      </c>
      <c r="D512" s="4" t="s">
        <v>60</v>
      </c>
      <c r="E512" s="4" t="s">
        <v>191</v>
      </c>
      <c r="F512" s="4" t="n">
        <v>4</v>
      </c>
      <c r="G512" s="4"/>
      <c r="H512" s="2" t="s">
        <v>737</v>
      </c>
      <c r="I512" s="2" t="s">
        <v>738</v>
      </c>
      <c r="J512" s="2" t="s">
        <v>48</v>
      </c>
      <c r="K512" s="4" t="str">
        <f aca="false">CONCATENATE(IF(ISBLANK(W512),"-",W512),"/",IF(ISBLANK(Z512),"-",Z512),"/",IF(ISBLANK(AC512),"-",AC512),"/",IF(ISBLANK(AF512),"-",AF512),"/",IF(ISBLANK(AH512),"-",AH512))</f>
        <v>-/-/-/-/-</v>
      </c>
      <c r="L512" s="4" t="str">
        <f aca="false">CONCATENATE(IF(ISBLANK(X512),"-",X512),"/",IF(ISBLANK(AA512),"-",AA512),"/",IF(ISBLANK(AD512),"-",AD512),"/",IF(ISBLANK(AG512),"-",AG512),"/",IF(ISBLANK(AI512),"-",AI512))</f>
        <v>-/-/-/-/-</v>
      </c>
      <c r="M512" s="6"/>
      <c r="N512" s="4" t="n">
        <v>2017</v>
      </c>
      <c r="O512" s="4" t="str">
        <f aca="false">CONCATENATE(IF(ISBLANK(V512),"-",V512),"/",IF(ISBLANK(Y512),"-",Y512),"/",IF(ISBLANK(AB512),"-",AB512),"/",IF(ISBLANK(AE512),"-",AE512))</f>
        <v>-/-/-/DE84</v>
      </c>
      <c r="P512" s="4" t="s">
        <v>737</v>
      </c>
      <c r="Q512" s="4" t="s">
        <v>890</v>
      </c>
      <c r="T512" s="11" t="n">
        <f aca="false">M512*F512</f>
        <v>0</v>
      </c>
      <c r="U512" s="12" t="n">
        <f aca="false">G512*M512</f>
        <v>0</v>
      </c>
      <c r="V512" s="2" t="s">
        <v>161</v>
      </c>
      <c r="Y512" s="0" t="s">
        <v>161</v>
      </c>
      <c r="AB512" s="0" t="s">
        <v>161</v>
      </c>
      <c r="AE512" s="4" t="s">
        <v>743</v>
      </c>
      <c r="AJ512" s="0" t="n">
        <f aca="false">VLOOKUP(D512,Koordinaten!$A:$C,2,FALSE())</f>
        <v>12.4853384</v>
      </c>
      <c r="AK512" s="0" t="n">
        <f aca="false">VLOOKUP(D512,Koordinaten!$A:$C,3,FALSE())</f>
        <v>41.894802</v>
      </c>
      <c r="AL512" s="0" t="n">
        <f aca="false">IF(ISBLANK($E512),VLOOKUP(D512,Koordinaten!$A:$C,2,FALSE()),VLOOKUP($E512,Koordinaten!$F:$H,2,FALSE()))</f>
        <v>9.768893</v>
      </c>
      <c r="AM512" s="0" t="n">
        <f aca="false">IF(ISBLANK($E512),VLOOKUP(D512,Koordinaten!$A:$C,3,FALSE()),VLOOKUP($E512,Koordinaten!$F:$H,3,FALSE()))</f>
        <v>45.6209</v>
      </c>
      <c r="AN512" s="0" t="str">
        <f aca="false">CONCATENATE(AK512,";",AJ512)</f>
        <v>41,894802;12,4853384</v>
      </c>
      <c r="AO512" s="0" t="str">
        <f aca="false">CONCATENATE(AM512,";",AL512)</f>
        <v>45,6209;9,768893</v>
      </c>
      <c r="AP512" s="0" t="n">
        <f aca="false">MIN(IF(ISBLANK(X512),9999,X512),IF(ISBLANK(AA512),9999,AA512),IF(ISBLANK(AD512),9999,AD512),IF(ISBLANK(AG512),9999,AG512),IF(ISBLANK(AI512),9999,AI512))</f>
        <v>9999</v>
      </c>
    </row>
    <row r="513" customFormat="false" ht="13" hidden="false" customHeight="false" outlineLevel="0" collapsed="false">
      <c r="B513" s="4" t="s">
        <v>44</v>
      </c>
      <c r="C513" s="5" t="n">
        <v>2012</v>
      </c>
      <c r="D513" s="4" t="s">
        <v>60</v>
      </c>
      <c r="E513" s="4" t="s">
        <v>191</v>
      </c>
      <c r="F513" s="4" t="n">
        <v>2</v>
      </c>
      <c r="G513" s="4"/>
      <c r="H513" s="2" t="s">
        <v>737</v>
      </c>
      <c r="I513" s="2" t="s">
        <v>742</v>
      </c>
      <c r="J513" s="2" t="s">
        <v>48</v>
      </c>
      <c r="K513" s="4" t="str">
        <f aca="false">CONCATENATE(IF(ISBLANK(W513),"-",W513),"/",IF(ISBLANK(Z513),"-",Z513),"/",IF(ISBLANK(AC513),"-",AC513),"/",IF(ISBLANK(AF513),"-",AF513),"/",IF(ISBLANK(AH513),"-",AH513))</f>
        <v>-/-/-/-/-</v>
      </c>
      <c r="L513" s="4" t="str">
        <f aca="false">CONCATENATE(IF(ISBLANK(X513),"-",X513),"/",IF(ISBLANK(AA513),"-",AA513),"/",IF(ISBLANK(AD513),"-",AD513),"/",IF(ISBLANK(AG513),"-",AG513),"/",IF(ISBLANK(AI513),"-",AI513))</f>
        <v>-/-/-/-/-</v>
      </c>
      <c r="M513" s="6"/>
      <c r="N513" s="4" t="n">
        <v>2017</v>
      </c>
      <c r="O513" s="4" t="str">
        <f aca="false">CONCATENATE(IF(ISBLANK(V513),"-",V513),"/",IF(ISBLANK(Y513),"-",Y513),"/",IF(ISBLANK(AB513),"-",AB513),"/",IF(ISBLANK(AE513),"-",AE513))</f>
        <v>-/-/-/DE84</v>
      </c>
      <c r="P513" s="4" t="s">
        <v>737</v>
      </c>
      <c r="Q513" s="4" t="s">
        <v>890</v>
      </c>
      <c r="T513" s="11" t="n">
        <f aca="false">M513*F513</f>
        <v>0</v>
      </c>
      <c r="U513" s="12" t="n">
        <f aca="false">G513*M513</f>
        <v>0</v>
      </c>
      <c r="V513" s="2" t="s">
        <v>161</v>
      </c>
      <c r="Y513" s="0" t="s">
        <v>161</v>
      </c>
      <c r="AB513" s="0" t="s">
        <v>161</v>
      </c>
      <c r="AE513" s="4" t="s">
        <v>743</v>
      </c>
      <c r="AJ513" s="0" t="n">
        <f aca="false">VLOOKUP(D513,Koordinaten!$A:$C,2,FALSE())</f>
        <v>12.4853384</v>
      </c>
      <c r="AK513" s="0" t="n">
        <f aca="false">VLOOKUP(D513,Koordinaten!$A:$C,3,FALSE())</f>
        <v>41.894802</v>
      </c>
      <c r="AL513" s="0" t="n">
        <f aca="false">IF(ISBLANK($E513),VLOOKUP(D513,Koordinaten!$A:$C,2,FALSE()),VLOOKUP($E513,Koordinaten!$F:$H,2,FALSE()))</f>
        <v>9.768893</v>
      </c>
      <c r="AM513" s="0" t="n">
        <f aca="false">IF(ISBLANK($E513),VLOOKUP(D513,Koordinaten!$A:$C,3,FALSE()),VLOOKUP($E513,Koordinaten!$F:$H,3,FALSE()))</f>
        <v>45.6209</v>
      </c>
      <c r="AN513" s="0" t="str">
        <f aca="false">CONCATENATE(AK513,";",AJ513)</f>
        <v>41,894802;12,4853384</v>
      </c>
      <c r="AO513" s="0" t="str">
        <f aca="false">CONCATENATE(AM513,";",AL513)</f>
        <v>45,6209;9,768893</v>
      </c>
      <c r="AP513" s="0" t="n">
        <f aca="false">MIN(IF(ISBLANK(X513),9999,X513),IF(ISBLANK(AA513),9999,AA513),IF(ISBLANK(AD513),9999,AD513),IF(ISBLANK(AG513),9999,AG513),IF(ISBLANK(AI513),9999,AI513))</f>
        <v>9999</v>
      </c>
    </row>
    <row r="514" customFormat="false" ht="13" hidden="false" customHeight="false" outlineLevel="0" collapsed="false">
      <c r="B514" s="4" t="s">
        <v>89</v>
      </c>
      <c r="C514" s="4" t="n">
        <v>2016</v>
      </c>
      <c r="D514" s="4" t="s">
        <v>60</v>
      </c>
      <c r="E514" s="4" t="s">
        <v>157</v>
      </c>
      <c r="F514" s="4" t="n">
        <v>3</v>
      </c>
      <c r="G514" s="4"/>
      <c r="H514" s="2" t="s">
        <v>895</v>
      </c>
      <c r="I514" s="2" t="s">
        <v>201</v>
      </c>
      <c r="J514" s="2" t="s">
        <v>201</v>
      </c>
      <c r="K514" s="4" t="str">
        <f aca="false">CONCATENATE(IF(ISBLANK(W514),"-",W514),"/",IF(ISBLANK(Z514),"-",Z514),"/",IF(ISBLANK(AC514),"-",AC514),"/",IF(ISBLANK(AF514),"-",AF514),"/",IF(ISBLANK(AH514),"-",AH514))</f>
        <v>-/-/-/-/-</v>
      </c>
      <c r="L514" s="4" t="str">
        <f aca="false">CONCATENATE(IF(ISBLANK(X514),"-",X514),"/",IF(ISBLANK(AA514),"-",AA514),"/",IF(ISBLANK(AD514),"-",AD514),"/",IF(ISBLANK(AG514),"-",AG514),"/",IF(ISBLANK(AI514),"-",AI514))</f>
        <v>-/-/-/-/-</v>
      </c>
      <c r="M514" s="6"/>
      <c r="N514" s="4" t="n">
        <v>2017</v>
      </c>
      <c r="O514" s="4" t="str">
        <f aca="false">CONCATENATE(IF(ISBLANK(V514),"-",V514),"/",IF(ISBLANK(Y514),"-",Y514),"/",IF(ISBLANK(AB514),"-",AB514),"/",IF(ISBLANK(AE514),"-",AE514))</f>
        <v>-/-/-/-</v>
      </c>
      <c r="P514" s="4" t="s">
        <v>895</v>
      </c>
      <c r="Q514" s="4" t="s">
        <v>896</v>
      </c>
      <c r="T514" s="11" t="n">
        <f aca="false">M514*F514</f>
        <v>0</v>
      </c>
      <c r="U514" s="12" t="n">
        <f aca="false">G514*M514</f>
        <v>0</v>
      </c>
      <c r="V514" s="2" t="s">
        <v>161</v>
      </c>
      <c r="Y514" s="0" t="s">
        <v>161</v>
      </c>
      <c r="AB514" s="0" t="s">
        <v>161</v>
      </c>
      <c r="AE514" s="4"/>
      <c r="AJ514" s="0" t="n">
        <f aca="false">VLOOKUP(D514,Koordinaten!$A:$C,2,FALSE())</f>
        <v>12.4853384</v>
      </c>
      <c r="AK514" s="0" t="n">
        <f aca="false">VLOOKUP(D514,Koordinaten!$A:$C,3,FALSE())</f>
        <v>41.894802</v>
      </c>
      <c r="AL514" s="0" t="n">
        <f aca="false">IF(ISBLANK($E514),VLOOKUP(D514,Koordinaten!$A:$C,2,FALSE()),VLOOKUP($E514,Koordinaten!$F:$H,2,FALSE()))</f>
        <v>11.3547801</v>
      </c>
      <c r="AM514" s="0" t="n">
        <f aca="false">IF(ISBLANK($E514),VLOOKUP(D514,Koordinaten!$A:$C,3,FALSE()),VLOOKUP($E514,Koordinaten!$F:$H,3,FALSE()))</f>
        <v>46.4981125</v>
      </c>
      <c r="AN514" s="0" t="str">
        <f aca="false">CONCATENATE(AK514,";",AJ514)</f>
        <v>41,894802;12,4853384</v>
      </c>
      <c r="AO514" s="0" t="str">
        <f aca="false">CONCATENATE(AM514,";",AL514)</f>
        <v>46,4981125;11,3547801</v>
      </c>
      <c r="AP514" s="0" t="n">
        <f aca="false">MIN(IF(ISBLANK(X514),9999,X514),IF(ISBLANK(AA514),9999,AA514),IF(ISBLANK(AD514),9999,AD514),IF(ISBLANK(AG514),9999,AG514),IF(ISBLANK(AI514),9999,AI514))</f>
        <v>9999</v>
      </c>
    </row>
    <row r="515" customFormat="false" ht="13" hidden="false" customHeight="false" outlineLevel="0" collapsed="false">
      <c r="B515" s="4" t="s">
        <v>89</v>
      </c>
      <c r="C515" s="4" t="n">
        <v>2016</v>
      </c>
      <c r="D515" s="4" t="s">
        <v>60</v>
      </c>
      <c r="E515" s="4" t="s">
        <v>157</v>
      </c>
      <c r="F515" s="4" t="n">
        <v>3</v>
      </c>
      <c r="G515" s="4"/>
      <c r="H515" s="2" t="s">
        <v>895</v>
      </c>
      <c r="I515" s="2" t="s">
        <v>171</v>
      </c>
      <c r="J515" s="2" t="s">
        <v>171</v>
      </c>
      <c r="K515" s="4" t="str">
        <f aca="false">CONCATENATE(IF(ISBLANK(W515),"-",W515),"/",IF(ISBLANK(Z515),"-",Z515),"/",IF(ISBLANK(AC515),"-",AC515),"/",IF(ISBLANK(AF515),"-",AF515),"/",IF(ISBLANK(AH515),"-",AH515))</f>
        <v>2017/-/-/-/-</v>
      </c>
      <c r="L515" s="4" t="str">
        <f aca="false">CONCATENATE(IF(ISBLANK(X515),"-",X515),"/",IF(ISBLANK(AA515),"-",AA515),"/",IF(ISBLANK(AD515),"-",AD515),"/",IF(ISBLANK(AG515),"-",AG515),"/",IF(ISBLANK(AI515),"-",AI515))</f>
        <v>2020/-/-/-/-</v>
      </c>
      <c r="M515" s="6"/>
      <c r="N515" s="4" t="n">
        <v>2017</v>
      </c>
      <c r="O515" s="4" t="str">
        <f aca="false">CONCATENATE(IF(ISBLANK(V515),"-",V515),"/",IF(ISBLANK(Y515),"-",Y515),"/",IF(ISBLANK(AB515),"-",AB515),"/",IF(ISBLANK(AE515),"-",AE515))</f>
        <v>88/-/-/-</v>
      </c>
      <c r="P515" s="4" t="s">
        <v>895</v>
      </c>
      <c r="Q515" s="4" t="s">
        <v>896</v>
      </c>
      <c r="T515" s="11" t="n">
        <f aca="false">M515*F515</f>
        <v>0</v>
      </c>
      <c r="U515" s="12" t="n">
        <f aca="false">G515*M515</f>
        <v>0</v>
      </c>
      <c r="V515" s="2" t="n">
        <v>88</v>
      </c>
      <c r="W515" s="0" t="n">
        <v>2017</v>
      </c>
      <c r="X515" s="0" t="n">
        <v>2020</v>
      </c>
      <c r="Y515" s="0" t="s">
        <v>161</v>
      </c>
      <c r="AB515" s="0" t="s">
        <v>161</v>
      </c>
      <c r="AE515" s="4"/>
      <c r="AJ515" s="0" t="n">
        <f aca="false">VLOOKUP(D515,Koordinaten!$A:$C,2,FALSE())</f>
        <v>12.4853384</v>
      </c>
      <c r="AK515" s="0" t="n">
        <f aca="false">VLOOKUP(D515,Koordinaten!$A:$C,3,FALSE())</f>
        <v>41.894802</v>
      </c>
      <c r="AL515" s="0" t="n">
        <f aca="false">IF(ISBLANK($E515),VLOOKUP(D515,Koordinaten!$A:$C,2,FALSE()),VLOOKUP($E515,Koordinaten!$F:$H,2,FALSE()))</f>
        <v>11.3547801</v>
      </c>
      <c r="AM515" s="0" t="n">
        <f aca="false">IF(ISBLANK($E515),VLOOKUP(D515,Koordinaten!$A:$C,3,FALSE()),VLOOKUP($E515,Koordinaten!$F:$H,3,FALSE()))</f>
        <v>46.4981125</v>
      </c>
      <c r="AN515" s="0" t="str">
        <f aca="false">CONCATENATE(AK515,";",AJ515)</f>
        <v>41,894802;12,4853384</v>
      </c>
      <c r="AO515" s="0" t="str">
        <f aca="false">CONCATENATE(AM515,";",AL515)</f>
        <v>46,4981125;11,3547801</v>
      </c>
      <c r="AP515" s="0" t="n">
        <f aca="false">MIN(IF(ISBLANK(X515),9999,X515),IF(ISBLANK(AA515),9999,AA515),IF(ISBLANK(AD515),9999,AD515),IF(ISBLANK(AG515),9999,AG515),IF(ISBLANK(AI515),9999,AI515))</f>
        <v>2020</v>
      </c>
    </row>
    <row r="516" customFormat="false" ht="13" hidden="false" customHeight="false" outlineLevel="0" collapsed="false">
      <c r="B516" s="4" t="s">
        <v>89</v>
      </c>
      <c r="C516" s="4" t="n">
        <v>2016</v>
      </c>
      <c r="D516" s="4" t="s">
        <v>60</v>
      </c>
      <c r="E516" s="4" t="s">
        <v>157</v>
      </c>
      <c r="F516" s="4" t="n">
        <v>3</v>
      </c>
      <c r="G516" s="4"/>
      <c r="H516" s="2" t="s">
        <v>895</v>
      </c>
      <c r="I516" s="2" t="s">
        <v>897</v>
      </c>
      <c r="J516" s="2" t="s">
        <v>897</v>
      </c>
      <c r="K516" s="4" t="str">
        <f aca="false">CONCATENATE(IF(ISBLANK(W516),"-",W516),"/",IF(ISBLANK(Z516),"-",Z516),"/",IF(ISBLANK(AC516),"-",AC516),"/",IF(ISBLANK(AF516),"-",AF516),"/",IF(ISBLANK(AH516),"-",AH516))</f>
        <v>2017/-/-/-/-</v>
      </c>
      <c r="L516" s="4" t="str">
        <f aca="false">CONCATENATE(IF(ISBLANK(X516),"-",X516),"/",IF(ISBLANK(AA516),"-",AA516),"/",IF(ISBLANK(AD516),"-",AD516),"/",IF(ISBLANK(AG516),"-",AG516),"/",IF(ISBLANK(AI516),"-",AI516))</f>
        <v>2022/-/-/-/-</v>
      </c>
      <c r="M516" s="6"/>
      <c r="N516" s="4" t="n">
        <v>2017</v>
      </c>
      <c r="O516" s="4" t="str">
        <f aca="false">CONCATENATE(IF(ISBLANK(V516),"-",V516),"/",IF(ISBLANK(Y516),"-",Y516),"/",IF(ISBLANK(AB516),"-",AB516),"/",IF(ISBLANK(AE516),"-",AE516))</f>
        <v>90+/-/-/-</v>
      </c>
      <c r="P516" s="4" t="s">
        <v>895</v>
      </c>
      <c r="Q516" s="4" t="s">
        <v>896</v>
      </c>
      <c r="T516" s="11" t="n">
        <f aca="false">M516*F516</f>
        <v>0</v>
      </c>
      <c r="U516" s="12" t="n">
        <f aca="false">G516*M516</f>
        <v>0</v>
      </c>
      <c r="V516" s="2" t="s">
        <v>388</v>
      </c>
      <c r="W516" s="0" t="n">
        <v>2017</v>
      </c>
      <c r="X516" s="0" t="n">
        <v>2022</v>
      </c>
      <c r="Y516" s="0" t="s">
        <v>161</v>
      </c>
      <c r="AB516" s="0" t="s">
        <v>161</v>
      </c>
      <c r="AE516" s="4"/>
      <c r="AJ516" s="0" t="n">
        <f aca="false">VLOOKUP(D516,Koordinaten!$A:$C,2,FALSE())</f>
        <v>12.4853384</v>
      </c>
      <c r="AK516" s="0" t="n">
        <f aca="false">VLOOKUP(D516,Koordinaten!$A:$C,3,FALSE())</f>
        <v>41.894802</v>
      </c>
      <c r="AL516" s="0" t="n">
        <f aca="false">IF(ISBLANK($E516),VLOOKUP(D516,Koordinaten!$A:$C,2,FALSE()),VLOOKUP($E516,Koordinaten!$F:$H,2,FALSE()))</f>
        <v>11.3547801</v>
      </c>
      <c r="AM516" s="0" t="n">
        <f aca="false">IF(ISBLANK($E516),VLOOKUP(D516,Koordinaten!$A:$C,3,FALSE()),VLOOKUP($E516,Koordinaten!$F:$H,3,FALSE()))</f>
        <v>46.4981125</v>
      </c>
      <c r="AN516" s="0" t="str">
        <f aca="false">CONCATENATE(AK516,";",AJ516)</f>
        <v>41,894802;12,4853384</v>
      </c>
      <c r="AO516" s="0" t="str">
        <f aca="false">CONCATENATE(AM516,";",AL516)</f>
        <v>46,4981125;11,3547801</v>
      </c>
      <c r="AP516" s="0" t="n">
        <f aca="false">MIN(IF(ISBLANK(X516),9999,X516),IF(ISBLANK(AA516),9999,AA516),IF(ISBLANK(AD516),9999,AD516),IF(ISBLANK(AG516),9999,AG516),IF(ISBLANK(AI516),9999,AI516))</f>
        <v>2022</v>
      </c>
    </row>
    <row r="517" customFormat="false" ht="13" hidden="false" customHeight="false" outlineLevel="0" collapsed="false">
      <c r="B517" s="4" t="s">
        <v>285</v>
      </c>
      <c r="C517" s="5" t="n">
        <v>2015</v>
      </c>
      <c r="D517" s="4" t="s">
        <v>60</v>
      </c>
      <c r="E517" s="4" t="s">
        <v>157</v>
      </c>
      <c r="F517" s="4" t="n">
        <v>1</v>
      </c>
      <c r="G517" s="4" t="n">
        <v>1</v>
      </c>
      <c r="H517" s="2" t="s">
        <v>898</v>
      </c>
      <c r="I517" s="2" t="s">
        <v>201</v>
      </c>
      <c r="J517" s="2" t="s">
        <v>201</v>
      </c>
      <c r="K517" s="4" t="str">
        <f aca="false">CONCATENATE(IF(ISBLANK(W517),"-",W517),"/",IF(ISBLANK(Z517),"-",Z517),"/",IF(ISBLANK(AC517),"-",AC517),"/",IF(ISBLANK(AF517),"-",AF517),"/",IF(ISBLANK(AH517),"-",AH517))</f>
        <v>-/-/-/-/-</v>
      </c>
      <c r="L517" s="4" t="str">
        <f aca="false">CONCATENATE(IF(ISBLANK(X517),"-",X517),"/",IF(ISBLANK(AA517),"-",AA517),"/",IF(ISBLANK(AD517),"-",AD517),"/",IF(ISBLANK(AG517),"-",AG517),"/",IF(ISBLANK(AI517),"-",AI517))</f>
        <v>-/-/-/-/-</v>
      </c>
      <c r="M517" s="6"/>
      <c r="N517" s="4" t="n">
        <v>2017</v>
      </c>
      <c r="O517" s="4" t="str">
        <f aca="false">CONCATENATE(IF(ISBLANK(V517),"-",V517),"/",IF(ISBLANK(Y517),"-",Y517),"/",IF(ISBLANK(AB517),"-",AB517),"/",IF(ISBLANK(AE517),"-",AE517))</f>
        <v>-/-/-/-</v>
      </c>
      <c r="P517" s="4" t="s">
        <v>898</v>
      </c>
      <c r="Q517" s="4" t="s">
        <v>896</v>
      </c>
      <c r="T517" s="11" t="n">
        <f aca="false">M517*F517</f>
        <v>0</v>
      </c>
      <c r="U517" s="12" t="n">
        <f aca="false">G517*M517</f>
        <v>0</v>
      </c>
      <c r="V517" s="2" t="s">
        <v>161</v>
      </c>
      <c r="Y517" s="0" t="s">
        <v>161</v>
      </c>
      <c r="AB517" s="0" t="s">
        <v>161</v>
      </c>
      <c r="AE517" s="4"/>
      <c r="AH517" s="0" t="s">
        <v>161</v>
      </c>
      <c r="AI517" s="0" t="s">
        <v>161</v>
      </c>
      <c r="AJ517" s="0" t="n">
        <f aca="false">VLOOKUP(D517,Koordinaten!$A:$C,2,FALSE())</f>
        <v>12.4853384</v>
      </c>
      <c r="AK517" s="0" t="n">
        <f aca="false">VLOOKUP(D517,Koordinaten!$A:$C,3,FALSE())</f>
        <v>41.894802</v>
      </c>
      <c r="AL517" s="0" t="n">
        <f aca="false">IF(ISBLANK($E517),VLOOKUP(D517,Koordinaten!$A:$C,2,FALSE()),VLOOKUP($E517,Koordinaten!$F:$H,2,FALSE()))</f>
        <v>11.3547801</v>
      </c>
      <c r="AM517" s="0" t="n">
        <f aca="false">IF(ISBLANK($E517),VLOOKUP(D517,Koordinaten!$A:$C,3,FALSE()),VLOOKUP($E517,Koordinaten!$F:$H,3,FALSE()))</f>
        <v>46.4981125</v>
      </c>
      <c r="AN517" s="0" t="str">
        <f aca="false">CONCATENATE(AK517,";",AJ517)</f>
        <v>41,894802;12,4853384</v>
      </c>
      <c r="AO517" s="0" t="str">
        <f aca="false">CONCATENATE(AM517,";",AL517)</f>
        <v>46,4981125;11,3547801</v>
      </c>
      <c r="AP517" s="0" t="n">
        <f aca="false">MIN(IF(ISBLANK(X517),9999,X517),IF(ISBLANK(AA517),9999,AA517),IF(ISBLANK(AD517),9999,AD517),IF(ISBLANK(AG517),9999,AG517),IF(ISBLANK(AI517),9999,AI517))</f>
        <v>9999</v>
      </c>
      <c r="AQ517" s="10" t="n">
        <v>44302</v>
      </c>
      <c r="AR517" s="0" t="s">
        <v>397</v>
      </c>
    </row>
    <row r="518" customFormat="false" ht="13" hidden="false" customHeight="false" outlineLevel="0" collapsed="false">
      <c r="B518" s="4" t="s">
        <v>89</v>
      </c>
      <c r="C518" s="5" t="n">
        <v>2015</v>
      </c>
      <c r="D518" s="4" t="s">
        <v>60</v>
      </c>
      <c r="E518" s="4" t="s">
        <v>157</v>
      </c>
      <c r="F518" s="4" t="n">
        <v>3</v>
      </c>
      <c r="G518" s="4"/>
      <c r="H518" s="2" t="s">
        <v>898</v>
      </c>
      <c r="I518" s="2" t="s">
        <v>897</v>
      </c>
      <c r="J518" s="2" t="s">
        <v>897</v>
      </c>
      <c r="K518" s="4" t="str">
        <f aca="false">CONCATENATE(IF(ISBLANK(W518),"-",W518),"/",IF(ISBLANK(Z518),"-",Z518),"/",IF(ISBLANK(AC518),"-",AC518),"/",IF(ISBLANK(AF518),"-",AF518),"/",IF(ISBLANK(AH518),"-",AH518))</f>
        <v>-/-/-/-/-</v>
      </c>
      <c r="L518" s="4" t="str">
        <f aca="false">CONCATENATE(IF(ISBLANK(X518),"-",X518),"/",IF(ISBLANK(AA518),"-",AA518),"/",IF(ISBLANK(AD518),"-",AD518),"/",IF(ISBLANK(AG518),"-",AG518),"/",IF(ISBLANK(AI518),"-",AI518))</f>
        <v>-/-/-/-/-</v>
      </c>
      <c r="M518" s="6"/>
      <c r="N518" s="4" t="n">
        <v>2017</v>
      </c>
      <c r="O518" s="4" t="str">
        <f aca="false">CONCATENATE(IF(ISBLANK(V518),"-",V518),"/",IF(ISBLANK(Y518),"-",Y518),"/",IF(ISBLANK(AB518),"-",AB518),"/",IF(ISBLANK(AE518),"-",AE518))</f>
        <v>-/-/-/-</v>
      </c>
      <c r="P518" s="4" t="s">
        <v>898</v>
      </c>
      <c r="Q518" s="4" t="s">
        <v>896</v>
      </c>
      <c r="T518" s="11" t="n">
        <f aca="false">M518*F518</f>
        <v>0</v>
      </c>
      <c r="U518" s="12" t="n">
        <f aca="false">G518*M518</f>
        <v>0</v>
      </c>
      <c r="V518" s="2" t="s">
        <v>161</v>
      </c>
      <c r="Y518" s="0" t="s">
        <v>161</v>
      </c>
      <c r="AB518" s="0" t="s">
        <v>161</v>
      </c>
      <c r="AE518" s="4"/>
      <c r="AH518" s="0" t="s">
        <v>161</v>
      </c>
      <c r="AI518" s="0" t="s">
        <v>161</v>
      </c>
      <c r="AJ518" s="0" t="n">
        <f aca="false">VLOOKUP(D518,Koordinaten!$A:$C,2,FALSE())</f>
        <v>12.4853384</v>
      </c>
      <c r="AK518" s="0" t="n">
        <f aca="false">VLOOKUP(D518,Koordinaten!$A:$C,3,FALSE())</f>
        <v>41.894802</v>
      </c>
      <c r="AL518" s="0" t="n">
        <f aca="false">IF(ISBLANK($E518),VLOOKUP(D518,Koordinaten!$A:$C,2,FALSE()),VLOOKUP($E518,Koordinaten!$F:$H,2,FALSE()))</f>
        <v>11.3547801</v>
      </c>
      <c r="AM518" s="0" t="n">
        <f aca="false">IF(ISBLANK($E518),VLOOKUP(D518,Koordinaten!$A:$C,3,FALSE()),VLOOKUP($E518,Koordinaten!$F:$H,3,FALSE()))</f>
        <v>46.4981125</v>
      </c>
      <c r="AN518" s="0" t="str">
        <f aca="false">CONCATENATE(AK518,";",AJ518)</f>
        <v>41,894802;12,4853384</v>
      </c>
      <c r="AO518" s="0" t="str">
        <f aca="false">CONCATENATE(AM518,";",AL518)</f>
        <v>46,4981125;11,3547801</v>
      </c>
      <c r="AP518" s="0" t="n">
        <f aca="false">MIN(IF(ISBLANK(X518),9999,X518),IF(ISBLANK(AA518),9999,AA518),IF(ISBLANK(AD518),9999,AD518),IF(ISBLANK(AG518),9999,AG518),IF(ISBLANK(AI518),9999,AI518))</f>
        <v>9999</v>
      </c>
      <c r="AQ518" s="10"/>
    </row>
    <row r="519" customFormat="false" ht="13" hidden="false" customHeight="false" outlineLevel="0" collapsed="false">
      <c r="B519" s="4" t="s">
        <v>89</v>
      </c>
      <c r="C519" s="5" t="n">
        <v>2015</v>
      </c>
      <c r="D519" s="4" t="s">
        <v>60</v>
      </c>
      <c r="E519" s="4" t="s">
        <v>157</v>
      </c>
      <c r="F519" s="4" t="n">
        <v>1</v>
      </c>
      <c r="G519" s="4"/>
      <c r="H519" s="4" t="s">
        <v>899</v>
      </c>
      <c r="I519" s="2" t="s">
        <v>900</v>
      </c>
      <c r="J519" s="2" t="s">
        <v>171</v>
      </c>
      <c r="K519" s="4" t="str">
        <f aca="false">CONCATENATE(IF(ISBLANK(W519),"-",W519),"/",IF(ISBLANK(Z519),"-",Z519),"/",IF(ISBLANK(AC519),"-",AC519),"/",IF(ISBLANK(AF519),"-",AF519),"/",IF(ISBLANK(AH519),"-",AH519))</f>
        <v>-/-/-/-/-</v>
      </c>
      <c r="L519" s="4" t="str">
        <f aca="false">CONCATENATE(IF(ISBLANK(X519),"-",X519),"/",IF(ISBLANK(AA519),"-",AA519),"/",IF(ISBLANK(AD519),"-",AD519),"/",IF(ISBLANK(AG519),"-",AG519),"/",IF(ISBLANK(AI519),"-",AI519))</f>
        <v>-/-/-/-/-</v>
      </c>
      <c r="M519" s="6"/>
      <c r="N519" s="4" t="n">
        <v>2017</v>
      </c>
      <c r="O519" s="4" t="str">
        <f aca="false">CONCATENATE(IF(ISBLANK(V519),"-",V519),"/",IF(ISBLANK(Y519),"-",Y519),"/",IF(ISBLANK(AB519),"-",AB519),"/",IF(ISBLANK(AE519),"-",AE519))</f>
        <v>-/-/-/-</v>
      </c>
      <c r="P519" s="4" t="s">
        <v>899</v>
      </c>
      <c r="Q519" s="4" t="s">
        <v>896</v>
      </c>
      <c r="T519" s="11" t="n">
        <f aca="false">M519*F519</f>
        <v>0</v>
      </c>
      <c r="U519" s="12" t="n">
        <f aca="false">G519*M519</f>
        <v>0</v>
      </c>
      <c r="V519" s="2" t="s">
        <v>161</v>
      </c>
      <c r="Y519" s="0" t="s">
        <v>161</v>
      </c>
      <c r="AB519" s="0" t="s">
        <v>161</v>
      </c>
      <c r="AE519" s="4"/>
      <c r="AJ519" s="0" t="n">
        <f aca="false">VLOOKUP(D519,Koordinaten!$A:$C,2,FALSE())</f>
        <v>12.4853384</v>
      </c>
      <c r="AK519" s="0" t="n">
        <f aca="false">VLOOKUP(D519,Koordinaten!$A:$C,3,FALSE())</f>
        <v>41.894802</v>
      </c>
      <c r="AL519" s="0" t="n">
        <f aca="false">IF(ISBLANK($E519),VLOOKUP(D519,Koordinaten!$A:$C,2,FALSE()),VLOOKUP($E519,Koordinaten!$F:$H,2,FALSE()))</f>
        <v>11.3547801</v>
      </c>
      <c r="AM519" s="0" t="n">
        <f aca="false">IF(ISBLANK($E519),VLOOKUP(D519,Koordinaten!$A:$C,3,FALSE()),VLOOKUP($E519,Koordinaten!$F:$H,3,FALSE()))</f>
        <v>46.4981125</v>
      </c>
      <c r="AN519" s="0" t="str">
        <f aca="false">CONCATENATE(AK519,";",AJ519)</f>
        <v>41,894802;12,4853384</v>
      </c>
      <c r="AO519" s="0" t="str">
        <f aca="false">CONCATENATE(AM519,";",AL519)</f>
        <v>46,4981125;11,3547801</v>
      </c>
      <c r="AP519" s="0" t="n">
        <f aca="false">MIN(IF(ISBLANK(X519),9999,X519),IF(ISBLANK(AA519),9999,AA519),IF(ISBLANK(AD519),9999,AD519),IF(ISBLANK(AG519),9999,AG519),IF(ISBLANK(AI519),9999,AI519))</f>
        <v>9999</v>
      </c>
    </row>
    <row r="520" customFormat="false" ht="13" hidden="false" customHeight="false" outlineLevel="0" collapsed="false">
      <c r="B520" s="4" t="s">
        <v>89</v>
      </c>
      <c r="C520" s="5" t="n">
        <v>2013</v>
      </c>
      <c r="D520" s="4" t="s">
        <v>60</v>
      </c>
      <c r="E520" s="4" t="s">
        <v>157</v>
      </c>
      <c r="F520" s="4" t="n">
        <v>2</v>
      </c>
      <c r="G520" s="4" t="n">
        <v>1</v>
      </c>
      <c r="H520" s="4" t="s">
        <v>899</v>
      </c>
      <c r="I520" s="2" t="s">
        <v>900</v>
      </c>
      <c r="J520" s="2" t="s">
        <v>897</v>
      </c>
      <c r="K520" s="4" t="str">
        <f aca="false">CONCATENATE(IF(ISBLANK(W520),"-",W520),"/",IF(ISBLANK(Z520),"-",Z520),"/",IF(ISBLANK(AC520),"-",AC520),"/",IF(ISBLANK(AF520),"-",AF520),"/",IF(ISBLANK(AH520),"-",AH520))</f>
        <v>-/-/-/-/-</v>
      </c>
      <c r="L520" s="4" t="str">
        <f aca="false">CONCATENATE(IF(ISBLANK(X520),"-",X520),"/",IF(ISBLANK(AA520),"-",AA520),"/",IF(ISBLANK(AD520),"-",AD520),"/",IF(ISBLANK(AG520),"-",AG520),"/",IF(ISBLANK(AI520),"-",AI520))</f>
        <v>-/-/-/-/-</v>
      </c>
      <c r="M520" s="6"/>
      <c r="N520" s="4" t="n">
        <v>2017</v>
      </c>
      <c r="O520" s="4" t="str">
        <f aca="false">CONCATENATE(IF(ISBLANK(V520),"-",V520),"/",IF(ISBLANK(Y520),"-",Y520),"/",IF(ISBLANK(AB520),"-",AB520),"/",IF(ISBLANK(AE520),"-",AE520))</f>
        <v>-/-/-/-</v>
      </c>
      <c r="P520" s="4" t="s">
        <v>899</v>
      </c>
      <c r="Q520" s="4" t="s">
        <v>896</v>
      </c>
      <c r="T520" s="11" t="n">
        <f aca="false">M520*F520</f>
        <v>0</v>
      </c>
      <c r="U520" s="12" t="n">
        <f aca="false">G520*M520</f>
        <v>0</v>
      </c>
      <c r="V520" s="2" t="s">
        <v>161</v>
      </c>
      <c r="Y520" s="0" t="s">
        <v>161</v>
      </c>
      <c r="AB520" s="0" t="s">
        <v>161</v>
      </c>
      <c r="AE520" s="4"/>
      <c r="AJ520" s="0" t="n">
        <f aca="false">VLOOKUP(D520,Koordinaten!$A:$C,2,FALSE())</f>
        <v>12.4853384</v>
      </c>
      <c r="AK520" s="0" t="n">
        <f aca="false">VLOOKUP(D520,Koordinaten!$A:$C,3,FALSE())</f>
        <v>41.894802</v>
      </c>
      <c r="AL520" s="0" t="n">
        <f aca="false">IF(ISBLANK($E520),VLOOKUP(D520,Koordinaten!$A:$C,2,FALSE()),VLOOKUP($E520,Koordinaten!$F:$H,2,FALSE()))</f>
        <v>11.3547801</v>
      </c>
      <c r="AM520" s="0" t="n">
        <f aca="false">IF(ISBLANK($E520),VLOOKUP(D520,Koordinaten!$A:$C,3,FALSE()),VLOOKUP($E520,Koordinaten!$F:$H,3,FALSE()))</f>
        <v>46.4981125</v>
      </c>
      <c r="AN520" s="0" t="str">
        <f aca="false">CONCATENATE(AK520,";",AJ520)</f>
        <v>41,894802;12,4853384</v>
      </c>
      <c r="AO520" s="0" t="str">
        <f aca="false">CONCATENATE(AM520,";",AL520)</f>
        <v>46,4981125;11,3547801</v>
      </c>
      <c r="AP520" s="0" t="n">
        <f aca="false">MIN(IF(ISBLANK(X520),9999,X520),IF(ISBLANK(AA520),9999,AA520),IF(ISBLANK(AD520),9999,AD520),IF(ISBLANK(AG520),9999,AG520),IF(ISBLANK(AI520),9999,AI520))</f>
        <v>9999</v>
      </c>
      <c r="AQ520" s="10" t="n">
        <v>44065</v>
      </c>
      <c r="AR520" s="0" t="n">
        <v>3</v>
      </c>
    </row>
    <row r="521" customFormat="false" ht="13" hidden="false" customHeight="false" outlineLevel="0" collapsed="false">
      <c r="B521" s="4" t="s">
        <v>89</v>
      </c>
      <c r="C521" s="5" t="n">
        <v>2015</v>
      </c>
      <c r="D521" s="4" t="s">
        <v>60</v>
      </c>
      <c r="E521" s="4" t="s">
        <v>157</v>
      </c>
      <c r="F521" s="4" t="n">
        <v>3</v>
      </c>
      <c r="G521" s="4"/>
      <c r="H521" s="4" t="s">
        <v>899</v>
      </c>
      <c r="I521" s="2" t="s">
        <v>901</v>
      </c>
      <c r="J521" s="2" t="s">
        <v>201</v>
      </c>
      <c r="K521" s="4" t="str">
        <f aca="false">CONCATENATE(IF(ISBLANK(W521),"-",W521),"/",IF(ISBLANK(Z521),"-",Z521),"/",IF(ISBLANK(AC521),"-",AC521),"/",IF(ISBLANK(AF521),"-",AF521),"/",IF(ISBLANK(AH521),"-",AH521))</f>
        <v>-/-/-/2017/-</v>
      </c>
      <c r="L521" s="4" t="str">
        <f aca="false">CONCATENATE(IF(ISBLANK(X521),"-",X521),"/",IF(ISBLANK(AA521),"-",AA521),"/",IF(ISBLANK(AD521),"-",AD521),"/",IF(ISBLANK(AG521),"-",AG521),"/",IF(ISBLANK(AI521),"-",AI521))</f>
        <v>-/-/-/2021/-</v>
      </c>
      <c r="M521" s="6"/>
      <c r="N521" s="4" t="n">
        <v>2017</v>
      </c>
      <c r="O521" s="4" t="str">
        <f aca="false">CONCATENATE(IF(ISBLANK(V521),"-",V521),"/",IF(ISBLANK(Y521),"-",Y521),"/",IF(ISBLANK(AB521),"-",AB521),"/",IF(ISBLANK(AE521),"-",AE521))</f>
        <v>-/-/-/CT91</v>
      </c>
      <c r="P521" s="4" t="s">
        <v>899</v>
      </c>
      <c r="Q521" s="4" t="s">
        <v>896</v>
      </c>
      <c r="T521" s="11" t="n">
        <f aca="false">M521*F521</f>
        <v>0</v>
      </c>
      <c r="U521" s="12" t="n">
        <f aca="false">G521*M521</f>
        <v>0</v>
      </c>
      <c r="V521" s="2" t="s">
        <v>161</v>
      </c>
      <c r="Y521" s="0" t="s">
        <v>161</v>
      </c>
      <c r="AB521" s="0" t="s">
        <v>161</v>
      </c>
      <c r="AE521" s="4" t="s">
        <v>902</v>
      </c>
      <c r="AF521" s="0" t="n">
        <v>2017</v>
      </c>
      <c r="AG521" s="0" t="n">
        <v>2021</v>
      </c>
      <c r="AJ521" s="0" t="n">
        <f aca="false">VLOOKUP(D521,Koordinaten!$A:$C,2,FALSE())</f>
        <v>12.4853384</v>
      </c>
      <c r="AK521" s="0" t="n">
        <f aca="false">VLOOKUP(D521,Koordinaten!$A:$C,3,FALSE())</f>
        <v>41.894802</v>
      </c>
      <c r="AL521" s="0" t="n">
        <f aca="false">IF(ISBLANK($E521),VLOOKUP(D521,Koordinaten!$A:$C,2,FALSE()),VLOOKUP($E521,Koordinaten!$F:$H,2,FALSE()))</f>
        <v>11.3547801</v>
      </c>
      <c r="AM521" s="0" t="n">
        <f aca="false">IF(ISBLANK($E521),VLOOKUP(D521,Koordinaten!$A:$C,3,FALSE()),VLOOKUP($E521,Koordinaten!$F:$H,3,FALSE()))</f>
        <v>46.4981125</v>
      </c>
      <c r="AN521" s="0" t="str">
        <f aca="false">CONCATENATE(AK521,";",AJ521)</f>
        <v>41,894802;12,4853384</v>
      </c>
      <c r="AO521" s="0" t="str">
        <f aca="false">CONCATENATE(AM521,";",AL521)</f>
        <v>46,4981125;11,3547801</v>
      </c>
      <c r="AP521" s="0" t="n">
        <f aca="false">MIN(IF(ISBLANK(X521),9999,X521),IF(ISBLANK(AA521),9999,AA521),IF(ISBLANK(AD521),9999,AD521),IF(ISBLANK(AG521),9999,AG521),IF(ISBLANK(AI521),9999,AI521))</f>
        <v>2021</v>
      </c>
      <c r="AQ521" s="10"/>
    </row>
    <row r="522" customFormat="false" ht="13" hidden="false" customHeight="false" outlineLevel="0" collapsed="false">
      <c r="B522" s="4" t="s">
        <v>89</v>
      </c>
      <c r="C522" s="4" t="n">
        <v>2015</v>
      </c>
      <c r="D522" s="4" t="s">
        <v>60</v>
      </c>
      <c r="E522" s="4" t="s">
        <v>157</v>
      </c>
      <c r="F522" s="4" t="n">
        <v>3</v>
      </c>
      <c r="G522" s="4"/>
      <c r="H522" s="2" t="s">
        <v>903</v>
      </c>
      <c r="I522" s="2" t="s">
        <v>150</v>
      </c>
      <c r="J522" s="2" t="s">
        <v>150</v>
      </c>
      <c r="K522" s="4" t="str">
        <f aca="false">CONCATENATE(IF(ISBLANK(W522),"-",W522),"/",IF(ISBLANK(Z522),"-",Z522),"/",IF(ISBLANK(AC522),"-",AC522),"/",IF(ISBLANK(AF522),"-",AF522),"/",IF(ISBLANK(AH522),"-",AH522))</f>
        <v>2017/-/-/-/-</v>
      </c>
      <c r="L522" s="4" t="str">
        <f aca="false">CONCATENATE(IF(ISBLANK(X522),"-",X522),"/",IF(ISBLANK(AA522),"-",AA522),"/",IF(ISBLANK(AD522),"-",AD522),"/",IF(ISBLANK(AG522),"-",AG522),"/",IF(ISBLANK(AI522),"-",AI522))</f>
        <v>2021/-/-/-/-</v>
      </c>
      <c r="M522" s="6"/>
      <c r="N522" s="4" t="n">
        <v>2017</v>
      </c>
      <c r="O522" s="4" t="str">
        <f aca="false">CONCATENATE(IF(ISBLANK(V522),"-",V522),"/",IF(ISBLANK(Y522),"-",Y522),"/",IF(ISBLANK(AB522),"-",AB522),"/",IF(ISBLANK(AE522),"-",AE522))</f>
        <v>88+/-/-/-</v>
      </c>
      <c r="P522" s="4" t="s">
        <v>903</v>
      </c>
      <c r="Q522" s="4" t="s">
        <v>896</v>
      </c>
      <c r="T522" s="11" t="n">
        <f aca="false">M522*F522</f>
        <v>0</v>
      </c>
      <c r="U522" s="12" t="n">
        <f aca="false">G522*M522</f>
        <v>0</v>
      </c>
      <c r="V522" s="2" t="s">
        <v>714</v>
      </c>
      <c r="W522" s="0" t="n">
        <v>2017</v>
      </c>
      <c r="X522" s="0" t="n">
        <v>2021</v>
      </c>
      <c r="Y522" s="0" t="s">
        <v>161</v>
      </c>
      <c r="AB522" s="0" t="s">
        <v>161</v>
      </c>
      <c r="AE522" s="4"/>
      <c r="AJ522" s="0" t="n">
        <f aca="false">VLOOKUP(D522,Koordinaten!$A:$C,2,FALSE())</f>
        <v>12.4853384</v>
      </c>
      <c r="AK522" s="0" t="n">
        <f aca="false">VLOOKUP(D522,Koordinaten!$A:$C,3,FALSE())</f>
        <v>41.894802</v>
      </c>
      <c r="AL522" s="0" t="n">
        <f aca="false">IF(ISBLANK($E522),VLOOKUP(D522,Koordinaten!$A:$C,2,FALSE()),VLOOKUP($E522,Koordinaten!$F:$H,2,FALSE()))</f>
        <v>11.3547801</v>
      </c>
      <c r="AM522" s="0" t="n">
        <f aca="false">IF(ISBLANK($E522),VLOOKUP(D522,Koordinaten!$A:$C,3,FALSE()),VLOOKUP($E522,Koordinaten!$F:$H,3,FALSE()))</f>
        <v>46.4981125</v>
      </c>
      <c r="AN522" s="0" t="str">
        <f aca="false">CONCATENATE(AK522,";",AJ522)</f>
        <v>41,894802;12,4853384</v>
      </c>
      <c r="AO522" s="0" t="str">
        <f aca="false">CONCATENATE(AM522,";",AL522)</f>
        <v>46,4981125;11,3547801</v>
      </c>
      <c r="AP522" s="0" t="n">
        <f aca="false">MIN(IF(ISBLANK(X522),9999,X522),IF(ISBLANK(AA522),9999,AA522),IF(ISBLANK(AD522),9999,AD522),IF(ISBLANK(AG522),9999,AG522),IF(ISBLANK(AI522),9999,AI522))</f>
        <v>2021</v>
      </c>
    </row>
    <row r="523" customFormat="false" ht="13" hidden="false" customHeight="false" outlineLevel="0" collapsed="false">
      <c r="B523" s="4" t="s">
        <v>89</v>
      </c>
      <c r="C523" s="5" t="n">
        <v>2015</v>
      </c>
      <c r="D523" s="4" t="s">
        <v>60</v>
      </c>
      <c r="E523" s="4" t="s">
        <v>157</v>
      </c>
      <c r="F523" s="4" t="n">
        <v>3</v>
      </c>
      <c r="G523" s="4"/>
      <c r="H523" s="2" t="s">
        <v>903</v>
      </c>
      <c r="I523" s="2" t="s">
        <v>897</v>
      </c>
      <c r="J523" s="2" t="s">
        <v>897</v>
      </c>
      <c r="K523" s="4" t="str">
        <f aca="false">CONCATENATE(IF(ISBLANK(W523),"-",W523),"/",IF(ISBLANK(Z523),"-",Z523),"/",IF(ISBLANK(AC523),"-",AC523),"/",IF(ISBLANK(AF523),"-",AF523),"/",IF(ISBLANK(AH523),"-",AH523))</f>
        <v>2017/-/-/-/-</v>
      </c>
      <c r="L523" s="4" t="str">
        <f aca="false">CONCATENATE(IF(ISBLANK(X523),"-",X523),"/",IF(ISBLANK(AA523),"-",AA523),"/",IF(ISBLANK(AD523),"-",AD523),"/",IF(ISBLANK(AG523),"-",AG523),"/",IF(ISBLANK(AI523),"-",AI523))</f>
        <v>2021/-/-/-/-</v>
      </c>
      <c r="M523" s="6"/>
      <c r="N523" s="4" t="n">
        <v>2017</v>
      </c>
      <c r="O523" s="4" t="str">
        <f aca="false">CONCATENATE(IF(ISBLANK(V523),"-",V523),"/",IF(ISBLANK(Y523),"-",Y523),"/",IF(ISBLANK(AB523),"-",AB523),"/",IF(ISBLANK(AE523),"-",AE523))</f>
        <v>88/-/-/CT89</v>
      </c>
      <c r="P523" s="4" t="s">
        <v>903</v>
      </c>
      <c r="Q523" s="4" t="s">
        <v>896</v>
      </c>
      <c r="T523" s="11" t="n">
        <f aca="false">M523*F523</f>
        <v>0</v>
      </c>
      <c r="U523" s="12" t="n">
        <f aca="false">G523*M523</f>
        <v>0</v>
      </c>
      <c r="V523" s="2" t="n">
        <v>88</v>
      </c>
      <c r="W523" s="0" t="n">
        <v>2017</v>
      </c>
      <c r="X523" s="0" t="n">
        <v>2021</v>
      </c>
      <c r="Y523" s="0" t="s">
        <v>161</v>
      </c>
      <c r="AB523" s="0" t="s">
        <v>161</v>
      </c>
      <c r="AE523" s="4" t="s">
        <v>604</v>
      </c>
      <c r="AJ523" s="0" t="n">
        <f aca="false">VLOOKUP(D523,Koordinaten!$A:$C,2,FALSE())</f>
        <v>12.4853384</v>
      </c>
      <c r="AK523" s="0" t="n">
        <f aca="false">VLOOKUP(D523,Koordinaten!$A:$C,3,FALSE())</f>
        <v>41.894802</v>
      </c>
      <c r="AL523" s="0" t="n">
        <f aca="false">IF(ISBLANK($E523),VLOOKUP(D523,Koordinaten!$A:$C,2,FALSE()),VLOOKUP($E523,Koordinaten!$F:$H,2,FALSE()))</f>
        <v>11.3547801</v>
      </c>
      <c r="AM523" s="0" t="n">
        <f aca="false">IF(ISBLANK($E523),VLOOKUP(D523,Koordinaten!$A:$C,3,FALSE()),VLOOKUP($E523,Koordinaten!$F:$H,3,FALSE()))</f>
        <v>46.4981125</v>
      </c>
      <c r="AN523" s="0" t="str">
        <f aca="false">CONCATENATE(AK523,";",AJ523)</f>
        <v>41,894802;12,4853384</v>
      </c>
      <c r="AO523" s="0" t="str">
        <f aca="false">CONCATENATE(AM523,";",AL523)</f>
        <v>46,4981125;11,3547801</v>
      </c>
      <c r="AP523" s="0" t="n">
        <f aca="false">MIN(IF(ISBLANK(X523),9999,X523),IF(ISBLANK(AA523),9999,AA523),IF(ISBLANK(AD523),9999,AD523),IF(ISBLANK(AG523),9999,AG523),IF(ISBLANK(AI523),9999,AI523))</f>
        <v>2021</v>
      </c>
    </row>
    <row r="524" customFormat="false" ht="13" hidden="false" customHeight="false" outlineLevel="0" collapsed="false">
      <c r="B524" s="4" t="s">
        <v>89</v>
      </c>
      <c r="C524" s="5" t="n">
        <v>2015</v>
      </c>
      <c r="D524" s="4" t="s">
        <v>60</v>
      </c>
      <c r="E524" s="4" t="s">
        <v>157</v>
      </c>
      <c r="F524" s="4" t="n">
        <v>1</v>
      </c>
      <c r="G524" s="4"/>
      <c r="H524" s="2" t="s">
        <v>904</v>
      </c>
      <c r="I524" s="2" t="s">
        <v>905</v>
      </c>
      <c r="J524" s="2" t="s">
        <v>201</v>
      </c>
      <c r="K524" s="4" t="str">
        <f aca="false">CONCATENATE(IF(ISBLANK(W524),"-",W524),"/",IF(ISBLANK(Z524),"-",Z524),"/",IF(ISBLANK(AC524),"-",AC524),"/",IF(ISBLANK(AF524),"-",AF524),"/",IF(ISBLANK(AH524),"-",AH524))</f>
        <v>2017/-/-/-/-</v>
      </c>
      <c r="L524" s="4" t="str">
        <f aca="false">CONCATENATE(IF(ISBLANK(X524),"-",X524),"/",IF(ISBLANK(AA524),"-",AA524),"/",IF(ISBLANK(AD524),"-",AD524),"/",IF(ISBLANK(AG524),"-",AG524),"/",IF(ISBLANK(AI524),"-",AI524))</f>
        <v>2025/-/-/-/-</v>
      </c>
      <c r="M524" s="6"/>
      <c r="N524" s="4" t="n">
        <v>2017</v>
      </c>
      <c r="O524" s="4" t="str">
        <f aca="false">CONCATENATE(IF(ISBLANK(V524),"-",V524),"/",IF(ISBLANK(Y524),"-",Y524),"/",IF(ISBLANK(AB524),"-",AB524),"/",IF(ISBLANK(AE524),"-",AE524))</f>
        <v>94/-/-/CT90</v>
      </c>
      <c r="P524" s="4" t="s">
        <v>543</v>
      </c>
      <c r="Q524" s="4" t="s">
        <v>896</v>
      </c>
      <c r="T524" s="11" t="n">
        <f aca="false">M524*F524</f>
        <v>0</v>
      </c>
      <c r="U524" s="12" t="n">
        <f aca="false">G524*M524</f>
        <v>0</v>
      </c>
      <c r="V524" s="2" t="n">
        <v>94</v>
      </c>
      <c r="W524" s="0" t="n">
        <v>2017</v>
      </c>
      <c r="X524" s="0" t="n">
        <v>2025</v>
      </c>
      <c r="Y524" s="0" t="s">
        <v>161</v>
      </c>
      <c r="AB524" s="0" t="s">
        <v>161</v>
      </c>
      <c r="AE524" s="4" t="s">
        <v>658</v>
      </c>
      <c r="AJ524" s="0" t="n">
        <f aca="false">VLOOKUP(D524,Koordinaten!$A:$C,2,FALSE())</f>
        <v>12.4853384</v>
      </c>
      <c r="AK524" s="0" t="n">
        <f aca="false">VLOOKUP(D524,Koordinaten!$A:$C,3,FALSE())</f>
        <v>41.894802</v>
      </c>
      <c r="AL524" s="0" t="n">
        <f aca="false">IF(ISBLANK($E524),VLOOKUP(D524,Koordinaten!$A:$C,2,FALSE()),VLOOKUP($E524,Koordinaten!$F:$H,2,FALSE()))</f>
        <v>11.3547801</v>
      </c>
      <c r="AM524" s="0" t="n">
        <f aca="false">IF(ISBLANK($E524),VLOOKUP(D524,Koordinaten!$A:$C,3,FALSE()),VLOOKUP($E524,Koordinaten!$F:$H,3,FALSE()))</f>
        <v>46.4981125</v>
      </c>
      <c r="AN524" s="0" t="str">
        <f aca="false">CONCATENATE(AK524,";",AJ524)</f>
        <v>41,894802;12,4853384</v>
      </c>
      <c r="AO524" s="0" t="str">
        <f aca="false">CONCATENATE(AM524,";",AL524)</f>
        <v>46,4981125;11,3547801</v>
      </c>
      <c r="AP524" s="0" t="n">
        <f aca="false">MIN(IF(ISBLANK(X524),9999,X524),IF(ISBLANK(AA524),9999,AA524),IF(ISBLANK(AD524),9999,AD524),IF(ISBLANK(AG524),9999,AG524),IF(ISBLANK(AI524),9999,AI524))</f>
        <v>2025</v>
      </c>
    </row>
    <row r="525" customFormat="false" ht="13" hidden="false" customHeight="false" outlineLevel="0" collapsed="false">
      <c r="B525" s="4" t="s">
        <v>89</v>
      </c>
      <c r="C525" s="5" t="n">
        <v>2014</v>
      </c>
      <c r="D525" s="4" t="s">
        <v>60</v>
      </c>
      <c r="E525" s="4" t="s">
        <v>157</v>
      </c>
      <c r="F525" s="4" t="n">
        <v>1</v>
      </c>
      <c r="G525" s="4"/>
      <c r="H525" s="2" t="s">
        <v>898</v>
      </c>
      <c r="I525" s="2" t="s">
        <v>201</v>
      </c>
      <c r="J525" s="2" t="s">
        <v>201</v>
      </c>
      <c r="K525" s="4" t="str">
        <f aca="false">CONCATENATE(IF(ISBLANK(W525),"-",W525),"/",IF(ISBLANK(Z525),"-",Z525),"/",IF(ISBLANK(AC525),"-",AC525),"/",IF(ISBLANK(AF525),"-",AF525),"/",IF(ISBLANK(AH525),"-",AH525))</f>
        <v>-/-/2016/-/-</v>
      </c>
      <c r="L525" s="4" t="str">
        <f aca="false">CONCATENATE(IF(ISBLANK(X525),"-",X525),"/",IF(ISBLANK(AA525),"-",AA525),"/",IF(ISBLANK(AD525),"-",AD525),"/",IF(ISBLANK(AG525),"-",AG525),"/",IF(ISBLANK(AI525),"-",AI525))</f>
        <v>-/-/2020/-/-</v>
      </c>
      <c r="M525" s="6"/>
      <c r="N525" s="4" t="n">
        <v>2017</v>
      </c>
      <c r="O525" s="4" t="str">
        <f aca="false">CONCATENATE(IF(ISBLANK(V525),"-",V525),"/",IF(ISBLANK(Y525),"-",Y525),"/",IF(ISBLANK(AB525),"-",AB525),"/",IF(ISBLANK(AE525),"-",AE525))</f>
        <v>-/-/89/CT89,5</v>
      </c>
      <c r="P525" s="4" t="s">
        <v>543</v>
      </c>
      <c r="Q525" s="4" t="s">
        <v>896</v>
      </c>
      <c r="T525" s="11" t="n">
        <f aca="false">M525*F525</f>
        <v>0</v>
      </c>
      <c r="U525" s="12" t="n">
        <f aca="false">G525*M525</f>
        <v>0</v>
      </c>
      <c r="V525" s="2" t="s">
        <v>161</v>
      </c>
      <c r="Y525" s="0" t="s">
        <v>161</v>
      </c>
      <c r="AB525" s="0" t="n">
        <v>89</v>
      </c>
      <c r="AC525" s="0" t="n">
        <v>2016</v>
      </c>
      <c r="AD525" s="0" t="n">
        <v>2020</v>
      </c>
      <c r="AE525" s="4" t="s">
        <v>906</v>
      </c>
      <c r="AH525" s="0" t="s">
        <v>161</v>
      </c>
      <c r="AI525" s="0" t="s">
        <v>161</v>
      </c>
      <c r="AJ525" s="0" t="n">
        <f aca="false">VLOOKUP(D525,Koordinaten!$A:$C,2,FALSE())</f>
        <v>12.4853384</v>
      </c>
      <c r="AK525" s="0" t="n">
        <f aca="false">VLOOKUP(D525,Koordinaten!$A:$C,3,FALSE())</f>
        <v>41.894802</v>
      </c>
      <c r="AL525" s="0" t="n">
        <f aca="false">IF(ISBLANK($E525),VLOOKUP(D525,Koordinaten!$A:$C,2,FALSE()),VLOOKUP($E525,Koordinaten!$F:$H,2,FALSE()))</f>
        <v>11.3547801</v>
      </c>
      <c r="AM525" s="0" t="n">
        <f aca="false">IF(ISBLANK($E525),VLOOKUP(D525,Koordinaten!$A:$C,3,FALSE()),VLOOKUP($E525,Koordinaten!$F:$H,3,FALSE()))</f>
        <v>46.4981125</v>
      </c>
      <c r="AN525" s="0" t="str">
        <f aca="false">CONCATENATE(AK525,";",AJ525)</f>
        <v>41,894802;12,4853384</v>
      </c>
      <c r="AO525" s="0" t="str">
        <f aca="false">CONCATENATE(AM525,";",AL525)</f>
        <v>46,4981125;11,3547801</v>
      </c>
      <c r="AP525" s="0" t="n">
        <f aca="false">MIN(IF(ISBLANK(X525),9999,X525),IF(ISBLANK(AA525),9999,AA525),IF(ISBLANK(AD525),9999,AD525),IF(ISBLANK(AG525),9999,AG525),IF(ISBLANK(AI525),9999,AI525))</f>
        <v>2020</v>
      </c>
    </row>
    <row r="526" customFormat="false" ht="20" hidden="false" customHeight="false" outlineLevel="0" collapsed="false">
      <c r="B526" s="4" t="s">
        <v>89</v>
      </c>
      <c r="C526" s="5" t="n">
        <v>2015</v>
      </c>
      <c r="D526" s="4" t="s">
        <v>60</v>
      </c>
      <c r="E526" s="4" t="s">
        <v>157</v>
      </c>
      <c r="F526" s="4" t="n">
        <v>1</v>
      </c>
      <c r="G526" s="4"/>
      <c r="H526" s="4" t="s">
        <v>273</v>
      </c>
      <c r="I526" s="2" t="s">
        <v>669</v>
      </c>
      <c r="J526" s="2" t="s">
        <v>97</v>
      </c>
      <c r="K526" s="4" t="str">
        <f aca="false">CONCATENATE(IF(ISBLANK(W526),"-",W526),"/",IF(ISBLANK(Z526),"-",Z526),"/",IF(ISBLANK(AC526),"-",AC526),"/",IF(ISBLANK(AF526),"-",AF526),"/",IF(ISBLANK(AH526),"-",AH526))</f>
        <v>2017/-/2018/2018/-</v>
      </c>
      <c r="L526" s="4" t="str">
        <f aca="false">CONCATENATE(IF(ISBLANK(X526),"-",X526),"/",IF(ISBLANK(AA526),"-",AA526),"/",IF(ISBLANK(AD526),"-",AD526),"/",IF(ISBLANK(AG526),"-",AG526),"/",IF(ISBLANK(AI526),"-",AI526))</f>
        <v>2024/-/2020/2025/-</v>
      </c>
      <c r="M526" s="6"/>
      <c r="N526" s="4" t="n">
        <v>2017</v>
      </c>
      <c r="O526" s="4" t="str">
        <f aca="false">CONCATENATE(IF(ISBLANK(V526),"-",V526),"/",IF(ISBLANK(Y526),"-",Y526),"/",IF(ISBLANK(AB526),"-",AB526),"/",IF(ISBLANK(AE526),"-",AE526))</f>
        <v>93/-/88/CT91,6</v>
      </c>
      <c r="P526" s="4" t="s">
        <v>543</v>
      </c>
      <c r="Q526" s="4" t="s">
        <v>896</v>
      </c>
      <c r="T526" s="11" t="n">
        <f aca="false">M526*F526</f>
        <v>0</v>
      </c>
      <c r="U526" s="12" t="n">
        <f aca="false">G526*M526</f>
        <v>0</v>
      </c>
      <c r="V526" s="4" t="n">
        <v>93</v>
      </c>
      <c r="W526" s="0" t="n">
        <v>2017</v>
      </c>
      <c r="X526" s="0" t="n">
        <v>2024</v>
      </c>
      <c r="Y526" s="0" t="s">
        <v>161</v>
      </c>
      <c r="AB526" s="0" t="n">
        <v>88</v>
      </c>
      <c r="AC526" s="0" t="n">
        <v>2018</v>
      </c>
      <c r="AD526" s="0" t="n">
        <v>2020</v>
      </c>
      <c r="AE526" s="4" t="s">
        <v>907</v>
      </c>
      <c r="AF526" s="0" t="n">
        <v>2018</v>
      </c>
      <c r="AG526" s="0" t="n">
        <v>2025</v>
      </c>
      <c r="AJ526" s="0" t="n">
        <f aca="false">VLOOKUP(D526,Koordinaten!$A:$C,2,FALSE())</f>
        <v>12.4853384</v>
      </c>
      <c r="AK526" s="0" t="n">
        <f aca="false">VLOOKUP(D526,Koordinaten!$A:$C,3,FALSE())</f>
        <v>41.894802</v>
      </c>
      <c r="AL526" s="0" t="n">
        <f aca="false">IF(ISBLANK($E526),VLOOKUP(D526,Koordinaten!$A:$C,2,FALSE()),VLOOKUP($E526,Koordinaten!$F:$H,2,FALSE()))</f>
        <v>11.3547801</v>
      </c>
      <c r="AM526" s="0" t="n">
        <f aca="false">IF(ISBLANK($E526),VLOOKUP(D526,Koordinaten!$A:$C,3,FALSE()),VLOOKUP($E526,Koordinaten!$F:$H,3,FALSE()))</f>
        <v>46.4981125</v>
      </c>
      <c r="AN526" s="0" t="str">
        <f aca="false">CONCATENATE(AK526,";",AJ526)</f>
        <v>41,894802;12,4853384</v>
      </c>
      <c r="AO526" s="0" t="str">
        <f aca="false">CONCATENATE(AM526,";",AL526)</f>
        <v>46,4981125;11,3547801</v>
      </c>
      <c r="AP526" s="0" t="n">
        <f aca="false">MIN(IF(ISBLANK(X526),9999,X526),IF(ISBLANK(AA526),9999,AA526),IF(ISBLANK(AD526),9999,AD526),IF(ISBLANK(AG526),9999,AG526),IF(ISBLANK(AI526),9999,AI526))</f>
        <v>2020</v>
      </c>
      <c r="AQ526" s="10"/>
    </row>
    <row r="527" customFormat="false" ht="13" hidden="false" customHeight="false" outlineLevel="0" collapsed="false">
      <c r="B527" s="4" t="s">
        <v>44</v>
      </c>
      <c r="C527" s="5" t="n">
        <v>2013</v>
      </c>
      <c r="D527" s="4" t="s">
        <v>53</v>
      </c>
      <c r="E527" s="4" t="s">
        <v>54</v>
      </c>
      <c r="F527" s="4" t="n">
        <v>0</v>
      </c>
      <c r="G527" s="4" t="n">
        <v>1</v>
      </c>
      <c r="H527" s="2" t="s">
        <v>908</v>
      </c>
      <c r="I527" s="2" t="s">
        <v>190</v>
      </c>
      <c r="J527" s="2" t="s">
        <v>190</v>
      </c>
      <c r="K527" s="4" t="str">
        <f aca="false">CONCATENATE(IF(ISBLANK(W527),"-",W527),"/",IF(ISBLANK(Z527),"-",Z527),"/",IF(ISBLANK(AC527),"-",AC527),"/",IF(ISBLANK(AF527),"-",AF527),"/",IF(ISBLANK(AH527),"-",AH527))</f>
        <v>2016/-/-/-/-</v>
      </c>
      <c r="L527" s="4" t="str">
        <f aca="false">CONCATENATE(IF(ISBLANK(X527),"-",X527),"/",IF(ISBLANK(AA527),"-",AA527),"/",IF(ISBLANK(AD527),"-",AD527),"/",IF(ISBLANK(AG527),"-",AG527),"/",IF(ISBLANK(AI527),"-",AI527))</f>
        <v>2028/-/-/-/-</v>
      </c>
      <c r="M527" s="6"/>
      <c r="N527" s="4" t="n">
        <v>2017</v>
      </c>
      <c r="O527" s="4" t="str">
        <f aca="false">CONCATENATE(IF(ISBLANK(V527),"-",V527),"/",IF(ISBLANK(Y527),"-",Y527),"/",IF(ISBLANK(AB527),"-",AB527),"/",IF(ISBLANK(AE527),"-",AE527))</f>
        <v>90/-/-/-</v>
      </c>
      <c r="P527" s="4" t="s">
        <v>909</v>
      </c>
      <c r="Q527" s="4" t="s">
        <v>909</v>
      </c>
      <c r="T527" s="11" t="n">
        <f aca="false">M527*F527</f>
        <v>0</v>
      </c>
      <c r="U527" s="12" t="n">
        <f aca="false">G527*M527</f>
        <v>0</v>
      </c>
      <c r="V527" s="2" t="n">
        <v>90</v>
      </c>
      <c r="W527" s="0" t="n">
        <v>2016</v>
      </c>
      <c r="X527" s="0" t="n">
        <v>2028</v>
      </c>
      <c r="Y527" s="0" t="s">
        <v>161</v>
      </c>
      <c r="AB527" s="0" t="s">
        <v>161</v>
      </c>
      <c r="AE527" s="4"/>
      <c r="AJ527" s="0" t="n">
        <f aca="false">VLOOKUP(D527,Koordinaten!$A:$C,2,FALSE())</f>
        <v>16.3725042</v>
      </c>
      <c r="AK527" s="0" t="n">
        <f aca="false">VLOOKUP(D527,Koordinaten!$A:$C,3,FALSE())</f>
        <v>48.2083537</v>
      </c>
      <c r="AL527" s="0" t="n">
        <f aca="false">IF(ISBLANK($E527),VLOOKUP(D527,Koordinaten!$A:$C,2,FALSE()),VLOOKUP($E527,Koordinaten!$F:$H,2,FALSE()))</f>
        <v>16.4166666</v>
      </c>
      <c r="AM527" s="0" t="n">
        <f aca="false">IF(ISBLANK($E527),VLOOKUP(D527,Koordinaten!$A:$C,3,FALSE()),VLOOKUP($E527,Koordinaten!$F:$H,3,FALSE()))</f>
        <v>47.5000001</v>
      </c>
      <c r="AN527" s="0" t="str">
        <f aca="false">CONCATENATE(AK527,";",AJ527)</f>
        <v>48,2083537;16,3725042</v>
      </c>
      <c r="AO527" s="0" t="str">
        <f aca="false">CONCATENATE(AM527,";",AL527)</f>
        <v>47,5000001;16,4166666</v>
      </c>
      <c r="AP527" s="0" t="n">
        <f aca="false">MIN(IF(ISBLANK(X527),9999,X527),IF(ISBLANK(AA527),9999,AA527),IF(ISBLANK(AD527),9999,AD527),IF(ISBLANK(AG527),9999,AG527),IF(ISBLANK(AI527),9999,AI527))</f>
        <v>2028</v>
      </c>
      <c r="AQ527" s="10" t="n">
        <v>44066</v>
      </c>
      <c r="AR527" s="0" t="n">
        <v>10</v>
      </c>
    </row>
    <row r="528" customFormat="false" ht="13" hidden="false" customHeight="false" outlineLevel="0" collapsed="false">
      <c r="B528" s="4" t="s">
        <v>44</v>
      </c>
      <c r="C528" s="5" t="n">
        <v>2013</v>
      </c>
      <c r="D528" s="4" t="s">
        <v>45</v>
      </c>
      <c r="E528" s="4" t="s">
        <v>236</v>
      </c>
      <c r="F528" s="4" t="n">
        <v>12</v>
      </c>
      <c r="G528" s="4"/>
      <c r="H528" s="2" t="s">
        <v>291</v>
      </c>
      <c r="I528" s="2" t="s">
        <v>292</v>
      </c>
      <c r="J528" s="2" t="s">
        <v>48</v>
      </c>
      <c r="K528" s="4" t="str">
        <f aca="false">CONCATENATE(IF(ISBLANK(W528),"-",W528),"/",IF(ISBLANK(Z528),"-",Z528),"/",IF(ISBLANK(AC528),"-",AC528),"/",IF(ISBLANK(AF528),"-",AF528),"/",IF(ISBLANK(AH528),"-",AH528))</f>
        <v>-/-/-/-/-</v>
      </c>
      <c r="L528" s="4" t="str">
        <f aca="false">CONCATENATE(IF(ISBLANK(X528),"-",X528),"/",IF(ISBLANK(AA528),"-",AA528),"/",IF(ISBLANK(AD528),"-",AD528),"/",IF(ISBLANK(AG528),"-",AG528),"/",IF(ISBLANK(AI528),"-",AI528))</f>
        <v>-/-/-/-/-</v>
      </c>
      <c r="M528" s="6"/>
      <c r="N528" s="4" t="n">
        <v>2015</v>
      </c>
      <c r="O528" s="4" t="str">
        <f aca="false">CONCATENATE(IF(ISBLANK(V528),"-",V528),"/",IF(ISBLANK(Y528),"-",Y528),"/",IF(ISBLANK(AB528),"-",AB528),"/",IF(ISBLANK(AE528),"-",AE528))</f>
        <v>-/-/-/-</v>
      </c>
      <c r="P528" s="4" t="s">
        <v>445</v>
      </c>
      <c r="Q528" s="4" t="s">
        <v>445</v>
      </c>
      <c r="T528" s="11" t="n">
        <f aca="false">M528*F528</f>
        <v>0</v>
      </c>
      <c r="U528" s="12" t="n">
        <f aca="false">G528*M528</f>
        <v>0</v>
      </c>
      <c r="V528" s="0" t="s">
        <v>161</v>
      </c>
      <c r="Y528" s="0" t="s">
        <v>161</v>
      </c>
      <c r="AB528" s="0" t="s">
        <v>161</v>
      </c>
      <c r="AE528" s="4"/>
      <c r="AJ528" s="0" t="n">
        <f aca="false">VLOOKUP(D528,Koordinaten!$A:$C,2,FALSE())</f>
        <v>2.3514616</v>
      </c>
      <c r="AK528" s="0" t="n">
        <f aca="false">VLOOKUP(D528,Koordinaten!$A:$C,3,FALSE())</f>
        <v>48.8566969</v>
      </c>
      <c r="AL528" s="0" t="n">
        <f aca="false">IF(ISBLANK($E528),VLOOKUP(D528,Koordinaten!$A:$C,2,FALSE()),VLOOKUP($E528,Koordinaten!$F:$H,2,FALSE()))</f>
        <v>3.89687</v>
      </c>
      <c r="AM528" s="0" t="n">
        <f aca="false">IF(ISBLANK($E528),VLOOKUP(D528,Koordinaten!$A:$C,3,FALSE()),VLOOKUP($E528,Koordinaten!$F:$H,3,FALSE()))</f>
        <v>43.5985</v>
      </c>
      <c r="AN528" s="0" t="str">
        <f aca="false">CONCATENATE(AK528,";",AJ528)</f>
        <v>48,8566969;2,3514616</v>
      </c>
      <c r="AO528" s="0" t="str">
        <f aca="false">CONCATENATE(AM528,";",AL528)</f>
        <v>43,5985;3,89687</v>
      </c>
      <c r="AP528" s="0" t="n">
        <f aca="false">MIN(IF(ISBLANK(X528),9999,X528),IF(ISBLANK(AA528),9999,AA528),IF(ISBLANK(AD528),9999,AD528),IF(ISBLANK(AG528),9999,AG528),IF(ISBLANK(AI528),9999,AI528))</f>
        <v>9999</v>
      </c>
    </row>
    <row r="529" customFormat="false" ht="13" hidden="false" customHeight="false" outlineLevel="0" collapsed="false">
      <c r="B529" s="4" t="s">
        <v>44</v>
      </c>
      <c r="C529" s="4" t="n">
        <v>2014</v>
      </c>
      <c r="D529" s="4" t="s">
        <v>45</v>
      </c>
      <c r="E529" s="4" t="s">
        <v>236</v>
      </c>
      <c r="F529" s="4" t="n">
        <v>12</v>
      </c>
      <c r="G529" s="4"/>
      <c r="H529" s="2" t="s">
        <v>291</v>
      </c>
      <c r="I529" s="2" t="s">
        <v>292</v>
      </c>
      <c r="J529" s="2" t="s">
        <v>48</v>
      </c>
      <c r="K529" s="4" t="str">
        <f aca="false">CONCATENATE(IF(ISBLANK(W529),"-",W529),"/",IF(ISBLANK(Z529),"-",Z529),"/",IF(ISBLANK(AC529),"-",AC529),"/",IF(ISBLANK(AF529),"-",AF529),"/",IF(ISBLANK(AH529),"-",AH529))</f>
        <v>-/-/-/-/-</v>
      </c>
      <c r="L529" s="4" t="str">
        <f aca="false">CONCATENATE(IF(ISBLANK(X529),"-",X529),"/",IF(ISBLANK(AA529),"-",AA529),"/",IF(ISBLANK(AD529),"-",AD529),"/",IF(ISBLANK(AG529),"-",AG529),"/",IF(ISBLANK(AI529),"-",AI529))</f>
        <v>-/-/-/-/-</v>
      </c>
      <c r="M529" s="6"/>
      <c r="N529" s="4" t="n">
        <v>2016</v>
      </c>
      <c r="O529" s="4" t="str">
        <f aca="false">CONCATENATE(IF(ISBLANK(V529),"-",V529),"/",IF(ISBLANK(Y529),"-",Y529),"/",IF(ISBLANK(AB529),"-",AB529),"/",IF(ISBLANK(AE529),"-",AE529))</f>
        <v>-/-/-/-</v>
      </c>
      <c r="P529" s="4" t="s">
        <v>445</v>
      </c>
      <c r="Q529" s="4" t="s">
        <v>445</v>
      </c>
      <c r="T529" s="11" t="n">
        <f aca="false">M529*F529</f>
        <v>0</v>
      </c>
      <c r="U529" s="12" t="n">
        <f aca="false">G529*M529</f>
        <v>0</v>
      </c>
      <c r="V529" s="0" t="s">
        <v>161</v>
      </c>
      <c r="Y529" s="0" t="s">
        <v>161</v>
      </c>
      <c r="AB529" s="0" t="s">
        <v>161</v>
      </c>
      <c r="AE529" s="4"/>
      <c r="AJ529" s="0" t="n">
        <f aca="false">VLOOKUP(D529,Koordinaten!$A:$C,2,FALSE())</f>
        <v>2.3514616</v>
      </c>
      <c r="AK529" s="0" t="n">
        <f aca="false">VLOOKUP(D529,Koordinaten!$A:$C,3,FALSE())</f>
        <v>48.8566969</v>
      </c>
      <c r="AL529" s="0" t="n">
        <f aca="false">IF(ISBLANK($E529),VLOOKUP(D529,Koordinaten!$A:$C,2,FALSE()),VLOOKUP($E529,Koordinaten!$F:$H,2,FALSE()))</f>
        <v>3.89687</v>
      </c>
      <c r="AM529" s="0" t="n">
        <f aca="false">IF(ISBLANK($E529),VLOOKUP(D529,Koordinaten!$A:$C,3,FALSE()),VLOOKUP($E529,Koordinaten!$F:$H,3,FALSE()))</f>
        <v>43.5985</v>
      </c>
      <c r="AN529" s="0" t="str">
        <f aca="false">CONCATENATE(AK529,";",AJ529)</f>
        <v>48,8566969;2,3514616</v>
      </c>
      <c r="AO529" s="0" t="str">
        <f aca="false">CONCATENATE(AM529,";",AL529)</f>
        <v>43,5985;3,89687</v>
      </c>
      <c r="AP529" s="0" t="n">
        <f aca="false">MIN(IF(ISBLANK(X529),9999,X529),IF(ISBLANK(AA529),9999,AA529),IF(ISBLANK(AD529),9999,AD529),IF(ISBLANK(AG529),9999,AG529),IF(ISBLANK(AI529),9999,AI529))</f>
        <v>9999</v>
      </c>
    </row>
    <row r="530" customFormat="false" ht="13" hidden="false" customHeight="false" outlineLevel="0" collapsed="false">
      <c r="B530" s="4" t="s">
        <v>71</v>
      </c>
      <c r="C530" s="4" t="n">
        <v>2014</v>
      </c>
      <c r="D530" s="4" t="s">
        <v>45</v>
      </c>
      <c r="E530" s="4" t="s">
        <v>236</v>
      </c>
      <c r="F530" s="4" t="n">
        <v>0</v>
      </c>
      <c r="G530" s="4"/>
      <c r="H530" s="2" t="s">
        <v>291</v>
      </c>
      <c r="I530" s="2" t="s">
        <v>292</v>
      </c>
      <c r="J530" s="2" t="s">
        <v>48</v>
      </c>
      <c r="K530" s="4" t="str">
        <f aca="false">CONCATENATE(IF(ISBLANK(W530),"-",W530),"/",IF(ISBLANK(Z530),"-",Z530),"/",IF(ISBLANK(AC530),"-",AC530),"/",IF(ISBLANK(AF530),"-",AF530),"/",IF(ISBLANK(AH530),"-",AH530))</f>
        <v>-/-/-/-/-</v>
      </c>
      <c r="L530" s="4" t="str">
        <f aca="false">CONCATENATE(IF(ISBLANK(X530),"-",X530),"/",IF(ISBLANK(AA530),"-",AA530),"/",IF(ISBLANK(AD530),"-",AD530),"/",IF(ISBLANK(AG530),"-",AG530),"/",IF(ISBLANK(AI530),"-",AI530))</f>
        <v>-/-/-/-/-</v>
      </c>
      <c r="M530" s="6"/>
      <c r="N530" s="4" t="n">
        <v>2011</v>
      </c>
      <c r="O530" s="4" t="str">
        <f aca="false">CONCATENATE(IF(ISBLANK(V530),"-",V530),"/",IF(ISBLANK(Y530),"-",Y530),"/",IF(ISBLANK(AB530),"-",AB530),"/",IF(ISBLANK(AE530),"-",AE530))</f>
        <v>-/-/-/-</v>
      </c>
      <c r="P530" s="4" t="s">
        <v>445</v>
      </c>
      <c r="Q530" s="4" t="s">
        <v>445</v>
      </c>
      <c r="T530" s="11" t="n">
        <f aca="false">M530*F530</f>
        <v>0</v>
      </c>
      <c r="U530" s="12" t="n">
        <f aca="false">G530*M530</f>
        <v>0</v>
      </c>
      <c r="V530" s="0" t="s">
        <v>161</v>
      </c>
      <c r="Y530" s="0" t="s">
        <v>161</v>
      </c>
      <c r="AB530" s="0" t="s">
        <v>161</v>
      </c>
      <c r="AE530" s="4"/>
      <c r="AJ530" s="0" t="n">
        <f aca="false">VLOOKUP(D530,Koordinaten!$A:$C,2,FALSE())</f>
        <v>2.3514616</v>
      </c>
      <c r="AK530" s="0" t="n">
        <f aca="false">VLOOKUP(D530,Koordinaten!$A:$C,3,FALSE())</f>
        <v>48.8566969</v>
      </c>
      <c r="AL530" s="0" t="n">
        <f aca="false">IF(ISBLANK($E530),VLOOKUP(D530,Koordinaten!$A:$C,2,FALSE()),VLOOKUP($E530,Koordinaten!$F:$H,2,FALSE()))</f>
        <v>3.89687</v>
      </c>
      <c r="AM530" s="0" t="n">
        <f aca="false">IF(ISBLANK($E530),VLOOKUP(D530,Koordinaten!$A:$C,3,FALSE()),VLOOKUP($E530,Koordinaten!$F:$H,3,FALSE()))</f>
        <v>43.5985</v>
      </c>
      <c r="AN530" s="0" t="str">
        <f aca="false">CONCATENATE(AK530,";",AJ530)</f>
        <v>48,8566969;2,3514616</v>
      </c>
      <c r="AO530" s="0" t="str">
        <f aca="false">CONCATENATE(AM530,";",AL530)</f>
        <v>43,5985;3,89687</v>
      </c>
      <c r="AP530" s="0" t="n">
        <f aca="false">MIN(IF(ISBLANK(X530),9999,X530),IF(ISBLANK(AA530),9999,AA530),IF(ISBLANK(AD530),9999,AD530),IF(ISBLANK(AG530),9999,AG530),IF(ISBLANK(AI530),9999,AI530))</f>
        <v>9999</v>
      </c>
    </row>
    <row r="531" customFormat="false" ht="13" hidden="false" customHeight="false" outlineLevel="0" collapsed="false">
      <c r="B531" s="4" t="s">
        <v>71</v>
      </c>
      <c r="C531" s="5" t="n">
        <v>2013</v>
      </c>
      <c r="D531" s="4" t="s">
        <v>45</v>
      </c>
      <c r="E531" s="4" t="s">
        <v>236</v>
      </c>
      <c r="F531" s="4" t="n">
        <v>0</v>
      </c>
      <c r="G531" s="4"/>
      <c r="H531" s="2" t="s">
        <v>291</v>
      </c>
      <c r="I531" s="2" t="s">
        <v>292</v>
      </c>
      <c r="J531" s="2" t="s">
        <v>48</v>
      </c>
      <c r="K531" s="4" t="str">
        <f aca="false">CONCATENATE(IF(ISBLANK(W531),"-",W531),"/",IF(ISBLANK(Z531),"-",Z531),"/",IF(ISBLANK(AC531),"-",AC531),"/",IF(ISBLANK(AF531),"-",AF531),"/",IF(ISBLANK(AH531),"-",AH531))</f>
        <v>-/-/-/-/-</v>
      </c>
      <c r="L531" s="4" t="str">
        <f aca="false">CONCATENATE(IF(ISBLANK(X531),"-",X531),"/",IF(ISBLANK(AA531),"-",AA531),"/",IF(ISBLANK(AD531),"-",AD531),"/",IF(ISBLANK(AG531),"-",AG531),"/",IF(ISBLANK(AI531),"-",AI531))</f>
        <v>-/-/-/-/-</v>
      </c>
      <c r="M531" s="6"/>
      <c r="N531" s="4" t="n">
        <v>2011</v>
      </c>
      <c r="O531" s="4" t="str">
        <f aca="false">CONCATENATE(IF(ISBLANK(V531),"-",V531),"/",IF(ISBLANK(Y531),"-",Y531),"/",IF(ISBLANK(AB531),"-",AB531),"/",IF(ISBLANK(AE531),"-",AE531))</f>
        <v>-/-/-/-</v>
      </c>
      <c r="P531" s="4" t="s">
        <v>445</v>
      </c>
      <c r="Q531" s="4" t="s">
        <v>445</v>
      </c>
      <c r="T531" s="11" t="n">
        <f aca="false">M531*F531</f>
        <v>0</v>
      </c>
      <c r="U531" s="12" t="n">
        <f aca="false">G531*M531</f>
        <v>0</v>
      </c>
      <c r="V531" s="0" t="s">
        <v>161</v>
      </c>
      <c r="Y531" s="0" t="s">
        <v>161</v>
      </c>
      <c r="AB531" s="0" t="s">
        <v>161</v>
      </c>
      <c r="AE531" s="4"/>
      <c r="AJ531" s="0" t="n">
        <f aca="false">VLOOKUP(D531,Koordinaten!$A:$C,2,FALSE())</f>
        <v>2.3514616</v>
      </c>
      <c r="AK531" s="0" t="n">
        <f aca="false">VLOOKUP(D531,Koordinaten!$A:$C,3,FALSE())</f>
        <v>48.8566969</v>
      </c>
      <c r="AL531" s="0" t="n">
        <f aca="false">IF(ISBLANK($E531),VLOOKUP(D531,Koordinaten!$A:$C,2,FALSE()),VLOOKUP($E531,Koordinaten!$F:$H,2,FALSE()))</f>
        <v>3.89687</v>
      </c>
      <c r="AM531" s="0" t="n">
        <f aca="false">IF(ISBLANK($E531),VLOOKUP(D531,Koordinaten!$A:$C,3,FALSE()),VLOOKUP($E531,Koordinaten!$F:$H,3,FALSE()))</f>
        <v>43.5985</v>
      </c>
      <c r="AN531" s="0" t="str">
        <f aca="false">CONCATENATE(AK531,";",AJ531)</f>
        <v>48,8566969;2,3514616</v>
      </c>
      <c r="AO531" s="0" t="str">
        <f aca="false">CONCATENATE(AM531,";",AL531)</f>
        <v>43,5985;3,89687</v>
      </c>
      <c r="AP531" s="0" t="n">
        <f aca="false">MIN(IF(ISBLANK(X531),9999,X531),IF(ISBLANK(AA531),9999,AA531),IF(ISBLANK(AD531),9999,AD531),IF(ISBLANK(AG531),9999,AG531),IF(ISBLANK(AI531),9999,AI531))</f>
        <v>9999</v>
      </c>
    </row>
    <row r="532" customFormat="false" ht="13" hidden="false" customHeight="false" outlineLevel="0" collapsed="false">
      <c r="B532" s="4" t="s">
        <v>71</v>
      </c>
      <c r="C532" s="4" t="n">
        <v>2009</v>
      </c>
      <c r="D532" s="4" t="s">
        <v>45</v>
      </c>
      <c r="E532" s="4" t="s">
        <v>236</v>
      </c>
      <c r="F532" s="4" t="n">
        <v>0</v>
      </c>
      <c r="G532" s="4"/>
      <c r="H532" s="2" t="s">
        <v>291</v>
      </c>
      <c r="I532" s="2" t="s">
        <v>292</v>
      </c>
      <c r="J532" s="2" t="s">
        <v>48</v>
      </c>
      <c r="K532" s="4" t="str">
        <f aca="false">CONCATENATE(IF(ISBLANK(W532),"-",W532),"/",IF(ISBLANK(Z532),"-",Z532),"/",IF(ISBLANK(AC532),"-",AC532),"/",IF(ISBLANK(AF532),"-",AF532),"/",IF(ISBLANK(AH532),"-",AH532))</f>
        <v>-/-/-/-/-</v>
      </c>
      <c r="L532" s="4" t="str">
        <f aca="false">CONCATENATE(IF(ISBLANK(X532),"-",X532),"/",IF(ISBLANK(AA532),"-",AA532),"/",IF(ISBLANK(AD532),"-",AD532),"/",IF(ISBLANK(AG532),"-",AG532),"/",IF(ISBLANK(AI532),"-",AI532))</f>
        <v>-/-/-/-/-</v>
      </c>
      <c r="M532" s="6"/>
      <c r="N532" s="4" t="n">
        <v>2011</v>
      </c>
      <c r="O532" s="4" t="str">
        <f aca="false">CONCATENATE(IF(ISBLANK(V532),"-",V532),"/",IF(ISBLANK(Y532),"-",Y532),"/",IF(ISBLANK(AB532),"-",AB532),"/",IF(ISBLANK(AE532),"-",AE532))</f>
        <v>-/-/-/-</v>
      </c>
      <c r="P532" s="4" t="s">
        <v>445</v>
      </c>
      <c r="Q532" s="4" t="s">
        <v>445</v>
      </c>
      <c r="T532" s="11" t="n">
        <f aca="false">M532*F532</f>
        <v>0</v>
      </c>
      <c r="U532" s="12" t="n">
        <f aca="false">G532*M532</f>
        <v>0</v>
      </c>
      <c r="V532" s="0" t="s">
        <v>161</v>
      </c>
      <c r="Y532" s="0" t="s">
        <v>161</v>
      </c>
      <c r="AB532" s="0" t="s">
        <v>161</v>
      </c>
      <c r="AE532" s="4"/>
      <c r="AJ532" s="0" t="n">
        <f aca="false">VLOOKUP(D532,Koordinaten!$A:$C,2,FALSE())</f>
        <v>2.3514616</v>
      </c>
      <c r="AK532" s="0" t="n">
        <f aca="false">VLOOKUP(D532,Koordinaten!$A:$C,3,FALSE())</f>
        <v>48.8566969</v>
      </c>
      <c r="AL532" s="0" t="n">
        <f aca="false">IF(ISBLANK($E532),VLOOKUP(D532,Koordinaten!$A:$C,2,FALSE()),VLOOKUP($E532,Koordinaten!$F:$H,2,FALSE()))</f>
        <v>3.89687</v>
      </c>
      <c r="AM532" s="0" t="n">
        <f aca="false">IF(ISBLANK($E532),VLOOKUP(D532,Koordinaten!$A:$C,3,FALSE()),VLOOKUP($E532,Koordinaten!$F:$H,3,FALSE()))</f>
        <v>43.5985</v>
      </c>
      <c r="AN532" s="0" t="str">
        <f aca="false">CONCATENATE(AK532,";",AJ532)</f>
        <v>48,8566969;2,3514616</v>
      </c>
      <c r="AO532" s="0" t="str">
        <f aca="false">CONCATENATE(AM532,";",AL532)</f>
        <v>43,5985;3,89687</v>
      </c>
      <c r="AP532" s="0" t="n">
        <f aca="false">MIN(IF(ISBLANK(X532),9999,X532),IF(ISBLANK(AA532),9999,AA532),IF(ISBLANK(AD532),9999,AD532),IF(ISBLANK(AG532),9999,AG532),IF(ISBLANK(AI532),9999,AI532))</f>
        <v>9999</v>
      </c>
    </row>
    <row r="533" customFormat="false" ht="13" hidden="false" customHeight="false" outlineLevel="0" collapsed="false">
      <c r="B533" s="4" t="s">
        <v>44</v>
      </c>
      <c r="C533" s="5" t="n">
        <v>2009</v>
      </c>
      <c r="D533" s="4" t="s">
        <v>60</v>
      </c>
      <c r="E533" s="4" t="s">
        <v>157</v>
      </c>
      <c r="F533" s="4" t="n">
        <v>0</v>
      </c>
      <c r="G533" s="4"/>
      <c r="H533" s="2" t="s">
        <v>545</v>
      </c>
      <c r="I533" s="2" t="s">
        <v>162</v>
      </c>
      <c r="J533" s="2" t="s">
        <v>163</v>
      </c>
      <c r="K533" s="4" t="str">
        <f aca="false">CONCATENATE(IF(ISBLANK(W533),"-",W533),"/",IF(ISBLANK(Z533),"-",Z533),"/",IF(ISBLANK(AC533),"-",AC533),"/",IF(ISBLANK(AF533),"-",AF533),"/",IF(ISBLANK(AH533),"-",AH533))</f>
        <v>-/2013/2013/-/-</v>
      </c>
      <c r="L533" s="4" t="str">
        <f aca="false">CONCATENATE(IF(ISBLANK(X533),"-",X533),"/",IF(ISBLANK(AA533),"-",AA533),"/",IF(ISBLANK(AD533),"-",AD533),"/",IF(ISBLANK(AG533),"-",AG533),"/",IF(ISBLANK(AI533),"-",AI533))</f>
        <v>-/2016/2019/-/-</v>
      </c>
      <c r="M533" s="6"/>
      <c r="N533" s="4" t="n">
        <v>2016</v>
      </c>
      <c r="O533" s="4" t="str">
        <f aca="false">CONCATENATE(IF(ISBLANK(V533),"-",V533),"/",IF(ISBLANK(Y533),"-",Y533),"/",IF(ISBLANK(AB533),"-",AB533),"/",IF(ISBLANK(AE533),"-",AE533))</f>
        <v>-/88/92/-</v>
      </c>
      <c r="P533" s="4" t="s">
        <v>203</v>
      </c>
      <c r="Q533" s="4" t="s">
        <v>203</v>
      </c>
      <c r="R533" s="7"/>
      <c r="S533" s="7"/>
      <c r="T533" s="8" t="n">
        <f aca="false">M533*F533</f>
        <v>0</v>
      </c>
      <c r="U533" s="9" t="n">
        <f aca="false">G533*M533</f>
        <v>0</v>
      </c>
      <c r="V533" s="2" t="s">
        <v>161</v>
      </c>
      <c r="Y533" s="0" t="n">
        <v>88</v>
      </c>
      <c r="Z533" s="0" t="n">
        <v>2013</v>
      </c>
      <c r="AA533" s="0" t="n">
        <v>2016</v>
      </c>
      <c r="AB533" s="0" t="n">
        <v>92</v>
      </c>
      <c r="AC533" s="0" t="n">
        <v>2013</v>
      </c>
      <c r="AD533" s="0" t="n">
        <v>2019</v>
      </c>
      <c r="AE533" s="4"/>
      <c r="AJ533" s="0" t="n">
        <f aca="false">VLOOKUP(D533,Koordinaten!$A:$C,2,FALSE())</f>
        <v>12.4853384</v>
      </c>
      <c r="AK533" s="0" t="n">
        <f aca="false">VLOOKUP(D533,Koordinaten!$A:$C,3,FALSE())</f>
        <v>41.894802</v>
      </c>
      <c r="AL533" s="0" t="n">
        <f aca="false">IF(ISBLANK($E533),VLOOKUP(D533,Koordinaten!$A:$C,2,FALSE()),VLOOKUP($E533,Koordinaten!$F:$H,2,FALSE()))</f>
        <v>11.3547801</v>
      </c>
      <c r="AM533" s="0" t="n">
        <f aca="false">IF(ISBLANK($E533),VLOOKUP(D533,Koordinaten!$A:$C,3,FALSE()),VLOOKUP($E533,Koordinaten!$F:$H,3,FALSE()))</f>
        <v>46.4981125</v>
      </c>
      <c r="AN533" s="0" t="str">
        <f aca="false">CONCATENATE(AK533,";",AJ533)</f>
        <v>41,894802;12,4853384</v>
      </c>
      <c r="AO533" s="0" t="str">
        <f aca="false">CONCATENATE(AM533,";",AL533)</f>
        <v>46,4981125;11,3547801</v>
      </c>
      <c r="AP533" s="0" t="n">
        <f aca="false">MIN(IF(ISBLANK(X533),9999,X533),IF(ISBLANK(AA533),9999,AA533),IF(ISBLANK(AD533),9999,AD533),IF(ISBLANK(AG533),9999,AG533),IF(ISBLANK(AI533),9999,AI533))</f>
        <v>2016</v>
      </c>
    </row>
    <row r="534" customFormat="false" ht="13" hidden="false" customHeight="false" outlineLevel="0" collapsed="false">
      <c r="B534" s="2" t="s">
        <v>71</v>
      </c>
      <c r="C534" s="2" t="n">
        <v>2013</v>
      </c>
      <c r="D534" s="2" t="s">
        <v>45</v>
      </c>
      <c r="E534" s="2" t="s">
        <v>236</v>
      </c>
      <c r="F534" s="2" t="n">
        <v>0</v>
      </c>
      <c r="H534" s="13" t="s">
        <v>546</v>
      </c>
      <c r="I534" s="2" t="s">
        <v>910</v>
      </c>
      <c r="J534" s="2" t="s">
        <v>69</v>
      </c>
      <c r="K534" s="4" t="str">
        <f aca="false">CONCATENATE(IF(ISBLANK(W534),"-",W534),"/",IF(ISBLANK(Z534),"-",Z534),"/",IF(ISBLANK(AC534),"-",AC534),"/",IF(ISBLANK(AF534),"-",AF534),"/",IF(ISBLANK(AH534),"-",AH534))</f>
        <v>-/-/-/-/-</v>
      </c>
      <c r="L534" s="4" t="str">
        <f aca="false">CONCATENATE(IF(ISBLANK(X534),"-",X534),"/",IF(ISBLANK(AA534),"-",AA534),"/",IF(ISBLANK(AD534),"-",AD534),"/",IF(ISBLANK(AG534),"-",AG534),"/",IF(ISBLANK(AI534),"-",AI534))</f>
        <v>-/-/-/-/-</v>
      </c>
      <c r="M534" s="6"/>
      <c r="N534" s="4" t="n">
        <v>2011</v>
      </c>
      <c r="O534" s="4" t="str">
        <f aca="false">CONCATENATE(IF(ISBLANK(V534),"-",V534),"/",IF(ISBLANK(Y534),"-",Y534),"/",IF(ISBLANK(AB534),"-",AB534),"/",IF(ISBLANK(AE534),"-",AE534))</f>
        <v>-/-/-/-</v>
      </c>
      <c r="P534" s="4" t="s">
        <v>445</v>
      </c>
      <c r="Q534" s="4" t="s">
        <v>445</v>
      </c>
      <c r="T534" s="11" t="n">
        <f aca="false">M534*F534</f>
        <v>0</v>
      </c>
      <c r="U534" s="12" t="n">
        <f aca="false">G534*M534</f>
        <v>0</v>
      </c>
      <c r="V534" s="0" t="s">
        <v>161</v>
      </c>
      <c r="Y534" s="0" t="s">
        <v>161</v>
      </c>
      <c r="AB534" s="0" t="s">
        <v>161</v>
      </c>
      <c r="AE534" s="4"/>
      <c r="AJ534" s="0" t="n">
        <f aca="false">VLOOKUP(D534,Koordinaten!$A:$C,2,FALSE())</f>
        <v>2.3514616</v>
      </c>
      <c r="AK534" s="0" t="n">
        <f aca="false">VLOOKUP(D534,Koordinaten!$A:$C,3,FALSE())</f>
        <v>48.8566969</v>
      </c>
      <c r="AL534" s="0" t="n">
        <f aca="false">IF(ISBLANK($E534),VLOOKUP(D534,Koordinaten!$A:$C,2,FALSE()),VLOOKUP($E534,Koordinaten!$F:$H,2,FALSE()))</f>
        <v>3.89687</v>
      </c>
      <c r="AM534" s="0" t="n">
        <f aca="false">IF(ISBLANK($E534),VLOOKUP(D534,Koordinaten!$A:$C,3,FALSE()),VLOOKUP($E534,Koordinaten!$F:$H,3,FALSE()))</f>
        <v>43.5985</v>
      </c>
      <c r="AN534" s="0" t="str">
        <f aca="false">CONCATENATE(AK534,";",AJ534)</f>
        <v>48,8566969;2,3514616</v>
      </c>
      <c r="AO534" s="0" t="str">
        <f aca="false">CONCATENATE(AM534,";",AL534)</f>
        <v>43,5985;3,89687</v>
      </c>
      <c r="AP534" s="0" t="n">
        <f aca="false">MIN(IF(ISBLANK(X534),9999,X534),IF(ISBLANK(AA534),9999,AA534),IF(ISBLANK(AD534),9999,AD534),IF(ISBLANK(AG534),9999,AG534),IF(ISBLANK(AI534),9999,AI534))</f>
        <v>9999</v>
      </c>
    </row>
    <row r="535" customFormat="false" ht="13" hidden="false" customHeight="false" outlineLevel="0" collapsed="false">
      <c r="B535" s="4" t="s">
        <v>44</v>
      </c>
      <c r="C535" s="4" t="n">
        <v>2013</v>
      </c>
      <c r="D535" s="4" t="s">
        <v>45</v>
      </c>
      <c r="E535" s="4" t="s">
        <v>236</v>
      </c>
      <c r="F535" s="4" t="n">
        <v>12</v>
      </c>
      <c r="G535" s="4"/>
      <c r="H535" s="13" t="s">
        <v>546</v>
      </c>
      <c r="I535" s="2" t="s">
        <v>546</v>
      </c>
      <c r="J535" s="2" t="s">
        <v>48</v>
      </c>
      <c r="K535" s="4" t="str">
        <f aca="false">CONCATENATE(IF(ISBLANK(W535),"-",W535),"/",IF(ISBLANK(Z535),"-",Z535),"/",IF(ISBLANK(AC535),"-",AC535),"/",IF(ISBLANK(AF535),"-",AF535),"/",IF(ISBLANK(AH535),"-",AH535))</f>
        <v>-/-/-/-/-</v>
      </c>
      <c r="L535" s="4" t="str">
        <f aca="false">CONCATENATE(IF(ISBLANK(X535),"-",X535),"/",IF(ISBLANK(AA535),"-",AA535),"/",IF(ISBLANK(AD535),"-",AD535),"/",IF(ISBLANK(AG535),"-",AG535),"/",IF(ISBLANK(AI535),"-",AI535))</f>
        <v>-/-/-/-/-</v>
      </c>
      <c r="M535" s="6"/>
      <c r="N535" s="4" t="n">
        <v>2013</v>
      </c>
      <c r="O535" s="4" t="str">
        <f aca="false">CONCATENATE(IF(ISBLANK(V535),"-",V535),"/",IF(ISBLANK(Y535),"-",Y535),"/",IF(ISBLANK(AB535),"-",AB535),"/",IF(ISBLANK(AE535),"-",AE535))</f>
        <v>-/-/-/-</v>
      </c>
      <c r="P535" s="4" t="s">
        <v>252</v>
      </c>
      <c r="Q535" s="4" t="s">
        <v>445</v>
      </c>
      <c r="T535" s="11" t="n">
        <f aca="false">M535*F535</f>
        <v>0</v>
      </c>
      <c r="U535" s="12" t="n">
        <f aca="false">G535*M535</f>
        <v>0</v>
      </c>
      <c r="V535" s="0" t="s">
        <v>161</v>
      </c>
      <c r="Y535" s="0" t="s">
        <v>161</v>
      </c>
      <c r="AB535" s="0" t="s">
        <v>161</v>
      </c>
      <c r="AE535" s="4"/>
      <c r="AJ535" s="0" t="n">
        <f aca="false">VLOOKUP(D535,Koordinaten!$A:$C,2,FALSE())</f>
        <v>2.3514616</v>
      </c>
      <c r="AK535" s="0" t="n">
        <f aca="false">VLOOKUP(D535,Koordinaten!$A:$C,3,FALSE())</f>
        <v>48.8566969</v>
      </c>
      <c r="AL535" s="0" t="n">
        <f aca="false">IF(ISBLANK($E535),VLOOKUP(D535,Koordinaten!$A:$C,2,FALSE()),VLOOKUP($E535,Koordinaten!$F:$H,2,FALSE()))</f>
        <v>3.89687</v>
      </c>
      <c r="AM535" s="0" t="n">
        <f aca="false">IF(ISBLANK($E535),VLOOKUP(D535,Koordinaten!$A:$C,3,FALSE()),VLOOKUP($E535,Koordinaten!$F:$H,3,FALSE()))</f>
        <v>43.5985</v>
      </c>
      <c r="AN535" s="0" t="str">
        <f aca="false">CONCATENATE(AK535,";",AJ535)</f>
        <v>48,8566969;2,3514616</v>
      </c>
      <c r="AO535" s="0" t="str">
        <f aca="false">CONCATENATE(AM535,";",AL535)</f>
        <v>43,5985;3,89687</v>
      </c>
      <c r="AP535" s="0" t="n">
        <f aca="false">MIN(IF(ISBLANK(X535),9999,X535),IF(ISBLANK(AA535),9999,AA535),IF(ISBLANK(AD535),9999,AD535),IF(ISBLANK(AG535),9999,AG535),IF(ISBLANK(AI535),9999,AI535))</f>
        <v>9999</v>
      </c>
    </row>
    <row r="536" customFormat="false" ht="13" hidden="false" customHeight="false" outlineLevel="0" collapsed="false">
      <c r="B536" s="4" t="s">
        <v>44</v>
      </c>
      <c r="C536" s="5" t="n">
        <v>2012</v>
      </c>
      <c r="D536" s="4" t="s">
        <v>60</v>
      </c>
      <c r="E536" s="4"/>
      <c r="F536" s="4" t="n">
        <v>0</v>
      </c>
      <c r="G536" s="4"/>
      <c r="H536" s="2" t="s">
        <v>911</v>
      </c>
      <c r="I536" s="2" t="s">
        <v>912</v>
      </c>
      <c r="J536" s="2" t="s">
        <v>112</v>
      </c>
      <c r="K536" s="4" t="str">
        <f aca="false">CONCATENATE(IF(ISBLANK(W536),"-",W536),"/",IF(ISBLANK(Z536),"-",Z536),"/",IF(ISBLANK(AC536),"-",AC536),"/",IF(ISBLANK(AF536),"-",AF536),"/",IF(ISBLANK(AH536),"-",AH536))</f>
        <v>2016/2017/-/-/-</v>
      </c>
      <c r="L536" s="4" t="str">
        <f aca="false">CONCATENATE(IF(ISBLANK(X536),"-",X536),"/",IF(ISBLANK(AA536),"-",AA536),"/",IF(ISBLANK(AD536),"-",AD536),"/",IF(ISBLANK(AG536),"-",AG536),"/",IF(ISBLANK(AI536),"-",AI536))</f>
        <v>2020/2020/-/-/-</v>
      </c>
      <c r="M536" s="6"/>
      <c r="N536" s="4" t="n">
        <v>2016</v>
      </c>
      <c r="O536" s="4" t="str">
        <f aca="false">CONCATENATE(IF(ISBLANK(V536),"-",V536),"/",IF(ISBLANK(Y536),"-",Y536),"/",IF(ISBLANK(AB536),"-",AB536),"/",IF(ISBLANK(AE536),"-",AE536))</f>
        <v>86/89/-/-</v>
      </c>
      <c r="P536" s="4" t="s">
        <v>913</v>
      </c>
      <c r="Q536" s="4" t="s">
        <v>913</v>
      </c>
      <c r="R536" s="7"/>
      <c r="S536" s="7"/>
      <c r="T536" s="8" t="n">
        <f aca="false">M536*F536</f>
        <v>0</v>
      </c>
      <c r="U536" s="9" t="n">
        <f aca="false">G536*M536</f>
        <v>0</v>
      </c>
      <c r="V536" s="2" t="n">
        <v>86</v>
      </c>
      <c r="W536" s="0" t="n">
        <v>2016</v>
      </c>
      <c r="X536" s="0" t="n">
        <v>2020</v>
      </c>
      <c r="Y536" s="0" t="n">
        <v>89</v>
      </c>
      <c r="Z536" s="0" t="n">
        <v>2017</v>
      </c>
      <c r="AA536" s="0" t="n">
        <v>2020</v>
      </c>
      <c r="AB536" s="0" t="s">
        <v>161</v>
      </c>
      <c r="AE536" s="4"/>
      <c r="AJ536" s="0" t="n">
        <f aca="false">VLOOKUP(D536,Koordinaten!$A:$C,2,FALSE())</f>
        <v>12.4853384</v>
      </c>
      <c r="AK536" s="0" t="n">
        <f aca="false">VLOOKUP(D536,Koordinaten!$A:$C,3,FALSE())</f>
        <v>41.894802</v>
      </c>
      <c r="AL536" s="0" t="n">
        <f aca="false">IF(ISBLANK($E536),VLOOKUP(D536,Koordinaten!$A:$C,2,FALSE()),VLOOKUP($E536,Koordinaten!$F:$H,2,FALSE()))</f>
        <v>12.4853384</v>
      </c>
      <c r="AM536" s="0" t="n">
        <f aca="false">IF(ISBLANK($E536),VLOOKUP(D536,Koordinaten!$A:$C,3,FALSE()),VLOOKUP($E536,Koordinaten!$F:$H,3,FALSE()))</f>
        <v>41.894802</v>
      </c>
      <c r="AN536" s="0" t="str">
        <f aca="false">CONCATENATE(AK536,";",AJ536)</f>
        <v>41,894802;12,4853384</v>
      </c>
      <c r="AO536" s="0" t="str">
        <f aca="false">CONCATENATE(AM536,";",AL536)</f>
        <v>41,894802;12,4853384</v>
      </c>
      <c r="AP536" s="0" t="n">
        <f aca="false">MIN(IF(ISBLANK(X536),9999,X536),IF(ISBLANK(AA536),9999,AA536),IF(ISBLANK(AD536),9999,AD536),IF(ISBLANK(AG536),9999,AG536),IF(ISBLANK(AI536),9999,AI536))</f>
        <v>2020</v>
      </c>
    </row>
    <row r="537" customFormat="false" ht="13" hidden="false" customHeight="false" outlineLevel="0" collapsed="false">
      <c r="B537" s="4" t="s">
        <v>89</v>
      </c>
      <c r="C537" s="4" t="n">
        <v>2013</v>
      </c>
      <c r="D537" s="4" t="s">
        <v>45</v>
      </c>
      <c r="E537" s="4"/>
      <c r="F537" s="4" t="n">
        <v>0</v>
      </c>
      <c r="G537" s="4"/>
      <c r="H537" s="2" t="s">
        <v>914</v>
      </c>
      <c r="I537" s="2" t="s">
        <v>915</v>
      </c>
      <c r="J537" s="2" t="s">
        <v>79</v>
      </c>
      <c r="K537" s="4" t="str">
        <f aca="false">CONCATENATE(IF(ISBLANK(W537),"-",W537),"/",IF(ISBLANK(Z537),"-",Z537),"/",IF(ISBLANK(AC537),"-",AC537),"/",IF(ISBLANK(AF537),"-",AF537),"/",IF(ISBLANK(AH537),"-",AH537))</f>
        <v>-/-/-/-/-</v>
      </c>
      <c r="L537" s="4" t="str">
        <f aca="false">CONCATENATE(IF(ISBLANK(X537),"-",X537),"/",IF(ISBLANK(AA537),"-",AA537),"/",IF(ISBLANK(AD537),"-",AD537),"/",IF(ISBLANK(AG537),"-",AG537),"/",IF(ISBLANK(AI537),"-",AI537))</f>
        <v>-/-/-/-/-</v>
      </c>
      <c r="M537" s="6"/>
      <c r="N537" s="4" t="n">
        <v>2016</v>
      </c>
      <c r="O537" s="4" t="str">
        <f aca="false">CONCATENATE(IF(ISBLANK(V537),"-",V537),"/",IF(ISBLANK(Y537),"-",Y537),"/",IF(ISBLANK(AB537),"-",AB537),"/",IF(ISBLANK(AE537),"-",AE537))</f>
        <v>-/-/-/-</v>
      </c>
      <c r="P537" s="4" t="s">
        <v>364</v>
      </c>
      <c r="Q537" s="4" t="s">
        <v>364</v>
      </c>
      <c r="R537" s="7"/>
      <c r="S537" s="7"/>
      <c r="T537" s="8" t="n">
        <f aca="false">M537*F537</f>
        <v>0</v>
      </c>
      <c r="U537" s="9" t="n">
        <f aca="false">G537*M537</f>
        <v>0</v>
      </c>
      <c r="V537" s="2" t="s">
        <v>161</v>
      </c>
      <c r="Y537" s="0" t="s">
        <v>161</v>
      </c>
      <c r="AB537" s="0" t="s">
        <v>161</v>
      </c>
      <c r="AE537" s="4"/>
      <c r="AJ537" s="0" t="n">
        <f aca="false">VLOOKUP(D537,Koordinaten!$A:$C,2,FALSE())</f>
        <v>2.3514616</v>
      </c>
      <c r="AK537" s="0" t="n">
        <f aca="false">VLOOKUP(D537,Koordinaten!$A:$C,3,FALSE())</f>
        <v>48.8566969</v>
      </c>
      <c r="AL537" s="0" t="n">
        <f aca="false">IF(ISBLANK($E537),VLOOKUP(D537,Koordinaten!$A:$C,2,FALSE()),VLOOKUP($E537,Koordinaten!$F:$H,2,FALSE()))</f>
        <v>2.3514616</v>
      </c>
      <c r="AM537" s="0" t="n">
        <f aca="false">IF(ISBLANK($E537),VLOOKUP(D537,Koordinaten!$A:$C,3,FALSE()),VLOOKUP($E537,Koordinaten!$F:$H,3,FALSE()))</f>
        <v>48.8566969</v>
      </c>
      <c r="AN537" s="0" t="str">
        <f aca="false">CONCATENATE(AK537,";",AJ537)</f>
        <v>48,8566969;2,3514616</v>
      </c>
      <c r="AO537" s="0" t="str">
        <f aca="false">CONCATENATE(AM537,";",AL537)</f>
        <v>48,8566969;2,3514616</v>
      </c>
      <c r="AP537" s="0" t="n">
        <f aca="false">MIN(IF(ISBLANK(X537),9999,X537),IF(ISBLANK(AA537),9999,AA537),IF(ISBLANK(AD537),9999,AD537),IF(ISBLANK(AG537),9999,AG537),IF(ISBLANK(AI537),9999,AI537))</f>
        <v>9999</v>
      </c>
    </row>
    <row r="538" customFormat="false" ht="13" hidden="false" customHeight="false" outlineLevel="0" collapsed="false">
      <c r="B538" s="4" t="s">
        <v>89</v>
      </c>
      <c r="C538" s="4" t="n">
        <v>2014</v>
      </c>
      <c r="D538" s="4" t="s">
        <v>60</v>
      </c>
      <c r="E538" s="4"/>
      <c r="F538" s="4" t="n">
        <v>0</v>
      </c>
      <c r="G538" s="4"/>
      <c r="H538" s="2" t="s">
        <v>916</v>
      </c>
      <c r="I538" s="2" t="s">
        <v>97</v>
      </c>
      <c r="J538" s="2" t="s">
        <v>97</v>
      </c>
      <c r="K538" s="4" t="str">
        <f aca="false">CONCATENATE(IF(ISBLANK(W538),"-",W538),"/",IF(ISBLANK(Z538),"-",Z538),"/",IF(ISBLANK(AC538),"-",AC538),"/",IF(ISBLANK(AF538),"-",AF538),"/",IF(ISBLANK(AH538),"-",AH538))</f>
        <v>-/-/-/-/-</v>
      </c>
      <c r="L538" s="4" t="str">
        <f aca="false">CONCATENATE(IF(ISBLANK(X538),"-",X538),"/",IF(ISBLANK(AA538),"-",AA538),"/",IF(ISBLANK(AD538),"-",AD538),"/",IF(ISBLANK(AG538),"-",AG538),"/",IF(ISBLANK(AI538),"-",AI538))</f>
        <v>-/-/-/-/-</v>
      </c>
      <c r="M538" s="6"/>
      <c r="N538" s="4" t="n">
        <v>2016</v>
      </c>
      <c r="O538" s="4" t="str">
        <f aca="false">CONCATENATE(IF(ISBLANK(V538),"-",V538),"/",IF(ISBLANK(Y538),"-",Y538),"/",IF(ISBLANK(AB538),"-",AB538),"/",IF(ISBLANK(AE538),"-",AE538))</f>
        <v>-/-/-/-</v>
      </c>
      <c r="P538" s="4" t="s">
        <v>367</v>
      </c>
      <c r="Q538" s="4" t="s">
        <v>367</v>
      </c>
      <c r="R538" s="7"/>
      <c r="S538" s="7"/>
      <c r="T538" s="8" t="n">
        <f aca="false">M538*F538</f>
        <v>0</v>
      </c>
      <c r="U538" s="9" t="n">
        <f aca="false">G538*M538</f>
        <v>0</v>
      </c>
      <c r="V538" s="2" t="s">
        <v>161</v>
      </c>
      <c r="Y538" s="0" t="s">
        <v>161</v>
      </c>
      <c r="AB538" s="0" t="s">
        <v>161</v>
      </c>
      <c r="AE538" s="4"/>
      <c r="AJ538" s="0" t="n">
        <f aca="false">VLOOKUP(D538,Koordinaten!$A:$C,2,FALSE())</f>
        <v>12.4853384</v>
      </c>
      <c r="AK538" s="0" t="n">
        <f aca="false">VLOOKUP(D538,Koordinaten!$A:$C,3,FALSE())</f>
        <v>41.894802</v>
      </c>
      <c r="AL538" s="0" t="n">
        <f aca="false">IF(ISBLANK($E538),VLOOKUP(D538,Koordinaten!$A:$C,2,FALSE()),VLOOKUP($E538,Koordinaten!$F:$H,2,FALSE()))</f>
        <v>12.4853384</v>
      </c>
      <c r="AM538" s="0" t="n">
        <f aca="false">IF(ISBLANK($E538),VLOOKUP(D538,Koordinaten!$A:$C,3,FALSE()),VLOOKUP($E538,Koordinaten!$F:$H,3,FALSE()))</f>
        <v>41.894802</v>
      </c>
      <c r="AN538" s="0" t="str">
        <f aca="false">CONCATENATE(AK538,";",AJ538)</f>
        <v>41,894802;12,4853384</v>
      </c>
      <c r="AO538" s="0" t="str">
        <f aca="false">CONCATENATE(AM538,";",AL538)</f>
        <v>41,894802;12,4853384</v>
      </c>
      <c r="AP538" s="0" t="n">
        <f aca="false">MIN(IF(ISBLANK(X538),9999,X538),IF(ISBLANK(AA538),9999,AA538),IF(ISBLANK(AD538),9999,AD538),IF(ISBLANK(AG538),9999,AG538),IF(ISBLANK(AI538),9999,AI538))</f>
        <v>9999</v>
      </c>
    </row>
    <row r="539" customFormat="false" ht="13" hidden="false" customHeight="false" outlineLevel="0" collapsed="false">
      <c r="B539" s="4" t="s">
        <v>89</v>
      </c>
      <c r="C539" s="4" t="n">
        <v>2015</v>
      </c>
      <c r="D539" s="4" t="s">
        <v>60</v>
      </c>
      <c r="E539" s="4"/>
      <c r="F539" s="4" t="n">
        <v>0</v>
      </c>
      <c r="G539" s="4"/>
      <c r="H539" s="2" t="s">
        <v>917</v>
      </c>
      <c r="I539" s="2" t="s">
        <v>918</v>
      </c>
      <c r="J539" s="2" t="s">
        <v>918</v>
      </c>
      <c r="K539" s="4" t="str">
        <f aca="false">CONCATENATE(IF(ISBLANK(W539),"-",W539),"/",IF(ISBLANK(Z539),"-",Z539),"/",IF(ISBLANK(AC539),"-",AC539),"/",IF(ISBLANK(AF539),"-",AF539),"/",IF(ISBLANK(AH539),"-",AH539))</f>
        <v>2017/-/2016/-/-</v>
      </c>
      <c r="L539" s="4" t="str">
        <f aca="false">CONCATENATE(IF(ISBLANK(X539),"-",X539),"/",IF(ISBLANK(AA539),"-",AA539),"/",IF(ISBLANK(AD539),"-",AD539),"/",IF(ISBLANK(AG539),"-",AG539),"/",IF(ISBLANK(AI539),"-",AI539))</f>
        <v>2020/-/2017/-/-</v>
      </c>
      <c r="M539" s="6"/>
      <c r="N539" s="4" t="n">
        <v>2016</v>
      </c>
      <c r="O539" s="4" t="str">
        <f aca="false">CONCATENATE(IF(ISBLANK(V539),"-",V539),"/",IF(ISBLANK(Y539),"-",Y539),"/",IF(ISBLANK(AB539),"-",AB539),"/",IF(ISBLANK(AE539),"-",AE539))</f>
        <v>90/-/87/-</v>
      </c>
      <c r="R539" s="7"/>
      <c r="S539" s="7"/>
      <c r="T539" s="8" t="n">
        <f aca="false">M539*F539</f>
        <v>0</v>
      </c>
      <c r="U539" s="9" t="n">
        <f aca="false">G539*M539</f>
        <v>0</v>
      </c>
      <c r="V539" s="2" t="n">
        <v>90</v>
      </c>
      <c r="W539" s="0" t="n">
        <v>2017</v>
      </c>
      <c r="X539" s="0" t="n">
        <v>2020</v>
      </c>
      <c r="Y539" s="0" t="s">
        <v>161</v>
      </c>
      <c r="AB539" s="0" t="n">
        <v>87</v>
      </c>
      <c r="AC539" s="0" t="n">
        <v>2016</v>
      </c>
      <c r="AD539" s="0" t="n">
        <v>2017</v>
      </c>
      <c r="AE539" s="4"/>
      <c r="AJ539" s="0" t="n">
        <f aca="false">VLOOKUP(D539,Koordinaten!$A:$C,2,FALSE())</f>
        <v>12.4853384</v>
      </c>
      <c r="AK539" s="0" t="n">
        <f aca="false">VLOOKUP(D539,Koordinaten!$A:$C,3,FALSE())</f>
        <v>41.894802</v>
      </c>
      <c r="AL539" s="0" t="n">
        <f aca="false">IF(ISBLANK($E539),VLOOKUP(D539,Koordinaten!$A:$C,2,FALSE()),VLOOKUP($E539,Koordinaten!$F:$H,2,FALSE()))</f>
        <v>12.4853384</v>
      </c>
      <c r="AM539" s="0" t="n">
        <f aca="false">IF(ISBLANK($E539),VLOOKUP(D539,Koordinaten!$A:$C,3,FALSE()),VLOOKUP($E539,Koordinaten!$F:$H,3,FALSE()))</f>
        <v>41.894802</v>
      </c>
      <c r="AN539" s="0" t="str">
        <f aca="false">CONCATENATE(AK539,";",AJ539)</f>
        <v>41,894802;12,4853384</v>
      </c>
      <c r="AO539" s="0" t="str">
        <f aca="false">CONCATENATE(AM539,";",AL539)</f>
        <v>41,894802;12,4853384</v>
      </c>
      <c r="AP539" s="0" t="n">
        <f aca="false">MIN(IF(ISBLANK(X539),9999,X539),IF(ISBLANK(AA539),9999,AA539),IF(ISBLANK(AD539),9999,AD539),IF(ISBLANK(AG539),9999,AG539),IF(ISBLANK(AI539),9999,AI539))</f>
        <v>2017</v>
      </c>
    </row>
    <row r="540" customFormat="false" ht="13" hidden="false" customHeight="false" outlineLevel="0" collapsed="false">
      <c r="B540" s="4" t="s">
        <v>89</v>
      </c>
      <c r="C540" s="4" t="n">
        <v>2014</v>
      </c>
      <c r="D540" s="4" t="s">
        <v>53</v>
      </c>
      <c r="E540" s="4"/>
      <c r="F540" s="4" t="n">
        <v>0</v>
      </c>
      <c r="G540" s="4"/>
      <c r="H540" s="2" t="s">
        <v>919</v>
      </c>
      <c r="I540" s="2" t="s">
        <v>920</v>
      </c>
      <c r="J540" s="2" t="s">
        <v>501</v>
      </c>
      <c r="K540" s="4" t="str">
        <f aca="false">CONCATENATE(IF(ISBLANK(W540),"-",W540),"/",IF(ISBLANK(Z540),"-",Z540),"/",IF(ISBLANK(AC540),"-",AC540),"/",IF(ISBLANK(AF540),"-",AF540),"/",IF(ISBLANK(AH540),"-",AH540))</f>
        <v>-/-/-/-/-</v>
      </c>
      <c r="L540" s="4" t="str">
        <f aca="false">CONCATENATE(IF(ISBLANK(X540),"-",X540),"/",IF(ISBLANK(AA540),"-",AA540),"/",IF(ISBLANK(AD540),"-",AD540),"/",IF(ISBLANK(AG540),"-",AG540),"/",IF(ISBLANK(AI540),"-",AI540))</f>
        <v>-/-/-/-/-</v>
      </c>
      <c r="M540" s="6"/>
      <c r="N540" s="4" t="n">
        <v>2015</v>
      </c>
      <c r="O540" s="4" t="str">
        <f aca="false">CONCATENATE(IF(ISBLANK(V540),"-",V540),"/",IF(ISBLANK(Y540),"-",Y540),"/",IF(ISBLANK(AB540),"-",AB540),"/",IF(ISBLANK(AE540),"-",AE540))</f>
        <v>-/-/-/-</v>
      </c>
      <c r="P540" s="4" t="s">
        <v>913</v>
      </c>
      <c r="Q540" s="4" t="s">
        <v>913</v>
      </c>
      <c r="R540" s="7"/>
      <c r="S540" s="7"/>
      <c r="T540" s="8" t="n">
        <f aca="false">M540*F540</f>
        <v>0</v>
      </c>
      <c r="U540" s="9" t="n">
        <f aca="false">G540*M540</f>
        <v>0</v>
      </c>
      <c r="V540" s="2" t="s">
        <v>161</v>
      </c>
      <c r="Y540" s="0" t="s">
        <v>161</v>
      </c>
      <c r="AB540" s="0" t="s">
        <v>161</v>
      </c>
      <c r="AE540" s="4"/>
      <c r="AJ540" s="0" t="n">
        <f aca="false">VLOOKUP(D540,Koordinaten!$A:$C,2,FALSE())</f>
        <v>16.3725042</v>
      </c>
      <c r="AK540" s="0" t="n">
        <f aca="false">VLOOKUP(D540,Koordinaten!$A:$C,3,FALSE())</f>
        <v>48.2083537</v>
      </c>
      <c r="AL540" s="0" t="n">
        <f aca="false">IF(ISBLANK($E540),VLOOKUP(D540,Koordinaten!$A:$C,2,FALSE()),VLOOKUP($E540,Koordinaten!$F:$H,2,FALSE()))</f>
        <v>16.3725042</v>
      </c>
      <c r="AM540" s="0" t="n">
        <f aca="false">IF(ISBLANK($E540),VLOOKUP(D540,Koordinaten!$A:$C,3,FALSE()),VLOOKUP($E540,Koordinaten!$F:$H,3,FALSE()))</f>
        <v>48.2083537</v>
      </c>
      <c r="AN540" s="0" t="str">
        <f aca="false">CONCATENATE(AK540,";",AJ540)</f>
        <v>48,2083537;16,3725042</v>
      </c>
      <c r="AO540" s="0" t="str">
        <f aca="false">CONCATENATE(AM540,";",AL540)</f>
        <v>48,2083537;16,3725042</v>
      </c>
      <c r="AP540" s="0" t="n">
        <f aca="false">MIN(IF(ISBLANK(X540),9999,X540),IF(ISBLANK(AA540),9999,AA540),IF(ISBLANK(AD540),9999,AD540),IF(ISBLANK(AG540),9999,AG540),IF(ISBLANK(AI540),9999,AI540))</f>
        <v>9999</v>
      </c>
    </row>
    <row r="541" customFormat="false" ht="13" hidden="false" customHeight="false" outlineLevel="0" collapsed="false">
      <c r="B541" s="4" t="s">
        <v>89</v>
      </c>
      <c r="C541" s="5" t="n">
        <v>2015</v>
      </c>
      <c r="D541" s="4" t="s">
        <v>53</v>
      </c>
      <c r="E541" s="4" t="s">
        <v>54</v>
      </c>
      <c r="F541" s="4" t="n">
        <v>0</v>
      </c>
      <c r="G541" s="4"/>
      <c r="H541" s="2" t="s">
        <v>921</v>
      </c>
      <c r="I541" s="2" t="s">
        <v>201</v>
      </c>
      <c r="J541" s="2" t="s">
        <v>201</v>
      </c>
      <c r="K541" s="4" t="str">
        <f aca="false">CONCATENATE(IF(ISBLANK(W541),"-",W541),"/",IF(ISBLANK(Z541),"-",Z541),"/",IF(ISBLANK(AC541),"-",AC541),"/",IF(ISBLANK(AF541),"-",AF541),"/",IF(ISBLANK(AH541),"-",AH541))</f>
        <v>-/-/-/-/-</v>
      </c>
      <c r="L541" s="4" t="str">
        <f aca="false">CONCATENATE(IF(ISBLANK(X541),"-",X541),"/",IF(ISBLANK(AA541),"-",AA541),"/",IF(ISBLANK(AD541),"-",AD541),"/",IF(ISBLANK(AG541),"-",AG541),"/",IF(ISBLANK(AI541),"-",AI541))</f>
        <v>-/-/-/-/-</v>
      </c>
      <c r="M541" s="6"/>
      <c r="N541" s="4" t="n">
        <v>2016</v>
      </c>
      <c r="O541" s="4" t="str">
        <f aca="false">CONCATENATE(IF(ISBLANK(V541),"-",V541),"/",IF(ISBLANK(Y541),"-",Y541),"/",IF(ISBLANK(AB541),"-",AB541),"/",IF(ISBLANK(AE541),"-",AE541))</f>
        <v>-/-/-/-</v>
      </c>
      <c r="P541" s="4" t="s">
        <v>922</v>
      </c>
      <c r="Q541" s="4" t="s">
        <v>922</v>
      </c>
      <c r="R541" s="7"/>
      <c r="S541" s="7"/>
      <c r="T541" s="8" t="n">
        <f aca="false">M541*F541</f>
        <v>0</v>
      </c>
      <c r="U541" s="9" t="n">
        <f aca="false">G541*M541</f>
        <v>0</v>
      </c>
      <c r="V541" s="2" t="s">
        <v>161</v>
      </c>
      <c r="Y541" s="0" t="s">
        <v>161</v>
      </c>
      <c r="AB541" s="0" t="s">
        <v>161</v>
      </c>
      <c r="AE541" s="4"/>
      <c r="AJ541" s="0" t="n">
        <f aca="false">VLOOKUP(D541,Koordinaten!$A:$C,2,FALSE())</f>
        <v>16.3725042</v>
      </c>
      <c r="AK541" s="0" t="n">
        <f aca="false">VLOOKUP(D541,Koordinaten!$A:$C,3,FALSE())</f>
        <v>48.2083537</v>
      </c>
      <c r="AL541" s="0" t="n">
        <f aca="false">IF(ISBLANK($E541),VLOOKUP(D541,Koordinaten!$A:$C,2,FALSE()),VLOOKUP($E541,Koordinaten!$F:$H,2,FALSE()))</f>
        <v>16.4166666</v>
      </c>
      <c r="AM541" s="0" t="n">
        <f aca="false">IF(ISBLANK($E541),VLOOKUP(D541,Koordinaten!$A:$C,3,FALSE()),VLOOKUP($E541,Koordinaten!$F:$H,3,FALSE()))</f>
        <v>47.5000001</v>
      </c>
      <c r="AN541" s="0" t="str">
        <f aca="false">CONCATENATE(AK541,";",AJ541)</f>
        <v>48,2083537;16,3725042</v>
      </c>
      <c r="AO541" s="0" t="str">
        <f aca="false">CONCATENATE(AM541,";",AL541)</f>
        <v>47,5000001;16,4166666</v>
      </c>
      <c r="AP541" s="0" t="n">
        <f aca="false">MIN(IF(ISBLANK(X541),9999,X541),IF(ISBLANK(AA541),9999,AA541),IF(ISBLANK(AD541),9999,AD541),IF(ISBLANK(AG541),9999,AG541),IF(ISBLANK(AI541),9999,AI541))</f>
        <v>9999</v>
      </c>
    </row>
    <row r="542" customFormat="false" ht="13" hidden="false" customHeight="false" outlineLevel="0" collapsed="false">
      <c r="B542" s="4" t="s">
        <v>71</v>
      </c>
      <c r="C542" s="4" t="n">
        <v>2010</v>
      </c>
      <c r="D542" s="4" t="s">
        <v>60</v>
      </c>
      <c r="E542" s="4" t="s">
        <v>61</v>
      </c>
      <c r="F542" s="4" t="n">
        <v>0</v>
      </c>
      <c r="G542" s="4"/>
      <c r="H542" s="13" t="s">
        <v>298</v>
      </c>
      <c r="I542" s="2" t="s">
        <v>299</v>
      </c>
      <c r="J542" s="2" t="s">
        <v>75</v>
      </c>
      <c r="K542" s="4" t="str">
        <f aca="false">CONCATENATE(IF(ISBLANK(W542),"-",W542),"/",IF(ISBLANK(Z542),"-",Z542),"/",IF(ISBLANK(AC542),"-",AC542),"/",IF(ISBLANK(AF542),"-",AF542),"/",IF(ISBLANK(AH542),"-",AH542))</f>
        <v>-/-/-/2017/-</v>
      </c>
      <c r="L542" s="4" t="str">
        <f aca="false">CONCATENATE(IF(ISBLANK(X542),"-",X542),"/",IF(ISBLANK(AA542),"-",AA542),"/",IF(ISBLANK(AD542),"-",AD542),"/",IF(ISBLANK(AG542),"-",AG542),"/",IF(ISBLANK(AI542),"-",AI542))</f>
        <v>-/-/-/2021/-</v>
      </c>
      <c r="M542" s="6"/>
      <c r="N542" s="4" t="n">
        <v>2016</v>
      </c>
      <c r="O542" s="4" t="str">
        <f aca="false">CONCATENATE(IF(ISBLANK(V542),"-",V542),"/",IF(ISBLANK(Y542),"-",Y542),"/",IF(ISBLANK(AB542),"-",AB542),"/",IF(ISBLANK(AE542),"-",AE542))</f>
        <v>-/-/-/CT90,7</v>
      </c>
      <c r="P542" s="4" t="s">
        <v>923</v>
      </c>
      <c r="Q542" s="4" t="s">
        <v>923</v>
      </c>
      <c r="R542" s="7"/>
      <c r="S542" s="7"/>
      <c r="T542" s="8" t="n">
        <f aca="false">M542*F542</f>
        <v>0</v>
      </c>
      <c r="U542" s="9" t="n">
        <f aca="false">G542*M542</f>
        <v>0</v>
      </c>
      <c r="V542" s="2" t="s">
        <v>161</v>
      </c>
      <c r="Y542" s="0" t="s">
        <v>161</v>
      </c>
      <c r="AB542" s="0" t="s">
        <v>161</v>
      </c>
      <c r="AE542" s="4" t="s">
        <v>301</v>
      </c>
      <c r="AF542" s="0" t="n">
        <v>2017</v>
      </c>
      <c r="AG542" s="0" t="n">
        <v>2021</v>
      </c>
      <c r="AJ542" s="0" t="n">
        <f aca="false">VLOOKUP(D542,Koordinaten!$A:$C,2,FALSE())</f>
        <v>12.4853384</v>
      </c>
      <c r="AK542" s="0" t="n">
        <f aca="false">VLOOKUP(D542,Koordinaten!$A:$C,3,FALSE())</f>
        <v>41.894802</v>
      </c>
      <c r="AL542" s="0" t="n">
        <f aca="false">IF(ISBLANK($E542),VLOOKUP(D542,Koordinaten!$A:$C,2,FALSE()),VLOOKUP($E542,Koordinaten!$F:$H,2,FALSE()))</f>
        <v>11.2555757</v>
      </c>
      <c r="AM542" s="0" t="n">
        <f aca="false">IF(ISBLANK($E542),VLOOKUP(D542,Koordinaten!$A:$C,3,FALSE()),VLOOKUP($E542,Koordinaten!$F:$H,3,FALSE()))</f>
        <v>43.7698712</v>
      </c>
      <c r="AN542" s="0" t="str">
        <f aca="false">CONCATENATE(AK542,";",AJ542)</f>
        <v>41,894802;12,4853384</v>
      </c>
      <c r="AO542" s="0" t="str">
        <f aca="false">CONCATENATE(AM542,";",AL542)</f>
        <v>43,7698712;11,2555757</v>
      </c>
      <c r="AP542" s="0" t="n">
        <f aca="false">MIN(IF(ISBLANK(X542),9999,X542),IF(ISBLANK(AA542),9999,AA542),IF(ISBLANK(AD542),9999,AD542),IF(ISBLANK(AG542),9999,AG542),IF(ISBLANK(AI542),9999,AI542))</f>
        <v>2021</v>
      </c>
    </row>
    <row r="543" customFormat="false" ht="13" hidden="false" customHeight="false" outlineLevel="0" collapsed="false">
      <c r="B543" s="4" t="s">
        <v>89</v>
      </c>
      <c r="C543" s="5" t="n">
        <v>2015</v>
      </c>
      <c r="D543" s="4" t="s">
        <v>60</v>
      </c>
      <c r="E543" s="4" t="s">
        <v>157</v>
      </c>
      <c r="F543" s="4" t="n">
        <v>0</v>
      </c>
      <c r="G543" s="4"/>
      <c r="H543" s="2" t="s">
        <v>924</v>
      </c>
      <c r="I543" s="2" t="s">
        <v>201</v>
      </c>
      <c r="J543" s="2" t="s">
        <v>201</v>
      </c>
      <c r="K543" s="4" t="str">
        <f aca="false">CONCATENATE(IF(ISBLANK(W543),"-",W543),"/",IF(ISBLANK(Z543),"-",Z543),"/",IF(ISBLANK(AC543),"-",AC543),"/",IF(ISBLANK(AF543),"-",AF543),"/",IF(ISBLANK(AH543),"-",AH543))</f>
        <v>2017/-/-/-/-</v>
      </c>
      <c r="L543" s="4" t="str">
        <f aca="false">CONCATENATE(IF(ISBLANK(X543),"-",X543),"/",IF(ISBLANK(AA543),"-",AA543),"/",IF(ISBLANK(AD543),"-",AD543),"/",IF(ISBLANK(AG543),"-",AG543),"/",IF(ISBLANK(AI543),"-",AI543))</f>
        <v>2024/-/-/-/-</v>
      </c>
      <c r="M543" s="6"/>
      <c r="N543" s="4" t="n">
        <v>2016</v>
      </c>
      <c r="O543" s="4" t="str">
        <f aca="false">CONCATENATE(IF(ISBLANK(V543),"-",V543),"/",IF(ISBLANK(Y543),"-",Y543),"/",IF(ISBLANK(AB543),"-",AB543),"/",IF(ISBLANK(AE543),"-",AE543))</f>
        <v>91+/-/-/CT88</v>
      </c>
      <c r="P543" s="4" t="s">
        <v>506</v>
      </c>
      <c r="Q543" s="4" t="s">
        <v>925</v>
      </c>
      <c r="R543" s="7"/>
      <c r="S543" s="7"/>
      <c r="T543" s="8" t="n">
        <f aca="false">M543*F543</f>
        <v>0</v>
      </c>
      <c r="U543" s="9" t="n">
        <f aca="false">G543*M543</f>
        <v>0</v>
      </c>
      <c r="V543" s="2" t="s">
        <v>926</v>
      </c>
      <c r="W543" s="0" t="n">
        <v>2017</v>
      </c>
      <c r="X543" s="0" t="n">
        <v>2024</v>
      </c>
      <c r="Y543" s="0" t="s">
        <v>161</v>
      </c>
      <c r="AB543" s="0" t="s">
        <v>161</v>
      </c>
      <c r="AE543" s="4" t="s">
        <v>606</v>
      </c>
      <c r="AJ543" s="0" t="n">
        <f aca="false">VLOOKUP(D543,Koordinaten!$A:$C,2,FALSE())</f>
        <v>12.4853384</v>
      </c>
      <c r="AK543" s="0" t="n">
        <f aca="false">VLOOKUP(D543,Koordinaten!$A:$C,3,FALSE())</f>
        <v>41.894802</v>
      </c>
      <c r="AL543" s="0" t="n">
        <f aca="false">IF(ISBLANK($E543),VLOOKUP(D543,Koordinaten!$A:$C,2,FALSE()),VLOOKUP($E543,Koordinaten!$F:$H,2,FALSE()))</f>
        <v>11.3547801</v>
      </c>
      <c r="AM543" s="0" t="n">
        <f aca="false">IF(ISBLANK($E543),VLOOKUP(D543,Koordinaten!$A:$C,3,FALSE()),VLOOKUP($E543,Koordinaten!$F:$H,3,FALSE()))</f>
        <v>46.4981125</v>
      </c>
      <c r="AN543" s="0" t="str">
        <f aca="false">CONCATENATE(AK543,";",AJ543)</f>
        <v>41,894802;12,4853384</v>
      </c>
      <c r="AO543" s="0" t="str">
        <f aca="false">CONCATENATE(AM543,";",AL543)</f>
        <v>46,4981125;11,3547801</v>
      </c>
      <c r="AP543" s="0" t="n">
        <f aca="false">MIN(IF(ISBLANK(X543),9999,X543),IF(ISBLANK(AA543),9999,AA543),IF(ISBLANK(AD543),9999,AD543),IF(ISBLANK(AG543),9999,AG543),IF(ISBLANK(AI543),9999,AI543))</f>
        <v>2024</v>
      </c>
    </row>
    <row r="544" customFormat="false" ht="13" hidden="false" customHeight="false" outlineLevel="0" collapsed="false">
      <c r="B544" s="4" t="s">
        <v>44</v>
      </c>
      <c r="C544" s="5" t="n">
        <v>2014</v>
      </c>
      <c r="D544" s="4" t="s">
        <v>60</v>
      </c>
      <c r="E544" s="4" t="s">
        <v>157</v>
      </c>
      <c r="F544" s="4" t="n">
        <v>3</v>
      </c>
      <c r="G544" s="4"/>
      <c r="H544" s="2" t="s">
        <v>789</v>
      </c>
      <c r="I544" s="2" t="s">
        <v>927</v>
      </c>
      <c r="J544" s="2" t="s">
        <v>163</v>
      </c>
      <c r="K544" s="4" t="str">
        <f aca="false">CONCATENATE(IF(ISBLANK(W544),"-",W544),"/",IF(ISBLANK(Z544),"-",Z544),"/",IF(ISBLANK(AC544),"-",AC544),"/",IF(ISBLANK(AF544),"-",AF544),"/",IF(ISBLANK(AH544),"-",AH544))</f>
        <v>-/-/-/2018/-</v>
      </c>
      <c r="L544" s="4" t="str">
        <f aca="false">CONCATENATE(IF(ISBLANK(X544),"-",X544),"/",IF(ISBLANK(AA544),"-",AA544),"/",IF(ISBLANK(AD544),"-",AD544),"/",IF(ISBLANK(AG544),"-",AG544),"/",IF(ISBLANK(AI544),"-",AI544))</f>
        <v>-/-/-/2024/-</v>
      </c>
      <c r="M544" s="6"/>
      <c r="N544" s="4" t="n">
        <v>2016</v>
      </c>
      <c r="O544" s="4" t="str">
        <f aca="false">CONCATENATE(IF(ISBLANK(V544),"-",V544),"/",IF(ISBLANK(Y544),"-",Y544),"/",IF(ISBLANK(AB544),"-",AB544),"/",IF(ISBLANK(AE544),"-",AE544))</f>
        <v>-/-/-/CT89,5</v>
      </c>
      <c r="P544" s="4" t="s">
        <v>789</v>
      </c>
      <c r="Q544" s="4" t="s">
        <v>928</v>
      </c>
      <c r="R544" s="7"/>
      <c r="S544" s="7"/>
      <c r="T544" s="8" t="n">
        <f aca="false">M544*F544</f>
        <v>0</v>
      </c>
      <c r="U544" s="9" t="n">
        <f aca="false">G544*M544</f>
        <v>0</v>
      </c>
      <c r="V544" s="2" t="s">
        <v>161</v>
      </c>
      <c r="Y544" s="0" t="s">
        <v>161</v>
      </c>
      <c r="AB544" s="0" t="s">
        <v>161</v>
      </c>
      <c r="AE544" s="4" t="s">
        <v>906</v>
      </c>
      <c r="AF544" s="0" t="n">
        <v>2018</v>
      </c>
      <c r="AG544" s="0" t="n">
        <v>2024</v>
      </c>
      <c r="AJ544" s="0" t="n">
        <f aca="false">VLOOKUP(D544,Koordinaten!$A:$C,2,FALSE())</f>
        <v>12.4853384</v>
      </c>
      <c r="AK544" s="0" t="n">
        <f aca="false">VLOOKUP(D544,Koordinaten!$A:$C,3,FALSE())</f>
        <v>41.894802</v>
      </c>
      <c r="AL544" s="0" t="n">
        <f aca="false">IF(ISBLANK($E544),VLOOKUP(D544,Koordinaten!$A:$C,2,FALSE()),VLOOKUP($E544,Koordinaten!$F:$H,2,FALSE()))</f>
        <v>11.3547801</v>
      </c>
      <c r="AM544" s="0" t="n">
        <f aca="false">IF(ISBLANK($E544),VLOOKUP(D544,Koordinaten!$A:$C,3,FALSE()),VLOOKUP($E544,Koordinaten!$F:$H,3,FALSE()))</f>
        <v>46.4981125</v>
      </c>
      <c r="AN544" s="0" t="str">
        <f aca="false">CONCATENATE(AK544,";",AJ544)</f>
        <v>41,894802;12,4853384</v>
      </c>
      <c r="AO544" s="0" t="str">
        <f aca="false">CONCATENATE(AM544,";",AL544)</f>
        <v>46,4981125;11,3547801</v>
      </c>
      <c r="AP544" s="0" t="n">
        <f aca="false">MIN(IF(ISBLANK(X544),9999,X544),IF(ISBLANK(AA544),9999,AA544),IF(ISBLANK(AD544),9999,AD544),IF(ISBLANK(AG544),9999,AG544),IF(ISBLANK(AI544),9999,AI544))</f>
        <v>2024</v>
      </c>
    </row>
    <row r="545" customFormat="false" ht="13" hidden="false" customHeight="false" outlineLevel="0" collapsed="false">
      <c r="B545" s="4" t="s">
        <v>44</v>
      </c>
      <c r="C545" s="5" t="n">
        <v>2015</v>
      </c>
      <c r="D545" s="4" t="s">
        <v>60</v>
      </c>
      <c r="E545" s="4" t="s">
        <v>157</v>
      </c>
      <c r="F545" s="4" t="n">
        <v>3</v>
      </c>
      <c r="G545" s="4" t="n">
        <v>2</v>
      </c>
      <c r="H545" s="2" t="s">
        <v>789</v>
      </c>
      <c r="I545" s="2" t="s">
        <v>790</v>
      </c>
      <c r="J545" s="2" t="s">
        <v>48</v>
      </c>
      <c r="K545" s="4" t="str">
        <f aca="false">CONCATENATE(IF(ISBLANK(W545),"-",W545),"/",IF(ISBLANK(Z545),"-",Z545),"/",IF(ISBLANK(AC545),"-",AC545),"/",IF(ISBLANK(AF545),"-",AF545),"/",IF(ISBLANK(AH545),"-",AH545))</f>
        <v>-/-/-/2017/-</v>
      </c>
      <c r="L545" s="4" t="str">
        <f aca="false">CONCATENATE(IF(ISBLANK(X545),"-",X545),"/",IF(ISBLANK(AA545),"-",AA545),"/",IF(ISBLANK(AD545),"-",AD545),"/",IF(ISBLANK(AG545),"-",AG545),"/",IF(ISBLANK(AI545),"-",AI545))</f>
        <v>-/-/-/2023/-</v>
      </c>
      <c r="M545" s="6"/>
      <c r="N545" s="4" t="n">
        <v>2016</v>
      </c>
      <c r="O545" s="4" t="str">
        <f aca="false">CONCATENATE(IF(ISBLANK(V545),"-",V545),"/",IF(ISBLANK(Y545),"-",Y545),"/",IF(ISBLANK(AB545),"-",AB545),"/",IF(ISBLANK(AE545),"-",AE545))</f>
        <v>-/-/-/CT88,8</v>
      </c>
      <c r="P545" s="4" t="s">
        <v>789</v>
      </c>
      <c r="Q545" s="4" t="s">
        <v>928</v>
      </c>
      <c r="R545" s="7"/>
      <c r="S545" s="7"/>
      <c r="T545" s="8" t="n">
        <f aca="false">M545*F545</f>
        <v>0</v>
      </c>
      <c r="U545" s="9" t="n">
        <f aca="false">G545*M545</f>
        <v>0</v>
      </c>
      <c r="V545" s="2" t="s">
        <v>161</v>
      </c>
      <c r="Y545" s="0" t="s">
        <v>161</v>
      </c>
      <c r="AB545" s="0" t="s">
        <v>161</v>
      </c>
      <c r="AE545" s="4" t="s">
        <v>791</v>
      </c>
      <c r="AF545" s="0" t="n">
        <v>2017</v>
      </c>
      <c r="AG545" s="0" t="n">
        <v>2023</v>
      </c>
      <c r="AJ545" s="0" t="n">
        <f aca="false">VLOOKUP(D545,Koordinaten!$A:$C,2,FALSE())</f>
        <v>12.4853384</v>
      </c>
      <c r="AK545" s="0" t="n">
        <f aca="false">VLOOKUP(D545,Koordinaten!$A:$C,3,FALSE())</f>
        <v>41.894802</v>
      </c>
      <c r="AL545" s="0" t="n">
        <f aca="false">IF(ISBLANK($E545),VLOOKUP(D545,Koordinaten!$A:$C,2,FALSE()),VLOOKUP($E545,Koordinaten!$F:$H,2,FALSE()))</f>
        <v>11.3547801</v>
      </c>
      <c r="AM545" s="0" t="n">
        <f aca="false">IF(ISBLANK($E545),VLOOKUP(D545,Koordinaten!$A:$C,3,FALSE()),VLOOKUP($E545,Koordinaten!$F:$H,3,FALSE()))</f>
        <v>46.4981125</v>
      </c>
      <c r="AN545" s="0" t="str">
        <f aca="false">CONCATENATE(AK545,";",AJ545)</f>
        <v>41,894802;12,4853384</v>
      </c>
      <c r="AO545" s="0" t="str">
        <f aca="false">CONCATENATE(AM545,";",AL545)</f>
        <v>46,4981125;11,3547801</v>
      </c>
      <c r="AP545" s="0" t="n">
        <f aca="false">MIN(IF(ISBLANK(X545),9999,X545),IF(ISBLANK(AA545),9999,AA545),IF(ISBLANK(AD545),9999,AD545),IF(ISBLANK(AG545),9999,AG545),IF(ISBLANK(AI545),9999,AI545))</f>
        <v>2023</v>
      </c>
      <c r="AQ545" s="10" t="n">
        <v>44066</v>
      </c>
      <c r="AR545" s="0" t="n">
        <v>11</v>
      </c>
    </row>
    <row r="546" customFormat="false" ht="13" hidden="false" customHeight="false" outlineLevel="0" collapsed="false">
      <c r="B546" s="4" t="s">
        <v>44</v>
      </c>
      <c r="C546" s="4" t="n">
        <v>2013</v>
      </c>
      <c r="D546" s="4" t="s">
        <v>60</v>
      </c>
      <c r="E546" s="4" t="s">
        <v>157</v>
      </c>
      <c r="F546" s="4" t="n">
        <v>3</v>
      </c>
      <c r="G546" s="4"/>
      <c r="H546" s="2" t="s">
        <v>929</v>
      </c>
      <c r="I546" s="2" t="s">
        <v>162</v>
      </c>
      <c r="J546" s="2" t="s">
        <v>163</v>
      </c>
      <c r="K546" s="4" t="str">
        <f aca="false">CONCATENATE(IF(ISBLANK(W546),"-",W546),"/",IF(ISBLANK(Z546),"-",Z546),"/",IF(ISBLANK(AC546),"-",AC546),"/",IF(ISBLANK(AF546),"-",AF546),"/",IF(ISBLANK(AH546),"-",AH546))</f>
        <v>-/-/-/-/-</v>
      </c>
      <c r="L546" s="4" t="str">
        <f aca="false">CONCATENATE(IF(ISBLANK(X546),"-",X546),"/",IF(ISBLANK(AA546),"-",AA546),"/",IF(ISBLANK(AD546),"-",AD546),"/",IF(ISBLANK(AG546),"-",AG546),"/",IF(ISBLANK(AI546),"-",AI546))</f>
        <v>-/-/-/-/-</v>
      </c>
      <c r="M546" s="6"/>
      <c r="N546" s="4" t="n">
        <v>2016</v>
      </c>
      <c r="O546" s="4" t="str">
        <f aca="false">CONCATENATE(IF(ISBLANK(V546),"-",V546),"/",IF(ISBLANK(Y546),"-",Y546),"/",IF(ISBLANK(AB546),"-",AB546),"/",IF(ISBLANK(AE546),"-",AE546))</f>
        <v>-/-/-/-</v>
      </c>
      <c r="P546" s="4" t="s">
        <v>929</v>
      </c>
      <c r="Q546" s="4" t="s">
        <v>928</v>
      </c>
      <c r="R546" s="7"/>
      <c r="S546" s="7"/>
      <c r="T546" s="8" t="n">
        <f aca="false">M546*F546</f>
        <v>0</v>
      </c>
      <c r="U546" s="9" t="n">
        <f aca="false">G546*M546</f>
        <v>0</v>
      </c>
      <c r="V546" s="2" t="s">
        <v>161</v>
      </c>
      <c r="Y546" s="0" t="s">
        <v>161</v>
      </c>
      <c r="AB546" s="0" t="s">
        <v>161</v>
      </c>
      <c r="AE546" s="4"/>
      <c r="AJ546" s="0" t="n">
        <f aca="false">VLOOKUP(D546,Koordinaten!$A:$C,2,FALSE())</f>
        <v>12.4853384</v>
      </c>
      <c r="AK546" s="0" t="n">
        <f aca="false">VLOOKUP(D546,Koordinaten!$A:$C,3,FALSE())</f>
        <v>41.894802</v>
      </c>
      <c r="AL546" s="0" t="n">
        <f aca="false">IF(ISBLANK($E546),VLOOKUP(D546,Koordinaten!$A:$C,2,FALSE()),VLOOKUP($E546,Koordinaten!$F:$H,2,FALSE()))</f>
        <v>11.3547801</v>
      </c>
      <c r="AM546" s="0" t="n">
        <f aca="false">IF(ISBLANK($E546),VLOOKUP(D546,Koordinaten!$A:$C,3,FALSE()),VLOOKUP($E546,Koordinaten!$F:$H,3,FALSE()))</f>
        <v>46.4981125</v>
      </c>
      <c r="AN546" s="0" t="str">
        <f aca="false">CONCATENATE(AK546,";",AJ546)</f>
        <v>41,894802;12,4853384</v>
      </c>
      <c r="AO546" s="0" t="str">
        <f aca="false">CONCATENATE(AM546,";",AL546)</f>
        <v>46,4981125;11,3547801</v>
      </c>
      <c r="AP546" s="0" t="n">
        <f aca="false">MIN(IF(ISBLANK(X546),9999,X546),IF(ISBLANK(AA546),9999,AA546),IF(ISBLANK(AD546),9999,AD546),IF(ISBLANK(AG546),9999,AG546),IF(ISBLANK(AI546),9999,AI546))</f>
        <v>9999</v>
      </c>
    </row>
    <row r="547" customFormat="false" ht="13" hidden="false" customHeight="false" outlineLevel="0" collapsed="false">
      <c r="B547" s="4" t="s">
        <v>89</v>
      </c>
      <c r="C547" s="4" t="n">
        <v>2015</v>
      </c>
      <c r="D547" s="4" t="s">
        <v>60</v>
      </c>
      <c r="E547" s="4" t="s">
        <v>157</v>
      </c>
      <c r="F547" s="4" t="n">
        <v>3</v>
      </c>
      <c r="G547" s="4"/>
      <c r="H547" s="2" t="s">
        <v>929</v>
      </c>
      <c r="I547" s="2" t="s">
        <v>144</v>
      </c>
      <c r="J547" s="2" t="s">
        <v>144</v>
      </c>
      <c r="K547" s="4" t="str">
        <f aca="false">CONCATENATE(IF(ISBLANK(W547),"-",W547),"/",IF(ISBLANK(Z547),"-",Z547),"/",IF(ISBLANK(AC547),"-",AC547),"/",IF(ISBLANK(AF547),"-",AF547),"/",IF(ISBLANK(AH547),"-",AH547))</f>
        <v>-/-/-/-/-</v>
      </c>
      <c r="L547" s="4" t="str">
        <f aca="false">CONCATENATE(IF(ISBLANK(X547),"-",X547),"/",IF(ISBLANK(AA547),"-",AA547),"/",IF(ISBLANK(AD547),"-",AD547),"/",IF(ISBLANK(AG547),"-",AG547),"/",IF(ISBLANK(AI547),"-",AI547))</f>
        <v>-/-/-/-/-</v>
      </c>
      <c r="M547" s="6"/>
      <c r="N547" s="4" t="n">
        <v>2016</v>
      </c>
      <c r="O547" s="4" t="str">
        <f aca="false">CONCATENATE(IF(ISBLANK(V547),"-",V547),"/",IF(ISBLANK(Y547),"-",Y547),"/",IF(ISBLANK(AB547),"-",AB547),"/",IF(ISBLANK(AE547),"-",AE547))</f>
        <v>-/-/-/-</v>
      </c>
      <c r="P547" s="4" t="s">
        <v>929</v>
      </c>
      <c r="Q547" s="4" t="s">
        <v>928</v>
      </c>
      <c r="R547" s="7"/>
      <c r="S547" s="7"/>
      <c r="T547" s="8" t="n">
        <f aca="false">M547*F547</f>
        <v>0</v>
      </c>
      <c r="U547" s="9" t="n">
        <f aca="false">G547*M547</f>
        <v>0</v>
      </c>
      <c r="V547" s="2" t="s">
        <v>161</v>
      </c>
      <c r="Y547" s="0" t="s">
        <v>161</v>
      </c>
      <c r="AB547" s="0" t="s">
        <v>161</v>
      </c>
      <c r="AE547" s="4"/>
      <c r="AJ547" s="0" t="n">
        <f aca="false">VLOOKUP(D547,Koordinaten!$A:$C,2,FALSE())</f>
        <v>12.4853384</v>
      </c>
      <c r="AK547" s="0" t="n">
        <f aca="false">VLOOKUP(D547,Koordinaten!$A:$C,3,FALSE())</f>
        <v>41.894802</v>
      </c>
      <c r="AL547" s="0" t="n">
        <f aca="false">IF(ISBLANK($E547),VLOOKUP(D547,Koordinaten!$A:$C,2,FALSE()),VLOOKUP($E547,Koordinaten!$F:$H,2,FALSE()))</f>
        <v>11.3547801</v>
      </c>
      <c r="AM547" s="0" t="n">
        <f aca="false">IF(ISBLANK($E547),VLOOKUP(D547,Koordinaten!$A:$C,3,FALSE()),VLOOKUP($E547,Koordinaten!$F:$H,3,FALSE()))</f>
        <v>46.4981125</v>
      </c>
      <c r="AN547" s="0" t="str">
        <f aca="false">CONCATENATE(AK547,";",AJ547)</f>
        <v>41,894802;12,4853384</v>
      </c>
      <c r="AO547" s="0" t="str">
        <f aca="false">CONCATENATE(AM547,";",AL547)</f>
        <v>46,4981125;11,3547801</v>
      </c>
      <c r="AP547" s="0" t="n">
        <f aca="false">MIN(IF(ISBLANK(X547),9999,X547),IF(ISBLANK(AA547),9999,AA547),IF(ISBLANK(AD547),9999,AD547),IF(ISBLANK(AG547),9999,AG547),IF(ISBLANK(AI547),9999,AI547))</f>
        <v>9999</v>
      </c>
    </row>
    <row r="548" customFormat="false" ht="13" hidden="false" customHeight="false" outlineLevel="0" collapsed="false">
      <c r="B548" s="4" t="s">
        <v>44</v>
      </c>
      <c r="C548" s="4" t="n">
        <v>2010</v>
      </c>
      <c r="D548" s="4" t="s">
        <v>60</v>
      </c>
      <c r="E548" s="4" t="s">
        <v>157</v>
      </c>
      <c r="F548" s="4" t="n">
        <v>3</v>
      </c>
      <c r="G548" s="4"/>
      <c r="H548" s="2" t="s">
        <v>929</v>
      </c>
      <c r="I548" s="2" t="s">
        <v>930</v>
      </c>
      <c r="J548" s="2" t="s">
        <v>48</v>
      </c>
      <c r="K548" s="4" t="str">
        <f aca="false">CONCATENATE(IF(ISBLANK(W548),"-",W548),"/",IF(ISBLANK(Z548),"-",Z548),"/",IF(ISBLANK(AC548),"-",AC548),"/",IF(ISBLANK(AF548),"-",AF548),"/",IF(ISBLANK(AH548),"-",AH548))</f>
        <v>-/-/-/-/-</v>
      </c>
      <c r="L548" s="4" t="str">
        <f aca="false">CONCATENATE(IF(ISBLANK(X548),"-",X548),"/",IF(ISBLANK(AA548),"-",AA548),"/",IF(ISBLANK(AD548),"-",AD548),"/",IF(ISBLANK(AG548),"-",AG548),"/",IF(ISBLANK(AI548),"-",AI548))</f>
        <v>-/-/-/-/-</v>
      </c>
      <c r="M548" s="6"/>
      <c r="N548" s="4" t="n">
        <v>2016</v>
      </c>
      <c r="O548" s="4" t="str">
        <f aca="false">CONCATENATE(IF(ISBLANK(V548),"-",V548),"/",IF(ISBLANK(Y548),"-",Y548),"/",IF(ISBLANK(AB548),"-",AB548),"/",IF(ISBLANK(AE548),"-",AE548))</f>
        <v>-/-/-/-</v>
      </c>
      <c r="P548" s="4" t="s">
        <v>929</v>
      </c>
      <c r="Q548" s="4" t="s">
        <v>928</v>
      </c>
      <c r="R548" s="7"/>
      <c r="S548" s="7"/>
      <c r="T548" s="8" t="n">
        <f aca="false">M548*F548</f>
        <v>0</v>
      </c>
      <c r="U548" s="9" t="n">
        <f aca="false">G548*M548</f>
        <v>0</v>
      </c>
      <c r="V548" s="2" t="s">
        <v>161</v>
      </c>
      <c r="Y548" s="0" t="s">
        <v>161</v>
      </c>
      <c r="AB548" s="0" t="s">
        <v>161</v>
      </c>
      <c r="AE548" s="4"/>
      <c r="AJ548" s="0" t="n">
        <f aca="false">VLOOKUP(D548,Koordinaten!$A:$C,2,FALSE())</f>
        <v>12.4853384</v>
      </c>
      <c r="AK548" s="0" t="n">
        <f aca="false">VLOOKUP(D548,Koordinaten!$A:$C,3,FALSE())</f>
        <v>41.894802</v>
      </c>
      <c r="AL548" s="0" t="n">
        <f aca="false">IF(ISBLANK($E548),VLOOKUP(D548,Koordinaten!$A:$C,2,FALSE()),VLOOKUP($E548,Koordinaten!$F:$H,2,FALSE()))</f>
        <v>11.3547801</v>
      </c>
      <c r="AM548" s="0" t="n">
        <f aca="false">IF(ISBLANK($E548),VLOOKUP(D548,Koordinaten!$A:$C,3,FALSE()),VLOOKUP($E548,Koordinaten!$F:$H,3,FALSE()))</f>
        <v>46.4981125</v>
      </c>
      <c r="AN548" s="0" t="str">
        <f aca="false">CONCATENATE(AK548,";",AJ548)</f>
        <v>41,894802;12,4853384</v>
      </c>
      <c r="AO548" s="0" t="str">
        <f aca="false">CONCATENATE(AM548,";",AL548)</f>
        <v>46,4981125;11,3547801</v>
      </c>
      <c r="AP548" s="0" t="n">
        <f aca="false">MIN(IF(ISBLANK(X548),9999,X548),IF(ISBLANK(AA548),9999,AA548),IF(ISBLANK(AD548),9999,AD548),IF(ISBLANK(AG548),9999,AG548),IF(ISBLANK(AI548),9999,AI548))</f>
        <v>9999</v>
      </c>
    </row>
    <row r="549" customFormat="false" ht="13" hidden="false" customHeight="false" outlineLevel="0" collapsed="false">
      <c r="B549" s="4" t="s">
        <v>89</v>
      </c>
      <c r="C549" s="5" t="n">
        <v>2014</v>
      </c>
      <c r="D549" s="4" t="s">
        <v>60</v>
      </c>
      <c r="E549" s="4" t="s">
        <v>157</v>
      </c>
      <c r="F549" s="4" t="n">
        <v>2</v>
      </c>
      <c r="G549" s="4" t="n">
        <v>2</v>
      </c>
      <c r="H549" s="2" t="s">
        <v>368</v>
      </c>
      <c r="I549" s="2" t="s">
        <v>369</v>
      </c>
      <c r="J549" s="2" t="s">
        <v>97</v>
      </c>
      <c r="K549" s="4" t="str">
        <f aca="false">CONCATENATE(IF(ISBLANK(W549),"-",W549),"/",IF(ISBLANK(Z549),"-",Z549),"/",IF(ISBLANK(AC549),"-",AC549),"/",IF(ISBLANK(AF549),"-",AF549),"/",IF(ISBLANK(AH549),"-",AH549))</f>
        <v>-/-/-/2017/-</v>
      </c>
      <c r="L549" s="4" t="str">
        <f aca="false">CONCATENATE(IF(ISBLANK(X549),"-",X549),"/",IF(ISBLANK(AA549),"-",AA549),"/",IF(ISBLANK(AD549),"-",AD549),"/",IF(ISBLANK(AG549),"-",AG549),"/",IF(ISBLANK(AI549),"-",AI549))</f>
        <v>-/-/-/2019/-</v>
      </c>
      <c r="M549" s="6"/>
      <c r="N549" s="4" t="n">
        <v>2016</v>
      </c>
      <c r="O549" s="4" t="str">
        <f aca="false">CONCATENATE(IF(ISBLANK(V549),"-",V549),"/",IF(ISBLANK(Y549),"-",Y549),"/",IF(ISBLANK(AB549),"-",AB549),"/",IF(ISBLANK(AE549),"-",AE549))</f>
        <v>-/-/-/-</v>
      </c>
      <c r="P549" s="4" t="s">
        <v>368</v>
      </c>
      <c r="Q549" s="4" t="s">
        <v>928</v>
      </c>
      <c r="R549" s="7"/>
      <c r="S549" s="7"/>
      <c r="T549" s="8" t="n">
        <f aca="false">M549*F549</f>
        <v>0</v>
      </c>
      <c r="U549" s="9" t="n">
        <f aca="false">G549*M549</f>
        <v>0</v>
      </c>
      <c r="V549" s="2" t="s">
        <v>161</v>
      </c>
      <c r="Y549" s="0" t="s">
        <v>161</v>
      </c>
      <c r="AB549" s="0" t="s">
        <v>161</v>
      </c>
      <c r="AE549" s="4"/>
      <c r="AF549" s="0" t="n">
        <v>2017</v>
      </c>
      <c r="AG549" s="0" t="n">
        <v>2019</v>
      </c>
      <c r="AJ549" s="0" t="n">
        <f aca="false">VLOOKUP(D549,Koordinaten!$A:$C,2,FALSE())</f>
        <v>12.4853384</v>
      </c>
      <c r="AK549" s="0" t="n">
        <f aca="false">VLOOKUP(D549,Koordinaten!$A:$C,3,FALSE())</f>
        <v>41.894802</v>
      </c>
      <c r="AL549" s="0" t="n">
        <f aca="false">IF(ISBLANK($E549),VLOOKUP(D549,Koordinaten!$A:$C,2,FALSE()),VLOOKUP($E549,Koordinaten!$F:$H,2,FALSE()))</f>
        <v>11.3547801</v>
      </c>
      <c r="AM549" s="0" t="n">
        <f aca="false">IF(ISBLANK($E549),VLOOKUP(D549,Koordinaten!$A:$C,3,FALSE()),VLOOKUP($E549,Koordinaten!$F:$H,3,FALSE()))</f>
        <v>46.4981125</v>
      </c>
      <c r="AN549" s="0" t="str">
        <f aca="false">CONCATENATE(AK549,";",AJ549)</f>
        <v>41,894802;12,4853384</v>
      </c>
      <c r="AO549" s="0" t="str">
        <f aca="false">CONCATENATE(AM549,";",AL549)</f>
        <v>46,4981125;11,3547801</v>
      </c>
      <c r="AP549" s="0" t="n">
        <f aca="false">MIN(IF(ISBLANK(X549),9999,X549),IF(ISBLANK(AA549),9999,AA549),IF(ISBLANK(AD549),9999,AD549),IF(ISBLANK(AG549),9999,AG549),IF(ISBLANK(AI549),9999,AI549))</f>
        <v>2019</v>
      </c>
      <c r="AQ549" s="10" t="n">
        <v>44065</v>
      </c>
      <c r="AR549" s="0" t="n">
        <v>3</v>
      </c>
    </row>
    <row r="550" customFormat="false" ht="13" hidden="false" customHeight="false" outlineLevel="0" collapsed="false">
      <c r="B550" s="4" t="s">
        <v>44</v>
      </c>
      <c r="C550" s="5" t="n">
        <v>2013</v>
      </c>
      <c r="D550" s="4" t="s">
        <v>60</v>
      </c>
      <c r="E550" s="4" t="s">
        <v>157</v>
      </c>
      <c r="F550" s="4" t="n">
        <v>1</v>
      </c>
      <c r="G550" s="4" t="n">
        <v>1</v>
      </c>
      <c r="H550" s="2" t="s">
        <v>368</v>
      </c>
      <c r="I550" s="2" t="s">
        <v>931</v>
      </c>
      <c r="J550" s="2" t="s">
        <v>69</v>
      </c>
      <c r="K550" s="4" t="str">
        <f aca="false">CONCATENATE(IF(ISBLANK(W550),"-",W550),"/",IF(ISBLANK(Z550),"-",Z550),"/",IF(ISBLANK(AC550),"-",AC550),"/",IF(ISBLANK(AF550),"-",AF550),"/",IF(ISBLANK(AH550),"-",AH550))</f>
        <v>-/-/-/2018/-</v>
      </c>
      <c r="L550" s="4" t="str">
        <f aca="false">CONCATENATE(IF(ISBLANK(X550),"-",X550),"/",IF(ISBLANK(AA550),"-",AA550),"/",IF(ISBLANK(AD550),"-",AD550),"/",IF(ISBLANK(AG550),"-",AG550),"/",IF(ISBLANK(AI550),"-",AI550))</f>
        <v>-/-/-/2026/-</v>
      </c>
      <c r="M550" s="6"/>
      <c r="N550" s="4" t="n">
        <v>2016</v>
      </c>
      <c r="O550" s="4" t="str">
        <f aca="false">CONCATENATE(IF(ISBLANK(V550),"-",V550),"/",IF(ISBLANK(Y550),"-",Y550),"/",IF(ISBLANK(AB550),"-",AB550),"/",IF(ISBLANK(AE550),"-",AE550))</f>
        <v>-/-/-/90,5</v>
      </c>
      <c r="P550" s="4" t="s">
        <v>368</v>
      </c>
      <c r="Q550" s="4" t="s">
        <v>928</v>
      </c>
      <c r="R550" s="7"/>
      <c r="S550" s="7"/>
      <c r="T550" s="8" t="n">
        <f aca="false">M550*F550</f>
        <v>0</v>
      </c>
      <c r="U550" s="9" t="n">
        <f aca="false">G550*M550</f>
        <v>0</v>
      </c>
      <c r="V550" s="2" t="s">
        <v>161</v>
      </c>
      <c r="Y550" s="0" t="s">
        <v>161</v>
      </c>
      <c r="AB550" s="0" t="s">
        <v>161</v>
      </c>
      <c r="AE550" s="4" t="n">
        <v>90.5</v>
      </c>
      <c r="AF550" s="0" t="n">
        <v>2018</v>
      </c>
      <c r="AG550" s="0" t="n">
        <v>2026</v>
      </c>
      <c r="AJ550" s="0" t="n">
        <f aca="false">VLOOKUP(D550,Koordinaten!$A:$C,2,FALSE())</f>
        <v>12.4853384</v>
      </c>
      <c r="AK550" s="0" t="n">
        <f aca="false">VLOOKUP(D550,Koordinaten!$A:$C,3,FALSE())</f>
        <v>41.894802</v>
      </c>
      <c r="AL550" s="0" t="n">
        <f aca="false">IF(ISBLANK($E550),VLOOKUP(D550,Koordinaten!$A:$C,2,FALSE()),VLOOKUP($E550,Koordinaten!$F:$H,2,FALSE()))</f>
        <v>11.3547801</v>
      </c>
      <c r="AM550" s="0" t="n">
        <f aca="false">IF(ISBLANK($E550),VLOOKUP(D550,Koordinaten!$A:$C,3,FALSE()),VLOOKUP($E550,Koordinaten!$F:$H,3,FALSE()))</f>
        <v>46.4981125</v>
      </c>
      <c r="AN550" s="0" t="str">
        <f aca="false">CONCATENATE(AK550,";",AJ550)</f>
        <v>41,894802;12,4853384</v>
      </c>
      <c r="AO550" s="0" t="str">
        <f aca="false">CONCATENATE(AM550,";",AL550)</f>
        <v>46,4981125;11,3547801</v>
      </c>
      <c r="AP550" s="0" t="n">
        <f aca="false">MIN(IF(ISBLANK(X550),9999,X550),IF(ISBLANK(AA550),9999,AA550),IF(ISBLANK(AD550),9999,AD550),IF(ISBLANK(AG550),9999,AG550),IF(ISBLANK(AI550),9999,AI550))</f>
        <v>2026</v>
      </c>
      <c r="AQ550" s="10" t="n">
        <v>44066</v>
      </c>
      <c r="AR550" s="0" t="n">
        <v>15</v>
      </c>
    </row>
    <row r="551" customFormat="false" ht="13" hidden="false" customHeight="false" outlineLevel="0" collapsed="false">
      <c r="B551" s="4" t="s">
        <v>44</v>
      </c>
      <c r="C551" s="4" t="n">
        <v>2013</v>
      </c>
      <c r="D551" s="4" t="s">
        <v>60</v>
      </c>
      <c r="E551" s="4" t="s">
        <v>157</v>
      </c>
      <c r="F551" s="4" t="n">
        <v>2</v>
      </c>
      <c r="G551" s="4"/>
      <c r="H551" s="2" t="s">
        <v>932</v>
      </c>
      <c r="I551" s="2" t="s">
        <v>933</v>
      </c>
      <c r="J551" s="2" t="s">
        <v>73</v>
      </c>
      <c r="K551" s="4" t="str">
        <f aca="false">CONCATENATE(IF(ISBLANK(W551),"-",W551),"/",IF(ISBLANK(Z551),"-",Z551),"/",IF(ISBLANK(AC551),"-",AC551),"/",IF(ISBLANK(AF551),"-",AF551),"/",IF(ISBLANK(AH551),"-",AH551))</f>
        <v>-/-/2016/-/-</v>
      </c>
      <c r="L551" s="4" t="str">
        <f aca="false">CONCATENATE(IF(ISBLANK(X551),"-",X551),"/",IF(ISBLANK(AA551),"-",AA551),"/",IF(ISBLANK(AD551),"-",AD551),"/",IF(ISBLANK(AG551),"-",AG551),"/",IF(ISBLANK(AI551),"-",AI551))</f>
        <v>-/-/2019/-/-</v>
      </c>
      <c r="M551" s="6"/>
      <c r="N551" s="4" t="n">
        <v>2016</v>
      </c>
      <c r="O551" s="4" t="str">
        <f aca="false">CONCATENATE(IF(ISBLANK(V551),"-",V551),"/",IF(ISBLANK(Y551),"-",Y551),"/",IF(ISBLANK(AB551),"-",AB551),"/",IF(ISBLANK(AE551),"-",AE551))</f>
        <v>-/-/88/-</v>
      </c>
      <c r="P551" s="4" t="s">
        <v>932</v>
      </c>
      <c r="Q551" s="4" t="s">
        <v>928</v>
      </c>
      <c r="R551" s="7"/>
      <c r="S551" s="7"/>
      <c r="T551" s="8" t="n">
        <f aca="false">M551*F551</f>
        <v>0</v>
      </c>
      <c r="U551" s="9" t="n">
        <f aca="false">G551*M551</f>
        <v>0</v>
      </c>
      <c r="V551" s="2" t="s">
        <v>161</v>
      </c>
      <c r="Y551" s="0" t="s">
        <v>161</v>
      </c>
      <c r="AB551" s="0" t="n">
        <v>88</v>
      </c>
      <c r="AC551" s="0" t="n">
        <v>2016</v>
      </c>
      <c r="AD551" s="0" t="n">
        <v>2019</v>
      </c>
      <c r="AE551" s="4"/>
      <c r="AJ551" s="0" t="n">
        <f aca="false">VLOOKUP(D551,Koordinaten!$A:$C,2,FALSE())</f>
        <v>12.4853384</v>
      </c>
      <c r="AK551" s="0" t="n">
        <f aca="false">VLOOKUP(D551,Koordinaten!$A:$C,3,FALSE())</f>
        <v>41.894802</v>
      </c>
      <c r="AL551" s="0" t="n">
        <f aca="false">IF(ISBLANK($E551),VLOOKUP(D551,Koordinaten!$A:$C,2,FALSE()),VLOOKUP($E551,Koordinaten!$F:$H,2,FALSE()))</f>
        <v>11.3547801</v>
      </c>
      <c r="AM551" s="0" t="n">
        <f aca="false">IF(ISBLANK($E551),VLOOKUP(D551,Koordinaten!$A:$C,3,FALSE()),VLOOKUP($E551,Koordinaten!$F:$H,3,FALSE()))</f>
        <v>46.4981125</v>
      </c>
      <c r="AN551" s="0" t="str">
        <f aca="false">CONCATENATE(AK551,";",AJ551)</f>
        <v>41,894802;12,4853384</v>
      </c>
      <c r="AO551" s="0" t="str">
        <f aca="false">CONCATENATE(AM551,";",AL551)</f>
        <v>46,4981125;11,3547801</v>
      </c>
      <c r="AP551" s="0" t="n">
        <f aca="false">MIN(IF(ISBLANK(X551),9999,X551),IF(ISBLANK(AA551),9999,AA551),IF(ISBLANK(AD551),9999,AD551),IF(ISBLANK(AG551),9999,AG551),IF(ISBLANK(AI551),9999,AI551))</f>
        <v>2019</v>
      </c>
    </row>
    <row r="552" customFormat="false" ht="13" hidden="false" customHeight="false" outlineLevel="0" collapsed="false">
      <c r="B552" s="4" t="s">
        <v>44</v>
      </c>
      <c r="C552" s="5" t="n">
        <v>2014</v>
      </c>
      <c r="D552" s="4" t="s">
        <v>60</v>
      </c>
      <c r="E552" s="4" t="s">
        <v>157</v>
      </c>
      <c r="F552" s="4" t="n">
        <v>2</v>
      </c>
      <c r="G552" s="4"/>
      <c r="H552" s="2" t="s">
        <v>932</v>
      </c>
      <c r="I552" s="2" t="s">
        <v>162</v>
      </c>
      <c r="J552" s="2" t="s">
        <v>163</v>
      </c>
      <c r="K552" s="4" t="str">
        <f aca="false">CONCATENATE(IF(ISBLANK(W552),"-",W552),"/",IF(ISBLANK(Z552),"-",Z552),"/",IF(ISBLANK(AC552),"-",AC552),"/",IF(ISBLANK(AF552),"-",AF552),"/",IF(ISBLANK(AH552),"-",AH552))</f>
        <v>2017/-/-/-/-</v>
      </c>
      <c r="L552" s="4" t="str">
        <f aca="false">CONCATENATE(IF(ISBLANK(X552),"-",X552),"/",IF(ISBLANK(AA552),"-",AA552),"/",IF(ISBLANK(AD552),"-",AD552),"/",IF(ISBLANK(AG552),"-",AG552),"/",IF(ISBLANK(AI552),"-",AI552))</f>
        <v>2020/-/-/-/-</v>
      </c>
      <c r="M552" s="6"/>
      <c r="N552" s="4" t="n">
        <v>2016</v>
      </c>
      <c r="O552" s="4" t="str">
        <f aca="false">CONCATENATE(IF(ISBLANK(V552),"-",V552),"/",IF(ISBLANK(Y552),"-",Y552),"/",IF(ISBLANK(AB552),"-",AB552),"/",IF(ISBLANK(AE552),"-",AE552))</f>
        <v>87/-/-/-</v>
      </c>
      <c r="P552" s="4" t="s">
        <v>932</v>
      </c>
      <c r="Q552" s="4" t="s">
        <v>928</v>
      </c>
      <c r="R552" s="7"/>
      <c r="S552" s="7"/>
      <c r="T552" s="8" t="n">
        <f aca="false">M552*F552</f>
        <v>0</v>
      </c>
      <c r="U552" s="9" t="n">
        <f aca="false">G552*M552</f>
        <v>0</v>
      </c>
      <c r="V552" s="2" t="n">
        <v>87</v>
      </c>
      <c r="W552" s="0" t="n">
        <v>2017</v>
      </c>
      <c r="X552" s="0" t="n">
        <v>2020</v>
      </c>
      <c r="Y552" s="0" t="s">
        <v>161</v>
      </c>
      <c r="AB552" s="0" t="s">
        <v>161</v>
      </c>
      <c r="AE552" s="4"/>
      <c r="AJ552" s="0" t="n">
        <f aca="false">VLOOKUP(D552,Koordinaten!$A:$C,2,FALSE())</f>
        <v>12.4853384</v>
      </c>
      <c r="AK552" s="0" t="n">
        <f aca="false">VLOOKUP(D552,Koordinaten!$A:$C,3,FALSE())</f>
        <v>41.894802</v>
      </c>
      <c r="AL552" s="0" t="n">
        <f aca="false">IF(ISBLANK($E552),VLOOKUP(D552,Koordinaten!$A:$C,2,FALSE()),VLOOKUP($E552,Koordinaten!$F:$H,2,FALSE()))</f>
        <v>11.3547801</v>
      </c>
      <c r="AM552" s="0" t="n">
        <f aca="false">IF(ISBLANK($E552),VLOOKUP(D552,Koordinaten!$A:$C,3,FALSE()),VLOOKUP($E552,Koordinaten!$F:$H,3,FALSE()))</f>
        <v>46.4981125</v>
      </c>
      <c r="AN552" s="0" t="str">
        <f aca="false">CONCATENATE(AK552,";",AJ552)</f>
        <v>41,894802;12,4853384</v>
      </c>
      <c r="AO552" s="0" t="str">
        <f aca="false">CONCATENATE(AM552,";",AL552)</f>
        <v>46,4981125;11,3547801</v>
      </c>
      <c r="AP552" s="0" t="n">
        <f aca="false">MIN(IF(ISBLANK(X552),9999,X552),IF(ISBLANK(AA552),9999,AA552),IF(ISBLANK(AD552),9999,AD552),IF(ISBLANK(AG552),9999,AG552),IF(ISBLANK(AI552),9999,AI552))</f>
        <v>2020</v>
      </c>
    </row>
    <row r="553" customFormat="false" ht="13" hidden="false" customHeight="false" outlineLevel="0" collapsed="false">
      <c r="B553" s="4" t="s">
        <v>44</v>
      </c>
      <c r="C553" s="5" t="n">
        <v>2015</v>
      </c>
      <c r="D553" s="4" t="s">
        <v>60</v>
      </c>
      <c r="E553" s="4" t="s">
        <v>157</v>
      </c>
      <c r="F553" s="4" t="n">
        <v>2</v>
      </c>
      <c r="G553" s="4"/>
      <c r="H553" s="2" t="s">
        <v>932</v>
      </c>
      <c r="I553" s="2" t="s">
        <v>934</v>
      </c>
      <c r="J553" s="2" t="s">
        <v>48</v>
      </c>
      <c r="K553" s="4" t="str">
        <f aca="false">CONCATENATE(IF(ISBLANK(W553),"-",W553),"/",IF(ISBLANK(Z553),"-",Z553),"/",IF(ISBLANK(AC553),"-",AC553),"/",IF(ISBLANK(AF553),"-",AF553),"/",IF(ISBLANK(AH553),"-",AH553))</f>
        <v>-/-/-/-/-</v>
      </c>
      <c r="L553" s="4" t="str">
        <f aca="false">CONCATENATE(IF(ISBLANK(X553),"-",X553),"/",IF(ISBLANK(AA553),"-",AA553),"/",IF(ISBLANK(AD553),"-",AD553),"/",IF(ISBLANK(AG553),"-",AG553),"/",IF(ISBLANK(AI553),"-",AI553))</f>
        <v>-/-/-/-/-</v>
      </c>
      <c r="M553" s="6"/>
      <c r="N553" s="4" t="n">
        <v>2016</v>
      </c>
      <c r="O553" s="4" t="str">
        <f aca="false">CONCATENATE(IF(ISBLANK(V553),"-",V553),"/",IF(ISBLANK(Y553),"-",Y553),"/",IF(ISBLANK(AB553),"-",AB553),"/",IF(ISBLANK(AE553),"-",AE553))</f>
        <v>-/-/-/-</v>
      </c>
      <c r="P553" s="4" t="s">
        <v>932</v>
      </c>
      <c r="Q553" s="4" t="s">
        <v>928</v>
      </c>
      <c r="R553" s="7"/>
      <c r="S553" s="7"/>
      <c r="T553" s="8" t="n">
        <f aca="false">M553*F553</f>
        <v>0</v>
      </c>
      <c r="U553" s="9" t="n">
        <f aca="false">G553*M553</f>
        <v>0</v>
      </c>
      <c r="V553" s="2" t="s">
        <v>161</v>
      </c>
      <c r="Y553" s="0" t="s">
        <v>161</v>
      </c>
      <c r="AB553" s="0" t="s">
        <v>161</v>
      </c>
      <c r="AE553" s="4"/>
      <c r="AJ553" s="0" t="n">
        <f aca="false">VLOOKUP(D553,Koordinaten!$A:$C,2,FALSE())</f>
        <v>12.4853384</v>
      </c>
      <c r="AK553" s="0" t="n">
        <f aca="false">VLOOKUP(D553,Koordinaten!$A:$C,3,FALSE())</f>
        <v>41.894802</v>
      </c>
      <c r="AL553" s="0" t="n">
        <f aca="false">IF(ISBLANK($E553),VLOOKUP(D553,Koordinaten!$A:$C,2,FALSE()),VLOOKUP($E553,Koordinaten!$F:$H,2,FALSE()))</f>
        <v>11.3547801</v>
      </c>
      <c r="AM553" s="0" t="n">
        <f aca="false">IF(ISBLANK($E553),VLOOKUP(D553,Koordinaten!$A:$C,3,FALSE()),VLOOKUP($E553,Koordinaten!$F:$H,3,FALSE()))</f>
        <v>46.4981125</v>
      </c>
      <c r="AN553" s="0" t="str">
        <f aca="false">CONCATENATE(AK553,";",AJ553)</f>
        <v>41,894802;12,4853384</v>
      </c>
      <c r="AO553" s="0" t="str">
        <f aca="false">CONCATENATE(AM553,";",AL553)</f>
        <v>46,4981125;11,3547801</v>
      </c>
      <c r="AP553" s="0" t="n">
        <f aca="false">MIN(IF(ISBLANK(X553),9999,X553),IF(ISBLANK(AA553),9999,AA553),IF(ISBLANK(AD553),9999,AD553),IF(ISBLANK(AG553),9999,AG553),IF(ISBLANK(AI553),9999,AI553))</f>
        <v>9999</v>
      </c>
      <c r="AQ553" s="10" t="n">
        <v>44066</v>
      </c>
      <c r="AR553" s="0" t="s">
        <v>51</v>
      </c>
    </row>
    <row r="554" customFormat="false" ht="13" hidden="false" customHeight="false" outlineLevel="0" collapsed="false">
      <c r="B554" s="4" t="s">
        <v>44</v>
      </c>
      <c r="C554" s="4" t="n">
        <v>2013</v>
      </c>
      <c r="D554" s="4" t="s">
        <v>60</v>
      </c>
      <c r="E554" s="4" t="s">
        <v>157</v>
      </c>
      <c r="F554" s="4" t="n">
        <v>2</v>
      </c>
      <c r="G554" s="4"/>
      <c r="H554" s="2" t="s">
        <v>935</v>
      </c>
      <c r="I554" s="2" t="s">
        <v>162</v>
      </c>
      <c r="J554" s="2" t="s">
        <v>163</v>
      </c>
      <c r="K554" s="4" t="str">
        <f aca="false">CONCATENATE(IF(ISBLANK(W554),"-",W554),"/",IF(ISBLANK(Z554),"-",Z554),"/",IF(ISBLANK(AC554),"-",AC554),"/",IF(ISBLANK(AF554),"-",AF554),"/",IF(ISBLANK(AH554),"-",AH554))</f>
        <v>-/-/-/-/-</v>
      </c>
      <c r="L554" s="4" t="str">
        <f aca="false">CONCATENATE(IF(ISBLANK(X554),"-",X554),"/",IF(ISBLANK(AA554),"-",AA554),"/",IF(ISBLANK(AD554),"-",AD554),"/",IF(ISBLANK(AG554),"-",AG554),"/",IF(ISBLANK(AI554),"-",AI554))</f>
        <v>-/-/-/-/-</v>
      </c>
      <c r="M554" s="6"/>
      <c r="N554" s="4" t="n">
        <v>2016</v>
      </c>
      <c r="O554" s="4" t="str">
        <f aca="false">CONCATENATE(IF(ISBLANK(V554),"-",V554),"/",IF(ISBLANK(Y554),"-",Y554),"/",IF(ISBLANK(AB554),"-",AB554),"/",IF(ISBLANK(AE554),"-",AE554))</f>
        <v>-/-/-/CT90</v>
      </c>
      <c r="P554" s="4" t="s">
        <v>935</v>
      </c>
      <c r="Q554" s="4" t="s">
        <v>928</v>
      </c>
      <c r="R554" s="7"/>
      <c r="S554" s="7"/>
      <c r="T554" s="8" t="n">
        <f aca="false">M554*F554</f>
        <v>0</v>
      </c>
      <c r="U554" s="9" t="n">
        <f aca="false">G554*M554</f>
        <v>0</v>
      </c>
      <c r="V554" s="2" t="s">
        <v>161</v>
      </c>
      <c r="Y554" s="0" t="s">
        <v>161</v>
      </c>
      <c r="AB554" s="0" t="s">
        <v>161</v>
      </c>
      <c r="AE554" s="4" t="s">
        <v>658</v>
      </c>
      <c r="AJ554" s="0" t="n">
        <f aca="false">VLOOKUP(D554,Koordinaten!$A:$C,2,FALSE())</f>
        <v>12.4853384</v>
      </c>
      <c r="AK554" s="0" t="n">
        <f aca="false">VLOOKUP(D554,Koordinaten!$A:$C,3,FALSE())</f>
        <v>41.894802</v>
      </c>
      <c r="AL554" s="0" t="n">
        <f aca="false">IF(ISBLANK($E554),VLOOKUP(D554,Koordinaten!$A:$C,2,FALSE()),VLOOKUP($E554,Koordinaten!$F:$H,2,FALSE()))</f>
        <v>11.3547801</v>
      </c>
      <c r="AM554" s="0" t="n">
        <f aca="false">IF(ISBLANK($E554),VLOOKUP(D554,Koordinaten!$A:$C,3,FALSE()),VLOOKUP($E554,Koordinaten!$F:$H,3,FALSE()))</f>
        <v>46.4981125</v>
      </c>
      <c r="AN554" s="0" t="str">
        <f aca="false">CONCATENATE(AK554,";",AJ554)</f>
        <v>41,894802;12,4853384</v>
      </c>
      <c r="AO554" s="0" t="str">
        <f aca="false">CONCATENATE(AM554,";",AL554)</f>
        <v>46,4981125;11,3547801</v>
      </c>
      <c r="AP554" s="0" t="n">
        <f aca="false">MIN(IF(ISBLANK(X554),9999,X554),IF(ISBLANK(AA554),9999,AA554),IF(ISBLANK(AD554),9999,AD554),IF(ISBLANK(AG554),9999,AG554),IF(ISBLANK(AI554),9999,AI554))</f>
        <v>9999</v>
      </c>
    </row>
    <row r="555" customFormat="false" ht="13" hidden="false" customHeight="false" outlineLevel="0" collapsed="false">
      <c r="B555" s="4" t="s">
        <v>44</v>
      </c>
      <c r="C555" s="4" t="n">
        <v>2012</v>
      </c>
      <c r="D555" s="4" t="s">
        <v>60</v>
      </c>
      <c r="E555" s="4" t="s">
        <v>157</v>
      </c>
      <c r="F555" s="4" t="n">
        <v>1</v>
      </c>
      <c r="G555" s="4"/>
      <c r="H555" s="2" t="s">
        <v>935</v>
      </c>
      <c r="I555" s="2" t="s">
        <v>936</v>
      </c>
      <c r="J555" s="2" t="s">
        <v>280</v>
      </c>
      <c r="K555" s="4" t="str">
        <f aca="false">CONCATENATE(IF(ISBLANK(W555),"-",W555),"/",IF(ISBLANK(Z555),"-",Z555),"/",IF(ISBLANK(AC555),"-",AC555),"/",IF(ISBLANK(AF555),"-",AF555),"/",IF(ISBLANK(AH555),"-",AH555))</f>
        <v>-/2016/-/-/-</v>
      </c>
      <c r="L555" s="4" t="str">
        <f aca="false">CONCATENATE(IF(ISBLANK(X555),"-",X555),"/",IF(ISBLANK(AA555),"-",AA555),"/",IF(ISBLANK(AD555),"-",AD555),"/",IF(ISBLANK(AG555),"-",AG555),"/",IF(ISBLANK(AI555),"-",AI555))</f>
        <v>-/2017/-/-/-</v>
      </c>
      <c r="M555" s="6"/>
      <c r="N555" s="4" t="n">
        <v>2016</v>
      </c>
      <c r="O555" s="4" t="str">
        <f aca="false">CONCATENATE(IF(ISBLANK(V555),"-",V555),"/",IF(ISBLANK(Y555),"-",Y555),"/",IF(ISBLANK(AB555),"-",AB555),"/",IF(ISBLANK(AE555),"-",AE555))</f>
        <v>-/87/-/-</v>
      </c>
      <c r="P555" s="4" t="s">
        <v>935</v>
      </c>
      <c r="Q555" s="4" t="s">
        <v>928</v>
      </c>
      <c r="R555" s="7"/>
      <c r="S555" s="7"/>
      <c r="T555" s="8" t="n">
        <f aca="false">M555*F555</f>
        <v>0</v>
      </c>
      <c r="U555" s="9" t="n">
        <f aca="false">G555*M555</f>
        <v>0</v>
      </c>
      <c r="V555" s="2" t="s">
        <v>161</v>
      </c>
      <c r="Y555" s="0" t="n">
        <v>87</v>
      </c>
      <c r="Z555" s="0" t="n">
        <v>2016</v>
      </c>
      <c r="AA555" s="0" t="n">
        <v>2017</v>
      </c>
      <c r="AB555" s="0" t="s">
        <v>161</v>
      </c>
      <c r="AE555" s="4"/>
      <c r="AJ555" s="0" t="n">
        <f aca="false">VLOOKUP(D555,Koordinaten!$A:$C,2,FALSE())</f>
        <v>12.4853384</v>
      </c>
      <c r="AK555" s="0" t="n">
        <f aca="false">VLOOKUP(D555,Koordinaten!$A:$C,3,FALSE())</f>
        <v>41.894802</v>
      </c>
      <c r="AL555" s="0" t="n">
        <f aca="false">IF(ISBLANK($E555),VLOOKUP(D555,Koordinaten!$A:$C,2,FALSE()),VLOOKUP($E555,Koordinaten!$F:$H,2,FALSE()))</f>
        <v>11.3547801</v>
      </c>
      <c r="AM555" s="0" t="n">
        <f aca="false">IF(ISBLANK($E555),VLOOKUP(D555,Koordinaten!$A:$C,3,FALSE()),VLOOKUP($E555,Koordinaten!$F:$H,3,FALSE()))</f>
        <v>46.4981125</v>
      </c>
      <c r="AN555" s="0" t="str">
        <f aca="false">CONCATENATE(AK555,";",AJ555)</f>
        <v>41,894802;12,4853384</v>
      </c>
      <c r="AO555" s="0" t="str">
        <f aca="false">CONCATENATE(AM555,";",AL555)</f>
        <v>46,4981125;11,3547801</v>
      </c>
      <c r="AP555" s="0" t="n">
        <f aca="false">MIN(IF(ISBLANK(X555),9999,X555),IF(ISBLANK(AA555),9999,AA555),IF(ISBLANK(AD555),9999,AD555),IF(ISBLANK(AG555),9999,AG555),IF(ISBLANK(AI555),9999,AI555))</f>
        <v>2017</v>
      </c>
    </row>
    <row r="556" customFormat="false" ht="13" hidden="false" customHeight="false" outlineLevel="0" collapsed="false">
      <c r="B556" s="4" t="s">
        <v>44</v>
      </c>
      <c r="C556" s="5" t="n">
        <v>2014</v>
      </c>
      <c r="D556" s="4" t="s">
        <v>60</v>
      </c>
      <c r="E556" s="4"/>
      <c r="F556" s="4" t="n">
        <v>0</v>
      </c>
      <c r="G556" s="4"/>
      <c r="H556" s="2" t="s">
        <v>937</v>
      </c>
      <c r="I556" s="2" t="s">
        <v>135</v>
      </c>
      <c r="J556" s="2" t="s">
        <v>135</v>
      </c>
      <c r="K556" s="4" t="str">
        <f aca="false">CONCATENATE(IF(ISBLANK(W556),"-",W556),"/",IF(ISBLANK(Z556),"-",Z556),"/",IF(ISBLANK(AC556),"-",AC556),"/",IF(ISBLANK(AF556),"-",AF556),"/",IF(ISBLANK(AH556),"-",AH556))</f>
        <v>2016/2018/-/-/-</v>
      </c>
      <c r="L556" s="4" t="str">
        <f aca="false">CONCATENATE(IF(ISBLANK(X556),"-",X556),"/",IF(ISBLANK(AA556),"-",AA556),"/",IF(ISBLANK(AD556),"-",AD556),"/",IF(ISBLANK(AG556),"-",AG556),"/",IF(ISBLANK(AI556),"-",AI556))</f>
        <v>2019/2022/-/-/-</v>
      </c>
      <c r="M556" s="6"/>
      <c r="N556" s="4" t="n">
        <v>2016</v>
      </c>
      <c r="O556" s="4" t="str">
        <f aca="false">CONCATENATE(IF(ISBLANK(V556),"-",V556),"/",IF(ISBLANK(Y556),"-",Y556),"/",IF(ISBLANK(AB556),"-",AB556),"/",IF(ISBLANK(AE556),"-",AE556))</f>
        <v>89/88/-/-</v>
      </c>
      <c r="P556" s="4" t="s">
        <v>506</v>
      </c>
      <c r="Q556" s="4" t="s">
        <v>938</v>
      </c>
      <c r="R556" s="7"/>
      <c r="S556" s="7"/>
      <c r="T556" s="8" t="n">
        <f aca="false">M556*F556</f>
        <v>0</v>
      </c>
      <c r="U556" s="9" t="n">
        <f aca="false">G556*M556</f>
        <v>0</v>
      </c>
      <c r="V556" s="2" t="n">
        <v>89</v>
      </c>
      <c r="W556" s="0" t="n">
        <v>2016</v>
      </c>
      <c r="X556" s="0" t="n">
        <v>2019</v>
      </c>
      <c r="Y556" s="0" t="n">
        <v>88</v>
      </c>
      <c r="Z556" s="0" t="n">
        <v>2018</v>
      </c>
      <c r="AA556" s="0" t="n">
        <v>2022</v>
      </c>
      <c r="AB556" s="0" t="s">
        <v>161</v>
      </c>
      <c r="AE556" s="4"/>
      <c r="AJ556" s="0" t="n">
        <f aca="false">VLOOKUP(D556,Koordinaten!$A:$C,2,FALSE())</f>
        <v>12.4853384</v>
      </c>
      <c r="AK556" s="0" t="n">
        <f aca="false">VLOOKUP(D556,Koordinaten!$A:$C,3,FALSE())</f>
        <v>41.894802</v>
      </c>
      <c r="AL556" s="0" t="n">
        <f aca="false">IF(ISBLANK($E556),VLOOKUP(D556,Koordinaten!$A:$C,2,FALSE()),VLOOKUP($E556,Koordinaten!$F:$H,2,FALSE()))</f>
        <v>12.4853384</v>
      </c>
      <c r="AM556" s="0" t="n">
        <f aca="false">IF(ISBLANK($E556),VLOOKUP(D556,Koordinaten!$A:$C,3,FALSE()),VLOOKUP($E556,Koordinaten!$F:$H,3,FALSE()))</f>
        <v>41.894802</v>
      </c>
      <c r="AN556" s="0" t="str">
        <f aca="false">CONCATENATE(AK556,";",AJ556)</f>
        <v>41,894802;12,4853384</v>
      </c>
      <c r="AO556" s="0" t="str">
        <f aca="false">CONCATENATE(AM556,";",AL556)</f>
        <v>41,894802;12,4853384</v>
      </c>
      <c r="AP556" s="0" t="n">
        <f aca="false">MIN(IF(ISBLANK(X556),9999,X556),IF(ISBLANK(AA556),9999,AA556),IF(ISBLANK(AD556),9999,AD556),IF(ISBLANK(AG556),9999,AG556),IF(ISBLANK(AI556),9999,AI556))</f>
        <v>2019</v>
      </c>
    </row>
    <row r="557" customFormat="false" ht="13" hidden="false" customHeight="false" outlineLevel="0" collapsed="false">
      <c r="B557" s="4" t="s">
        <v>89</v>
      </c>
      <c r="C557" s="5" t="n">
        <v>2015</v>
      </c>
      <c r="D557" s="4" t="s">
        <v>60</v>
      </c>
      <c r="E557" s="4" t="s">
        <v>157</v>
      </c>
      <c r="F557" s="4" t="n">
        <v>3</v>
      </c>
      <c r="G557" s="4"/>
      <c r="H557" s="24" t="s">
        <v>935</v>
      </c>
      <c r="I557" s="2" t="s">
        <v>939</v>
      </c>
      <c r="J557" s="2" t="s">
        <v>201</v>
      </c>
      <c r="K557" s="4" t="str">
        <f aca="false">CONCATENATE(IF(ISBLANK(W557),"-",W557),"/",IF(ISBLANK(Z557),"-",Z557),"/",IF(ISBLANK(AC557),"-",AC557),"/",IF(ISBLANK(AF557),"-",AF557),"/",IF(ISBLANK(AH557),"-",AH557))</f>
        <v>-/2016/-/-/-</v>
      </c>
      <c r="L557" s="4" t="str">
        <f aca="false">CONCATENATE(IF(ISBLANK(X557),"-",X557),"/",IF(ISBLANK(AA557),"-",AA557),"/",IF(ISBLANK(AD557),"-",AD557),"/",IF(ISBLANK(AG557),"-",AG557),"/",IF(ISBLANK(AI557),"-",AI557))</f>
        <v>-/2020/-/-/-</v>
      </c>
      <c r="M557" s="6"/>
      <c r="N557" s="4" t="n">
        <v>2016</v>
      </c>
      <c r="O557" s="4" t="str">
        <f aca="false">CONCATENATE(IF(ISBLANK(V557),"-",V557),"/",IF(ISBLANK(Y557),"-",Y557),"/",IF(ISBLANK(AB557),"-",AB557),"/",IF(ISBLANK(AE557),"-",AE557))</f>
        <v>-/90/-/-</v>
      </c>
      <c r="P557" s="4" t="s">
        <v>935</v>
      </c>
      <c r="Q557" s="4" t="s">
        <v>940</v>
      </c>
      <c r="R557" s="7"/>
      <c r="S557" s="7"/>
      <c r="T557" s="8" t="n">
        <f aca="false">M557*F557</f>
        <v>0</v>
      </c>
      <c r="U557" s="9" t="n">
        <f aca="false">G557*M557</f>
        <v>0</v>
      </c>
      <c r="V557" s="2" t="s">
        <v>161</v>
      </c>
      <c r="Y557" s="0" t="n">
        <v>90</v>
      </c>
      <c r="Z557" s="0" t="n">
        <v>2016</v>
      </c>
      <c r="AA557" s="0" t="n">
        <v>2020</v>
      </c>
      <c r="AB557" s="0" t="s">
        <v>161</v>
      </c>
      <c r="AE557" s="4"/>
      <c r="AJ557" s="0" t="n">
        <f aca="false">VLOOKUP(D557,Koordinaten!$A:$C,2,FALSE())</f>
        <v>12.4853384</v>
      </c>
      <c r="AK557" s="0" t="n">
        <f aca="false">VLOOKUP(D557,Koordinaten!$A:$C,3,FALSE())</f>
        <v>41.894802</v>
      </c>
      <c r="AL557" s="0" t="n">
        <f aca="false">IF(ISBLANK($E557),VLOOKUP(D557,Koordinaten!$A:$C,2,FALSE()),VLOOKUP($E557,Koordinaten!$F:$H,2,FALSE()))</f>
        <v>11.3547801</v>
      </c>
      <c r="AM557" s="0" t="n">
        <f aca="false">IF(ISBLANK($E557),VLOOKUP(D557,Koordinaten!$A:$C,3,FALSE()),VLOOKUP($E557,Koordinaten!$F:$H,3,FALSE()))</f>
        <v>46.4981125</v>
      </c>
      <c r="AN557" s="0" t="str">
        <f aca="false">CONCATENATE(AK557,";",AJ557)</f>
        <v>41,894802;12,4853384</v>
      </c>
      <c r="AO557" s="0" t="str">
        <f aca="false">CONCATENATE(AM557,";",AL557)</f>
        <v>46,4981125;11,3547801</v>
      </c>
      <c r="AP557" s="0" t="n">
        <f aca="false">MIN(IF(ISBLANK(X557),9999,X557),IF(ISBLANK(AA557),9999,AA557),IF(ISBLANK(AD557),9999,AD557),IF(ISBLANK(AG557),9999,AG557),IF(ISBLANK(AI557),9999,AI557))</f>
        <v>2020</v>
      </c>
    </row>
    <row r="558" customFormat="false" ht="13" hidden="false" customHeight="false" outlineLevel="0" collapsed="false">
      <c r="B558" s="4" t="s">
        <v>89</v>
      </c>
      <c r="C558" s="5" t="n">
        <v>2014</v>
      </c>
      <c r="D558" s="4" t="s">
        <v>60</v>
      </c>
      <c r="E558" s="4" t="s">
        <v>157</v>
      </c>
      <c r="F558" s="4" t="n">
        <v>3</v>
      </c>
      <c r="G558" s="4"/>
      <c r="H558" s="2" t="s">
        <v>935</v>
      </c>
      <c r="I558" s="2" t="s">
        <v>941</v>
      </c>
      <c r="J558" s="2" t="s">
        <v>97</v>
      </c>
      <c r="K558" s="4" t="str">
        <f aca="false">CONCATENATE(IF(ISBLANK(W558),"-",W558),"/",IF(ISBLANK(Z558),"-",Z558),"/",IF(ISBLANK(AC558),"-",AC558),"/",IF(ISBLANK(AF558),"-",AF558),"/",IF(ISBLANK(AH558),"-",AH558))</f>
        <v>-/2016/-/-/-</v>
      </c>
      <c r="L558" s="4" t="str">
        <f aca="false">CONCATENATE(IF(ISBLANK(X558),"-",X558),"/",IF(ISBLANK(AA558),"-",AA558),"/",IF(ISBLANK(AD558),"-",AD558),"/",IF(ISBLANK(AG558),"-",AG558),"/",IF(ISBLANK(AI558),"-",AI558))</f>
        <v>-/2021/-/-/-</v>
      </c>
      <c r="M558" s="6"/>
      <c r="N558" s="4" t="n">
        <v>2016</v>
      </c>
      <c r="O558" s="4" t="str">
        <f aca="false">CONCATENATE(IF(ISBLANK(V558),"-",V558),"/",IF(ISBLANK(Y558),"-",Y558),"/",IF(ISBLANK(AB558),"-",AB558),"/",IF(ISBLANK(AE558),"-",AE558))</f>
        <v>-/89/-/-</v>
      </c>
      <c r="P558" s="4" t="s">
        <v>935</v>
      </c>
      <c r="Q558" s="4" t="s">
        <v>940</v>
      </c>
      <c r="R558" s="7"/>
      <c r="S558" s="7"/>
      <c r="T558" s="8" t="n">
        <f aca="false">M558*F558</f>
        <v>0</v>
      </c>
      <c r="U558" s="9" t="n">
        <f aca="false">G558*M558</f>
        <v>0</v>
      </c>
      <c r="V558" s="2" t="s">
        <v>161</v>
      </c>
      <c r="Y558" s="0" t="n">
        <v>89</v>
      </c>
      <c r="Z558" s="0" t="n">
        <v>2016</v>
      </c>
      <c r="AA558" s="0" t="n">
        <v>2021</v>
      </c>
      <c r="AB558" s="0" t="s">
        <v>161</v>
      </c>
      <c r="AE558" s="4"/>
      <c r="AJ558" s="0" t="n">
        <f aca="false">VLOOKUP(D558,Koordinaten!$A:$C,2,FALSE())</f>
        <v>12.4853384</v>
      </c>
      <c r="AK558" s="0" t="n">
        <f aca="false">VLOOKUP(D558,Koordinaten!$A:$C,3,FALSE())</f>
        <v>41.894802</v>
      </c>
      <c r="AL558" s="0" t="n">
        <f aca="false">IF(ISBLANK($E558),VLOOKUP(D558,Koordinaten!$A:$C,2,FALSE()),VLOOKUP($E558,Koordinaten!$F:$H,2,FALSE()))</f>
        <v>11.3547801</v>
      </c>
      <c r="AM558" s="0" t="n">
        <f aca="false">IF(ISBLANK($E558),VLOOKUP(D558,Koordinaten!$A:$C,3,FALSE()),VLOOKUP($E558,Koordinaten!$F:$H,3,FALSE()))</f>
        <v>46.4981125</v>
      </c>
      <c r="AN558" s="0" t="str">
        <f aca="false">CONCATENATE(AK558,";",AJ558)</f>
        <v>41,894802;12,4853384</v>
      </c>
      <c r="AO558" s="0" t="str">
        <f aca="false">CONCATENATE(AM558,";",AL558)</f>
        <v>46,4981125;11,3547801</v>
      </c>
      <c r="AP558" s="0" t="n">
        <f aca="false">MIN(IF(ISBLANK(X558),9999,X558),IF(ISBLANK(AA558),9999,AA558),IF(ISBLANK(AD558),9999,AD558),IF(ISBLANK(AG558),9999,AG558),IF(ISBLANK(AI558),9999,AI558))</f>
        <v>2021</v>
      </c>
    </row>
    <row r="559" customFormat="false" ht="13" hidden="false" customHeight="false" outlineLevel="0" collapsed="false">
      <c r="B559" s="4" t="s">
        <v>89</v>
      </c>
      <c r="C559" s="5" t="n">
        <v>2015</v>
      </c>
      <c r="D559" s="4" t="s">
        <v>60</v>
      </c>
      <c r="E559" s="4" t="s">
        <v>157</v>
      </c>
      <c r="F559" s="4" t="n">
        <v>3</v>
      </c>
      <c r="G559" s="4"/>
      <c r="H559" s="2" t="s">
        <v>935</v>
      </c>
      <c r="I559" s="2" t="s">
        <v>942</v>
      </c>
      <c r="J559" s="2" t="s">
        <v>144</v>
      </c>
      <c r="K559" s="4" t="str">
        <f aca="false">CONCATENATE(IF(ISBLANK(W559),"-",W559),"/",IF(ISBLANK(Z559),"-",Z559),"/",IF(ISBLANK(AC559),"-",AC559),"/",IF(ISBLANK(AF559),"-",AF559),"/",IF(ISBLANK(AH559),"-",AH559))</f>
        <v>-/2016/-/-/-</v>
      </c>
      <c r="L559" s="4" t="str">
        <f aca="false">CONCATENATE(IF(ISBLANK(X559),"-",X559),"/",IF(ISBLANK(AA559),"-",AA559),"/",IF(ISBLANK(AD559),"-",AD559),"/",IF(ISBLANK(AG559),"-",AG559),"/",IF(ISBLANK(AI559),"-",AI559))</f>
        <v>-/2021/-/-/-</v>
      </c>
      <c r="M559" s="6"/>
      <c r="N559" s="4" t="n">
        <v>2016</v>
      </c>
      <c r="O559" s="4" t="str">
        <f aca="false">CONCATENATE(IF(ISBLANK(V559),"-",V559),"/",IF(ISBLANK(Y559),"-",Y559),"/",IF(ISBLANK(AB559),"-",AB559),"/",IF(ISBLANK(AE559),"-",AE559))</f>
        <v>-/90/-/-</v>
      </c>
      <c r="P559" s="4" t="s">
        <v>935</v>
      </c>
      <c r="Q559" s="4" t="s">
        <v>940</v>
      </c>
      <c r="R559" s="7"/>
      <c r="S559" s="7"/>
      <c r="T559" s="8" t="n">
        <f aca="false">M559*F559</f>
        <v>0</v>
      </c>
      <c r="U559" s="9" t="n">
        <f aca="false">G559*M559</f>
        <v>0</v>
      </c>
      <c r="V559" s="2" t="s">
        <v>161</v>
      </c>
      <c r="Y559" s="0" t="n">
        <v>90</v>
      </c>
      <c r="Z559" s="0" t="n">
        <v>2016</v>
      </c>
      <c r="AA559" s="0" t="n">
        <v>2021</v>
      </c>
      <c r="AB559" s="0" t="s">
        <v>161</v>
      </c>
      <c r="AE559" s="4"/>
      <c r="AJ559" s="0" t="n">
        <f aca="false">VLOOKUP(D559,Koordinaten!$A:$C,2,FALSE())</f>
        <v>12.4853384</v>
      </c>
      <c r="AK559" s="0" t="n">
        <f aca="false">VLOOKUP(D559,Koordinaten!$A:$C,3,FALSE())</f>
        <v>41.894802</v>
      </c>
      <c r="AL559" s="0" t="n">
        <f aca="false">IF(ISBLANK($E559),VLOOKUP(D559,Koordinaten!$A:$C,2,FALSE()),VLOOKUP($E559,Koordinaten!$F:$H,2,FALSE()))</f>
        <v>11.3547801</v>
      </c>
      <c r="AM559" s="0" t="n">
        <f aca="false">IF(ISBLANK($E559),VLOOKUP(D559,Koordinaten!$A:$C,3,FALSE()),VLOOKUP($E559,Koordinaten!$F:$H,3,FALSE()))</f>
        <v>46.4981125</v>
      </c>
      <c r="AN559" s="0" t="str">
        <f aca="false">CONCATENATE(AK559,";",AJ559)</f>
        <v>41,894802;12,4853384</v>
      </c>
      <c r="AO559" s="0" t="str">
        <f aca="false">CONCATENATE(AM559,";",AL559)</f>
        <v>46,4981125;11,3547801</v>
      </c>
      <c r="AP559" s="0" t="n">
        <f aca="false">MIN(IF(ISBLANK(X559),9999,X559),IF(ISBLANK(AA559),9999,AA559),IF(ISBLANK(AD559),9999,AD559),IF(ISBLANK(AG559),9999,AG559),IF(ISBLANK(AI559),9999,AI559))</f>
        <v>2021</v>
      </c>
      <c r="AQ559" s="10"/>
    </row>
    <row r="560" customFormat="false" ht="13" hidden="false" customHeight="false" outlineLevel="0" collapsed="false">
      <c r="B560" s="4" t="s">
        <v>89</v>
      </c>
      <c r="C560" s="5" t="n">
        <v>2015</v>
      </c>
      <c r="D560" s="4" t="s">
        <v>60</v>
      </c>
      <c r="E560" s="4" t="s">
        <v>157</v>
      </c>
      <c r="F560" s="4" t="n">
        <v>3</v>
      </c>
      <c r="G560" s="4" t="n">
        <v>3</v>
      </c>
      <c r="H560" s="2" t="s">
        <v>811</v>
      </c>
      <c r="I560" s="2" t="s">
        <v>943</v>
      </c>
      <c r="J560" s="2" t="s">
        <v>97</v>
      </c>
      <c r="K560" s="4" t="str">
        <f aca="false">CONCATENATE(IF(ISBLANK(W560),"-",W560),"/",IF(ISBLANK(Z560),"-",Z560),"/",IF(ISBLANK(AC560),"-",AC560),"/",IF(ISBLANK(AF560),"-",AF560),"/",IF(ISBLANK(AH560),"-",AH560))</f>
        <v>-/2017/-/-/-</v>
      </c>
      <c r="L560" s="4" t="str">
        <f aca="false">CONCATENATE(IF(ISBLANK(X560),"-",X560),"/",IF(ISBLANK(AA560),"-",AA560),"/",IF(ISBLANK(AD560),"-",AD560),"/",IF(ISBLANK(AG560),"-",AG560),"/",IF(ISBLANK(AI560),"-",AI560))</f>
        <v>-/2022/-/-/-</v>
      </c>
      <c r="M560" s="6"/>
      <c r="N560" s="4" t="n">
        <v>2016</v>
      </c>
      <c r="O560" s="4" t="str">
        <f aca="false">CONCATENATE(IF(ISBLANK(V560),"-",V560),"/",IF(ISBLANK(Y560),"-",Y560),"/",IF(ISBLANK(AB560),"-",AB560),"/",IF(ISBLANK(AE560),"-",AE560))</f>
        <v>-/90/-/-</v>
      </c>
      <c r="P560" s="4" t="s">
        <v>811</v>
      </c>
      <c r="Q560" s="4" t="s">
        <v>940</v>
      </c>
      <c r="R560" s="7"/>
      <c r="S560" s="7"/>
      <c r="T560" s="8" t="n">
        <f aca="false">M560*F560</f>
        <v>0</v>
      </c>
      <c r="U560" s="9" t="n">
        <f aca="false">G560*M560</f>
        <v>0</v>
      </c>
      <c r="V560" s="2" t="s">
        <v>161</v>
      </c>
      <c r="Y560" s="0" t="n">
        <v>90</v>
      </c>
      <c r="Z560" s="0" t="n">
        <v>2017</v>
      </c>
      <c r="AA560" s="0" t="n">
        <v>2022</v>
      </c>
      <c r="AB560" s="0" t="s">
        <v>161</v>
      </c>
      <c r="AE560" s="4"/>
      <c r="AJ560" s="0" t="n">
        <f aca="false">VLOOKUP(D560,Koordinaten!$A:$C,2,FALSE())</f>
        <v>12.4853384</v>
      </c>
      <c r="AK560" s="0" t="n">
        <f aca="false">VLOOKUP(D560,Koordinaten!$A:$C,3,FALSE())</f>
        <v>41.894802</v>
      </c>
      <c r="AL560" s="0" t="n">
        <f aca="false">IF(ISBLANK($E560),VLOOKUP(D560,Koordinaten!$A:$C,2,FALSE()),VLOOKUP($E560,Koordinaten!$F:$H,2,FALSE()))</f>
        <v>11.3547801</v>
      </c>
      <c r="AM560" s="0" t="n">
        <f aca="false">IF(ISBLANK($E560),VLOOKUP(D560,Koordinaten!$A:$C,3,FALSE()),VLOOKUP($E560,Koordinaten!$F:$H,3,FALSE()))</f>
        <v>46.4981125</v>
      </c>
      <c r="AN560" s="0" t="str">
        <f aca="false">CONCATENATE(AK560,";",AJ560)</f>
        <v>41,894802;12,4853384</v>
      </c>
      <c r="AO560" s="0" t="str">
        <f aca="false">CONCATENATE(AM560,";",AL560)</f>
        <v>46,4981125;11,3547801</v>
      </c>
      <c r="AP560" s="0" t="n">
        <f aca="false">MIN(IF(ISBLANK(X560),9999,X560),IF(ISBLANK(AA560),9999,AA560),IF(ISBLANK(AD560),9999,AD560),IF(ISBLANK(AG560),9999,AG560),IF(ISBLANK(AI560),9999,AI560))</f>
        <v>2022</v>
      </c>
      <c r="AQ560" s="10" t="n">
        <v>44065</v>
      </c>
      <c r="AR560" s="0" t="n">
        <v>6</v>
      </c>
    </row>
    <row r="561" customFormat="false" ht="13" hidden="false" customHeight="false" outlineLevel="0" collapsed="false">
      <c r="B561" s="4" t="s">
        <v>89</v>
      </c>
      <c r="C561" s="4" t="n">
        <v>2015</v>
      </c>
      <c r="D561" s="4" t="s">
        <v>60</v>
      </c>
      <c r="E561" s="4" t="s">
        <v>157</v>
      </c>
      <c r="F561" s="4" t="n">
        <v>3</v>
      </c>
      <c r="G561" s="4"/>
      <c r="H561" s="2" t="s">
        <v>811</v>
      </c>
      <c r="I561" s="2" t="s">
        <v>944</v>
      </c>
      <c r="J561" s="2" t="s">
        <v>79</v>
      </c>
      <c r="K561" s="4" t="str">
        <f aca="false">CONCATENATE(IF(ISBLANK(W561),"-",W561),"/",IF(ISBLANK(Z561),"-",Z561),"/",IF(ISBLANK(AC561),"-",AC561),"/",IF(ISBLANK(AF561),"-",AF561),"/",IF(ISBLANK(AH561),"-",AH561))</f>
        <v>2016/2017/-/-/-</v>
      </c>
      <c r="L561" s="4" t="str">
        <f aca="false">CONCATENATE(IF(ISBLANK(X561),"-",X561),"/",IF(ISBLANK(AA561),"-",AA561),"/",IF(ISBLANK(AD561),"-",AD561),"/",IF(ISBLANK(AG561),"-",AG561),"/",IF(ISBLANK(AI561),"-",AI561))</f>
        <v>2022/2020/-/-/-</v>
      </c>
      <c r="M561" s="6"/>
      <c r="N561" s="4" t="n">
        <v>2016</v>
      </c>
      <c r="O561" s="4" t="str">
        <f aca="false">CONCATENATE(IF(ISBLANK(V561),"-",V561),"/",IF(ISBLANK(Y561),"-",Y561),"/",IF(ISBLANK(AB561),"-",AB561),"/",IF(ISBLANK(AE561),"-",AE561))</f>
        <v>90/89/-/-</v>
      </c>
      <c r="P561" s="4" t="s">
        <v>811</v>
      </c>
      <c r="Q561" s="4" t="s">
        <v>940</v>
      </c>
      <c r="R561" s="7"/>
      <c r="S561" s="7"/>
      <c r="T561" s="8" t="n">
        <f aca="false">M561*F561</f>
        <v>0</v>
      </c>
      <c r="U561" s="9" t="n">
        <f aca="false">G561*M561</f>
        <v>0</v>
      </c>
      <c r="V561" s="2" t="n">
        <v>90</v>
      </c>
      <c r="W561" s="0" t="n">
        <v>2016</v>
      </c>
      <c r="X561" s="0" t="n">
        <v>2022</v>
      </c>
      <c r="Y561" s="0" t="n">
        <v>89</v>
      </c>
      <c r="Z561" s="0" t="n">
        <v>2017</v>
      </c>
      <c r="AA561" s="0" t="n">
        <v>2020</v>
      </c>
      <c r="AB561" s="0" t="s">
        <v>161</v>
      </c>
      <c r="AE561" s="4"/>
      <c r="AJ561" s="0" t="n">
        <f aca="false">VLOOKUP(D561,Koordinaten!$A:$C,2,FALSE())</f>
        <v>12.4853384</v>
      </c>
      <c r="AK561" s="0" t="n">
        <f aca="false">VLOOKUP(D561,Koordinaten!$A:$C,3,FALSE())</f>
        <v>41.894802</v>
      </c>
      <c r="AL561" s="0" t="n">
        <f aca="false">IF(ISBLANK($E561),VLOOKUP(D561,Koordinaten!$A:$C,2,FALSE()),VLOOKUP($E561,Koordinaten!$F:$H,2,FALSE()))</f>
        <v>11.3547801</v>
      </c>
      <c r="AM561" s="0" t="n">
        <f aca="false">IF(ISBLANK($E561),VLOOKUP(D561,Koordinaten!$A:$C,3,FALSE()),VLOOKUP($E561,Koordinaten!$F:$H,3,FALSE()))</f>
        <v>46.4981125</v>
      </c>
      <c r="AN561" s="0" t="str">
        <f aca="false">CONCATENATE(AK561,";",AJ561)</f>
        <v>41,894802;12,4853384</v>
      </c>
      <c r="AO561" s="0" t="str">
        <f aca="false">CONCATENATE(AM561,";",AL561)</f>
        <v>46,4981125;11,3547801</v>
      </c>
      <c r="AP561" s="0" t="n">
        <f aca="false">MIN(IF(ISBLANK(X561),9999,X561),IF(ISBLANK(AA561),9999,AA561),IF(ISBLANK(AD561),9999,AD561),IF(ISBLANK(AG561),9999,AG561),IF(ISBLANK(AI561),9999,AI561))</f>
        <v>2020</v>
      </c>
    </row>
    <row r="562" customFormat="false" ht="13" hidden="false" customHeight="false" outlineLevel="0" collapsed="false">
      <c r="B562" s="4" t="s">
        <v>44</v>
      </c>
      <c r="C562" s="4" t="n">
        <v>2014</v>
      </c>
      <c r="D562" s="4" t="s">
        <v>60</v>
      </c>
      <c r="E562" s="4" t="s">
        <v>157</v>
      </c>
      <c r="F562" s="4" t="n">
        <v>3</v>
      </c>
      <c r="G562" s="4"/>
      <c r="H562" s="2" t="s">
        <v>811</v>
      </c>
      <c r="I562" s="2" t="s">
        <v>945</v>
      </c>
      <c r="J562" s="2" t="s">
        <v>163</v>
      </c>
      <c r="K562" s="4" t="str">
        <f aca="false">CONCATENATE(IF(ISBLANK(W562),"-",W562),"/",IF(ISBLANK(Z562),"-",Z562),"/",IF(ISBLANK(AC562),"-",AC562),"/",IF(ISBLANK(AF562),"-",AF562),"/",IF(ISBLANK(AH562),"-",AH562))</f>
        <v>-/2017/-/-/-</v>
      </c>
      <c r="L562" s="4" t="str">
        <f aca="false">CONCATENATE(IF(ISBLANK(X562),"-",X562),"/",IF(ISBLANK(AA562),"-",AA562),"/",IF(ISBLANK(AD562),"-",AD562),"/",IF(ISBLANK(AG562),"-",AG562),"/",IF(ISBLANK(AI562),"-",AI562))</f>
        <v>-/2020/-/-/-</v>
      </c>
      <c r="M562" s="6"/>
      <c r="N562" s="4" t="n">
        <v>2016</v>
      </c>
      <c r="O562" s="4" t="str">
        <f aca="false">CONCATENATE(IF(ISBLANK(V562),"-",V562),"/",IF(ISBLANK(Y562),"-",Y562),"/",IF(ISBLANK(AB562),"-",AB562),"/",IF(ISBLANK(AE562),"-",AE562))</f>
        <v>-/88/-/-</v>
      </c>
      <c r="P562" s="4" t="s">
        <v>811</v>
      </c>
      <c r="Q562" s="4" t="s">
        <v>940</v>
      </c>
      <c r="R562" s="7"/>
      <c r="S562" s="7"/>
      <c r="T562" s="8" t="n">
        <f aca="false">M562*F562</f>
        <v>0</v>
      </c>
      <c r="U562" s="9" t="n">
        <f aca="false">G562*M562</f>
        <v>0</v>
      </c>
      <c r="V562" s="2" t="s">
        <v>161</v>
      </c>
      <c r="Y562" s="0" t="n">
        <v>88</v>
      </c>
      <c r="Z562" s="0" t="n">
        <v>2017</v>
      </c>
      <c r="AA562" s="0" t="n">
        <v>2020</v>
      </c>
      <c r="AB562" s="0" t="s">
        <v>161</v>
      </c>
      <c r="AE562" s="4"/>
      <c r="AJ562" s="0" t="n">
        <f aca="false">VLOOKUP(D562,Koordinaten!$A:$C,2,FALSE())</f>
        <v>12.4853384</v>
      </c>
      <c r="AK562" s="0" t="n">
        <f aca="false">VLOOKUP(D562,Koordinaten!$A:$C,3,FALSE())</f>
        <v>41.894802</v>
      </c>
      <c r="AL562" s="0" t="n">
        <f aca="false">IF(ISBLANK($E562),VLOOKUP(D562,Koordinaten!$A:$C,2,FALSE()),VLOOKUP($E562,Koordinaten!$F:$H,2,FALSE()))</f>
        <v>11.3547801</v>
      </c>
      <c r="AM562" s="0" t="n">
        <f aca="false">IF(ISBLANK($E562),VLOOKUP(D562,Koordinaten!$A:$C,3,FALSE()),VLOOKUP($E562,Koordinaten!$F:$H,3,FALSE()))</f>
        <v>46.4981125</v>
      </c>
      <c r="AN562" s="0" t="str">
        <f aca="false">CONCATENATE(AK562,";",AJ562)</f>
        <v>41,894802;12,4853384</v>
      </c>
      <c r="AO562" s="0" t="str">
        <f aca="false">CONCATENATE(AM562,";",AL562)</f>
        <v>46,4981125;11,3547801</v>
      </c>
      <c r="AP562" s="0" t="n">
        <f aca="false">MIN(IF(ISBLANK(X562),9999,X562),IF(ISBLANK(AA562),9999,AA562),IF(ISBLANK(AD562),9999,AD562),IF(ISBLANK(AG562),9999,AG562),IF(ISBLANK(AI562),9999,AI562))</f>
        <v>2020</v>
      </c>
    </row>
    <row r="563" customFormat="false" ht="20" hidden="false" customHeight="false" outlineLevel="0" collapsed="false">
      <c r="B563" s="4" t="s">
        <v>44</v>
      </c>
      <c r="C563" s="5" t="n">
        <v>2013</v>
      </c>
      <c r="D563" s="4" t="s">
        <v>60</v>
      </c>
      <c r="E563" s="4" t="s">
        <v>157</v>
      </c>
      <c r="F563" s="4" t="n">
        <v>1</v>
      </c>
      <c r="G563" s="4" t="n">
        <v>1</v>
      </c>
      <c r="H563" s="2" t="s">
        <v>811</v>
      </c>
      <c r="I563" s="2" t="s">
        <v>853</v>
      </c>
      <c r="J563" s="2" t="s">
        <v>163</v>
      </c>
      <c r="K563" s="4" t="str">
        <f aca="false">CONCATENATE(IF(ISBLANK(W563),"-",W563),"/",IF(ISBLANK(Z563),"-",Z563),"/",IF(ISBLANK(AC563),"-",AC563),"/",IF(ISBLANK(AF563),"-",AF563),"/",IF(ISBLANK(AH563),"-",AH563))</f>
        <v>2016/2018/2017/-/-</v>
      </c>
      <c r="L563" s="4" t="str">
        <f aca="false">CONCATENATE(IF(ISBLANK(X563),"-",X563),"/",IF(ISBLANK(AA563),"-",AA563),"/",IF(ISBLANK(AD563),"-",AD563),"/",IF(ISBLANK(AG563),"-",AG563),"/",IF(ISBLANK(AI563),"-",AI563))</f>
        <v>2026/2023/2025/-/-</v>
      </c>
      <c r="M563" s="6"/>
      <c r="N563" s="4" t="n">
        <v>2016</v>
      </c>
      <c r="O563" s="4" t="str">
        <f aca="false">CONCATENATE(IF(ISBLANK(V563),"-",V563),"/",IF(ISBLANK(Y563),"-",Y563),"/",IF(ISBLANK(AB563),"-",AB563),"/",IF(ISBLANK(AE563),"-",AE563))</f>
        <v>92/90/93/-</v>
      </c>
      <c r="P563" s="4" t="s">
        <v>946</v>
      </c>
      <c r="Q563" s="4" t="s">
        <v>940</v>
      </c>
      <c r="R563" s="7"/>
      <c r="S563" s="7"/>
      <c r="T563" s="8" t="n">
        <f aca="false">M563*F563</f>
        <v>0</v>
      </c>
      <c r="U563" s="9" t="n">
        <f aca="false">G563*M563</f>
        <v>0</v>
      </c>
      <c r="V563" s="2" t="n">
        <v>92</v>
      </c>
      <c r="W563" s="0" t="n">
        <v>2016</v>
      </c>
      <c r="X563" s="0" t="n">
        <v>2026</v>
      </c>
      <c r="Y563" s="0" t="n">
        <v>90</v>
      </c>
      <c r="Z563" s="0" t="n">
        <v>2018</v>
      </c>
      <c r="AA563" s="0" t="n">
        <v>2023</v>
      </c>
      <c r="AB563" s="0" t="n">
        <v>93</v>
      </c>
      <c r="AC563" s="0" t="n">
        <v>2017</v>
      </c>
      <c r="AD563" s="0" t="n">
        <v>2025</v>
      </c>
      <c r="AE563" s="4"/>
      <c r="AJ563" s="0" t="n">
        <f aca="false">VLOOKUP(D563,Koordinaten!$A:$C,2,FALSE())</f>
        <v>12.4853384</v>
      </c>
      <c r="AK563" s="0" t="n">
        <f aca="false">VLOOKUP(D563,Koordinaten!$A:$C,3,FALSE())</f>
        <v>41.894802</v>
      </c>
      <c r="AL563" s="0" t="n">
        <f aca="false">IF(ISBLANK($E563),VLOOKUP(D563,Koordinaten!$A:$C,2,FALSE()),VLOOKUP($E563,Koordinaten!$F:$H,2,FALSE()))</f>
        <v>11.3547801</v>
      </c>
      <c r="AM563" s="0" t="n">
        <f aca="false">IF(ISBLANK($E563),VLOOKUP(D563,Koordinaten!$A:$C,3,FALSE()),VLOOKUP($E563,Koordinaten!$F:$H,3,FALSE()))</f>
        <v>46.4981125</v>
      </c>
      <c r="AN563" s="0" t="str">
        <f aca="false">CONCATENATE(AK563,";",AJ563)</f>
        <v>41,894802;12,4853384</v>
      </c>
      <c r="AO563" s="0" t="str">
        <f aca="false">CONCATENATE(AM563,";",AL563)</f>
        <v>46,4981125;11,3547801</v>
      </c>
      <c r="AP563" s="0" t="n">
        <f aca="false">MIN(IF(ISBLANK(X563),9999,X563),IF(ISBLANK(AA563),9999,AA563),IF(ISBLANK(AD563),9999,AD563),IF(ISBLANK(AG563),9999,AG563),IF(ISBLANK(AI563),9999,AI563))</f>
        <v>2023</v>
      </c>
      <c r="AQ563" s="10" t="n">
        <v>44066</v>
      </c>
      <c r="AR563" s="0" t="n">
        <v>15</v>
      </c>
    </row>
    <row r="564" customFormat="false" ht="13" hidden="false" customHeight="false" outlineLevel="0" collapsed="false">
      <c r="B564" s="4" t="s">
        <v>52</v>
      </c>
      <c r="C564" s="5" t="n">
        <v>2012</v>
      </c>
      <c r="D564" s="4" t="s">
        <v>60</v>
      </c>
      <c r="E564" s="4" t="s">
        <v>157</v>
      </c>
      <c r="F564" s="4" t="n">
        <v>1</v>
      </c>
      <c r="G564" s="4"/>
      <c r="H564" s="4" t="s">
        <v>273</v>
      </c>
      <c r="I564" s="2" t="s">
        <v>277</v>
      </c>
      <c r="J564" s="2" t="s">
        <v>278</v>
      </c>
      <c r="K564" s="4" t="str">
        <f aca="false">CONCATENATE(IF(ISBLANK(W564),"-",W564),"/",IF(ISBLANK(Z564),"-",Z564),"/",IF(ISBLANK(AC564),"-",AC564),"/",IF(ISBLANK(AF564),"-",AF564),"/",IF(ISBLANK(AH564),"-",AH564))</f>
        <v>-/-/-/-/-</v>
      </c>
      <c r="L564" s="4" t="str">
        <f aca="false">CONCATENATE(IF(ISBLANK(X564),"-",X564),"/",IF(ISBLANK(AA564),"-",AA564),"/",IF(ISBLANK(AD564),"-",AD564),"/",IF(ISBLANK(AG564),"-",AG564),"/",IF(ISBLANK(AI564),"-",AI564))</f>
        <v>-/-/-/-/-</v>
      </c>
      <c r="M564" s="6"/>
      <c r="N564" s="4" t="n">
        <v>2016</v>
      </c>
      <c r="O564" s="4" t="str">
        <f aca="false">CONCATENATE(IF(ISBLANK(V564),"-",V564),"/",IF(ISBLANK(Y564),"-",Y564),"/",IF(ISBLANK(AB564),"-",AB564),"/",IF(ISBLANK(AE564),"-",AE564))</f>
        <v>-/-/-/-</v>
      </c>
      <c r="P564" s="4" t="s">
        <v>563</v>
      </c>
      <c r="Q564" s="4" t="s">
        <v>940</v>
      </c>
      <c r="R564" s="7"/>
      <c r="S564" s="7"/>
      <c r="T564" s="8" t="n">
        <f aca="false">M564*F564</f>
        <v>0</v>
      </c>
      <c r="U564" s="9" t="n">
        <f aca="false">G564*M564</f>
        <v>0</v>
      </c>
      <c r="V564" s="2" t="s">
        <v>161</v>
      </c>
      <c r="Y564" s="0" t="s">
        <v>161</v>
      </c>
      <c r="AB564" s="0" t="s">
        <v>161</v>
      </c>
      <c r="AE564" s="4"/>
      <c r="AJ564" s="0" t="n">
        <f aca="false">VLOOKUP(D564,Koordinaten!$A:$C,2,FALSE())</f>
        <v>12.4853384</v>
      </c>
      <c r="AK564" s="0" t="n">
        <f aca="false">VLOOKUP(D564,Koordinaten!$A:$C,3,FALSE())</f>
        <v>41.894802</v>
      </c>
      <c r="AL564" s="0" t="n">
        <f aca="false">IF(ISBLANK($E564),VLOOKUP(D564,Koordinaten!$A:$C,2,FALSE()),VLOOKUP($E564,Koordinaten!$F:$H,2,FALSE()))</f>
        <v>11.3547801</v>
      </c>
      <c r="AM564" s="0" t="n">
        <f aca="false">IF(ISBLANK($E564),VLOOKUP(D564,Koordinaten!$A:$C,3,FALSE()),VLOOKUP($E564,Koordinaten!$F:$H,3,FALSE()))</f>
        <v>46.4981125</v>
      </c>
      <c r="AN564" s="0" t="str">
        <f aca="false">CONCATENATE(AK564,";",AJ564)</f>
        <v>41,894802;12,4853384</v>
      </c>
      <c r="AO564" s="0" t="str">
        <f aca="false">CONCATENATE(AM564,";",AL564)</f>
        <v>46,4981125;11,3547801</v>
      </c>
      <c r="AP564" s="0" t="n">
        <f aca="false">MIN(IF(ISBLANK(X564),9999,X564),IF(ISBLANK(AA564),9999,AA564),IF(ISBLANK(AD564),9999,AD564),IF(ISBLANK(AG564),9999,AG564),IF(ISBLANK(AI564),9999,AI564))</f>
        <v>9999</v>
      </c>
    </row>
    <row r="565" customFormat="false" ht="13" hidden="false" customHeight="false" outlineLevel="0" collapsed="false">
      <c r="B565" s="4" t="s">
        <v>52</v>
      </c>
      <c r="C565" s="5" t="n">
        <v>2010</v>
      </c>
      <c r="D565" s="4" t="s">
        <v>60</v>
      </c>
      <c r="E565" s="4" t="s">
        <v>157</v>
      </c>
      <c r="F565" s="4" t="n">
        <v>2</v>
      </c>
      <c r="G565" s="4"/>
      <c r="H565" s="4" t="s">
        <v>273</v>
      </c>
      <c r="I565" s="2" t="s">
        <v>274</v>
      </c>
      <c r="J565" s="2" t="s">
        <v>275</v>
      </c>
      <c r="K565" s="4" t="str">
        <f aca="false">CONCATENATE(IF(ISBLANK(W565),"-",W565),"/",IF(ISBLANK(Z565),"-",Z565),"/",IF(ISBLANK(AC565),"-",AC565),"/",IF(ISBLANK(AF565),"-",AF565),"/",IF(ISBLANK(AH565),"-",AH565))</f>
        <v>-/-/-/-/-</v>
      </c>
      <c r="L565" s="4" t="str">
        <f aca="false">CONCATENATE(IF(ISBLANK(X565),"-",X565),"/",IF(ISBLANK(AA565),"-",AA565),"/",IF(ISBLANK(AD565),"-",AD565),"/",IF(ISBLANK(AG565),"-",AG565),"/",IF(ISBLANK(AI565),"-",AI565))</f>
        <v>-/-/-/-/-</v>
      </c>
      <c r="M565" s="6"/>
      <c r="N565" s="4" t="n">
        <v>2016</v>
      </c>
      <c r="O565" s="4" t="str">
        <f aca="false">CONCATENATE(IF(ISBLANK(V565),"-",V565),"/",IF(ISBLANK(Y565),"-",Y565),"/",IF(ISBLANK(AB565),"-",AB565),"/",IF(ISBLANK(AE565),"-",AE565))</f>
        <v>-/-/-/-</v>
      </c>
      <c r="P565" s="4" t="s">
        <v>563</v>
      </c>
      <c r="Q565" s="4" t="s">
        <v>940</v>
      </c>
      <c r="R565" s="7"/>
      <c r="S565" s="7"/>
      <c r="T565" s="8" t="n">
        <f aca="false">M565*F565</f>
        <v>0</v>
      </c>
      <c r="U565" s="9" t="n">
        <f aca="false">G565*M565</f>
        <v>0</v>
      </c>
      <c r="V565" s="2" t="s">
        <v>161</v>
      </c>
      <c r="Y565" s="0" t="s">
        <v>161</v>
      </c>
      <c r="AB565" s="0" t="s">
        <v>161</v>
      </c>
      <c r="AE565" s="4"/>
      <c r="AJ565" s="0" t="n">
        <f aca="false">VLOOKUP(D565,Koordinaten!$A:$C,2,FALSE())</f>
        <v>12.4853384</v>
      </c>
      <c r="AK565" s="0" t="n">
        <f aca="false">VLOOKUP(D565,Koordinaten!$A:$C,3,FALSE())</f>
        <v>41.894802</v>
      </c>
      <c r="AL565" s="0" t="n">
        <f aca="false">IF(ISBLANK($E565),VLOOKUP(D565,Koordinaten!$A:$C,2,FALSE()),VLOOKUP($E565,Koordinaten!$F:$H,2,FALSE()))</f>
        <v>11.3547801</v>
      </c>
      <c r="AM565" s="0" t="n">
        <f aca="false">IF(ISBLANK($E565),VLOOKUP(D565,Koordinaten!$A:$C,3,FALSE()),VLOOKUP($E565,Koordinaten!$F:$H,3,FALSE()))</f>
        <v>46.4981125</v>
      </c>
      <c r="AN565" s="0" t="str">
        <f aca="false">CONCATENATE(AK565,";",AJ565)</f>
        <v>41,894802;12,4853384</v>
      </c>
      <c r="AO565" s="0" t="str">
        <f aca="false">CONCATENATE(AM565,";",AL565)</f>
        <v>46,4981125;11,3547801</v>
      </c>
      <c r="AP565" s="0" t="n">
        <f aca="false">MIN(IF(ISBLANK(X565),9999,X565),IF(ISBLANK(AA565),9999,AA565),IF(ISBLANK(AD565),9999,AD565),IF(ISBLANK(AG565),9999,AG565),IF(ISBLANK(AI565),9999,AI565))</f>
        <v>9999</v>
      </c>
    </row>
    <row r="566" customFormat="false" ht="13" hidden="false" customHeight="false" outlineLevel="0" collapsed="false">
      <c r="B566" s="4" t="s">
        <v>44</v>
      </c>
      <c r="C566" s="5" t="n">
        <v>2013</v>
      </c>
      <c r="D566" s="4" t="s">
        <v>60</v>
      </c>
      <c r="E566" s="4" t="s">
        <v>157</v>
      </c>
      <c r="F566" s="4" t="n">
        <v>3</v>
      </c>
      <c r="G566" s="4"/>
      <c r="H566" s="4" t="s">
        <v>273</v>
      </c>
      <c r="I566" s="2" t="s">
        <v>282</v>
      </c>
      <c r="J566" s="2" t="s">
        <v>163</v>
      </c>
      <c r="K566" s="4" t="str">
        <f aca="false">CONCATENATE(IF(ISBLANK(W566),"-",W566),"/",IF(ISBLANK(Z566),"-",Z566),"/",IF(ISBLANK(AC566),"-",AC566),"/",IF(ISBLANK(AF566),"-",AF566),"/",IF(ISBLANK(AH566),"-",AH566))</f>
        <v>-/-/-/2017/-</v>
      </c>
      <c r="L566" s="4" t="str">
        <f aca="false">CONCATENATE(IF(ISBLANK(X566),"-",X566),"/",IF(ISBLANK(AA566),"-",AA566),"/",IF(ISBLANK(AD566),"-",AD566),"/",IF(ISBLANK(AG566),"-",AG566),"/",IF(ISBLANK(AI566),"-",AI566))</f>
        <v>-/-/-/2020/-</v>
      </c>
      <c r="M566" s="6"/>
      <c r="N566" s="4" t="n">
        <v>2016</v>
      </c>
      <c r="O566" s="4" t="str">
        <f aca="false">CONCATENATE(IF(ISBLANK(V566),"-",V566),"/",IF(ISBLANK(Y566),"-",Y566),"/",IF(ISBLANK(AB566),"-",AB566),"/",IF(ISBLANK(AE566),"-",AE566))</f>
        <v>-/-/-/CT85</v>
      </c>
      <c r="P566" s="4" t="s">
        <v>273</v>
      </c>
      <c r="Q566" s="4" t="s">
        <v>940</v>
      </c>
      <c r="R566" s="25" t="n">
        <v>44126</v>
      </c>
      <c r="S566" s="7" t="s">
        <v>947</v>
      </c>
      <c r="T566" s="8" t="n">
        <f aca="false">M566*F566</f>
        <v>0</v>
      </c>
      <c r="U566" s="9" t="n">
        <f aca="false">G566*M566</f>
        <v>0</v>
      </c>
      <c r="V566" s="2" t="s">
        <v>161</v>
      </c>
      <c r="Y566" s="0" t="s">
        <v>161</v>
      </c>
      <c r="AB566" s="0" t="s">
        <v>161</v>
      </c>
      <c r="AE566" s="4" t="s">
        <v>948</v>
      </c>
      <c r="AF566" s="0" t="n">
        <v>2017</v>
      </c>
      <c r="AG566" s="0" t="n">
        <v>2020</v>
      </c>
      <c r="AJ566" s="0" t="n">
        <f aca="false">VLOOKUP(D566,Koordinaten!$A:$C,2,FALSE())</f>
        <v>12.4853384</v>
      </c>
      <c r="AK566" s="0" t="n">
        <f aca="false">VLOOKUP(D566,Koordinaten!$A:$C,3,FALSE())</f>
        <v>41.894802</v>
      </c>
      <c r="AL566" s="0" t="n">
        <f aca="false">IF(ISBLANK($E566),VLOOKUP(D566,Koordinaten!$A:$C,2,FALSE()),VLOOKUP($E566,Koordinaten!$F:$H,2,FALSE()))</f>
        <v>11.3547801</v>
      </c>
      <c r="AM566" s="0" t="n">
        <f aca="false">IF(ISBLANK($E566),VLOOKUP(D566,Koordinaten!$A:$C,3,FALSE()),VLOOKUP($E566,Koordinaten!$F:$H,3,FALSE()))</f>
        <v>46.4981125</v>
      </c>
      <c r="AN566" s="0" t="str">
        <f aca="false">CONCATENATE(AK566,";",AJ566)</f>
        <v>41,894802;12,4853384</v>
      </c>
      <c r="AO566" s="0" t="str">
        <f aca="false">CONCATENATE(AM566,";",AL566)</f>
        <v>46,4981125;11,3547801</v>
      </c>
      <c r="AP566" s="0" t="n">
        <f aca="false">MIN(IF(ISBLANK(X566),9999,X566),IF(ISBLANK(AA566),9999,AA566),IF(ISBLANK(AD566),9999,AD566),IF(ISBLANK(AG566),9999,AG566),IF(ISBLANK(AI566),9999,AI566))</f>
        <v>2020</v>
      </c>
      <c r="AQ566" s="10" t="n">
        <v>44066</v>
      </c>
      <c r="AR566" s="0" t="n">
        <v>9</v>
      </c>
    </row>
    <row r="567" customFormat="false" ht="13" hidden="false" customHeight="false" outlineLevel="0" collapsed="false">
      <c r="B567" s="4" t="s">
        <v>44</v>
      </c>
      <c r="C567" s="4" t="n">
        <v>2013</v>
      </c>
      <c r="D567" s="4" t="s">
        <v>60</v>
      </c>
      <c r="E567" s="4" t="s">
        <v>157</v>
      </c>
      <c r="F567" s="4" t="n">
        <v>3</v>
      </c>
      <c r="G567" s="4"/>
      <c r="H567" s="4" t="s">
        <v>273</v>
      </c>
      <c r="I567" s="2" t="s">
        <v>283</v>
      </c>
      <c r="J567" s="2" t="s">
        <v>48</v>
      </c>
      <c r="K567" s="4" t="str">
        <f aca="false">CONCATENATE(IF(ISBLANK(W567),"-",W567),"/",IF(ISBLANK(Z567),"-",Z567),"/",IF(ISBLANK(AC567),"-",AC567),"/",IF(ISBLANK(AF567),"-",AF567),"/",IF(ISBLANK(AH567),"-",AH567))</f>
        <v>-/-/-/2019/-</v>
      </c>
      <c r="L567" s="4" t="str">
        <f aca="false">CONCATENATE(IF(ISBLANK(X567),"-",X567),"/",IF(ISBLANK(AA567),"-",AA567),"/",IF(ISBLANK(AD567),"-",AD567),"/",IF(ISBLANK(AG567),"-",AG567),"/",IF(ISBLANK(AI567),"-",AI567))</f>
        <v>-/-/-/2025/-</v>
      </c>
      <c r="M567" s="6"/>
      <c r="N567" s="4" t="n">
        <v>2016</v>
      </c>
      <c r="O567" s="4" t="str">
        <f aca="false">CONCATENATE(IF(ISBLANK(V567),"-",V567),"/",IF(ISBLANK(Y567),"-",Y567),"/",IF(ISBLANK(AB567),"-",AB567),"/",IF(ISBLANK(AE567),"-",AE567))</f>
        <v>-/-/-/CT88</v>
      </c>
      <c r="P567" s="4" t="s">
        <v>273</v>
      </c>
      <c r="Q567" s="4" t="s">
        <v>940</v>
      </c>
      <c r="R567" s="7"/>
      <c r="S567" s="7"/>
      <c r="T567" s="8" t="n">
        <f aca="false">M567*F567</f>
        <v>0</v>
      </c>
      <c r="U567" s="9" t="n">
        <f aca="false">G567*M567</f>
        <v>0</v>
      </c>
      <c r="V567" s="2" t="s">
        <v>161</v>
      </c>
      <c r="Y567" s="0" t="s">
        <v>161</v>
      </c>
      <c r="AB567" s="0" t="s">
        <v>161</v>
      </c>
      <c r="AE567" s="4" t="s">
        <v>606</v>
      </c>
      <c r="AF567" s="0" t="n">
        <v>2019</v>
      </c>
      <c r="AG567" s="0" t="n">
        <v>2025</v>
      </c>
      <c r="AJ567" s="0" t="n">
        <f aca="false">VLOOKUP(D567,Koordinaten!$A:$C,2,FALSE())</f>
        <v>12.4853384</v>
      </c>
      <c r="AK567" s="0" t="n">
        <f aca="false">VLOOKUP(D567,Koordinaten!$A:$C,3,FALSE())</f>
        <v>41.894802</v>
      </c>
      <c r="AL567" s="0" t="n">
        <f aca="false">IF(ISBLANK($E567),VLOOKUP(D567,Koordinaten!$A:$C,2,FALSE()),VLOOKUP($E567,Koordinaten!$F:$H,2,FALSE()))</f>
        <v>11.3547801</v>
      </c>
      <c r="AM567" s="0" t="n">
        <f aca="false">IF(ISBLANK($E567),VLOOKUP(D567,Koordinaten!$A:$C,3,FALSE()),VLOOKUP($E567,Koordinaten!$F:$H,3,FALSE()))</f>
        <v>46.4981125</v>
      </c>
      <c r="AN567" s="0" t="str">
        <f aca="false">CONCATENATE(AK567,";",AJ567)</f>
        <v>41,894802;12,4853384</v>
      </c>
      <c r="AO567" s="0" t="str">
        <f aca="false">CONCATENATE(AM567,";",AL567)</f>
        <v>46,4981125;11,3547801</v>
      </c>
      <c r="AP567" s="0" t="n">
        <f aca="false">MIN(IF(ISBLANK(X567),9999,X567),IF(ISBLANK(AA567),9999,AA567),IF(ISBLANK(AD567),9999,AD567),IF(ISBLANK(AG567),9999,AG567),IF(ISBLANK(AI567),9999,AI567))</f>
        <v>2025</v>
      </c>
    </row>
    <row r="568" customFormat="false" ht="13" hidden="false" customHeight="false" outlineLevel="0" collapsed="false">
      <c r="B568" s="4" t="s">
        <v>89</v>
      </c>
      <c r="C568" s="5" t="n">
        <v>2015</v>
      </c>
      <c r="D568" s="4" t="s">
        <v>60</v>
      </c>
      <c r="E568" s="4" t="s">
        <v>157</v>
      </c>
      <c r="F568" s="4" t="n">
        <v>3</v>
      </c>
      <c r="G568" s="4" t="n">
        <v>2</v>
      </c>
      <c r="H568" s="4" t="s">
        <v>273</v>
      </c>
      <c r="I568" s="2" t="s">
        <v>284</v>
      </c>
      <c r="J568" s="2" t="s">
        <v>144</v>
      </c>
      <c r="K568" s="4" t="str">
        <f aca="false">CONCATENATE(IF(ISBLANK(W568),"-",W568),"/",IF(ISBLANK(Z568),"-",Z568),"/",IF(ISBLANK(AC568),"-",AC568),"/",IF(ISBLANK(AF568),"-",AF568),"/",IF(ISBLANK(AH568),"-",AH568))</f>
        <v>2017/-/-/2017/-</v>
      </c>
      <c r="L568" s="4" t="str">
        <f aca="false">CONCATENATE(IF(ISBLANK(X568),"-",X568),"/",IF(ISBLANK(AA568),"-",AA568),"/",IF(ISBLANK(AD568),"-",AD568),"/",IF(ISBLANK(AG568),"-",AG568),"/",IF(ISBLANK(AI568),"-",AI568))</f>
        <v>2022/-/-/2021/-</v>
      </c>
      <c r="M568" s="6"/>
      <c r="N568" s="4" t="n">
        <v>2016</v>
      </c>
      <c r="O568" s="4" t="str">
        <f aca="false">CONCATENATE(IF(ISBLANK(V568),"-",V568),"/",IF(ISBLANK(Y568),"-",Y568),"/",IF(ISBLANK(AB568),"-",AB568),"/",IF(ISBLANK(AE568),"-",AE568))</f>
        <v>92/-/-/92</v>
      </c>
      <c r="P568" s="4" t="s">
        <v>563</v>
      </c>
      <c r="Q568" s="4" t="s">
        <v>940</v>
      </c>
      <c r="R568" s="7"/>
      <c r="S568" s="7"/>
      <c r="T568" s="8" t="n">
        <f aca="false">M568*F568</f>
        <v>0</v>
      </c>
      <c r="U568" s="9" t="n">
        <f aca="false">G568*M568</f>
        <v>0</v>
      </c>
      <c r="V568" s="2" t="n">
        <v>92</v>
      </c>
      <c r="W568" s="0" t="n">
        <v>2017</v>
      </c>
      <c r="X568" s="0" t="n">
        <v>2022</v>
      </c>
      <c r="Y568" s="0" t="s">
        <v>161</v>
      </c>
      <c r="AB568" s="0" t="s">
        <v>161</v>
      </c>
      <c r="AE568" s="4" t="n">
        <v>92</v>
      </c>
      <c r="AF568" s="0" t="n">
        <v>2017</v>
      </c>
      <c r="AG568" s="0" t="n">
        <v>2021</v>
      </c>
      <c r="AJ568" s="0" t="n">
        <f aca="false">VLOOKUP(D568,Koordinaten!$A:$C,2,FALSE())</f>
        <v>12.4853384</v>
      </c>
      <c r="AK568" s="0" t="n">
        <f aca="false">VLOOKUP(D568,Koordinaten!$A:$C,3,FALSE())</f>
        <v>41.894802</v>
      </c>
      <c r="AL568" s="0" t="n">
        <f aca="false">IF(ISBLANK($E568),VLOOKUP(D568,Koordinaten!$A:$C,2,FALSE()),VLOOKUP($E568,Koordinaten!$F:$H,2,FALSE()))</f>
        <v>11.3547801</v>
      </c>
      <c r="AM568" s="0" t="n">
        <f aca="false">IF(ISBLANK($E568),VLOOKUP(D568,Koordinaten!$A:$C,3,FALSE()),VLOOKUP($E568,Koordinaten!$F:$H,3,FALSE()))</f>
        <v>46.4981125</v>
      </c>
      <c r="AN568" s="0" t="str">
        <f aca="false">CONCATENATE(AK568,";",AJ568)</f>
        <v>41,894802;12,4853384</v>
      </c>
      <c r="AO568" s="0" t="str">
        <f aca="false">CONCATENATE(AM568,";",AL568)</f>
        <v>46,4981125;11,3547801</v>
      </c>
      <c r="AP568" s="0" t="n">
        <f aca="false">MIN(IF(ISBLANK(X568),9999,X568),IF(ISBLANK(AA568),9999,AA568),IF(ISBLANK(AD568),9999,AD568),IF(ISBLANK(AG568),9999,AG568),IF(ISBLANK(AI568),9999,AI568))</f>
        <v>2021</v>
      </c>
      <c r="AQ568" s="10" t="n">
        <v>44065</v>
      </c>
      <c r="AR568" s="0" t="n">
        <v>3</v>
      </c>
    </row>
    <row r="569" customFormat="false" ht="13" hidden="false" customHeight="false" outlineLevel="0" collapsed="false">
      <c r="B569" s="4" t="s">
        <v>89</v>
      </c>
      <c r="C569" s="5" t="n">
        <v>2015</v>
      </c>
      <c r="D569" s="4" t="s">
        <v>60</v>
      </c>
      <c r="E569" s="4" t="s">
        <v>157</v>
      </c>
      <c r="F569" s="4" t="n">
        <v>0</v>
      </c>
      <c r="G569" s="4"/>
      <c r="H569" s="4" t="s">
        <v>273</v>
      </c>
      <c r="I569" s="2" t="s">
        <v>949</v>
      </c>
      <c r="J569" s="2" t="s">
        <v>278</v>
      </c>
      <c r="K569" s="4" t="str">
        <f aca="false">CONCATENATE(IF(ISBLANK(W569),"-",W569),"/",IF(ISBLANK(Z569),"-",Z569),"/",IF(ISBLANK(AC569),"-",AC569),"/",IF(ISBLANK(AF569),"-",AF569),"/",IF(ISBLANK(AH569),"-",AH569))</f>
        <v>-/-/-/-/-</v>
      </c>
      <c r="L569" s="4" t="str">
        <f aca="false">CONCATENATE(IF(ISBLANK(X569),"-",X569),"/",IF(ISBLANK(AA569),"-",AA569),"/",IF(ISBLANK(AD569),"-",AD569),"/",IF(ISBLANK(AG569),"-",AG569),"/",IF(ISBLANK(AI569),"-",AI569))</f>
        <v>-/-/-/-/-</v>
      </c>
      <c r="M569" s="6"/>
      <c r="N569" s="4" t="n">
        <v>2016</v>
      </c>
      <c r="O569" s="4" t="str">
        <f aca="false">CONCATENATE(IF(ISBLANK(V569),"-",V569),"/",IF(ISBLANK(Y569),"-",Y569),"/",IF(ISBLANK(AB569),"-",AB569),"/",IF(ISBLANK(AE569),"-",AE569))</f>
        <v>-/-/-/-</v>
      </c>
      <c r="P569" s="4" t="s">
        <v>563</v>
      </c>
      <c r="Q569" s="4" t="s">
        <v>940</v>
      </c>
      <c r="R569" s="7"/>
      <c r="S569" s="7"/>
      <c r="T569" s="8" t="n">
        <f aca="false">M569*F569</f>
        <v>0</v>
      </c>
      <c r="U569" s="9" t="n">
        <f aca="false">G569*M569</f>
        <v>0</v>
      </c>
      <c r="V569" s="2" t="s">
        <v>161</v>
      </c>
      <c r="Y569" s="0" t="s">
        <v>161</v>
      </c>
      <c r="AB569" s="0" t="s">
        <v>161</v>
      </c>
      <c r="AE569" s="4"/>
      <c r="AJ569" s="0" t="n">
        <f aca="false">VLOOKUP(D569,Koordinaten!$A:$C,2,FALSE())</f>
        <v>12.4853384</v>
      </c>
      <c r="AK569" s="0" t="n">
        <f aca="false">VLOOKUP(D569,Koordinaten!$A:$C,3,FALSE())</f>
        <v>41.894802</v>
      </c>
      <c r="AL569" s="0" t="n">
        <f aca="false">IF(ISBLANK($E569),VLOOKUP(D569,Koordinaten!$A:$C,2,FALSE()),VLOOKUP($E569,Koordinaten!$F:$H,2,FALSE()))</f>
        <v>11.3547801</v>
      </c>
      <c r="AM569" s="0" t="n">
        <f aca="false">IF(ISBLANK($E569),VLOOKUP(D569,Koordinaten!$A:$C,3,FALSE()),VLOOKUP($E569,Koordinaten!$F:$H,3,FALSE()))</f>
        <v>46.4981125</v>
      </c>
      <c r="AN569" s="0" t="str">
        <f aca="false">CONCATENATE(AK569,";",AJ569)</f>
        <v>41,894802;12,4853384</v>
      </c>
      <c r="AO569" s="0" t="str">
        <f aca="false">CONCATENATE(AM569,";",AL569)</f>
        <v>46,4981125;11,3547801</v>
      </c>
      <c r="AP569" s="0" t="n">
        <f aca="false">MIN(IF(ISBLANK(X569),9999,X569),IF(ISBLANK(AA569),9999,AA569),IF(ISBLANK(AD569),9999,AD569),IF(ISBLANK(AG569),9999,AG569),IF(ISBLANK(AI569),9999,AI569))</f>
        <v>9999</v>
      </c>
    </row>
    <row r="570" customFormat="false" ht="20" hidden="false" customHeight="false" outlineLevel="0" collapsed="false">
      <c r="B570" s="4" t="s">
        <v>89</v>
      </c>
      <c r="C570" s="5" t="n">
        <v>2014</v>
      </c>
      <c r="D570" s="4" t="s">
        <v>60</v>
      </c>
      <c r="E570" s="4" t="s">
        <v>157</v>
      </c>
      <c r="F570" s="4" t="n">
        <v>3</v>
      </c>
      <c r="G570" s="4"/>
      <c r="H570" s="4" t="s">
        <v>273</v>
      </c>
      <c r="I570" s="2" t="s">
        <v>286</v>
      </c>
      <c r="J570" s="2" t="s">
        <v>97</v>
      </c>
      <c r="K570" s="4" t="str">
        <f aca="false">CONCATENATE(IF(ISBLANK(W570),"-",W570),"/",IF(ISBLANK(Z570),"-",Z570),"/",IF(ISBLANK(AC570),"-",AC570),"/",IF(ISBLANK(AF570),"-",AF570),"/",IF(ISBLANK(AH570),"-",AH570))</f>
        <v>2016/-/2016/2017/-</v>
      </c>
      <c r="L570" s="4" t="str">
        <f aca="false">CONCATENATE(IF(ISBLANK(X570),"-",X570),"/",IF(ISBLANK(AA570),"-",AA570),"/",IF(ISBLANK(AD570),"-",AD570),"/",IF(ISBLANK(AG570),"-",AG570),"/",IF(ISBLANK(AI570),"-",AI570))</f>
        <v>2022/-/2018/2023/-</v>
      </c>
      <c r="M570" s="6"/>
      <c r="N570" s="4" t="n">
        <v>2016</v>
      </c>
      <c r="O570" s="4" t="str">
        <f aca="false">CONCATENATE(IF(ISBLANK(V570),"-",V570),"/",IF(ISBLANK(Y570),"-",Y570),"/",IF(ISBLANK(AB570),"-",AB570),"/",IF(ISBLANK(AE570),"-",AE570))</f>
        <v>89/-/87/CT90</v>
      </c>
      <c r="P570" s="4" t="s">
        <v>563</v>
      </c>
      <c r="Q570" s="4" t="s">
        <v>940</v>
      </c>
      <c r="R570" s="7"/>
      <c r="S570" s="7"/>
      <c r="T570" s="8" t="n">
        <f aca="false">M570*F570</f>
        <v>0</v>
      </c>
      <c r="U570" s="9" t="n">
        <f aca="false">G570*M570</f>
        <v>0</v>
      </c>
      <c r="V570" s="2" t="n">
        <v>89</v>
      </c>
      <c r="W570" s="0" t="n">
        <v>2016</v>
      </c>
      <c r="X570" s="0" t="n">
        <v>2022</v>
      </c>
      <c r="Y570" s="0" t="s">
        <v>161</v>
      </c>
      <c r="AB570" s="0" t="n">
        <v>87</v>
      </c>
      <c r="AC570" s="0" t="n">
        <v>2016</v>
      </c>
      <c r="AD570" s="0" t="n">
        <v>2018</v>
      </c>
      <c r="AE570" s="4" t="s">
        <v>658</v>
      </c>
      <c r="AF570" s="0" t="n">
        <v>2017</v>
      </c>
      <c r="AG570" s="0" t="n">
        <v>2023</v>
      </c>
      <c r="AJ570" s="0" t="n">
        <f aca="false">VLOOKUP(D570,Koordinaten!$A:$C,2,FALSE())</f>
        <v>12.4853384</v>
      </c>
      <c r="AK570" s="0" t="n">
        <f aca="false">VLOOKUP(D570,Koordinaten!$A:$C,3,FALSE())</f>
        <v>41.894802</v>
      </c>
      <c r="AL570" s="0" t="n">
        <f aca="false">IF(ISBLANK($E570),VLOOKUP(D570,Koordinaten!$A:$C,2,FALSE()),VLOOKUP($E570,Koordinaten!$F:$H,2,FALSE()))</f>
        <v>11.3547801</v>
      </c>
      <c r="AM570" s="0" t="n">
        <f aca="false">IF(ISBLANK($E570),VLOOKUP(D570,Koordinaten!$A:$C,3,FALSE()),VLOOKUP($E570,Koordinaten!$F:$H,3,FALSE()))</f>
        <v>46.4981125</v>
      </c>
      <c r="AN570" s="0" t="str">
        <f aca="false">CONCATENATE(AK570,";",AJ570)</f>
        <v>41,894802;12,4853384</v>
      </c>
      <c r="AO570" s="0" t="str">
        <f aca="false">CONCATENATE(AM570,";",AL570)</f>
        <v>46,4981125;11,3547801</v>
      </c>
      <c r="AP570" s="0" t="n">
        <f aca="false">MIN(IF(ISBLANK(X570),9999,X570),IF(ISBLANK(AA570),9999,AA570),IF(ISBLANK(AD570),9999,AD570),IF(ISBLANK(AG570),9999,AG570),IF(ISBLANK(AI570),9999,AI570))</f>
        <v>2018</v>
      </c>
      <c r="AQ570" s="10"/>
    </row>
    <row r="571" customFormat="false" ht="13" hidden="false" customHeight="false" outlineLevel="0" collapsed="false">
      <c r="B571" s="4" t="s">
        <v>44</v>
      </c>
      <c r="C571" s="4" t="n">
        <v>2013</v>
      </c>
      <c r="D571" s="4" t="s">
        <v>60</v>
      </c>
      <c r="E571" s="4" t="s">
        <v>224</v>
      </c>
      <c r="F571" s="4" t="n">
        <v>0</v>
      </c>
      <c r="G571" s="4"/>
      <c r="H571" s="2" t="s">
        <v>950</v>
      </c>
      <c r="I571" s="2" t="s">
        <v>951</v>
      </c>
      <c r="J571" s="2" t="s">
        <v>48</v>
      </c>
      <c r="K571" s="4" t="str">
        <f aca="false">CONCATENATE(IF(ISBLANK(W571),"-",W571),"/",IF(ISBLANK(Z571),"-",Z571),"/",IF(ISBLANK(AC571),"-",AC571),"/",IF(ISBLANK(AF571),"-",AF571),"/",IF(ISBLANK(AH571),"-",AH571))</f>
        <v>2017/-/-/-/-</v>
      </c>
      <c r="L571" s="4" t="str">
        <f aca="false">CONCATENATE(IF(ISBLANK(X571),"-",X571),"/",IF(ISBLANK(AA571),"-",AA571),"/",IF(ISBLANK(AD571),"-",AD571),"/",IF(ISBLANK(AG571),"-",AG571),"/",IF(ISBLANK(AI571),"-",AI571))</f>
        <v>2022/-/-/-/-</v>
      </c>
      <c r="M571" s="6"/>
      <c r="N571" s="4" t="n">
        <v>2016</v>
      </c>
      <c r="O571" s="4" t="str">
        <f aca="false">CONCATENATE(IF(ISBLANK(V571),"-",V571),"/",IF(ISBLANK(Y571),"-",Y571),"/",IF(ISBLANK(AB571),"-",AB571),"/",IF(ISBLANK(AE571),"-",AE571))</f>
        <v>90+/-/-/-</v>
      </c>
      <c r="P571" s="4" t="s">
        <v>952</v>
      </c>
      <c r="Q571" s="4" t="s">
        <v>953</v>
      </c>
      <c r="R571" s="7"/>
      <c r="S571" s="7"/>
      <c r="T571" s="8" t="n">
        <f aca="false">M571*F571</f>
        <v>0</v>
      </c>
      <c r="U571" s="9" t="n">
        <f aca="false">G571*M571</f>
        <v>0</v>
      </c>
      <c r="V571" s="2" t="s">
        <v>388</v>
      </c>
      <c r="W571" s="0" t="n">
        <v>2017</v>
      </c>
      <c r="X571" s="0" t="n">
        <v>2022</v>
      </c>
      <c r="Y571" s="0" t="s">
        <v>161</v>
      </c>
      <c r="AB571" s="0" t="s">
        <v>161</v>
      </c>
      <c r="AE571" s="4"/>
      <c r="AJ571" s="0" t="n">
        <f aca="false">VLOOKUP(D571,Koordinaten!$A:$C,2,FALSE())</f>
        <v>12.4853384</v>
      </c>
      <c r="AK571" s="0" t="n">
        <f aca="false">VLOOKUP(D571,Koordinaten!$A:$C,3,FALSE())</f>
        <v>41.894802</v>
      </c>
      <c r="AL571" s="0" t="n">
        <f aca="false">IF(ISBLANK($E571),VLOOKUP(D571,Koordinaten!$A:$C,2,FALSE()),VLOOKUP($E571,Koordinaten!$F:$H,2,FALSE()))</f>
        <v>10.9924122</v>
      </c>
      <c r="AM571" s="0" t="n">
        <f aca="false">IF(ISBLANK($E571),VLOOKUP(D571,Koordinaten!$A:$C,3,FALSE()),VLOOKUP($E571,Koordinaten!$F:$H,3,FALSE()))</f>
        <v>45.4384958</v>
      </c>
      <c r="AN571" s="0" t="str">
        <f aca="false">CONCATENATE(AK571,";",AJ571)</f>
        <v>41,894802;12,4853384</v>
      </c>
      <c r="AO571" s="0" t="str">
        <f aca="false">CONCATENATE(AM571,";",AL571)</f>
        <v>45,4384958;10,9924122</v>
      </c>
      <c r="AP571" s="0" t="n">
        <f aca="false">MIN(IF(ISBLANK(X571),9999,X571),IF(ISBLANK(AA571),9999,AA571),IF(ISBLANK(AD571),9999,AD571),IF(ISBLANK(AG571),9999,AG571),IF(ISBLANK(AI571),9999,AI571))</f>
        <v>2022</v>
      </c>
    </row>
    <row r="572" customFormat="false" ht="13" hidden="false" customHeight="false" outlineLevel="0" collapsed="false">
      <c r="B572" s="4" t="s">
        <v>89</v>
      </c>
      <c r="C572" s="5" t="n">
        <v>2013</v>
      </c>
      <c r="D572" s="4" t="s">
        <v>53</v>
      </c>
      <c r="E572" s="4" t="s">
        <v>174</v>
      </c>
      <c r="F572" s="4" t="n">
        <v>1</v>
      </c>
      <c r="G572" s="4" t="n">
        <v>1</v>
      </c>
      <c r="H572" s="2" t="s">
        <v>766</v>
      </c>
      <c r="I572" s="2" t="s">
        <v>954</v>
      </c>
      <c r="J572" s="2" t="s">
        <v>97</v>
      </c>
      <c r="K572" s="4" t="str">
        <f aca="false">CONCATENATE(IF(ISBLANK(W572),"-",W572),"/",IF(ISBLANK(Z572),"-",Z572),"/",IF(ISBLANK(AC572),"-",AC572),"/",IF(ISBLANK(AF572),"-",AF572),"/",IF(ISBLANK(AH572),"-",AH572))</f>
        <v>2018/-/-/-/-</v>
      </c>
      <c r="L572" s="4" t="str">
        <f aca="false">CONCATENATE(IF(ISBLANK(X572),"-",X572),"/",IF(ISBLANK(AA572),"-",AA572),"/",IF(ISBLANK(AD572),"-",AD572),"/",IF(ISBLANK(AG572),"-",AG572),"/",IF(ISBLANK(AI572),"-",AI572))</f>
        <v>2030/-/-/-/-</v>
      </c>
      <c r="M572" s="6"/>
      <c r="N572" s="4" t="n">
        <v>2016</v>
      </c>
      <c r="O572" s="4" t="str">
        <f aca="false">CONCATENATE(IF(ISBLANK(V572),"-",V572),"/",IF(ISBLANK(Y572),"-",Y572),"/",IF(ISBLANK(AB572),"-",AB572),"/",IF(ISBLANK(AE572),"-",AE572))</f>
        <v>93/-/-/-</v>
      </c>
      <c r="P572" s="4" t="s">
        <v>955</v>
      </c>
      <c r="Q572" s="4" t="s">
        <v>956</v>
      </c>
      <c r="R572" s="7"/>
      <c r="S572" s="7"/>
      <c r="T572" s="8" t="n">
        <f aca="false">M572*F572</f>
        <v>0</v>
      </c>
      <c r="U572" s="9" t="n">
        <f aca="false">G572*M572</f>
        <v>0</v>
      </c>
      <c r="V572" s="2" t="n">
        <v>93</v>
      </c>
      <c r="W572" s="0" t="n">
        <v>2018</v>
      </c>
      <c r="X572" s="0" t="n">
        <v>2030</v>
      </c>
      <c r="Y572" s="0" t="s">
        <v>161</v>
      </c>
      <c r="AB572" s="0" t="s">
        <v>161</v>
      </c>
      <c r="AE572" s="4"/>
      <c r="AJ572" s="0" t="n">
        <f aca="false">VLOOKUP(D572,Koordinaten!$A:$C,2,FALSE())</f>
        <v>16.3725042</v>
      </c>
      <c r="AK572" s="0" t="n">
        <f aca="false">VLOOKUP(D572,Koordinaten!$A:$C,3,FALSE())</f>
        <v>48.2083537</v>
      </c>
      <c r="AL572" s="0" t="n">
        <f aca="false">IF(ISBLANK($E572),VLOOKUP(D572,Koordinaten!$A:$C,2,FALSE()),VLOOKUP($E572,Koordinaten!$F:$H,2,FALSE()))</f>
        <v>15.1666665</v>
      </c>
      <c r="AM572" s="0" t="n">
        <f aca="false">IF(ISBLANK($E572),VLOOKUP(D572,Koordinaten!$A:$C,3,FALSE()),VLOOKUP($E572,Koordinaten!$F:$H,3,FALSE()))</f>
        <v>47.2500001</v>
      </c>
      <c r="AN572" s="0" t="str">
        <f aca="false">CONCATENATE(AK572,";",AJ572)</f>
        <v>48,2083537;16,3725042</v>
      </c>
      <c r="AO572" s="0" t="str">
        <f aca="false">CONCATENATE(AM572,";",AL572)</f>
        <v>47,2500001;15,1666665</v>
      </c>
      <c r="AP572" s="0" t="n">
        <f aca="false">MIN(IF(ISBLANK(X572),9999,X572),IF(ISBLANK(AA572),9999,AA572),IF(ISBLANK(AD572),9999,AD572),IF(ISBLANK(AG572),9999,AG572),IF(ISBLANK(AI572),9999,AI572))</f>
        <v>2030</v>
      </c>
      <c r="AQ572" s="10" t="n">
        <v>44065</v>
      </c>
      <c r="AR572" s="0" t="n">
        <v>5</v>
      </c>
    </row>
    <row r="573" customFormat="false" ht="13" hidden="false" customHeight="false" outlineLevel="0" collapsed="false">
      <c r="B573" s="4" t="s">
        <v>89</v>
      </c>
      <c r="C573" s="5" t="n">
        <v>2013</v>
      </c>
      <c r="D573" s="4" t="s">
        <v>53</v>
      </c>
      <c r="E573" s="4" t="s">
        <v>174</v>
      </c>
      <c r="F573" s="4" t="n">
        <v>1</v>
      </c>
      <c r="G573" s="4" t="n">
        <v>1</v>
      </c>
      <c r="H573" s="2" t="s">
        <v>751</v>
      </c>
      <c r="I573" s="2" t="s">
        <v>957</v>
      </c>
      <c r="J573" s="2" t="s">
        <v>144</v>
      </c>
      <c r="K573" s="4" t="str">
        <f aca="false">CONCATENATE(IF(ISBLANK(W573),"-",W573),"/",IF(ISBLANK(Z573),"-",Z573),"/",IF(ISBLANK(AC573),"-",AC573),"/",IF(ISBLANK(AF573),"-",AF573),"/",IF(ISBLANK(AH573),"-",AH573))</f>
        <v>2024/-/2015/-/-</v>
      </c>
      <c r="L573" s="4" t="str">
        <f aca="false">CONCATENATE(IF(ISBLANK(X573),"-",X573),"/",IF(ISBLANK(AA573),"-",AA573),"/",IF(ISBLANK(AD573),"-",AD573),"/",IF(ISBLANK(AG573),"-",AG573),"/",IF(ISBLANK(AI573),"-",AI573))</f>
        <v>2040/-/2022/-/-</v>
      </c>
      <c r="M573" s="6"/>
      <c r="N573" s="4" t="n">
        <v>2016</v>
      </c>
      <c r="O573" s="4" t="str">
        <f aca="false">CONCATENATE(IF(ISBLANK(V573),"-",V573),"/",IF(ISBLANK(Y573),"-",Y573),"/",IF(ISBLANK(AB573),"-",AB573),"/",IF(ISBLANK(AE573),"-",AE573))</f>
        <v>92+/-/93/CT93</v>
      </c>
      <c r="P573" s="4" t="s">
        <v>955</v>
      </c>
      <c r="Q573" s="4" t="s">
        <v>956</v>
      </c>
      <c r="R573" s="7"/>
      <c r="S573" s="7"/>
      <c r="T573" s="8" t="n">
        <f aca="false">M573*F573</f>
        <v>0</v>
      </c>
      <c r="U573" s="9" t="n">
        <f aca="false">G573*M573</f>
        <v>0</v>
      </c>
      <c r="V573" s="2" t="s">
        <v>583</v>
      </c>
      <c r="W573" s="0" t="n">
        <v>2024</v>
      </c>
      <c r="X573" s="0" t="n">
        <v>2040</v>
      </c>
      <c r="Y573" s="0" t="s">
        <v>161</v>
      </c>
      <c r="AB573" s="0" t="n">
        <v>93</v>
      </c>
      <c r="AC573" s="0" t="n">
        <v>2015</v>
      </c>
      <c r="AD573" s="0" t="n">
        <v>2022</v>
      </c>
      <c r="AE573" s="4" t="s">
        <v>715</v>
      </c>
      <c r="AJ573" s="0" t="n">
        <f aca="false">VLOOKUP(D573,Koordinaten!$A:$C,2,FALSE())</f>
        <v>16.3725042</v>
      </c>
      <c r="AK573" s="0" t="n">
        <f aca="false">VLOOKUP(D573,Koordinaten!$A:$C,3,FALSE())</f>
        <v>48.2083537</v>
      </c>
      <c r="AL573" s="0" t="n">
        <f aca="false">IF(ISBLANK($E573),VLOOKUP(D573,Koordinaten!$A:$C,2,FALSE()),VLOOKUP($E573,Koordinaten!$F:$H,2,FALSE()))</f>
        <v>15.1666665</v>
      </c>
      <c r="AM573" s="0" t="n">
        <f aca="false">IF(ISBLANK($E573),VLOOKUP(D573,Koordinaten!$A:$C,3,FALSE()),VLOOKUP($E573,Koordinaten!$F:$H,3,FALSE()))</f>
        <v>47.2500001</v>
      </c>
      <c r="AN573" s="0" t="str">
        <f aca="false">CONCATENATE(AK573,";",AJ573)</f>
        <v>48,2083537;16,3725042</v>
      </c>
      <c r="AO573" s="0" t="str">
        <f aca="false">CONCATENATE(AM573,";",AL573)</f>
        <v>47,2500001;15,1666665</v>
      </c>
      <c r="AP573" s="0" t="n">
        <f aca="false">MIN(IF(ISBLANK(X573),9999,X573),IF(ISBLANK(AA573),9999,AA573),IF(ISBLANK(AD573),9999,AD573),IF(ISBLANK(AG573),9999,AG573),IF(ISBLANK(AI573),9999,AI573))</f>
        <v>2022</v>
      </c>
      <c r="AQ573" s="10" t="n">
        <v>44065</v>
      </c>
      <c r="AR573" s="0" t="n">
        <v>6</v>
      </c>
    </row>
    <row r="574" customFormat="false" ht="13" hidden="false" customHeight="false" outlineLevel="0" collapsed="false">
      <c r="B574" s="4" t="s">
        <v>89</v>
      </c>
      <c r="C574" s="5" t="n">
        <v>2013</v>
      </c>
      <c r="D574" s="4" t="s">
        <v>53</v>
      </c>
      <c r="E574" s="4" t="s">
        <v>174</v>
      </c>
      <c r="F574" s="4" t="n">
        <v>1</v>
      </c>
      <c r="G574" s="4" t="n">
        <v>1</v>
      </c>
      <c r="H574" s="2" t="s">
        <v>958</v>
      </c>
      <c r="I574" s="2" t="s">
        <v>959</v>
      </c>
      <c r="J574" s="2" t="s">
        <v>144</v>
      </c>
      <c r="K574" s="4" t="str">
        <f aca="false">CONCATENATE(IF(ISBLANK(W574),"-",W574),"/",IF(ISBLANK(Z574),"-",Z574),"/",IF(ISBLANK(AC574),"-",AC574),"/",IF(ISBLANK(AF574),"-",AF574),"/",IF(ISBLANK(AH574),"-",AH574))</f>
        <v>2016/-/2015/-/-</v>
      </c>
      <c r="L574" s="4" t="str">
        <f aca="false">CONCATENATE(IF(ISBLANK(X574),"-",X574),"/",IF(ISBLANK(AA574),"-",AA574),"/",IF(ISBLANK(AD574),"-",AD574),"/",IF(ISBLANK(AG574),"-",AG574),"/",IF(ISBLANK(AI574),"-",AI574))</f>
        <v>2023/-/2020/-/-</v>
      </c>
      <c r="M574" s="6"/>
      <c r="N574" s="4" t="n">
        <v>2016</v>
      </c>
      <c r="O574" s="4" t="str">
        <f aca="false">CONCATENATE(IF(ISBLANK(V574),"-",V574),"/",IF(ISBLANK(Y574),"-",Y574),"/",IF(ISBLANK(AB574),"-",AB574),"/",IF(ISBLANK(AE574),"-",AE574))</f>
        <v>91+/-/91/FS93</v>
      </c>
      <c r="P574" s="4" t="s">
        <v>955</v>
      </c>
      <c r="Q574" s="4" t="s">
        <v>956</v>
      </c>
      <c r="R574" s="7"/>
      <c r="S574" s="7"/>
      <c r="T574" s="8" t="n">
        <f aca="false">M574*F574</f>
        <v>0</v>
      </c>
      <c r="U574" s="9" t="n">
        <f aca="false">G574*M574</f>
        <v>0</v>
      </c>
      <c r="V574" s="2" t="s">
        <v>926</v>
      </c>
      <c r="W574" s="0" t="n">
        <v>2016</v>
      </c>
      <c r="X574" s="0" t="n">
        <v>2023</v>
      </c>
      <c r="Y574" s="0" t="s">
        <v>161</v>
      </c>
      <c r="AB574" s="0" t="n">
        <v>91</v>
      </c>
      <c r="AC574" s="0" t="n">
        <v>2015</v>
      </c>
      <c r="AD574" s="0" t="n">
        <v>2020</v>
      </c>
      <c r="AE574" s="4" t="s">
        <v>516</v>
      </c>
      <c r="AJ574" s="0" t="n">
        <f aca="false">VLOOKUP(D574,Koordinaten!$A:$C,2,FALSE())</f>
        <v>16.3725042</v>
      </c>
      <c r="AK574" s="0" t="n">
        <f aca="false">VLOOKUP(D574,Koordinaten!$A:$C,3,FALSE())</f>
        <v>48.2083537</v>
      </c>
      <c r="AL574" s="0" t="n">
        <f aca="false">IF(ISBLANK($E574),VLOOKUP(D574,Koordinaten!$A:$C,2,FALSE()),VLOOKUP($E574,Koordinaten!$F:$H,2,FALSE()))</f>
        <v>15.1666665</v>
      </c>
      <c r="AM574" s="0" t="n">
        <f aca="false">IF(ISBLANK($E574),VLOOKUP(D574,Koordinaten!$A:$C,3,FALSE()),VLOOKUP($E574,Koordinaten!$F:$H,3,FALSE()))</f>
        <v>47.2500001</v>
      </c>
      <c r="AN574" s="0" t="str">
        <f aca="false">CONCATENATE(AK574,";",AJ574)</f>
        <v>48,2083537;16,3725042</v>
      </c>
      <c r="AO574" s="0" t="str">
        <f aca="false">CONCATENATE(AM574,";",AL574)</f>
        <v>47,2500001;15,1666665</v>
      </c>
      <c r="AP574" s="0" t="n">
        <f aca="false">MIN(IF(ISBLANK(X574),9999,X574),IF(ISBLANK(AA574),9999,AA574),IF(ISBLANK(AD574),9999,AD574),IF(ISBLANK(AG574),9999,AG574),IF(ISBLANK(AI574),9999,AI574))</f>
        <v>2020</v>
      </c>
      <c r="AQ574" s="10" t="n">
        <v>44065</v>
      </c>
      <c r="AR574" s="0" t="n">
        <v>6</v>
      </c>
    </row>
    <row r="575" customFormat="false" ht="13" hidden="false" customHeight="false" outlineLevel="0" collapsed="false">
      <c r="B575" s="4" t="s">
        <v>128</v>
      </c>
      <c r="C575" s="4" t="s">
        <v>161</v>
      </c>
      <c r="D575" s="4" t="s">
        <v>53</v>
      </c>
      <c r="E575" s="4" t="s">
        <v>174</v>
      </c>
      <c r="F575" s="4" t="n">
        <v>1</v>
      </c>
      <c r="G575" s="4"/>
      <c r="H575" s="2" t="s">
        <v>766</v>
      </c>
      <c r="I575" s="2" t="s">
        <v>960</v>
      </c>
      <c r="J575" s="2" t="s">
        <v>753</v>
      </c>
      <c r="K575" s="4" t="str">
        <f aca="false">CONCATENATE(IF(ISBLANK(W575),"-",W575),"/",IF(ISBLANK(Z575),"-",Z575),"/",IF(ISBLANK(AC575),"-",AC575),"/",IF(ISBLANK(AF575),"-",AF575),"/",IF(ISBLANK(AH575),"-",AH575))</f>
        <v>-/-/-/-/-</v>
      </c>
      <c r="L575" s="4" t="str">
        <f aca="false">CONCATENATE(IF(ISBLANK(X575),"-",X575),"/",IF(ISBLANK(AA575),"-",AA575),"/",IF(ISBLANK(AD575),"-",AD575),"/",IF(ISBLANK(AG575),"-",AG575),"/",IF(ISBLANK(AI575),"-",AI575))</f>
        <v>-/-/-/-/-</v>
      </c>
      <c r="M575" s="6"/>
      <c r="N575" s="4" t="n">
        <v>2016</v>
      </c>
      <c r="O575" s="4" t="str">
        <f aca="false">CONCATENATE(IF(ISBLANK(V575),"-",V575),"/",IF(ISBLANK(Y575),"-",Y575),"/",IF(ISBLANK(AB575),"-",AB575),"/",IF(ISBLANK(AE575),"-",AE575))</f>
        <v>-/-/-/-</v>
      </c>
      <c r="P575" s="4" t="s">
        <v>955</v>
      </c>
      <c r="Q575" s="4" t="s">
        <v>956</v>
      </c>
      <c r="R575" s="7"/>
      <c r="S575" s="7"/>
      <c r="T575" s="8" t="n">
        <f aca="false">M575*F575</f>
        <v>0</v>
      </c>
      <c r="U575" s="9" t="n">
        <f aca="false">G575*M575</f>
        <v>0</v>
      </c>
      <c r="V575" s="2" t="s">
        <v>161</v>
      </c>
      <c r="Y575" s="0" t="s">
        <v>161</v>
      </c>
      <c r="AB575" s="0" t="s">
        <v>161</v>
      </c>
      <c r="AE575" s="4"/>
      <c r="AJ575" s="0" t="n">
        <f aca="false">VLOOKUP(D575,Koordinaten!$A:$C,2,FALSE())</f>
        <v>16.3725042</v>
      </c>
      <c r="AK575" s="0" t="n">
        <f aca="false">VLOOKUP(D575,Koordinaten!$A:$C,3,FALSE())</f>
        <v>48.2083537</v>
      </c>
      <c r="AL575" s="0" t="n">
        <f aca="false">IF(ISBLANK($E575),VLOOKUP(D575,Koordinaten!$A:$C,2,FALSE()),VLOOKUP($E575,Koordinaten!$F:$H,2,FALSE()))</f>
        <v>15.1666665</v>
      </c>
      <c r="AM575" s="0" t="n">
        <f aca="false">IF(ISBLANK($E575),VLOOKUP(D575,Koordinaten!$A:$C,3,FALSE()),VLOOKUP($E575,Koordinaten!$F:$H,3,FALSE()))</f>
        <v>47.2500001</v>
      </c>
      <c r="AN575" s="0" t="str">
        <f aca="false">CONCATENATE(AK575,";",AJ575)</f>
        <v>48,2083537;16,3725042</v>
      </c>
      <c r="AO575" s="0" t="str">
        <f aca="false">CONCATENATE(AM575,";",AL575)</f>
        <v>47,2500001;15,1666665</v>
      </c>
      <c r="AP575" s="0" t="n">
        <f aca="false">MIN(IF(ISBLANK(X575),9999,X575),IF(ISBLANK(AA575),9999,AA575),IF(ISBLANK(AD575),9999,AD575),IF(ISBLANK(AG575),9999,AG575),IF(ISBLANK(AI575),9999,AI575))</f>
        <v>9999</v>
      </c>
    </row>
    <row r="576" customFormat="false" ht="13" hidden="false" customHeight="false" outlineLevel="0" collapsed="false">
      <c r="B576" s="4" t="s">
        <v>128</v>
      </c>
      <c r="C576" s="4" t="n">
        <v>2012</v>
      </c>
      <c r="D576" s="4" t="s">
        <v>53</v>
      </c>
      <c r="E576" s="4" t="s">
        <v>174</v>
      </c>
      <c r="F576" s="4" t="n">
        <v>1</v>
      </c>
      <c r="G576" s="4"/>
      <c r="H576" s="2" t="s">
        <v>961</v>
      </c>
      <c r="I576" s="2" t="s">
        <v>962</v>
      </c>
      <c r="J576" s="2" t="s">
        <v>79</v>
      </c>
      <c r="K576" s="4" t="str">
        <f aca="false">CONCATENATE(IF(ISBLANK(W576),"-",W576),"/",IF(ISBLANK(Z576),"-",Z576),"/",IF(ISBLANK(AC576),"-",AC576),"/",IF(ISBLANK(AF576),"-",AF576),"/",IF(ISBLANK(AH576),"-",AH576))</f>
        <v>-/-/-/-/-</v>
      </c>
      <c r="L576" s="4" t="str">
        <f aca="false">CONCATENATE(IF(ISBLANK(X576),"-",X576),"/",IF(ISBLANK(AA576),"-",AA576),"/",IF(ISBLANK(AD576),"-",AD576),"/",IF(ISBLANK(AG576),"-",AG576),"/",IF(ISBLANK(AI576),"-",AI576))</f>
        <v>-/-/-/-/-</v>
      </c>
      <c r="M576" s="6"/>
      <c r="N576" s="4" t="n">
        <v>2016</v>
      </c>
      <c r="O576" s="4" t="str">
        <f aca="false">CONCATENATE(IF(ISBLANK(V576),"-",V576),"/",IF(ISBLANK(Y576),"-",Y576),"/",IF(ISBLANK(AB576),"-",AB576),"/",IF(ISBLANK(AE576),"-",AE576))</f>
        <v>-/-/-/-</v>
      </c>
      <c r="P576" s="4" t="s">
        <v>955</v>
      </c>
      <c r="Q576" s="4" t="s">
        <v>956</v>
      </c>
      <c r="R576" s="7"/>
      <c r="S576" s="7"/>
      <c r="T576" s="8" t="n">
        <f aca="false">M576*F576</f>
        <v>0</v>
      </c>
      <c r="U576" s="9" t="n">
        <f aca="false">G576*M576</f>
        <v>0</v>
      </c>
      <c r="V576" s="2" t="s">
        <v>161</v>
      </c>
      <c r="Y576" s="0" t="s">
        <v>161</v>
      </c>
      <c r="AB576" s="0" t="s">
        <v>161</v>
      </c>
      <c r="AE576" s="4"/>
      <c r="AJ576" s="0" t="n">
        <f aca="false">VLOOKUP(D576,Koordinaten!$A:$C,2,FALSE())</f>
        <v>16.3725042</v>
      </c>
      <c r="AK576" s="0" t="n">
        <f aca="false">VLOOKUP(D576,Koordinaten!$A:$C,3,FALSE())</f>
        <v>48.2083537</v>
      </c>
      <c r="AL576" s="0" t="n">
        <f aca="false">IF(ISBLANK($E576),VLOOKUP(D576,Koordinaten!$A:$C,2,FALSE()),VLOOKUP($E576,Koordinaten!$F:$H,2,FALSE()))</f>
        <v>15.1666665</v>
      </c>
      <c r="AM576" s="0" t="n">
        <f aca="false">IF(ISBLANK($E576),VLOOKUP(D576,Koordinaten!$A:$C,3,FALSE()),VLOOKUP($E576,Koordinaten!$F:$H,3,FALSE()))</f>
        <v>47.2500001</v>
      </c>
      <c r="AN576" s="0" t="str">
        <f aca="false">CONCATENATE(AK576,";",AJ576)</f>
        <v>48,2083537;16,3725042</v>
      </c>
      <c r="AO576" s="0" t="str">
        <f aca="false">CONCATENATE(AM576,";",AL576)</f>
        <v>47,2500001;15,1666665</v>
      </c>
      <c r="AP576" s="0" t="n">
        <f aca="false">MIN(IF(ISBLANK(X576),9999,X576),IF(ISBLANK(AA576),9999,AA576),IF(ISBLANK(AD576),9999,AD576),IF(ISBLANK(AG576),9999,AG576),IF(ISBLANK(AI576),9999,AI576))</f>
        <v>9999</v>
      </c>
    </row>
    <row r="577" customFormat="false" ht="13" hidden="false" customHeight="false" outlineLevel="0" collapsed="false">
      <c r="B577" s="4" t="s">
        <v>128</v>
      </c>
      <c r="C577" s="4" t="n">
        <v>2016</v>
      </c>
      <c r="D577" s="4" t="s">
        <v>53</v>
      </c>
      <c r="E577" s="4" t="s">
        <v>174</v>
      </c>
      <c r="F577" s="4" t="n">
        <v>1</v>
      </c>
      <c r="G577" s="4"/>
      <c r="H577" s="2" t="s">
        <v>961</v>
      </c>
      <c r="I577" s="2" t="s">
        <v>404</v>
      </c>
      <c r="J577" s="2" t="s">
        <v>144</v>
      </c>
      <c r="K577" s="4" t="str">
        <f aca="false">CONCATENATE(IF(ISBLANK(W577),"-",W577),"/",IF(ISBLANK(Z577),"-",Z577),"/",IF(ISBLANK(AC577),"-",AC577),"/",IF(ISBLANK(AF577),"-",AF577),"/",IF(ISBLANK(AH577),"-",AH577))</f>
        <v>-/-/-/-/-</v>
      </c>
      <c r="L577" s="4" t="str">
        <f aca="false">CONCATENATE(IF(ISBLANK(X577),"-",X577),"/",IF(ISBLANK(AA577),"-",AA577),"/",IF(ISBLANK(AD577),"-",AD577),"/",IF(ISBLANK(AG577),"-",AG577),"/",IF(ISBLANK(AI577),"-",AI577))</f>
        <v>-/-/-/-/-</v>
      </c>
      <c r="M577" s="6"/>
      <c r="N577" s="4" t="n">
        <v>2016</v>
      </c>
      <c r="O577" s="4" t="str">
        <f aca="false">CONCATENATE(IF(ISBLANK(V577),"-",V577),"/",IF(ISBLANK(Y577),"-",Y577),"/",IF(ISBLANK(AB577),"-",AB577),"/",IF(ISBLANK(AE577),"-",AE577))</f>
        <v>-/-/-/-</v>
      </c>
      <c r="P577" s="4" t="s">
        <v>955</v>
      </c>
      <c r="Q577" s="4" t="s">
        <v>956</v>
      </c>
      <c r="R577" s="7"/>
      <c r="S577" s="7"/>
      <c r="T577" s="8" t="n">
        <f aca="false">M577*F577</f>
        <v>0</v>
      </c>
      <c r="U577" s="9" t="n">
        <f aca="false">G577*M577</f>
        <v>0</v>
      </c>
      <c r="V577" s="2" t="s">
        <v>161</v>
      </c>
      <c r="Y577" s="0" t="s">
        <v>161</v>
      </c>
      <c r="AB577" s="0" t="s">
        <v>161</v>
      </c>
      <c r="AE577" s="4"/>
      <c r="AJ577" s="0" t="n">
        <f aca="false">VLOOKUP(D577,Koordinaten!$A:$C,2,FALSE())</f>
        <v>16.3725042</v>
      </c>
      <c r="AK577" s="0" t="n">
        <f aca="false">VLOOKUP(D577,Koordinaten!$A:$C,3,FALSE())</f>
        <v>48.2083537</v>
      </c>
      <c r="AL577" s="0" t="n">
        <f aca="false">IF(ISBLANK($E577),VLOOKUP(D577,Koordinaten!$A:$C,2,FALSE()),VLOOKUP($E577,Koordinaten!$F:$H,2,FALSE()))</f>
        <v>15.1666665</v>
      </c>
      <c r="AM577" s="0" t="n">
        <f aca="false">IF(ISBLANK($E577),VLOOKUP(D577,Koordinaten!$A:$C,3,FALSE()),VLOOKUP($E577,Koordinaten!$F:$H,3,FALSE()))</f>
        <v>47.2500001</v>
      </c>
      <c r="AN577" s="0" t="str">
        <f aca="false">CONCATENATE(AK577,";",AJ577)</f>
        <v>48,2083537;16,3725042</v>
      </c>
      <c r="AO577" s="0" t="str">
        <f aca="false">CONCATENATE(AM577,";",AL577)</f>
        <v>47,2500001;15,1666665</v>
      </c>
      <c r="AP577" s="0" t="n">
        <f aca="false">MIN(IF(ISBLANK(X577),9999,X577),IF(ISBLANK(AA577),9999,AA577),IF(ISBLANK(AD577),9999,AD577),IF(ISBLANK(AG577),9999,AG577),IF(ISBLANK(AI577),9999,AI577))</f>
        <v>9999</v>
      </c>
    </row>
    <row r="578" customFormat="false" ht="13" hidden="false" customHeight="false" outlineLevel="0" collapsed="false">
      <c r="B578" s="4" t="s">
        <v>128</v>
      </c>
      <c r="C578" s="4" t="n">
        <v>2006</v>
      </c>
      <c r="D578" s="4" t="s">
        <v>60</v>
      </c>
      <c r="E578" s="4" t="s">
        <v>212</v>
      </c>
      <c r="F578" s="4" t="n">
        <v>2</v>
      </c>
      <c r="G578" s="4"/>
      <c r="H578" s="2" t="s">
        <v>403</v>
      </c>
      <c r="I578" s="2" t="s">
        <v>963</v>
      </c>
      <c r="J578" s="2" t="s">
        <v>79</v>
      </c>
      <c r="K578" s="4" t="str">
        <f aca="false">CONCATENATE(IF(ISBLANK(W578),"-",W578),"/",IF(ISBLANK(Z578),"-",Z578),"/",IF(ISBLANK(AC578),"-",AC578),"/",IF(ISBLANK(AF578),"-",AF578),"/",IF(ISBLANK(AH578),"-",AH578))</f>
        <v>-/-/-/-/-</v>
      </c>
      <c r="L578" s="4" t="str">
        <f aca="false">CONCATENATE(IF(ISBLANK(X578),"-",X578),"/",IF(ISBLANK(AA578),"-",AA578),"/",IF(ISBLANK(AD578),"-",AD578),"/",IF(ISBLANK(AG578),"-",AG578),"/",IF(ISBLANK(AI578),"-",AI578))</f>
        <v>-/-/-/-/-</v>
      </c>
      <c r="M578" s="6"/>
      <c r="N578" s="4" t="n">
        <v>2016</v>
      </c>
      <c r="O578" s="4" t="str">
        <f aca="false">CONCATENATE(IF(ISBLANK(V578),"-",V578),"/",IF(ISBLANK(Y578),"-",Y578),"/",IF(ISBLANK(AB578),"-",AB578),"/",IF(ISBLANK(AE578),"-",AE578))</f>
        <v>-/-/-/-</v>
      </c>
      <c r="P578" s="4" t="s">
        <v>964</v>
      </c>
      <c r="Q578" s="4" t="s">
        <v>965</v>
      </c>
      <c r="R578" s="7"/>
      <c r="S578" s="7"/>
      <c r="T578" s="8" t="n">
        <f aca="false">M578*F578</f>
        <v>0</v>
      </c>
      <c r="U578" s="9" t="n">
        <f aca="false">G578*M578</f>
        <v>0</v>
      </c>
      <c r="V578" s="2" t="s">
        <v>161</v>
      </c>
      <c r="Y578" s="0" t="s">
        <v>161</v>
      </c>
      <c r="AB578" s="0" t="s">
        <v>161</v>
      </c>
      <c r="AE578" s="4"/>
      <c r="AJ578" s="0" t="n">
        <f aca="false">VLOOKUP(D578,Koordinaten!$A:$C,2,FALSE())</f>
        <v>12.4853384</v>
      </c>
      <c r="AK578" s="0" t="n">
        <f aca="false">VLOOKUP(D578,Koordinaten!$A:$C,3,FALSE())</f>
        <v>41.894802</v>
      </c>
      <c r="AL578" s="0" t="n">
        <f aca="false">IF(ISBLANK($E578),VLOOKUP(D578,Koordinaten!$A:$C,2,FALSE()),VLOOKUP($E578,Koordinaten!$F:$H,2,FALSE()))</f>
        <v>14.155048</v>
      </c>
      <c r="AM578" s="0" t="n">
        <f aca="false">IF(ISBLANK($E578),VLOOKUP(D578,Koordinaten!$A:$C,3,FALSE()),VLOOKUP($E578,Koordinaten!$F:$H,3,FALSE()))</f>
        <v>37.587794</v>
      </c>
      <c r="AN578" s="0" t="str">
        <f aca="false">CONCATENATE(AK578,";",AJ578)</f>
        <v>41,894802;12,4853384</v>
      </c>
      <c r="AO578" s="0" t="str">
        <f aca="false">CONCATENATE(AM578,";",AL578)</f>
        <v>37,587794;14,155048</v>
      </c>
      <c r="AP578" s="0" t="n">
        <f aca="false">MIN(IF(ISBLANK(X578),9999,X578),IF(ISBLANK(AA578),9999,AA578),IF(ISBLANK(AD578),9999,AD578),IF(ISBLANK(AG578),9999,AG578),IF(ISBLANK(AI578),9999,AI578))</f>
        <v>9999</v>
      </c>
    </row>
    <row r="579" customFormat="false" ht="13" hidden="false" customHeight="false" outlineLevel="0" collapsed="false">
      <c r="B579" s="4" t="s">
        <v>44</v>
      </c>
      <c r="C579" s="5" t="n">
        <v>2014</v>
      </c>
      <c r="D579" s="4" t="s">
        <v>60</v>
      </c>
      <c r="E579" s="4" t="s">
        <v>212</v>
      </c>
      <c r="F579" s="4" t="n">
        <v>1</v>
      </c>
      <c r="G579" s="4" t="n">
        <v>1</v>
      </c>
      <c r="H579" s="2" t="s">
        <v>966</v>
      </c>
      <c r="I579" s="2" t="s">
        <v>967</v>
      </c>
      <c r="J579" s="2" t="s">
        <v>48</v>
      </c>
      <c r="K579" s="4" t="str">
        <f aca="false">CONCATENATE(IF(ISBLANK(W579),"-",W579),"/",IF(ISBLANK(Z579),"-",Z579),"/",IF(ISBLANK(AC579),"-",AC579),"/",IF(ISBLANK(AF579),"-",AF579),"/",IF(ISBLANK(AH579),"-",AH579))</f>
        <v>-/-/2018/-/-</v>
      </c>
      <c r="L579" s="4" t="str">
        <f aca="false">CONCATENATE(IF(ISBLANK(X579),"-",X579),"/",IF(ISBLANK(AA579),"-",AA579),"/",IF(ISBLANK(AD579),"-",AD579),"/",IF(ISBLANK(AG579),"-",AG579),"/",IF(ISBLANK(AI579),"-",AI579))</f>
        <v>-/-/2026/-/-</v>
      </c>
      <c r="M579" s="6"/>
      <c r="N579" s="4" t="n">
        <v>2016</v>
      </c>
      <c r="O579" s="4" t="str">
        <f aca="false">CONCATENATE(IF(ISBLANK(V579),"-",V579),"/",IF(ISBLANK(Y579),"-",Y579),"/",IF(ISBLANK(AB579),"-",AB579),"/",IF(ISBLANK(AE579),"-",AE579))</f>
        <v>-/-/96+/CT95,5</v>
      </c>
      <c r="P579" s="4" t="s">
        <v>966</v>
      </c>
      <c r="Q579" s="4" t="s">
        <v>965</v>
      </c>
      <c r="R579" s="7"/>
      <c r="S579" s="7"/>
      <c r="T579" s="8" t="n">
        <f aca="false">M579*F579</f>
        <v>0</v>
      </c>
      <c r="U579" s="9" t="n">
        <f aca="false">G579*M579</f>
        <v>0</v>
      </c>
      <c r="V579" s="2" t="s">
        <v>161</v>
      </c>
      <c r="Y579" s="0" t="s">
        <v>161</v>
      </c>
      <c r="AB579" s="0" t="s">
        <v>609</v>
      </c>
      <c r="AC579" s="0" t="n">
        <v>2018</v>
      </c>
      <c r="AD579" s="0" t="n">
        <v>2026</v>
      </c>
      <c r="AE579" s="4" t="s">
        <v>968</v>
      </c>
      <c r="AJ579" s="0" t="n">
        <f aca="false">VLOOKUP(D579,Koordinaten!$A:$C,2,FALSE())</f>
        <v>12.4853384</v>
      </c>
      <c r="AK579" s="0" t="n">
        <f aca="false">VLOOKUP(D579,Koordinaten!$A:$C,3,FALSE())</f>
        <v>41.894802</v>
      </c>
      <c r="AL579" s="0" t="n">
        <f aca="false">IF(ISBLANK($E579),VLOOKUP(D579,Koordinaten!$A:$C,2,FALSE()),VLOOKUP($E579,Koordinaten!$F:$H,2,FALSE()))</f>
        <v>14.155048</v>
      </c>
      <c r="AM579" s="0" t="n">
        <f aca="false">IF(ISBLANK($E579),VLOOKUP(D579,Koordinaten!$A:$C,3,FALSE()),VLOOKUP($E579,Koordinaten!$F:$H,3,FALSE()))</f>
        <v>37.587794</v>
      </c>
      <c r="AN579" s="0" t="str">
        <f aca="false">CONCATENATE(AK579,";",AJ579)</f>
        <v>41,894802;12,4853384</v>
      </c>
      <c r="AO579" s="0" t="str">
        <f aca="false">CONCATENATE(AM579,";",AL579)</f>
        <v>37,587794;14,155048</v>
      </c>
      <c r="AP579" s="0" t="n">
        <f aca="false">MIN(IF(ISBLANK(X579),9999,X579),IF(ISBLANK(AA579),9999,AA579),IF(ISBLANK(AD579),9999,AD579),IF(ISBLANK(AG579),9999,AG579),IF(ISBLANK(AI579),9999,AI579))</f>
        <v>2026</v>
      </c>
      <c r="AQ579" s="10" t="n">
        <v>44066</v>
      </c>
      <c r="AR579" s="0" t="n">
        <v>13</v>
      </c>
    </row>
    <row r="580" customFormat="false" ht="20" hidden="false" customHeight="false" outlineLevel="0" collapsed="false">
      <c r="B580" s="4" t="s">
        <v>44</v>
      </c>
      <c r="C580" s="5" t="n">
        <v>2014</v>
      </c>
      <c r="D580" s="4" t="s">
        <v>60</v>
      </c>
      <c r="E580" s="4" t="s">
        <v>212</v>
      </c>
      <c r="F580" s="4" t="n">
        <v>3</v>
      </c>
      <c r="G580" s="4" t="n">
        <v>3</v>
      </c>
      <c r="H580" s="2" t="s">
        <v>966</v>
      </c>
      <c r="I580" s="2" t="s">
        <v>969</v>
      </c>
      <c r="J580" s="2" t="s">
        <v>48</v>
      </c>
      <c r="K580" s="4" t="str">
        <f aca="false">CONCATENATE(IF(ISBLANK(W580),"-",W580),"/",IF(ISBLANK(Z580),"-",Z580),"/",IF(ISBLANK(AC580),"-",AC580),"/",IF(ISBLANK(AF580),"-",AF580),"/",IF(ISBLANK(AH580),"-",AH580))</f>
        <v>2018/2016/2018/-/-</v>
      </c>
      <c r="L580" s="4" t="str">
        <f aca="false">CONCATENATE(IF(ISBLANK(X580),"-",X580),"/",IF(ISBLANK(AA580),"-",AA580),"/",IF(ISBLANK(AD580),"-",AD580),"/",IF(ISBLANK(AG580),"-",AG580),"/",IF(ISBLANK(AI580),"-",AI580))</f>
        <v>2028/2026/2025/-/-</v>
      </c>
      <c r="M580" s="6"/>
      <c r="N580" s="4" t="n">
        <v>2016</v>
      </c>
      <c r="O580" s="4" t="str">
        <f aca="false">CONCATENATE(IF(ISBLANK(V580),"-",V580),"/",IF(ISBLANK(Y580),"-",Y580),"/",IF(ISBLANK(AB580),"-",AB580),"/",IF(ISBLANK(AE580),"-",AE580))</f>
        <v>94/90/95+/-</v>
      </c>
      <c r="P580" s="4" t="s">
        <v>966</v>
      </c>
      <c r="Q580" s="4" t="s">
        <v>965</v>
      </c>
      <c r="R580" s="7"/>
      <c r="S580" s="7"/>
      <c r="T580" s="8" t="n">
        <f aca="false">M580*F580</f>
        <v>0</v>
      </c>
      <c r="U580" s="9" t="n">
        <f aca="false">G580*M580</f>
        <v>0</v>
      </c>
      <c r="V580" s="2" t="n">
        <v>94</v>
      </c>
      <c r="W580" s="0" t="n">
        <v>2018</v>
      </c>
      <c r="X580" s="0" t="n">
        <v>2028</v>
      </c>
      <c r="Y580" s="0" t="n">
        <v>90</v>
      </c>
      <c r="Z580" s="0" t="n">
        <v>2016</v>
      </c>
      <c r="AA580" s="0" t="n">
        <v>2026</v>
      </c>
      <c r="AB580" s="0" t="s">
        <v>473</v>
      </c>
      <c r="AC580" s="0" t="n">
        <v>2018</v>
      </c>
      <c r="AD580" s="0" t="n">
        <v>2025</v>
      </c>
      <c r="AE580" s="4"/>
      <c r="AJ580" s="0" t="n">
        <f aca="false">VLOOKUP(D580,Koordinaten!$A:$C,2,FALSE())</f>
        <v>12.4853384</v>
      </c>
      <c r="AK580" s="0" t="n">
        <f aca="false">VLOOKUP(D580,Koordinaten!$A:$C,3,FALSE())</f>
        <v>41.894802</v>
      </c>
      <c r="AL580" s="0" t="n">
        <f aca="false">IF(ISBLANK($E580),VLOOKUP(D580,Koordinaten!$A:$C,2,FALSE()),VLOOKUP($E580,Koordinaten!$F:$H,2,FALSE()))</f>
        <v>14.155048</v>
      </c>
      <c r="AM580" s="0" t="n">
        <f aca="false">IF(ISBLANK($E580),VLOOKUP(D580,Koordinaten!$A:$C,3,FALSE()),VLOOKUP($E580,Koordinaten!$F:$H,3,FALSE()))</f>
        <v>37.587794</v>
      </c>
      <c r="AN580" s="0" t="str">
        <f aca="false">CONCATENATE(AK580,";",AJ580)</f>
        <v>41,894802;12,4853384</v>
      </c>
      <c r="AO580" s="0" t="str">
        <f aca="false">CONCATENATE(AM580,";",AL580)</f>
        <v>37,587794;14,155048</v>
      </c>
      <c r="AP580" s="0" t="n">
        <f aca="false">MIN(IF(ISBLANK(X580),9999,X580),IF(ISBLANK(AA580),9999,AA580),IF(ISBLANK(AD580),9999,AD580),IF(ISBLANK(AG580),9999,AG580),IF(ISBLANK(AI580),9999,AI580))</f>
        <v>2025</v>
      </c>
      <c r="AQ580" s="10" t="n">
        <v>44066</v>
      </c>
      <c r="AR580" s="0" t="n">
        <v>9</v>
      </c>
    </row>
    <row r="581" customFormat="false" ht="13" hidden="false" customHeight="false" outlineLevel="0" collapsed="false">
      <c r="B581" s="4" t="s">
        <v>89</v>
      </c>
      <c r="C581" s="5" t="n">
        <v>2014</v>
      </c>
      <c r="D581" s="4" t="s">
        <v>60</v>
      </c>
      <c r="E581" s="4" t="s">
        <v>212</v>
      </c>
      <c r="F581" s="4" t="n">
        <v>3</v>
      </c>
      <c r="G581" s="4" t="n">
        <v>2</v>
      </c>
      <c r="H581" s="2" t="s">
        <v>966</v>
      </c>
      <c r="I581" s="2" t="s">
        <v>970</v>
      </c>
      <c r="J581" s="2" t="s">
        <v>79</v>
      </c>
      <c r="K581" s="4" t="str">
        <f aca="false">CONCATENATE(IF(ISBLANK(W581),"-",W581),"/",IF(ISBLANK(Z581),"-",Z581),"/",IF(ISBLANK(AC581),"-",AC581),"/",IF(ISBLANK(AF581),"-",AF581),"/",IF(ISBLANK(AH581),"-",AH581))</f>
        <v>-/2016/2016/-/-</v>
      </c>
      <c r="L581" s="4" t="str">
        <f aca="false">CONCATENATE(IF(ISBLANK(X581),"-",X581),"/",IF(ISBLANK(AA581),"-",AA581),"/",IF(ISBLANK(AD581),"-",AD581),"/",IF(ISBLANK(AG581),"-",AG581),"/",IF(ISBLANK(AI581),"-",AI581))</f>
        <v>-/2024/2021/-/-</v>
      </c>
      <c r="M581" s="6"/>
      <c r="N581" s="4" t="n">
        <v>2016</v>
      </c>
      <c r="O581" s="4" t="str">
        <f aca="false">CONCATENATE(IF(ISBLANK(V581),"-",V581),"/",IF(ISBLANK(Y581),"-",Y581),"/",IF(ISBLANK(AB581),"-",AB581),"/",IF(ISBLANK(AE581),"-",AE581))</f>
        <v>-/91/94/-</v>
      </c>
      <c r="P581" s="4" t="s">
        <v>966</v>
      </c>
      <c r="Q581" s="4" t="s">
        <v>965</v>
      </c>
      <c r="R581" s="7"/>
      <c r="S581" s="7"/>
      <c r="T581" s="8" t="n">
        <f aca="false">M581*F581</f>
        <v>0</v>
      </c>
      <c r="U581" s="9" t="n">
        <f aca="false">G581*M581</f>
        <v>0</v>
      </c>
      <c r="V581" s="2" t="s">
        <v>161</v>
      </c>
      <c r="Y581" s="0" t="n">
        <v>91</v>
      </c>
      <c r="Z581" s="0" t="n">
        <v>2016</v>
      </c>
      <c r="AA581" s="0" t="n">
        <v>2024</v>
      </c>
      <c r="AB581" s="0" t="n">
        <v>94</v>
      </c>
      <c r="AC581" s="0" t="n">
        <v>2016</v>
      </c>
      <c r="AD581" s="0" t="n">
        <v>2021</v>
      </c>
      <c r="AE581" s="4"/>
      <c r="AJ581" s="0" t="n">
        <f aca="false">VLOOKUP(D581,Koordinaten!$A:$C,2,FALSE())</f>
        <v>12.4853384</v>
      </c>
      <c r="AK581" s="0" t="n">
        <f aca="false">VLOOKUP(D581,Koordinaten!$A:$C,3,FALSE())</f>
        <v>41.894802</v>
      </c>
      <c r="AL581" s="0" t="n">
        <f aca="false">IF(ISBLANK($E581),VLOOKUP(D581,Koordinaten!$A:$C,2,FALSE()),VLOOKUP($E581,Koordinaten!$F:$H,2,FALSE()))</f>
        <v>14.155048</v>
      </c>
      <c r="AM581" s="0" t="n">
        <f aca="false">IF(ISBLANK($E581),VLOOKUP(D581,Koordinaten!$A:$C,3,FALSE()),VLOOKUP($E581,Koordinaten!$F:$H,3,FALSE()))</f>
        <v>37.587794</v>
      </c>
      <c r="AN581" s="0" t="str">
        <f aca="false">CONCATENATE(AK581,";",AJ581)</f>
        <v>41,894802;12,4853384</v>
      </c>
      <c r="AO581" s="0" t="str">
        <f aca="false">CONCATENATE(AM581,";",AL581)</f>
        <v>37,587794;14,155048</v>
      </c>
      <c r="AP581" s="0" t="n">
        <f aca="false">MIN(IF(ISBLANK(X581),9999,X581),IF(ISBLANK(AA581),9999,AA581),IF(ISBLANK(AD581),9999,AD581),IF(ISBLANK(AG581),9999,AG581),IF(ISBLANK(AI581),9999,AI581))</f>
        <v>2021</v>
      </c>
      <c r="AQ581" s="10" t="n">
        <v>44065</v>
      </c>
      <c r="AR581" s="0" t="n">
        <v>1</v>
      </c>
    </row>
    <row r="582" customFormat="false" ht="13" hidden="false" customHeight="false" outlineLevel="0" collapsed="false">
      <c r="B582" s="4" t="s">
        <v>89</v>
      </c>
      <c r="C582" s="5" t="n">
        <v>2015</v>
      </c>
      <c r="D582" s="4" t="s">
        <v>60</v>
      </c>
      <c r="E582" s="4" t="s">
        <v>212</v>
      </c>
      <c r="F582" s="4" t="n">
        <v>2</v>
      </c>
      <c r="G582" s="4"/>
      <c r="H582" s="2" t="s">
        <v>971</v>
      </c>
      <c r="I582" s="2" t="s">
        <v>972</v>
      </c>
      <c r="J582" s="2" t="s">
        <v>392</v>
      </c>
      <c r="K582" s="4" t="str">
        <f aca="false">CONCATENATE(IF(ISBLANK(W582),"-",W582),"/",IF(ISBLANK(Z582),"-",Z582),"/",IF(ISBLANK(AC582),"-",AC582),"/",IF(ISBLANK(AF582),"-",AF582),"/",IF(ISBLANK(AH582),"-",AH582))</f>
        <v>2017/-/2017/-/-</v>
      </c>
      <c r="L582" s="4" t="str">
        <f aca="false">CONCATENATE(IF(ISBLANK(X582),"-",X582),"/",IF(ISBLANK(AA582),"-",AA582),"/",IF(ISBLANK(AD582),"-",AD582),"/",IF(ISBLANK(AG582),"-",AG582),"/",IF(ISBLANK(AI582),"-",AI582))</f>
        <v>2019/-/2020/-/-</v>
      </c>
      <c r="M582" s="6"/>
      <c r="N582" s="4" t="n">
        <v>2016</v>
      </c>
      <c r="O582" s="4" t="str">
        <f aca="false">CONCATENATE(IF(ISBLANK(V582),"-",V582),"/",IF(ISBLANK(Y582),"-",Y582),"/",IF(ISBLANK(AB582),"-",AB582),"/",IF(ISBLANK(AE582),"-",AE582))</f>
        <v>86/-/88/VI88</v>
      </c>
      <c r="P582" s="4" t="s">
        <v>971</v>
      </c>
      <c r="Q582" s="4" t="s">
        <v>965</v>
      </c>
      <c r="R582" s="7"/>
      <c r="S582" s="7"/>
      <c r="T582" s="8" t="n">
        <f aca="false">M582*F582</f>
        <v>0</v>
      </c>
      <c r="U582" s="9" t="n">
        <f aca="false">G582*M582</f>
        <v>0</v>
      </c>
      <c r="V582" s="2" t="n">
        <v>86</v>
      </c>
      <c r="W582" s="0" t="n">
        <v>2017</v>
      </c>
      <c r="X582" s="0" t="n">
        <v>2019</v>
      </c>
      <c r="Y582" s="0" t="s">
        <v>161</v>
      </c>
      <c r="AB582" s="0" t="n">
        <v>88</v>
      </c>
      <c r="AC582" s="0" t="n">
        <v>2017</v>
      </c>
      <c r="AD582" s="0" t="n">
        <v>2020</v>
      </c>
      <c r="AE582" s="4" t="s">
        <v>973</v>
      </c>
      <c r="AJ582" s="0" t="n">
        <f aca="false">VLOOKUP(D582,Koordinaten!$A:$C,2,FALSE())</f>
        <v>12.4853384</v>
      </c>
      <c r="AK582" s="0" t="n">
        <f aca="false">VLOOKUP(D582,Koordinaten!$A:$C,3,FALSE())</f>
        <v>41.894802</v>
      </c>
      <c r="AL582" s="0" t="n">
        <f aca="false">IF(ISBLANK($E582),VLOOKUP(D582,Koordinaten!$A:$C,2,FALSE()),VLOOKUP($E582,Koordinaten!$F:$H,2,FALSE()))</f>
        <v>14.155048</v>
      </c>
      <c r="AM582" s="0" t="n">
        <f aca="false">IF(ISBLANK($E582),VLOOKUP(D582,Koordinaten!$A:$C,3,FALSE()),VLOOKUP($E582,Koordinaten!$F:$H,3,FALSE()))</f>
        <v>37.587794</v>
      </c>
      <c r="AN582" s="0" t="str">
        <f aca="false">CONCATENATE(AK582,";",AJ582)</f>
        <v>41,894802;12,4853384</v>
      </c>
      <c r="AO582" s="0" t="str">
        <f aca="false">CONCATENATE(AM582,";",AL582)</f>
        <v>37,587794;14,155048</v>
      </c>
      <c r="AP582" s="0" t="n">
        <f aca="false">MIN(IF(ISBLANK(X582),9999,X582),IF(ISBLANK(AA582),9999,AA582),IF(ISBLANK(AD582),9999,AD582),IF(ISBLANK(AG582),9999,AG582),IF(ISBLANK(AI582),9999,AI582))</f>
        <v>2019</v>
      </c>
    </row>
    <row r="583" customFormat="false" ht="13" hidden="false" customHeight="false" outlineLevel="0" collapsed="false">
      <c r="B583" s="4" t="s">
        <v>89</v>
      </c>
      <c r="C583" s="4" t="n">
        <v>2013</v>
      </c>
      <c r="D583" s="4" t="s">
        <v>60</v>
      </c>
      <c r="E583" s="4" t="s">
        <v>212</v>
      </c>
      <c r="F583" s="4" t="n">
        <v>4</v>
      </c>
      <c r="G583" s="4"/>
      <c r="H583" s="2" t="s">
        <v>971</v>
      </c>
      <c r="I583" s="2" t="s">
        <v>972</v>
      </c>
      <c r="J583" s="2" t="s">
        <v>392</v>
      </c>
      <c r="K583" s="4" t="str">
        <f aca="false">CONCATENATE(IF(ISBLANK(W583),"-",W583),"/",IF(ISBLANK(Z583),"-",Z583),"/",IF(ISBLANK(AC583),"-",AC583),"/",IF(ISBLANK(AF583),"-",AF583),"/",IF(ISBLANK(AH583),"-",AH583))</f>
        <v>-/-/-/-/-</v>
      </c>
      <c r="L583" s="4" t="str">
        <f aca="false">CONCATENATE(IF(ISBLANK(X583),"-",X583),"/",IF(ISBLANK(AA583),"-",AA583),"/",IF(ISBLANK(AD583),"-",AD583),"/",IF(ISBLANK(AG583),"-",AG583),"/",IF(ISBLANK(AI583),"-",AI583))</f>
        <v>-/-/-/-/-</v>
      </c>
      <c r="M583" s="6"/>
      <c r="N583" s="4" t="n">
        <v>2016</v>
      </c>
      <c r="O583" s="4" t="str">
        <f aca="false">CONCATENATE(IF(ISBLANK(V583),"-",V583),"/",IF(ISBLANK(Y583),"-",Y583),"/",IF(ISBLANK(AB583),"-",AB583),"/",IF(ISBLANK(AE583),"-",AE583))</f>
        <v>-/-/-/-</v>
      </c>
      <c r="P583" s="4" t="s">
        <v>971</v>
      </c>
      <c r="Q583" s="4" t="s">
        <v>965</v>
      </c>
      <c r="R583" s="7"/>
      <c r="S583" s="7"/>
      <c r="T583" s="8" t="n">
        <f aca="false">M583*F583</f>
        <v>0</v>
      </c>
      <c r="U583" s="9" t="n">
        <f aca="false">G583*M583</f>
        <v>0</v>
      </c>
      <c r="V583" s="2" t="s">
        <v>161</v>
      </c>
      <c r="Y583" s="0" t="s">
        <v>161</v>
      </c>
      <c r="AB583" s="0" t="s">
        <v>161</v>
      </c>
      <c r="AE583" s="4"/>
      <c r="AJ583" s="0" t="n">
        <f aca="false">VLOOKUP(D583,Koordinaten!$A:$C,2,FALSE())</f>
        <v>12.4853384</v>
      </c>
      <c r="AK583" s="0" t="n">
        <f aca="false">VLOOKUP(D583,Koordinaten!$A:$C,3,FALSE())</f>
        <v>41.894802</v>
      </c>
      <c r="AL583" s="0" t="n">
        <f aca="false">IF(ISBLANK($E583),VLOOKUP(D583,Koordinaten!$A:$C,2,FALSE()),VLOOKUP($E583,Koordinaten!$F:$H,2,FALSE()))</f>
        <v>14.155048</v>
      </c>
      <c r="AM583" s="0" t="n">
        <f aca="false">IF(ISBLANK($E583),VLOOKUP(D583,Koordinaten!$A:$C,3,FALSE()),VLOOKUP($E583,Koordinaten!$F:$H,3,FALSE()))</f>
        <v>37.587794</v>
      </c>
      <c r="AN583" s="0" t="str">
        <f aca="false">CONCATENATE(AK583,";",AJ583)</f>
        <v>41,894802;12,4853384</v>
      </c>
      <c r="AO583" s="0" t="str">
        <f aca="false">CONCATENATE(AM583,";",AL583)</f>
        <v>37,587794;14,155048</v>
      </c>
      <c r="AP583" s="0" t="n">
        <f aca="false">MIN(IF(ISBLANK(X583),9999,X583),IF(ISBLANK(AA583),9999,AA583),IF(ISBLANK(AD583),9999,AD583),IF(ISBLANK(AG583),9999,AG583),IF(ISBLANK(AI583),9999,AI583))</f>
        <v>9999</v>
      </c>
    </row>
    <row r="584" customFormat="false" ht="13" hidden="false" customHeight="false" outlineLevel="0" collapsed="false">
      <c r="B584" s="4" t="s">
        <v>71</v>
      </c>
      <c r="C584" s="5" t="n">
        <v>2013</v>
      </c>
      <c r="D584" s="4" t="s">
        <v>60</v>
      </c>
      <c r="E584" s="4" t="s">
        <v>212</v>
      </c>
      <c r="F584" s="4" t="n">
        <v>1</v>
      </c>
      <c r="G584" s="4" t="n">
        <v>1</v>
      </c>
      <c r="H584" s="2" t="s">
        <v>971</v>
      </c>
      <c r="I584" s="2" t="s">
        <v>974</v>
      </c>
      <c r="J584" s="2" t="s">
        <v>48</v>
      </c>
      <c r="K584" s="4" t="str">
        <f aca="false">CONCATENATE(IF(ISBLANK(W584),"-",W584),"/",IF(ISBLANK(Z584),"-",Z584),"/",IF(ISBLANK(AC584),"-",AC584),"/",IF(ISBLANK(AF584),"-",AF584),"/",IF(ISBLANK(AH584),"-",AH584))</f>
        <v>2016/-/2015/-/-</v>
      </c>
      <c r="L584" s="4" t="str">
        <f aca="false">CONCATENATE(IF(ISBLANK(X584),"-",X584),"/",IF(ISBLANK(AA584),"-",AA584),"/",IF(ISBLANK(AD584),"-",AD584),"/",IF(ISBLANK(AG584),"-",AG584),"/",IF(ISBLANK(AI584),"-",AI584))</f>
        <v>2024/-/2021/-/-</v>
      </c>
      <c r="M584" s="6"/>
      <c r="N584" s="4" t="n">
        <v>2016</v>
      </c>
      <c r="O584" s="4" t="str">
        <f aca="false">CONCATENATE(IF(ISBLANK(V584),"-",V584),"/",IF(ISBLANK(Y584),"-",Y584),"/",IF(ISBLANK(AB584),"-",AB584),"/",IF(ISBLANK(AE584),"-",AE584))</f>
        <v>89/-/89+?/VI89+</v>
      </c>
      <c r="P584" s="4" t="s">
        <v>971</v>
      </c>
      <c r="Q584" s="4" t="s">
        <v>965</v>
      </c>
      <c r="R584" s="7"/>
      <c r="S584" s="7"/>
      <c r="T584" s="8" t="n">
        <f aca="false">M584*F584</f>
        <v>0</v>
      </c>
      <c r="U584" s="9" t="n">
        <f aca="false">G584*M584</f>
        <v>0</v>
      </c>
      <c r="V584" s="2" t="n">
        <v>89</v>
      </c>
      <c r="W584" s="0" t="n">
        <v>2016</v>
      </c>
      <c r="X584" s="0" t="n">
        <v>2024</v>
      </c>
      <c r="Y584" s="0" t="s">
        <v>161</v>
      </c>
      <c r="AB584" s="0" t="s">
        <v>975</v>
      </c>
      <c r="AC584" s="0" t="n">
        <v>2015</v>
      </c>
      <c r="AD584" s="0" t="n">
        <v>2021</v>
      </c>
      <c r="AE584" s="4" t="s">
        <v>976</v>
      </c>
      <c r="AJ584" s="0" t="n">
        <f aca="false">VLOOKUP(D584,Koordinaten!$A:$C,2,FALSE())</f>
        <v>12.4853384</v>
      </c>
      <c r="AK584" s="0" t="n">
        <f aca="false">VLOOKUP(D584,Koordinaten!$A:$C,3,FALSE())</f>
        <v>41.894802</v>
      </c>
      <c r="AL584" s="0" t="n">
        <f aca="false">IF(ISBLANK($E584),VLOOKUP(D584,Koordinaten!$A:$C,2,FALSE()),VLOOKUP($E584,Koordinaten!$F:$H,2,FALSE()))</f>
        <v>14.155048</v>
      </c>
      <c r="AM584" s="0" t="n">
        <f aca="false">IF(ISBLANK($E584),VLOOKUP(D584,Koordinaten!$A:$C,3,FALSE()),VLOOKUP($E584,Koordinaten!$F:$H,3,FALSE()))</f>
        <v>37.587794</v>
      </c>
      <c r="AN584" s="0" t="str">
        <f aca="false">CONCATENATE(AK584,";",AJ584)</f>
        <v>41,894802;12,4853384</v>
      </c>
      <c r="AO584" s="0" t="str">
        <f aca="false">CONCATENATE(AM584,";",AL584)</f>
        <v>37,587794;14,155048</v>
      </c>
      <c r="AP584" s="0" t="n">
        <f aca="false">MIN(IF(ISBLANK(X584),9999,X584),IF(ISBLANK(AA584),9999,AA584),IF(ISBLANK(AD584),9999,AD584),IF(ISBLANK(AG584),9999,AG584),IF(ISBLANK(AI584),9999,AI584))</f>
        <v>2021</v>
      </c>
      <c r="AQ584" s="10" t="n">
        <v>44302</v>
      </c>
      <c r="AR584" s="0" t="s">
        <v>587</v>
      </c>
    </row>
    <row r="585" customFormat="false" ht="13" hidden="false" customHeight="false" outlineLevel="0" collapsed="false">
      <c r="B585" s="4" t="s">
        <v>71</v>
      </c>
      <c r="C585" s="5" t="n">
        <v>2014</v>
      </c>
      <c r="D585" s="4" t="s">
        <v>60</v>
      </c>
      <c r="E585" s="4" t="s">
        <v>212</v>
      </c>
      <c r="F585" s="4" t="n">
        <v>1</v>
      </c>
      <c r="G585" s="4"/>
      <c r="H585" s="2" t="s">
        <v>971</v>
      </c>
      <c r="I585" s="2" t="s">
        <v>977</v>
      </c>
      <c r="J585" s="2" t="s">
        <v>48</v>
      </c>
      <c r="K585" s="4" t="str">
        <f aca="false">CONCATENATE(IF(ISBLANK(W585),"-",W585),"/",IF(ISBLANK(Z585),"-",Z585),"/",IF(ISBLANK(AC585),"-",AC585),"/",IF(ISBLANK(AF585),"-",AF585),"/",IF(ISBLANK(AH585),"-",AH585))</f>
        <v>2017/-/2019/-/-</v>
      </c>
      <c r="L585" s="4" t="str">
        <f aca="false">CONCATENATE(IF(ISBLANK(X585),"-",X585),"/",IF(ISBLANK(AA585),"-",AA585),"/",IF(ISBLANK(AD585),"-",AD585),"/",IF(ISBLANK(AG585),"-",AG585),"/",IF(ISBLANK(AI585),"-",AI585))</f>
        <v>2022/-/2024/-/-</v>
      </c>
      <c r="M585" s="6"/>
      <c r="N585" s="4" t="n">
        <v>2016</v>
      </c>
      <c r="O585" s="4" t="str">
        <f aca="false">CONCATENATE(IF(ISBLANK(V585),"-",V585),"/",IF(ISBLANK(Y585),"-",Y585),"/",IF(ISBLANK(AB585),"-",AB585),"/",IF(ISBLANK(AE585),"-",AE585))</f>
        <v>89/-/94/VI94</v>
      </c>
      <c r="P585" s="4" t="s">
        <v>971</v>
      </c>
      <c r="Q585" s="4" t="s">
        <v>965</v>
      </c>
      <c r="R585" s="7"/>
      <c r="S585" s="7"/>
      <c r="T585" s="8" t="n">
        <f aca="false">M585*F585</f>
        <v>0</v>
      </c>
      <c r="U585" s="9" t="n">
        <f aca="false">G585*M585</f>
        <v>0</v>
      </c>
      <c r="V585" s="2" t="n">
        <v>89</v>
      </c>
      <c r="W585" s="0" t="n">
        <v>2017</v>
      </c>
      <c r="X585" s="0" t="n">
        <v>2022</v>
      </c>
      <c r="Y585" s="0" t="s">
        <v>161</v>
      </c>
      <c r="AB585" s="0" t="n">
        <v>94</v>
      </c>
      <c r="AC585" s="0" t="n">
        <v>2019</v>
      </c>
      <c r="AD585" s="0" t="n">
        <v>2024</v>
      </c>
      <c r="AE585" s="4" t="s">
        <v>978</v>
      </c>
      <c r="AJ585" s="0" t="n">
        <f aca="false">VLOOKUP(D585,Koordinaten!$A:$C,2,FALSE())</f>
        <v>12.4853384</v>
      </c>
      <c r="AK585" s="0" t="n">
        <f aca="false">VLOOKUP(D585,Koordinaten!$A:$C,3,FALSE())</f>
        <v>41.894802</v>
      </c>
      <c r="AL585" s="0" t="n">
        <f aca="false">IF(ISBLANK($E585),VLOOKUP(D585,Koordinaten!$A:$C,2,FALSE()),VLOOKUP($E585,Koordinaten!$F:$H,2,FALSE()))</f>
        <v>14.155048</v>
      </c>
      <c r="AM585" s="0" t="n">
        <f aca="false">IF(ISBLANK($E585),VLOOKUP(D585,Koordinaten!$A:$C,3,FALSE()),VLOOKUP($E585,Koordinaten!$F:$H,3,FALSE()))</f>
        <v>37.587794</v>
      </c>
      <c r="AN585" s="0" t="str">
        <f aca="false">CONCATENATE(AK585,";",AJ585)</f>
        <v>41,894802;12,4853384</v>
      </c>
      <c r="AO585" s="0" t="str">
        <f aca="false">CONCATENATE(AM585,";",AL585)</f>
        <v>37,587794;14,155048</v>
      </c>
      <c r="AP585" s="0" t="n">
        <f aca="false">MIN(IF(ISBLANK(X585),9999,X585),IF(ISBLANK(AA585),9999,AA585),IF(ISBLANK(AD585),9999,AD585),IF(ISBLANK(AG585),9999,AG585),IF(ISBLANK(AI585),9999,AI585))</f>
        <v>2022</v>
      </c>
    </row>
    <row r="586" customFormat="false" ht="13" hidden="false" customHeight="false" outlineLevel="0" collapsed="false">
      <c r="B586" s="4" t="s">
        <v>44</v>
      </c>
      <c r="C586" s="5" t="n">
        <v>2014</v>
      </c>
      <c r="D586" s="4" t="s">
        <v>60</v>
      </c>
      <c r="E586" s="4" t="s">
        <v>212</v>
      </c>
      <c r="F586" s="4" t="n">
        <v>3</v>
      </c>
      <c r="G586" s="4"/>
      <c r="H586" s="2" t="s">
        <v>971</v>
      </c>
      <c r="I586" s="2" t="s">
        <v>977</v>
      </c>
      <c r="J586" s="2" t="s">
        <v>48</v>
      </c>
      <c r="K586" s="4" t="str">
        <f aca="false">CONCATENATE(IF(ISBLANK(W586),"-",W586),"/",IF(ISBLANK(Z586),"-",Z586),"/",IF(ISBLANK(AC586),"-",AC586),"/",IF(ISBLANK(AF586),"-",AF586),"/",IF(ISBLANK(AH586),"-",AH586))</f>
        <v>2017/-/2019/-/-</v>
      </c>
      <c r="L586" s="4" t="str">
        <f aca="false">CONCATENATE(IF(ISBLANK(X586),"-",X586),"/",IF(ISBLANK(AA586),"-",AA586),"/",IF(ISBLANK(AD586),"-",AD586),"/",IF(ISBLANK(AG586),"-",AG586),"/",IF(ISBLANK(AI586),"-",AI586))</f>
        <v>2022/-/2024/-/-</v>
      </c>
      <c r="M586" s="6"/>
      <c r="N586" s="4" t="n">
        <v>2016</v>
      </c>
      <c r="O586" s="4" t="str">
        <f aca="false">CONCATENATE(IF(ISBLANK(V586),"-",V586),"/",IF(ISBLANK(Y586),"-",Y586),"/",IF(ISBLANK(AB586),"-",AB586),"/",IF(ISBLANK(AE586),"-",AE586))</f>
        <v>89/-/94/VI94</v>
      </c>
      <c r="P586" s="4" t="s">
        <v>971</v>
      </c>
      <c r="Q586" s="4" t="s">
        <v>965</v>
      </c>
      <c r="R586" s="7"/>
      <c r="S586" s="7"/>
      <c r="T586" s="8" t="n">
        <f aca="false">M586*F586</f>
        <v>0</v>
      </c>
      <c r="U586" s="9" t="n">
        <f aca="false">G586*M586</f>
        <v>0</v>
      </c>
      <c r="V586" s="2" t="n">
        <v>89</v>
      </c>
      <c r="W586" s="0" t="n">
        <v>2017</v>
      </c>
      <c r="X586" s="0" t="n">
        <v>2022</v>
      </c>
      <c r="Y586" s="0" t="s">
        <v>161</v>
      </c>
      <c r="AB586" s="0" t="n">
        <v>94</v>
      </c>
      <c r="AC586" s="0" t="n">
        <v>2019</v>
      </c>
      <c r="AD586" s="0" t="n">
        <v>2024</v>
      </c>
      <c r="AE586" s="4" t="s">
        <v>978</v>
      </c>
      <c r="AJ586" s="0" t="n">
        <f aca="false">VLOOKUP(D586,Koordinaten!$A:$C,2,FALSE())</f>
        <v>12.4853384</v>
      </c>
      <c r="AK586" s="0" t="n">
        <f aca="false">VLOOKUP(D586,Koordinaten!$A:$C,3,FALSE())</f>
        <v>41.894802</v>
      </c>
      <c r="AL586" s="0" t="n">
        <f aca="false">IF(ISBLANK($E586),VLOOKUP(D586,Koordinaten!$A:$C,2,FALSE()),VLOOKUP($E586,Koordinaten!$F:$H,2,FALSE()))</f>
        <v>14.155048</v>
      </c>
      <c r="AM586" s="0" t="n">
        <f aca="false">IF(ISBLANK($E586),VLOOKUP(D586,Koordinaten!$A:$C,3,FALSE()),VLOOKUP($E586,Koordinaten!$F:$H,3,FALSE()))</f>
        <v>37.587794</v>
      </c>
      <c r="AN586" s="0" t="str">
        <f aca="false">CONCATENATE(AK586,";",AJ586)</f>
        <v>41,894802;12,4853384</v>
      </c>
      <c r="AO586" s="0" t="str">
        <f aca="false">CONCATENATE(AM586,";",AL586)</f>
        <v>37,587794;14,155048</v>
      </c>
      <c r="AP586" s="0" t="n">
        <f aca="false">MIN(IF(ISBLANK(X586),9999,X586),IF(ISBLANK(AA586),9999,AA586),IF(ISBLANK(AD586),9999,AD586),IF(ISBLANK(AG586),9999,AG586),IF(ISBLANK(AI586),9999,AI586))</f>
        <v>2022</v>
      </c>
    </row>
    <row r="587" customFormat="false" ht="13" hidden="false" customHeight="false" outlineLevel="0" collapsed="false">
      <c r="B587" s="4" t="s">
        <v>44</v>
      </c>
      <c r="C587" s="5" t="n">
        <v>2011</v>
      </c>
      <c r="D587" s="4" t="s">
        <v>60</v>
      </c>
      <c r="E587" s="4" t="s">
        <v>212</v>
      </c>
      <c r="F587" s="4" t="n">
        <v>3</v>
      </c>
      <c r="G587" s="4"/>
      <c r="H587" s="2" t="s">
        <v>971</v>
      </c>
      <c r="I587" s="2" t="s">
        <v>977</v>
      </c>
      <c r="J587" s="2" t="s">
        <v>48</v>
      </c>
      <c r="K587" s="4" t="str">
        <f aca="false">CONCATENATE(IF(ISBLANK(W587),"-",W587),"/",IF(ISBLANK(Z587),"-",Z587),"/",IF(ISBLANK(AC587),"-",AC587),"/",IF(ISBLANK(AF587),"-",AF587),"/",IF(ISBLANK(AH587),"-",AH587))</f>
        <v>-/2014/-/-/-</v>
      </c>
      <c r="L587" s="4" t="str">
        <f aca="false">CONCATENATE(IF(ISBLANK(X587),"-",X587),"/",IF(ISBLANK(AA587),"-",AA587),"/",IF(ISBLANK(AD587),"-",AD587),"/",IF(ISBLANK(AG587),"-",AG587),"/",IF(ISBLANK(AI587),"-",AI587))</f>
        <v>-/2024/-/-/-</v>
      </c>
      <c r="M587" s="6"/>
      <c r="N587" s="4" t="n">
        <v>2016</v>
      </c>
      <c r="O587" s="4" t="str">
        <f aca="false">CONCATENATE(IF(ISBLANK(V587),"-",V587),"/",IF(ISBLANK(Y587),"-",Y587),"/",IF(ISBLANK(AB587),"-",AB587),"/",IF(ISBLANK(AE587),"-",AE587))</f>
        <v>-/92/-/-</v>
      </c>
      <c r="P587" s="4" t="s">
        <v>971</v>
      </c>
      <c r="Q587" s="4" t="s">
        <v>965</v>
      </c>
      <c r="R587" s="7"/>
      <c r="S587" s="7"/>
      <c r="T587" s="8" t="n">
        <f aca="false">M587*F587</f>
        <v>0</v>
      </c>
      <c r="U587" s="9" t="n">
        <f aca="false">G587*M587</f>
        <v>0</v>
      </c>
      <c r="V587" s="2" t="s">
        <v>161</v>
      </c>
      <c r="Y587" s="0" t="n">
        <v>92</v>
      </c>
      <c r="Z587" s="0" t="n">
        <v>2014</v>
      </c>
      <c r="AA587" s="0" t="n">
        <v>2024</v>
      </c>
      <c r="AB587" s="0" t="s">
        <v>161</v>
      </c>
      <c r="AE587" s="4"/>
      <c r="AJ587" s="0" t="n">
        <f aca="false">VLOOKUP(D587,Koordinaten!$A:$C,2,FALSE())</f>
        <v>12.4853384</v>
      </c>
      <c r="AK587" s="0" t="n">
        <f aca="false">VLOOKUP(D587,Koordinaten!$A:$C,3,FALSE())</f>
        <v>41.894802</v>
      </c>
      <c r="AL587" s="0" t="n">
        <f aca="false">IF(ISBLANK($E587),VLOOKUP(D587,Koordinaten!$A:$C,2,FALSE()),VLOOKUP($E587,Koordinaten!$F:$H,2,FALSE()))</f>
        <v>14.155048</v>
      </c>
      <c r="AM587" s="0" t="n">
        <f aca="false">IF(ISBLANK($E587),VLOOKUP(D587,Koordinaten!$A:$C,3,FALSE()),VLOOKUP($E587,Koordinaten!$F:$H,3,FALSE()))</f>
        <v>37.587794</v>
      </c>
      <c r="AN587" s="0" t="str">
        <f aca="false">CONCATENATE(AK587,";",AJ587)</f>
        <v>41,894802;12,4853384</v>
      </c>
      <c r="AO587" s="0" t="str">
        <f aca="false">CONCATENATE(AM587,";",AL587)</f>
        <v>37,587794;14,155048</v>
      </c>
      <c r="AP587" s="0" t="n">
        <f aca="false">MIN(IF(ISBLANK(X587),9999,X587),IF(ISBLANK(AA587),9999,AA587),IF(ISBLANK(AD587),9999,AD587),IF(ISBLANK(AG587),9999,AG587),IF(ISBLANK(AI587),9999,AI587))</f>
        <v>2024</v>
      </c>
    </row>
    <row r="588" customFormat="false" ht="13" hidden="false" customHeight="false" outlineLevel="0" collapsed="false">
      <c r="B588" s="4" t="s">
        <v>44</v>
      </c>
      <c r="C588" s="5" t="n">
        <v>2013</v>
      </c>
      <c r="D588" s="4" t="s">
        <v>60</v>
      </c>
      <c r="E588" s="4" t="s">
        <v>212</v>
      </c>
      <c r="F588" s="4" t="n">
        <v>1</v>
      </c>
      <c r="G588" s="4"/>
      <c r="H588" s="2" t="s">
        <v>227</v>
      </c>
      <c r="I588" s="2" t="s">
        <v>979</v>
      </c>
      <c r="J588" s="2" t="s">
        <v>48</v>
      </c>
      <c r="K588" s="4" t="str">
        <f aca="false">CONCATENATE(IF(ISBLANK(W588),"-",W588),"/",IF(ISBLANK(Z588),"-",Z588),"/",IF(ISBLANK(AC588),"-",AC588),"/",IF(ISBLANK(AF588),"-",AF588),"/",IF(ISBLANK(AH588),"-",AH588))</f>
        <v>2016/-/-/-/-</v>
      </c>
      <c r="L588" s="4" t="str">
        <f aca="false">CONCATENATE(IF(ISBLANK(X588),"-",X588),"/",IF(ISBLANK(AA588),"-",AA588),"/",IF(ISBLANK(AD588),"-",AD588),"/",IF(ISBLANK(AG588),"-",AG588),"/",IF(ISBLANK(AI588),"-",AI588))</f>
        <v>2024/-/-/-/-</v>
      </c>
      <c r="M588" s="6"/>
      <c r="N588" s="4" t="n">
        <v>2016</v>
      </c>
      <c r="O588" s="4" t="str">
        <f aca="false">CONCATENATE(IF(ISBLANK(V588),"-",V588),"/",IF(ISBLANK(Y588),"-",Y588),"/",IF(ISBLANK(AB588),"-",AB588),"/",IF(ISBLANK(AE588),"-",AE588))</f>
        <v>93+/-/-/CT87,3</v>
      </c>
      <c r="P588" s="4" t="s">
        <v>227</v>
      </c>
      <c r="Q588" s="4" t="s">
        <v>965</v>
      </c>
      <c r="R588" s="7"/>
      <c r="S588" s="7"/>
      <c r="T588" s="8" t="n">
        <f aca="false">M588*F588</f>
        <v>0</v>
      </c>
      <c r="U588" s="9" t="n">
        <f aca="false">G588*M588</f>
        <v>0</v>
      </c>
      <c r="V588" s="2" t="s">
        <v>526</v>
      </c>
      <c r="W588" s="0" t="n">
        <v>2016</v>
      </c>
      <c r="X588" s="0" t="n">
        <v>2024</v>
      </c>
      <c r="Y588" s="0" t="s">
        <v>161</v>
      </c>
      <c r="AB588" s="0" t="s">
        <v>161</v>
      </c>
      <c r="AE588" s="4" t="s">
        <v>980</v>
      </c>
      <c r="AJ588" s="0" t="n">
        <f aca="false">VLOOKUP(D588,Koordinaten!$A:$C,2,FALSE())</f>
        <v>12.4853384</v>
      </c>
      <c r="AK588" s="0" t="n">
        <f aca="false">VLOOKUP(D588,Koordinaten!$A:$C,3,FALSE())</f>
        <v>41.894802</v>
      </c>
      <c r="AL588" s="0" t="n">
        <f aca="false">IF(ISBLANK($E588),VLOOKUP(D588,Koordinaten!$A:$C,2,FALSE()),VLOOKUP($E588,Koordinaten!$F:$H,2,FALSE()))</f>
        <v>14.155048</v>
      </c>
      <c r="AM588" s="0" t="n">
        <f aca="false">IF(ISBLANK($E588),VLOOKUP(D588,Koordinaten!$A:$C,3,FALSE()),VLOOKUP($E588,Koordinaten!$F:$H,3,FALSE()))</f>
        <v>37.587794</v>
      </c>
      <c r="AN588" s="0" t="str">
        <f aca="false">CONCATENATE(AK588,";",AJ588)</f>
        <v>41,894802;12,4853384</v>
      </c>
      <c r="AO588" s="0" t="str">
        <f aca="false">CONCATENATE(AM588,";",AL588)</f>
        <v>37,587794;14,155048</v>
      </c>
      <c r="AP588" s="0" t="n">
        <f aca="false">MIN(IF(ISBLANK(X588),9999,X588),IF(ISBLANK(AA588),9999,AA588),IF(ISBLANK(AD588),9999,AD588),IF(ISBLANK(AG588),9999,AG588),IF(ISBLANK(AI588),9999,AI588))</f>
        <v>2024</v>
      </c>
    </row>
    <row r="589" customFormat="false" ht="13" hidden="false" customHeight="false" outlineLevel="0" collapsed="false">
      <c r="B589" s="4" t="s">
        <v>52</v>
      </c>
      <c r="C589" s="5" t="n">
        <v>2013</v>
      </c>
      <c r="D589" s="4" t="s">
        <v>60</v>
      </c>
      <c r="E589" s="4" t="s">
        <v>212</v>
      </c>
      <c r="F589" s="4" t="n">
        <v>1</v>
      </c>
      <c r="G589" s="4" t="n">
        <v>1</v>
      </c>
      <c r="H589" s="2" t="s">
        <v>227</v>
      </c>
      <c r="I589" s="2" t="s">
        <v>981</v>
      </c>
      <c r="J589" s="2" t="s">
        <v>529</v>
      </c>
      <c r="K589" s="4" t="str">
        <f aca="false">CONCATENATE(IF(ISBLANK(W589),"-",W589),"/",IF(ISBLANK(Z589),"-",Z589),"/",IF(ISBLANK(AC589),"-",AC589),"/",IF(ISBLANK(AF589),"-",AF589),"/",IF(ISBLANK(AH589),"-",AH589))</f>
        <v>-/-/-/-/-</v>
      </c>
      <c r="L589" s="4" t="str">
        <f aca="false">CONCATENATE(IF(ISBLANK(X589),"-",X589),"/",IF(ISBLANK(AA589),"-",AA589),"/",IF(ISBLANK(AD589),"-",AD589),"/",IF(ISBLANK(AG589),"-",AG589),"/",IF(ISBLANK(AI589),"-",AI589))</f>
        <v>-/-/-/-/-</v>
      </c>
      <c r="M589" s="6"/>
      <c r="N589" s="4" t="n">
        <v>2016</v>
      </c>
      <c r="O589" s="4" t="str">
        <f aca="false">CONCATENATE(IF(ISBLANK(V589),"-",V589),"/",IF(ISBLANK(Y589),"-",Y589),"/",IF(ISBLANK(AB589),"-",AB589),"/",IF(ISBLANK(AE589),"-",AE589))</f>
        <v>-/-/-/-</v>
      </c>
      <c r="P589" s="4" t="s">
        <v>227</v>
      </c>
      <c r="Q589" s="4" t="s">
        <v>965</v>
      </c>
      <c r="R589" s="7"/>
      <c r="S589" s="7"/>
      <c r="T589" s="8" t="n">
        <f aca="false">M589*F589</f>
        <v>0</v>
      </c>
      <c r="U589" s="9" t="n">
        <f aca="false">G589*M589</f>
        <v>0</v>
      </c>
      <c r="V589" s="2" t="s">
        <v>161</v>
      </c>
      <c r="Y589" s="0" t="s">
        <v>161</v>
      </c>
      <c r="AB589" s="0" t="s">
        <v>161</v>
      </c>
      <c r="AE589" s="4"/>
      <c r="AJ589" s="0" t="n">
        <f aca="false">VLOOKUP(D589,Koordinaten!$A:$C,2,FALSE())</f>
        <v>12.4853384</v>
      </c>
      <c r="AK589" s="0" t="n">
        <f aca="false">VLOOKUP(D589,Koordinaten!$A:$C,3,FALSE())</f>
        <v>41.894802</v>
      </c>
      <c r="AL589" s="0" t="n">
        <f aca="false">IF(ISBLANK($E589),VLOOKUP(D589,Koordinaten!$A:$C,2,FALSE()),VLOOKUP($E589,Koordinaten!$F:$H,2,FALSE()))</f>
        <v>14.155048</v>
      </c>
      <c r="AM589" s="0" t="n">
        <f aca="false">IF(ISBLANK($E589),VLOOKUP(D589,Koordinaten!$A:$C,3,FALSE()),VLOOKUP($E589,Koordinaten!$F:$H,3,FALSE()))</f>
        <v>37.587794</v>
      </c>
      <c r="AN589" s="0" t="str">
        <f aca="false">CONCATENATE(AK589,";",AJ589)</f>
        <v>41,894802;12,4853384</v>
      </c>
      <c r="AO589" s="0" t="str">
        <f aca="false">CONCATENATE(AM589,";",AL589)</f>
        <v>37,587794;14,155048</v>
      </c>
      <c r="AP589" s="0" t="n">
        <f aca="false">MIN(IF(ISBLANK(X589),9999,X589),IF(ISBLANK(AA589),9999,AA589),IF(ISBLANK(AD589),9999,AD589),IF(ISBLANK(AG589),9999,AG589),IF(ISBLANK(AI589),9999,AI589))</f>
        <v>9999</v>
      </c>
      <c r="AQ589" s="10" t="n">
        <v>44107</v>
      </c>
      <c r="AR589" s="0" t="n">
        <v>16</v>
      </c>
    </row>
    <row r="590" customFormat="false" ht="20" hidden="false" customHeight="false" outlineLevel="0" collapsed="false">
      <c r="B590" s="4" t="s">
        <v>44</v>
      </c>
      <c r="C590" s="4" t="n">
        <v>2014</v>
      </c>
      <c r="D590" s="4" t="s">
        <v>60</v>
      </c>
      <c r="E590" s="4" t="s">
        <v>212</v>
      </c>
      <c r="F590" s="4" t="n">
        <v>6</v>
      </c>
      <c r="G590" s="4"/>
      <c r="H590" s="2" t="s">
        <v>227</v>
      </c>
      <c r="I590" s="2" t="s">
        <v>228</v>
      </c>
      <c r="J590" s="2" t="s">
        <v>229</v>
      </c>
      <c r="K590" s="4" t="str">
        <f aca="false">CONCATENATE(IF(ISBLANK(W590),"-",W590),"/",IF(ISBLANK(Z590),"-",Z590),"/",IF(ISBLANK(AC590),"-",AC590),"/",IF(ISBLANK(AF590),"-",AF590),"/",IF(ISBLANK(AH590),"-",AH590))</f>
        <v>2016/2017/2016/-/-</v>
      </c>
      <c r="L590" s="4" t="str">
        <f aca="false">CONCATENATE(IF(ISBLANK(X590),"-",X590),"/",IF(ISBLANK(AA590),"-",AA590),"/",IF(ISBLANK(AD590),"-",AD590),"/",IF(ISBLANK(AG590),"-",AG590),"/",IF(ISBLANK(AI590),"-",AI590))</f>
        <v>2024/2024/2017/-/-</v>
      </c>
      <c r="M590" s="6"/>
      <c r="N590" s="4" t="n">
        <v>2016</v>
      </c>
      <c r="O590" s="4" t="str">
        <f aca="false">CONCATENATE(IF(ISBLANK(V590),"-",V590),"/",IF(ISBLANK(Y590),"-",Y590),"/",IF(ISBLANK(AB590),"-",AB590),"/",IF(ISBLANK(AE590),"-",AE590))</f>
        <v>93/90/87+/-</v>
      </c>
      <c r="P590" s="4" t="s">
        <v>227</v>
      </c>
      <c r="Q590" s="4" t="s">
        <v>965</v>
      </c>
      <c r="R590" s="7"/>
      <c r="S590" s="7"/>
      <c r="T590" s="8" t="n">
        <f aca="false">M590*F590</f>
        <v>0</v>
      </c>
      <c r="U590" s="9" t="n">
        <f aca="false">G590*M590</f>
        <v>0</v>
      </c>
      <c r="V590" s="2" t="n">
        <v>93</v>
      </c>
      <c r="W590" s="0" t="n">
        <v>2016</v>
      </c>
      <c r="X590" s="0" t="n">
        <v>2024</v>
      </c>
      <c r="Y590" s="0" t="n">
        <v>90</v>
      </c>
      <c r="Z590" s="0" t="n">
        <v>2017</v>
      </c>
      <c r="AA590" s="0" t="n">
        <v>2024</v>
      </c>
      <c r="AB590" s="0" t="s">
        <v>982</v>
      </c>
      <c r="AC590" s="0" t="n">
        <v>2016</v>
      </c>
      <c r="AD590" s="0" t="n">
        <v>2017</v>
      </c>
      <c r="AE590" s="4"/>
      <c r="AJ590" s="0" t="n">
        <f aca="false">VLOOKUP(D590,Koordinaten!$A:$C,2,FALSE())</f>
        <v>12.4853384</v>
      </c>
      <c r="AK590" s="0" t="n">
        <f aca="false">VLOOKUP(D590,Koordinaten!$A:$C,3,FALSE())</f>
        <v>41.894802</v>
      </c>
      <c r="AL590" s="0" t="n">
        <f aca="false">IF(ISBLANK($E590),VLOOKUP(D590,Koordinaten!$A:$C,2,FALSE()),VLOOKUP($E590,Koordinaten!$F:$H,2,FALSE()))</f>
        <v>14.155048</v>
      </c>
      <c r="AM590" s="0" t="n">
        <f aca="false">IF(ISBLANK($E590),VLOOKUP(D590,Koordinaten!$A:$C,3,FALSE()),VLOOKUP($E590,Koordinaten!$F:$H,3,FALSE()))</f>
        <v>37.587794</v>
      </c>
      <c r="AN590" s="0" t="str">
        <f aca="false">CONCATENATE(AK590,";",AJ590)</f>
        <v>41,894802;12,4853384</v>
      </c>
      <c r="AO590" s="0" t="str">
        <f aca="false">CONCATENATE(AM590,";",AL590)</f>
        <v>37,587794;14,155048</v>
      </c>
      <c r="AP590" s="0" t="n">
        <f aca="false">MIN(IF(ISBLANK(X590),9999,X590),IF(ISBLANK(AA590),9999,AA590),IF(ISBLANK(AD590),9999,AD590),IF(ISBLANK(AG590),9999,AG590),IF(ISBLANK(AI590),9999,AI590))</f>
        <v>2017</v>
      </c>
    </row>
    <row r="591" customFormat="false" ht="12.8" hidden="false" customHeight="false" outlineLevel="0" collapsed="false">
      <c r="B591" s="4" t="s">
        <v>44</v>
      </c>
      <c r="C591" s="4" t="n">
        <v>2013</v>
      </c>
      <c r="D591" s="4" t="s">
        <v>60</v>
      </c>
      <c r="E591" s="4" t="s">
        <v>212</v>
      </c>
      <c r="F591" s="4" t="n">
        <v>3</v>
      </c>
      <c r="G591" s="4"/>
      <c r="H591" s="2" t="s">
        <v>983</v>
      </c>
      <c r="I591" s="2" t="s">
        <v>984</v>
      </c>
      <c r="J591" s="2" t="s">
        <v>48</v>
      </c>
      <c r="K591" s="4" t="str">
        <f aca="false">CONCATENATE(IF(ISBLANK(W591),"-",W591),"/",IF(ISBLANK(Z591),"-",Z591),"/",IF(ISBLANK(AC591),"-",AC591),"/",IF(ISBLANK(AF591),"-",AF591),"/",IF(ISBLANK(AH591),"-",AH591))</f>
        <v>2017/-/2018/-/-</v>
      </c>
      <c r="L591" s="4" t="str">
        <f aca="false">CONCATENATE(IF(ISBLANK(X591),"-",X591),"/",IF(ISBLANK(AA591),"-",AA591),"/",IF(ISBLANK(AD591),"-",AD591),"/",IF(ISBLANK(AG591),"-",AG591),"/",IF(ISBLANK(AI591),"-",AI591))</f>
        <v>2030/-/2022/-/-</v>
      </c>
      <c r="M591" s="6"/>
      <c r="N591" s="4" t="n">
        <v>2016</v>
      </c>
      <c r="O591" s="4" t="str">
        <f aca="false">CONCATENATE(IF(ISBLANK(V591),"-",V591),"/",IF(ISBLANK(Y591),"-",Y591),"/",IF(ISBLANK(AB591),"-",AB591),"/",IF(ISBLANK(AE591),"-",AE591))</f>
        <v>92/-/91/-</v>
      </c>
      <c r="P591" s="4" t="s">
        <v>983</v>
      </c>
      <c r="Q591" s="4" t="s">
        <v>965</v>
      </c>
      <c r="R591" s="7"/>
      <c r="S591" s="7"/>
      <c r="T591" s="8" t="n">
        <f aca="false">M591*F591</f>
        <v>0</v>
      </c>
      <c r="U591" s="9" t="n">
        <f aca="false">G591*M591</f>
        <v>0</v>
      </c>
      <c r="V591" s="2" t="n">
        <v>92</v>
      </c>
      <c r="W591" s="0" t="n">
        <v>2017</v>
      </c>
      <c r="X591" s="0" t="n">
        <v>2030</v>
      </c>
      <c r="Y591" s="0" t="s">
        <v>161</v>
      </c>
      <c r="AB591" s="0" t="n">
        <v>91</v>
      </c>
      <c r="AC591" s="0" t="n">
        <v>2018</v>
      </c>
      <c r="AD591" s="0" t="n">
        <v>2022</v>
      </c>
      <c r="AE591" s="4"/>
      <c r="AJ591" s="0" t="n">
        <f aca="false">VLOOKUP(D591,Koordinaten!$A:$C,2,FALSE())</f>
        <v>12.4853384</v>
      </c>
      <c r="AK591" s="0" t="n">
        <f aca="false">VLOOKUP(D591,Koordinaten!$A:$C,3,FALSE())</f>
        <v>41.894802</v>
      </c>
      <c r="AL591" s="0" t="n">
        <f aca="false">IF(ISBLANK($E591),VLOOKUP(D591,Koordinaten!$A:$C,2,FALSE()),VLOOKUP($E591,Koordinaten!$F:$H,2,FALSE()))</f>
        <v>14.155048</v>
      </c>
      <c r="AM591" s="0" t="n">
        <f aca="false">IF(ISBLANK($E591),VLOOKUP(D591,Koordinaten!$A:$C,3,FALSE()),VLOOKUP($E591,Koordinaten!$F:$H,3,FALSE()))</f>
        <v>37.587794</v>
      </c>
      <c r="AN591" s="0" t="str">
        <f aca="false">CONCATENATE(AK591,";",AJ591)</f>
        <v>41,894802;12,4853384</v>
      </c>
      <c r="AO591" s="0" t="str">
        <f aca="false">CONCATENATE(AM591,";",AL591)</f>
        <v>37,587794;14,155048</v>
      </c>
      <c r="AP591" s="0" t="n">
        <f aca="false">MIN(IF(ISBLANK(X591),9999,X591),IF(ISBLANK(AA591),9999,AA591),IF(ISBLANK(AD591),9999,AD591),IF(ISBLANK(AG591),9999,AG591),IF(ISBLANK(AI591),9999,AI591))</f>
        <v>2022</v>
      </c>
    </row>
    <row r="592" customFormat="false" ht="12.8" hidden="false" customHeight="false" outlineLevel="0" collapsed="false">
      <c r="B592" s="4" t="s">
        <v>52</v>
      </c>
      <c r="C592" s="5" t="n">
        <v>2014</v>
      </c>
      <c r="D592" s="4" t="s">
        <v>60</v>
      </c>
      <c r="E592" s="4" t="s">
        <v>212</v>
      </c>
      <c r="F592" s="4" t="n">
        <v>1</v>
      </c>
      <c r="G592" s="4" t="n">
        <v>1</v>
      </c>
      <c r="H592" s="2" t="s">
        <v>872</v>
      </c>
      <c r="I592" s="2" t="s">
        <v>869</v>
      </c>
      <c r="J592" s="2" t="s">
        <v>406</v>
      </c>
      <c r="K592" s="4" t="str">
        <f aca="false">CONCATENATE(IF(ISBLANK(W592),"-",W592),"/",IF(ISBLANK(Z592),"-",Z592),"/",IF(ISBLANK(AC592),"-",AC592),"/",IF(ISBLANK(AF592),"-",AF592),"/",IF(ISBLANK(AH592),"-",AH592))</f>
        <v>-/-/2015/-/-</v>
      </c>
      <c r="L592" s="4" t="str">
        <f aca="false">CONCATENATE(IF(ISBLANK(X592),"-",X592),"/",IF(ISBLANK(AA592),"-",AA592),"/",IF(ISBLANK(AD592),"-",AD592),"/",IF(ISBLANK(AG592),"-",AG592),"/",IF(ISBLANK(AI592),"-",AI592))</f>
        <v>-/-/2020/-/-</v>
      </c>
      <c r="M592" s="6"/>
      <c r="N592" s="4" t="n">
        <v>2016</v>
      </c>
      <c r="O592" s="4" t="str">
        <f aca="false">CONCATENATE(IF(ISBLANK(V592),"-",V592),"/",IF(ISBLANK(Y592),"-",Y592),"/",IF(ISBLANK(AB592),"-",AB592),"/",IF(ISBLANK(AE592),"-",AE592))</f>
        <v>-/-/92/VI92</v>
      </c>
      <c r="P592" s="4" t="s">
        <v>985</v>
      </c>
      <c r="Q592" s="4" t="s">
        <v>965</v>
      </c>
      <c r="R592" s="7"/>
      <c r="S592" s="7"/>
      <c r="T592" s="8" t="n">
        <f aca="false">M592*F592</f>
        <v>0</v>
      </c>
      <c r="U592" s="9" t="n">
        <f aca="false">G592*M592</f>
        <v>0</v>
      </c>
      <c r="V592" s="2" t="s">
        <v>161</v>
      </c>
      <c r="Y592" s="0" t="s">
        <v>161</v>
      </c>
      <c r="AB592" s="0" t="n">
        <v>92</v>
      </c>
      <c r="AC592" s="0" t="n">
        <v>2015</v>
      </c>
      <c r="AD592" s="0" t="n">
        <v>2020</v>
      </c>
      <c r="AE592" s="4" t="s">
        <v>986</v>
      </c>
      <c r="AJ592" s="0" t="n">
        <f aca="false">VLOOKUP(D592,Koordinaten!$A:$C,2,FALSE())</f>
        <v>12.4853384</v>
      </c>
      <c r="AK592" s="0" t="n">
        <f aca="false">VLOOKUP(D592,Koordinaten!$A:$C,3,FALSE())</f>
        <v>41.894802</v>
      </c>
      <c r="AL592" s="0" t="n">
        <f aca="false">IF(ISBLANK($E592),VLOOKUP(D592,Koordinaten!$A:$C,2,FALSE()),VLOOKUP($E592,Koordinaten!$F:$H,2,FALSE()))</f>
        <v>14.155048</v>
      </c>
      <c r="AM592" s="0" t="n">
        <f aca="false">IF(ISBLANK($E592),VLOOKUP(D592,Koordinaten!$A:$C,3,FALSE()),VLOOKUP($E592,Koordinaten!$F:$H,3,FALSE()))</f>
        <v>37.587794</v>
      </c>
      <c r="AN592" s="0" t="str">
        <f aca="false">CONCATENATE(AK592,";",AJ592)</f>
        <v>41,894802;12,4853384</v>
      </c>
      <c r="AO592" s="0" t="str">
        <f aca="false">CONCATENATE(AM592,";",AL592)</f>
        <v>37,587794;14,155048</v>
      </c>
      <c r="AP592" s="0" t="n">
        <f aca="false">MIN(IF(ISBLANK(X592),9999,X592),IF(ISBLANK(AA592),9999,AA592),IF(ISBLANK(AD592),9999,AD592),IF(ISBLANK(AG592),9999,AG592),IF(ISBLANK(AI592),9999,AI592))</f>
        <v>2020</v>
      </c>
      <c r="AQ592" s="10" t="n">
        <v>44107</v>
      </c>
      <c r="AR592" s="0" t="s">
        <v>51</v>
      </c>
    </row>
    <row r="593" customFormat="false" ht="12.8" hidden="false" customHeight="false" outlineLevel="0" collapsed="false">
      <c r="B593" s="4" t="s">
        <v>52</v>
      </c>
      <c r="C593" s="5" t="n">
        <v>2013</v>
      </c>
      <c r="D593" s="4" t="s">
        <v>60</v>
      </c>
      <c r="E593" s="4" t="s">
        <v>212</v>
      </c>
      <c r="F593" s="4" t="n">
        <v>1</v>
      </c>
      <c r="G593" s="4"/>
      <c r="H593" s="2" t="s">
        <v>868</v>
      </c>
      <c r="I593" s="2" t="s">
        <v>869</v>
      </c>
      <c r="J593" s="2" t="s">
        <v>987</v>
      </c>
      <c r="K593" s="4" t="str">
        <f aca="false">CONCATENATE(IF(ISBLANK(W593),"-",W593),"/",IF(ISBLANK(Z593),"-",Z593),"/",IF(ISBLANK(AC593),"-",AC593),"/",IF(ISBLANK(AF593),"-",AF593),"/",IF(ISBLANK(AH593),"-",AH593))</f>
        <v>2015/-/-/-/-</v>
      </c>
      <c r="L593" s="4" t="str">
        <f aca="false">CONCATENATE(IF(ISBLANK(X593),"-",X593),"/",IF(ISBLANK(AA593),"-",AA593),"/",IF(ISBLANK(AD593),"-",AD593),"/",IF(ISBLANK(AG593),"-",AG593),"/",IF(ISBLANK(AI593),"-",AI593))</f>
        <v>2028/-/-/-/-</v>
      </c>
      <c r="M593" s="6"/>
      <c r="N593" s="4" t="n">
        <v>2016</v>
      </c>
      <c r="O593" s="4" t="str">
        <f aca="false">CONCATENATE(IF(ISBLANK(V593),"-",V593),"/",IF(ISBLANK(Y593),"-",Y593),"/",IF(ISBLANK(AB593),"-",AB593),"/",IF(ISBLANK(AE593),"-",AE593))</f>
        <v>93/-/-/-</v>
      </c>
      <c r="P593" s="4" t="s">
        <v>985</v>
      </c>
      <c r="Q593" s="4" t="s">
        <v>965</v>
      </c>
      <c r="R593" s="7"/>
      <c r="S593" s="7"/>
      <c r="T593" s="8" t="n">
        <f aca="false">M593*F593</f>
        <v>0</v>
      </c>
      <c r="U593" s="9" t="n">
        <f aca="false">G593*M593</f>
        <v>0</v>
      </c>
      <c r="V593" s="2" t="n">
        <v>93</v>
      </c>
      <c r="W593" s="0" t="n">
        <v>2015</v>
      </c>
      <c r="X593" s="0" t="n">
        <v>2028</v>
      </c>
      <c r="Y593" s="0" t="s">
        <v>161</v>
      </c>
      <c r="AB593" s="0" t="s">
        <v>161</v>
      </c>
      <c r="AE593" s="4"/>
      <c r="AJ593" s="0" t="n">
        <f aca="false">VLOOKUP(D593,Koordinaten!$A:$C,2,FALSE())</f>
        <v>12.4853384</v>
      </c>
      <c r="AK593" s="0" t="n">
        <f aca="false">VLOOKUP(D593,Koordinaten!$A:$C,3,FALSE())</f>
        <v>41.894802</v>
      </c>
      <c r="AL593" s="0" t="n">
        <f aca="false">IF(ISBLANK($E593),VLOOKUP(D593,Koordinaten!$A:$C,2,FALSE()),VLOOKUP($E593,Koordinaten!$F:$H,2,FALSE()))</f>
        <v>14.155048</v>
      </c>
      <c r="AM593" s="0" t="n">
        <f aca="false">IF(ISBLANK($E593),VLOOKUP(D593,Koordinaten!$A:$C,3,FALSE()),VLOOKUP($E593,Koordinaten!$F:$H,3,FALSE()))</f>
        <v>37.587794</v>
      </c>
      <c r="AN593" s="0" t="str">
        <f aca="false">CONCATENATE(AK593,";",AJ593)</f>
        <v>41,894802;12,4853384</v>
      </c>
      <c r="AO593" s="0" t="str">
        <f aca="false">CONCATENATE(AM593,";",AL593)</f>
        <v>37,587794;14,155048</v>
      </c>
      <c r="AP593" s="0" t="n">
        <f aca="false">MIN(IF(ISBLANK(X593),9999,X593),IF(ISBLANK(AA593),9999,AA593),IF(ISBLANK(AD593),9999,AD593),IF(ISBLANK(AG593),9999,AG593),IF(ISBLANK(AI593),9999,AI593))</f>
        <v>2028</v>
      </c>
    </row>
    <row r="594" customFormat="false" ht="12.8" hidden="false" customHeight="false" outlineLevel="0" collapsed="false">
      <c r="B594" s="4" t="s">
        <v>52</v>
      </c>
      <c r="C594" s="4" t="n">
        <v>2013</v>
      </c>
      <c r="D594" s="4" t="s">
        <v>60</v>
      </c>
      <c r="E594" s="4" t="s">
        <v>212</v>
      </c>
      <c r="F594" s="4" t="n">
        <v>1</v>
      </c>
      <c r="G594" s="4"/>
      <c r="H594" s="2" t="s">
        <v>405</v>
      </c>
      <c r="I594" s="2" t="s">
        <v>100</v>
      </c>
      <c r="J594" s="2" t="s">
        <v>987</v>
      </c>
      <c r="K594" s="4" t="str">
        <f aca="false">CONCATENATE(IF(ISBLANK(W594),"-",W594),"/",IF(ISBLANK(Z594),"-",Z594),"/",IF(ISBLANK(AC594),"-",AC594),"/",IF(ISBLANK(AF594),"-",AF594),"/",IF(ISBLANK(AH594),"-",AH594))</f>
        <v>2015/-/-/-/-</v>
      </c>
      <c r="L594" s="4" t="str">
        <f aca="false">CONCATENATE(IF(ISBLANK(X594),"-",X594),"/",IF(ISBLANK(AA594),"-",AA594),"/",IF(ISBLANK(AD594),"-",AD594),"/",IF(ISBLANK(AG594),"-",AG594),"/",IF(ISBLANK(AI594),"-",AI594))</f>
        <v>2019/-/-/-/-</v>
      </c>
      <c r="M594" s="6"/>
      <c r="N594" s="4" t="n">
        <v>2016</v>
      </c>
      <c r="O594" s="4" t="str">
        <f aca="false">CONCATENATE(IF(ISBLANK(V594),"-",V594),"/",IF(ISBLANK(Y594),"-",Y594),"/",IF(ISBLANK(AB594),"-",AB594),"/",IF(ISBLANK(AE594),"-",AE594))</f>
        <v>86/-/-/-</v>
      </c>
      <c r="P594" s="4" t="s">
        <v>985</v>
      </c>
      <c r="Q594" s="4" t="s">
        <v>965</v>
      </c>
      <c r="R594" s="7"/>
      <c r="S594" s="7"/>
      <c r="T594" s="8" t="n">
        <f aca="false">M594*F594</f>
        <v>0</v>
      </c>
      <c r="U594" s="9" t="n">
        <f aca="false">G594*M594</f>
        <v>0</v>
      </c>
      <c r="V594" s="2" t="n">
        <v>86</v>
      </c>
      <c r="W594" s="0" t="n">
        <v>2015</v>
      </c>
      <c r="X594" s="0" t="n">
        <v>2019</v>
      </c>
      <c r="Y594" s="0" t="s">
        <v>161</v>
      </c>
      <c r="AB594" s="0" t="s">
        <v>161</v>
      </c>
      <c r="AE594" s="4"/>
      <c r="AJ594" s="0" t="n">
        <f aca="false">VLOOKUP(D594,Koordinaten!$A:$C,2,FALSE())</f>
        <v>12.4853384</v>
      </c>
      <c r="AK594" s="0" t="n">
        <f aca="false">VLOOKUP(D594,Koordinaten!$A:$C,3,FALSE())</f>
        <v>41.894802</v>
      </c>
      <c r="AL594" s="0" t="n">
        <f aca="false">IF(ISBLANK($E594),VLOOKUP(D594,Koordinaten!$A:$C,2,FALSE()),VLOOKUP($E594,Koordinaten!$F:$H,2,FALSE()))</f>
        <v>14.155048</v>
      </c>
      <c r="AM594" s="0" t="n">
        <f aca="false">IF(ISBLANK($E594),VLOOKUP(D594,Koordinaten!$A:$C,3,FALSE()),VLOOKUP($E594,Koordinaten!$F:$H,3,FALSE()))</f>
        <v>37.587794</v>
      </c>
      <c r="AN594" s="0" t="str">
        <f aca="false">CONCATENATE(AK594,";",AJ594)</f>
        <v>41,894802;12,4853384</v>
      </c>
      <c r="AO594" s="0" t="str">
        <f aca="false">CONCATENATE(AM594,";",AL594)</f>
        <v>37,587794;14,155048</v>
      </c>
      <c r="AP594" s="0" t="n">
        <f aca="false">MIN(IF(ISBLANK(X594),9999,X594),IF(ISBLANK(AA594),9999,AA594),IF(ISBLANK(AD594),9999,AD594),IF(ISBLANK(AG594),9999,AG594),IF(ISBLANK(AI594),9999,AI594))</f>
        <v>2019</v>
      </c>
    </row>
    <row r="595" customFormat="false" ht="12.8" hidden="false" customHeight="false" outlineLevel="0" collapsed="false">
      <c r="B595" s="4" t="s">
        <v>44</v>
      </c>
      <c r="C595" s="5" t="n">
        <v>2012</v>
      </c>
      <c r="D595" s="4" t="s">
        <v>60</v>
      </c>
      <c r="E595" s="4" t="s">
        <v>212</v>
      </c>
      <c r="F595" s="4" t="n">
        <v>3</v>
      </c>
      <c r="G595" s="4"/>
      <c r="H595" s="2" t="s">
        <v>405</v>
      </c>
      <c r="I595" s="2" t="s">
        <v>829</v>
      </c>
      <c r="J595" s="2" t="s">
        <v>887</v>
      </c>
      <c r="K595" s="4" t="str">
        <f aca="false">CONCATENATE(IF(ISBLANK(W595),"-",W595),"/",IF(ISBLANK(Z595),"-",Z595),"/",IF(ISBLANK(AC595),"-",AC595),"/",IF(ISBLANK(AF595),"-",AF595),"/",IF(ISBLANK(AH595),"-",AH595))</f>
        <v>2015/-/-/-/-</v>
      </c>
      <c r="L595" s="4" t="str">
        <f aca="false">CONCATENATE(IF(ISBLANK(X595),"-",X595),"/",IF(ISBLANK(AA595),"-",AA595),"/",IF(ISBLANK(AD595),"-",AD595),"/",IF(ISBLANK(AG595),"-",AG595),"/",IF(ISBLANK(AI595),"-",AI595))</f>
        <v>2022/-/-/-/-</v>
      </c>
      <c r="M595" s="14"/>
      <c r="N595" s="4" t="n">
        <v>2016</v>
      </c>
      <c r="O595" s="4" t="str">
        <f aca="false">CONCATENATE(IF(ISBLANK(V595),"-",V595),"/",IF(ISBLANK(Y595),"-",Y595),"/",IF(ISBLANK(AB595),"-",AB595),"/",IF(ISBLANK(AE595),"-",AE595))</f>
        <v>92+/-/-/CT90,1</v>
      </c>
      <c r="P595" s="4" t="s">
        <v>405</v>
      </c>
      <c r="Q595" s="4" t="s">
        <v>965</v>
      </c>
      <c r="R595" s="7"/>
      <c r="S595" s="7"/>
      <c r="T595" s="8" t="n">
        <f aca="false">M595*F595</f>
        <v>0</v>
      </c>
      <c r="U595" s="9" t="n">
        <f aca="false">G595*M595</f>
        <v>0</v>
      </c>
      <c r="V595" s="7" t="s">
        <v>583</v>
      </c>
      <c r="W595" s="0" t="n">
        <v>2015</v>
      </c>
      <c r="X595" s="0" t="n">
        <v>2022</v>
      </c>
      <c r="Y595" s="0" t="s">
        <v>161</v>
      </c>
      <c r="AB595" s="0" t="s">
        <v>161</v>
      </c>
      <c r="AE595" s="15" t="s">
        <v>988</v>
      </c>
      <c r="AJ595" s="0" t="n">
        <f aca="false">VLOOKUP(D595,Koordinaten!$A:$C,2,FALSE())</f>
        <v>12.4853384</v>
      </c>
      <c r="AK595" s="0" t="n">
        <f aca="false">VLOOKUP(D595,Koordinaten!$A:$C,3,FALSE())</f>
        <v>41.894802</v>
      </c>
      <c r="AL595" s="0" t="n">
        <f aca="false">IF(ISBLANK($E595),VLOOKUP(D595,Koordinaten!$A:$C,2,FALSE()),VLOOKUP($E595,Koordinaten!$F:$H,2,FALSE()))</f>
        <v>14.155048</v>
      </c>
      <c r="AM595" s="0" t="n">
        <f aca="false">IF(ISBLANK($E595),VLOOKUP(D595,Koordinaten!$A:$C,3,FALSE()),VLOOKUP($E595,Koordinaten!$F:$H,3,FALSE()))</f>
        <v>37.587794</v>
      </c>
      <c r="AN595" s="0" t="str">
        <f aca="false">CONCATENATE(AK595,";",AJ595)</f>
        <v>41,894802;12,4853384</v>
      </c>
      <c r="AO595" s="0" t="str">
        <f aca="false">CONCATENATE(AM595,";",AL595)</f>
        <v>37,587794;14,155048</v>
      </c>
      <c r="AP595" s="0" t="n">
        <f aca="false">MIN(IF(ISBLANK(X595),9999,X595),IF(ISBLANK(AA595),9999,AA595),IF(ISBLANK(AD595),9999,AD595),IF(ISBLANK(AG595),9999,AG595),IF(ISBLANK(AI595),9999,AI595))</f>
        <v>2022</v>
      </c>
    </row>
    <row r="596" customFormat="false" ht="12.8" hidden="false" customHeight="false" outlineLevel="0" collapsed="false">
      <c r="B596" s="4" t="s">
        <v>89</v>
      </c>
      <c r="C596" s="5" t="n">
        <v>2014</v>
      </c>
      <c r="D596" s="4" t="s">
        <v>53</v>
      </c>
      <c r="E596" s="4" t="s">
        <v>174</v>
      </c>
      <c r="F596" s="4" t="n">
        <v>3</v>
      </c>
      <c r="G596" s="4"/>
      <c r="H596" s="2" t="s">
        <v>766</v>
      </c>
      <c r="I596" s="2" t="s">
        <v>989</v>
      </c>
      <c r="J596" s="2" t="s">
        <v>144</v>
      </c>
      <c r="K596" s="4" t="str">
        <f aca="false">CONCATENATE(IF(ISBLANK(W596),"-",W596),"/",IF(ISBLANK(Z596),"-",Z596),"/",IF(ISBLANK(AC596),"-",AC596),"/",IF(ISBLANK(AF596),"-",AF596),"/",IF(ISBLANK(AH596),"-",AH596))</f>
        <v>-/-/-/-/-</v>
      </c>
      <c r="L596" s="4" t="str">
        <f aca="false">CONCATENATE(IF(ISBLANK(X596),"-",X596),"/",IF(ISBLANK(AA596),"-",AA596),"/",IF(ISBLANK(AD596),"-",AD596),"/",IF(ISBLANK(AG596),"-",AG596),"/",IF(ISBLANK(AI596),"-",AI596))</f>
        <v>-/-/-/-/-</v>
      </c>
      <c r="M596" s="14"/>
      <c r="N596" s="4" t="n">
        <v>2016</v>
      </c>
      <c r="O596" s="4" t="str">
        <f aca="false">CONCATENATE(IF(ISBLANK(V596),"-",V596),"/",IF(ISBLANK(Y596),"-",Y596),"/",IF(ISBLANK(AB596),"-",AB596),"/",IF(ISBLANK(AE596),"-",AE596))</f>
        <v>-/-/-/FS91-93</v>
      </c>
      <c r="P596" s="4" t="s">
        <v>766</v>
      </c>
      <c r="Q596" s="4" t="s">
        <v>990</v>
      </c>
      <c r="R596" s="7"/>
      <c r="S596" s="7"/>
      <c r="T596" s="8" t="n">
        <f aca="false">M596*F596</f>
        <v>0</v>
      </c>
      <c r="U596" s="9" t="n">
        <f aca="false">G596*M596</f>
        <v>0</v>
      </c>
      <c r="V596" s="2" t="s">
        <v>161</v>
      </c>
      <c r="Y596" s="0" t="s">
        <v>161</v>
      </c>
      <c r="AB596" s="0" t="s">
        <v>161</v>
      </c>
      <c r="AE596" s="15" t="s">
        <v>762</v>
      </c>
      <c r="AJ596" s="0" t="n">
        <f aca="false">VLOOKUP(D596,Koordinaten!$A:$C,2,FALSE())</f>
        <v>16.3725042</v>
      </c>
      <c r="AK596" s="0" t="n">
        <f aca="false">VLOOKUP(D596,Koordinaten!$A:$C,3,FALSE())</f>
        <v>48.2083537</v>
      </c>
      <c r="AL596" s="0" t="n">
        <f aca="false">IF(ISBLANK($E596),VLOOKUP(D596,Koordinaten!$A:$C,2,FALSE()),VLOOKUP($E596,Koordinaten!$F:$H,2,FALSE()))</f>
        <v>15.1666665</v>
      </c>
      <c r="AM596" s="0" t="n">
        <f aca="false">IF(ISBLANK($E596),VLOOKUP(D596,Koordinaten!$A:$C,3,FALSE()),VLOOKUP($E596,Koordinaten!$F:$H,3,FALSE()))</f>
        <v>47.2500001</v>
      </c>
      <c r="AN596" s="0" t="str">
        <f aca="false">CONCATENATE(AK596,";",AJ596)</f>
        <v>48,2083537;16,3725042</v>
      </c>
      <c r="AO596" s="0" t="str">
        <f aca="false">CONCATENATE(AM596,";",AL596)</f>
        <v>47,2500001;15,1666665</v>
      </c>
      <c r="AP596" s="0" t="n">
        <f aca="false">MIN(IF(ISBLANK(X596),9999,X596),IF(ISBLANK(AA596),9999,AA596),IF(ISBLANK(AD596),9999,AD596),IF(ISBLANK(AG596),9999,AG596),IF(ISBLANK(AI596),9999,AI596))</f>
        <v>9999</v>
      </c>
      <c r="AQ596" s="10" t="n">
        <v>44065</v>
      </c>
      <c r="AR596" s="0" t="n">
        <v>6</v>
      </c>
    </row>
    <row r="597" customFormat="false" ht="12.8" hidden="false" customHeight="false" outlineLevel="0" collapsed="false">
      <c r="B597" s="4" t="s">
        <v>89</v>
      </c>
      <c r="C597" s="5" t="n">
        <v>2014</v>
      </c>
      <c r="D597" s="4" t="s">
        <v>53</v>
      </c>
      <c r="E597" s="4" t="s">
        <v>174</v>
      </c>
      <c r="F597" s="4" t="n">
        <v>3</v>
      </c>
      <c r="G597" s="4" t="n">
        <v>3</v>
      </c>
      <c r="H597" s="2" t="s">
        <v>763</v>
      </c>
      <c r="I597" s="2" t="s">
        <v>991</v>
      </c>
      <c r="J597" s="2" t="s">
        <v>144</v>
      </c>
      <c r="K597" s="4" t="str">
        <f aca="false">CONCATENATE(IF(ISBLANK(W597),"-",W597),"/",IF(ISBLANK(Z597),"-",Z597),"/",IF(ISBLANK(AC597),"-",AC597),"/",IF(ISBLANK(AF597),"-",AF597),"/",IF(ISBLANK(AH597),"-",AH597))</f>
        <v>-/2019/-/-/-</v>
      </c>
      <c r="L597" s="4" t="str">
        <f aca="false">CONCATENATE(IF(ISBLANK(X597),"-",X597),"/",IF(ISBLANK(AA597),"-",AA597),"/",IF(ISBLANK(AD597),"-",AD597),"/",IF(ISBLANK(AG597),"-",AG597),"/",IF(ISBLANK(AI597),"-",AI597))</f>
        <v>-/2022/-/-/-</v>
      </c>
      <c r="M597" s="14"/>
      <c r="N597" s="4" t="n">
        <v>2016</v>
      </c>
      <c r="O597" s="4" t="str">
        <f aca="false">CONCATENATE(IF(ISBLANK(V597),"-",V597),"/",IF(ISBLANK(Y597),"-",Y597),"/",IF(ISBLANK(AB597),"-",AB597),"/",IF(ISBLANK(AE597),"-",AE597))</f>
        <v>-/91/-/FS95</v>
      </c>
      <c r="P597" s="4" t="s">
        <v>763</v>
      </c>
      <c r="Q597" s="4" t="s">
        <v>990</v>
      </c>
      <c r="R597" s="7"/>
      <c r="S597" s="7"/>
      <c r="T597" s="8" t="n">
        <f aca="false">M597*F597</f>
        <v>0</v>
      </c>
      <c r="U597" s="9" t="n">
        <f aca="false">G597*M597</f>
        <v>0</v>
      </c>
      <c r="V597" s="2" t="s">
        <v>161</v>
      </c>
      <c r="Y597" s="0" t="n">
        <v>91</v>
      </c>
      <c r="Z597" s="0" t="n">
        <v>2019</v>
      </c>
      <c r="AA597" s="0" t="n">
        <v>2022</v>
      </c>
      <c r="AB597" s="0" t="s">
        <v>161</v>
      </c>
      <c r="AE597" s="15" t="s">
        <v>755</v>
      </c>
      <c r="AJ597" s="0" t="n">
        <f aca="false">VLOOKUP(D597,Koordinaten!$A:$C,2,FALSE())</f>
        <v>16.3725042</v>
      </c>
      <c r="AK597" s="0" t="n">
        <f aca="false">VLOOKUP(D597,Koordinaten!$A:$C,3,FALSE())</f>
        <v>48.2083537</v>
      </c>
      <c r="AL597" s="0" t="n">
        <f aca="false">IF(ISBLANK($E597),VLOOKUP(D597,Koordinaten!$A:$C,2,FALSE()),VLOOKUP($E597,Koordinaten!$F:$H,2,FALSE()))</f>
        <v>15.1666665</v>
      </c>
      <c r="AM597" s="0" t="n">
        <f aca="false">IF(ISBLANK($E597),VLOOKUP(D597,Koordinaten!$A:$C,3,FALSE()),VLOOKUP($E597,Koordinaten!$F:$H,3,FALSE()))</f>
        <v>47.2500001</v>
      </c>
      <c r="AN597" s="0" t="str">
        <f aca="false">CONCATENATE(AK597,";",AJ597)</f>
        <v>48,2083537;16,3725042</v>
      </c>
      <c r="AO597" s="0" t="str">
        <f aca="false">CONCATENATE(AM597,";",AL597)</f>
        <v>47,2500001;15,1666665</v>
      </c>
      <c r="AP597" s="0" t="n">
        <f aca="false">MIN(IF(ISBLANK(X597),9999,X597),IF(ISBLANK(AA597),9999,AA597),IF(ISBLANK(AD597),9999,AD597),IF(ISBLANK(AG597),9999,AG597),IF(ISBLANK(AI597),9999,AI597))</f>
        <v>2022</v>
      </c>
      <c r="AQ597" s="10" t="n">
        <v>44065</v>
      </c>
      <c r="AR597" s="0" t="n">
        <v>4</v>
      </c>
    </row>
    <row r="598" customFormat="false" ht="12.8" hidden="false" customHeight="false" outlineLevel="0" collapsed="false">
      <c r="B598" s="4" t="s">
        <v>44</v>
      </c>
      <c r="C598" s="4" t="n">
        <v>2011</v>
      </c>
      <c r="D598" s="4" t="s">
        <v>60</v>
      </c>
      <c r="E598" s="4" t="s">
        <v>224</v>
      </c>
      <c r="F598" s="4" t="n">
        <v>1</v>
      </c>
      <c r="G598" s="4"/>
      <c r="H598" s="2" t="s">
        <v>841</v>
      </c>
      <c r="I598" s="2" t="s">
        <v>843</v>
      </c>
      <c r="J598" s="2" t="s">
        <v>48</v>
      </c>
      <c r="K598" s="4" t="str">
        <f aca="false">CONCATENATE(IF(ISBLANK(W598),"-",W598),"/",IF(ISBLANK(Z598),"-",Z598),"/",IF(ISBLANK(AC598),"-",AC598),"/",IF(ISBLANK(AF598),"-",AF598),"/",IF(ISBLANK(AH598),"-",AH598))</f>
        <v>2015/-/2015/-/-</v>
      </c>
      <c r="L598" s="4" t="str">
        <f aca="false">CONCATENATE(IF(ISBLANK(X598),"-",X598),"/",IF(ISBLANK(AA598),"-",AA598),"/",IF(ISBLANK(AD598),"-",AD598),"/",IF(ISBLANK(AG598),"-",AG598),"/",IF(ISBLANK(AI598),"-",AI598))</f>
        <v>2022/-/2021/-/-</v>
      </c>
      <c r="M598" s="14"/>
      <c r="N598" s="4" t="n">
        <v>2016</v>
      </c>
      <c r="O598" s="4" t="str">
        <f aca="false">CONCATENATE(IF(ISBLANK(V598),"-",V598),"/",IF(ISBLANK(Y598),"-",Y598),"/",IF(ISBLANK(AB598),"-",AB598),"/",IF(ISBLANK(AE598),"-",AE598))</f>
        <v>90/-/93/GR3</v>
      </c>
      <c r="P598" s="4" t="s">
        <v>554</v>
      </c>
      <c r="Q598" s="4" t="s">
        <v>992</v>
      </c>
      <c r="T598" s="11" t="n">
        <f aca="false">M598*F598</f>
        <v>0</v>
      </c>
      <c r="U598" s="12" t="n">
        <f aca="false">G598*M598</f>
        <v>0</v>
      </c>
      <c r="V598" s="0" t="n">
        <v>90</v>
      </c>
      <c r="W598" s="0" t="n">
        <v>2015</v>
      </c>
      <c r="X598" s="0" t="n">
        <v>2022</v>
      </c>
      <c r="Y598" s="0" t="s">
        <v>161</v>
      </c>
      <c r="AB598" s="0" t="n">
        <v>93</v>
      </c>
      <c r="AC598" s="0" t="n">
        <v>2015</v>
      </c>
      <c r="AD598" s="0" t="n">
        <v>2021</v>
      </c>
      <c r="AE598" s="15" t="s">
        <v>993</v>
      </c>
      <c r="AJ598" s="0" t="n">
        <f aca="false">VLOOKUP(D598,Koordinaten!$A:$C,2,FALSE())</f>
        <v>12.4853384</v>
      </c>
      <c r="AK598" s="0" t="n">
        <f aca="false">VLOOKUP(D598,Koordinaten!$A:$C,3,FALSE())</f>
        <v>41.894802</v>
      </c>
      <c r="AL598" s="0" t="n">
        <f aca="false">IF(ISBLANK($E598),VLOOKUP(D598,Koordinaten!$A:$C,2,FALSE()),VLOOKUP($E598,Koordinaten!$F:$H,2,FALSE()))</f>
        <v>10.9924122</v>
      </c>
      <c r="AM598" s="0" t="n">
        <f aca="false">IF(ISBLANK($E598),VLOOKUP(D598,Koordinaten!$A:$C,3,FALSE()),VLOOKUP($E598,Koordinaten!$F:$H,3,FALSE()))</f>
        <v>45.4384958</v>
      </c>
      <c r="AN598" s="0" t="str">
        <f aca="false">CONCATENATE(AK598,";",AJ598)</f>
        <v>41,894802;12,4853384</v>
      </c>
      <c r="AO598" s="0" t="str">
        <f aca="false">CONCATENATE(AM598,";",AL598)</f>
        <v>45,4384958;10,9924122</v>
      </c>
      <c r="AP598" s="0" t="n">
        <f aca="false">MIN(IF(ISBLANK(X598),9999,X598),IF(ISBLANK(AA598),9999,AA598),IF(ISBLANK(AD598),9999,AD598),IF(ISBLANK(AG598),9999,AG598),IF(ISBLANK(AI598),9999,AI598))</f>
        <v>2021</v>
      </c>
    </row>
    <row r="599" customFormat="false" ht="12.8" hidden="false" customHeight="false" outlineLevel="0" collapsed="false">
      <c r="B599" s="4" t="s">
        <v>44</v>
      </c>
      <c r="C599" s="4" t="n">
        <v>2011</v>
      </c>
      <c r="D599" s="4" t="s">
        <v>60</v>
      </c>
      <c r="E599" s="4" t="s">
        <v>224</v>
      </c>
      <c r="F599" s="4" t="n">
        <v>2</v>
      </c>
      <c r="G599" s="4"/>
      <c r="H599" s="2" t="s">
        <v>994</v>
      </c>
      <c r="I599" s="2" t="s">
        <v>995</v>
      </c>
      <c r="J599" s="2" t="s">
        <v>48</v>
      </c>
      <c r="K599" s="4" t="str">
        <f aca="false">CONCATENATE(IF(ISBLANK(W599),"-",W599),"/",IF(ISBLANK(Z599),"-",Z599),"/",IF(ISBLANK(AC599),"-",AC599),"/",IF(ISBLANK(AF599),"-",AF599),"/",IF(ISBLANK(AH599),"-",AH599))</f>
        <v>-/-/-/-/-</v>
      </c>
      <c r="L599" s="4" t="str">
        <f aca="false">CONCATENATE(IF(ISBLANK(X599),"-",X599),"/",IF(ISBLANK(AA599),"-",AA599),"/",IF(ISBLANK(AD599),"-",AD599),"/",IF(ISBLANK(AG599),"-",AG599),"/",IF(ISBLANK(AI599),"-",AI599))</f>
        <v>-/-/-/-/-</v>
      </c>
      <c r="M599" s="14"/>
      <c r="N599" s="4" t="n">
        <v>2016</v>
      </c>
      <c r="O599" s="4" t="str">
        <f aca="false">CONCATENATE(IF(ISBLANK(V599),"-",V599),"/",IF(ISBLANK(Y599),"-",Y599),"/",IF(ISBLANK(AB599),"-",AB599),"/",IF(ISBLANK(AE599),"-",AE599))</f>
        <v>-/-/-/CT90</v>
      </c>
      <c r="P599" s="4" t="s">
        <v>554</v>
      </c>
      <c r="Q599" s="4" t="s">
        <v>992</v>
      </c>
      <c r="T599" s="11" t="n">
        <f aca="false">M599*F599</f>
        <v>0</v>
      </c>
      <c r="U599" s="12" t="n">
        <f aca="false">G599*M599</f>
        <v>0</v>
      </c>
      <c r="V599" s="2" t="s">
        <v>161</v>
      </c>
      <c r="AB599" s="0" t="s">
        <v>161</v>
      </c>
      <c r="AE599" s="15" t="s">
        <v>658</v>
      </c>
      <c r="AJ599" s="0" t="n">
        <f aca="false">VLOOKUP(D599,Koordinaten!$A:$C,2,FALSE())</f>
        <v>12.4853384</v>
      </c>
      <c r="AK599" s="0" t="n">
        <f aca="false">VLOOKUP(D599,Koordinaten!$A:$C,3,FALSE())</f>
        <v>41.894802</v>
      </c>
      <c r="AL599" s="0" t="n">
        <f aca="false">IF(ISBLANK($E599),VLOOKUP(D599,Koordinaten!$A:$C,2,FALSE()),VLOOKUP($E599,Koordinaten!$F:$H,2,FALSE()))</f>
        <v>10.9924122</v>
      </c>
      <c r="AM599" s="0" t="n">
        <f aca="false">IF(ISBLANK($E599),VLOOKUP(D599,Koordinaten!$A:$C,3,FALSE()),VLOOKUP($E599,Koordinaten!$F:$H,3,FALSE()))</f>
        <v>45.4384958</v>
      </c>
      <c r="AN599" s="0" t="str">
        <f aca="false">CONCATENATE(AK599,";",AJ599)</f>
        <v>41,894802;12,4853384</v>
      </c>
      <c r="AO599" s="0" t="str">
        <f aca="false">CONCATENATE(AM599,";",AL599)</f>
        <v>45,4384958;10,9924122</v>
      </c>
      <c r="AP599" s="0" t="n">
        <f aca="false">MIN(IF(ISBLANK(X599),9999,X599),IF(ISBLANK(AA599),9999,AA599),IF(ISBLANK(AD599),9999,AD599),IF(ISBLANK(AG599),9999,AG599),IF(ISBLANK(AI599),9999,AI599))</f>
        <v>9999</v>
      </c>
    </row>
    <row r="600" customFormat="false" ht="12.8" hidden="false" customHeight="false" outlineLevel="0" collapsed="false">
      <c r="B600" s="15" t="s">
        <v>89</v>
      </c>
      <c r="C600" s="5" t="n">
        <v>2014</v>
      </c>
      <c r="D600" s="4" t="s">
        <v>60</v>
      </c>
      <c r="E600" s="4" t="s">
        <v>224</v>
      </c>
      <c r="F600" s="4" t="n">
        <v>6</v>
      </c>
      <c r="G600" s="4"/>
      <c r="H600" s="13" t="s">
        <v>996</v>
      </c>
      <c r="I600" s="2" t="s">
        <v>997</v>
      </c>
      <c r="J600" s="2" t="s">
        <v>79</v>
      </c>
      <c r="K600" s="4" t="str">
        <f aca="false">CONCATENATE(IF(ISBLANK(W600),"-",W600),"/",IF(ISBLANK(Z600),"-",Z600),"/",IF(ISBLANK(AC600),"-",AC600),"/",IF(ISBLANK(AF600),"-",AF600),"/",IF(ISBLANK(AH600),"-",AH600))</f>
        <v>-/-/-/2015/-</v>
      </c>
      <c r="L600" s="4" t="str">
        <f aca="false">CONCATENATE(IF(ISBLANK(X600),"-",X600),"/",IF(ISBLANK(AA600),"-",AA600),"/",IF(ISBLANK(AD600),"-",AD600),"/",IF(ISBLANK(AG600),"-",AG600),"/",IF(ISBLANK(AI600),"-",AI600))</f>
        <v>-/-/-/2018/-</v>
      </c>
      <c r="M600" s="14"/>
      <c r="N600" s="4" t="n">
        <v>2016</v>
      </c>
      <c r="O600" s="4" t="str">
        <f aca="false">CONCATENATE(IF(ISBLANK(V600),"-",V600),"/",IF(ISBLANK(Y600),"-",Y600),"/",IF(ISBLANK(AB600),"-",AB600),"/",IF(ISBLANK(AE600),"-",AE600))</f>
        <v>-/-/-/GR3, CT88,7</v>
      </c>
      <c r="P600" s="4" t="s">
        <v>996</v>
      </c>
      <c r="Q600" s="4" t="s">
        <v>992</v>
      </c>
      <c r="T600" s="11" t="n">
        <f aca="false">M600*F600</f>
        <v>0</v>
      </c>
      <c r="U600" s="12" t="n">
        <f aca="false">G600*M600</f>
        <v>0</v>
      </c>
      <c r="V600" s="2" t="s">
        <v>161</v>
      </c>
      <c r="AB600" s="0" t="s">
        <v>161</v>
      </c>
      <c r="AE600" s="4" t="s">
        <v>998</v>
      </c>
      <c r="AF600" s="0" t="n">
        <v>2015</v>
      </c>
      <c r="AG600" s="0" t="n">
        <v>2018</v>
      </c>
      <c r="AJ600" s="0" t="n">
        <f aca="false">VLOOKUP(D600,Koordinaten!$A:$C,2,FALSE())</f>
        <v>12.4853384</v>
      </c>
      <c r="AK600" s="0" t="n">
        <f aca="false">VLOOKUP(D600,Koordinaten!$A:$C,3,FALSE())</f>
        <v>41.894802</v>
      </c>
      <c r="AL600" s="0" t="n">
        <f aca="false">IF(ISBLANK($E600),VLOOKUP(D600,Koordinaten!$A:$C,2,FALSE()),VLOOKUP($E600,Koordinaten!$F:$H,2,FALSE()))</f>
        <v>10.9924122</v>
      </c>
      <c r="AM600" s="0" t="n">
        <f aca="false">IF(ISBLANK($E600),VLOOKUP(D600,Koordinaten!$A:$C,3,FALSE()),VLOOKUP($E600,Koordinaten!$F:$H,3,FALSE()))</f>
        <v>45.4384958</v>
      </c>
      <c r="AN600" s="0" t="str">
        <f aca="false">CONCATENATE(AK600,";",AJ600)</f>
        <v>41,894802;12,4853384</v>
      </c>
      <c r="AO600" s="0" t="str">
        <f aca="false">CONCATENATE(AM600,";",AL600)</f>
        <v>45,4384958;10,9924122</v>
      </c>
      <c r="AP600" s="0" t="n">
        <f aca="false">MIN(IF(ISBLANK(X600),9999,X600),IF(ISBLANK(AA600),9999,AA600),IF(ISBLANK(AD600),9999,AD600),IF(ISBLANK(AG600),9999,AG600),IF(ISBLANK(AI600),9999,AI600))</f>
        <v>2018</v>
      </c>
    </row>
    <row r="601" customFormat="false" ht="12.8" hidden="false" customHeight="false" outlineLevel="0" collapsed="false">
      <c r="B601" s="4" t="s">
        <v>52</v>
      </c>
      <c r="C601" s="4" t="n">
        <v>2013</v>
      </c>
      <c r="D601" s="4" t="s">
        <v>60</v>
      </c>
      <c r="E601" s="4" t="s">
        <v>224</v>
      </c>
      <c r="F601" s="4" t="n">
        <v>1</v>
      </c>
      <c r="G601" s="4"/>
      <c r="H601" s="13" t="s">
        <v>996</v>
      </c>
      <c r="I601" s="2" t="s">
        <v>999</v>
      </c>
      <c r="J601" s="2" t="s">
        <v>79</v>
      </c>
      <c r="K601" s="4" t="str">
        <f aca="false">CONCATENATE(IF(ISBLANK(W601),"-",W601),"/",IF(ISBLANK(Z601),"-",Z601),"/",IF(ISBLANK(AC601),"-",AC601),"/",IF(ISBLANK(AF601),"-",AF601),"/",IF(ISBLANK(AH601),"-",AH601))</f>
        <v>-/-/-/-/-</v>
      </c>
      <c r="L601" s="4" t="str">
        <f aca="false">CONCATENATE(IF(ISBLANK(X601),"-",X601),"/",IF(ISBLANK(AA601),"-",AA601),"/",IF(ISBLANK(AD601),"-",AD601),"/",IF(ISBLANK(AG601),"-",AG601),"/",IF(ISBLANK(AI601),"-",AI601))</f>
        <v>-/-/-/-/-</v>
      </c>
      <c r="M601" s="14"/>
      <c r="N601" s="4" t="n">
        <v>2016</v>
      </c>
      <c r="O601" s="4" t="str">
        <f aca="false">CONCATENATE(IF(ISBLANK(V601),"-",V601),"/",IF(ISBLANK(Y601),"-",Y601),"/",IF(ISBLANK(AB601),"-",AB601),"/",IF(ISBLANK(AE601),"-",AE601))</f>
        <v>-/-/-/-</v>
      </c>
      <c r="P601" s="4" t="s">
        <v>996</v>
      </c>
      <c r="Q601" s="4" t="s">
        <v>992</v>
      </c>
      <c r="T601" s="11" t="n">
        <f aca="false">M601*F601</f>
        <v>0</v>
      </c>
      <c r="U601" s="12" t="n">
        <f aca="false">G601*M601</f>
        <v>0</v>
      </c>
      <c r="V601" s="2" t="s">
        <v>161</v>
      </c>
      <c r="AB601" s="0" t="s">
        <v>161</v>
      </c>
      <c r="AE601" s="15"/>
      <c r="AJ601" s="0" t="n">
        <f aca="false">VLOOKUP(D601,Koordinaten!$A:$C,2,FALSE())</f>
        <v>12.4853384</v>
      </c>
      <c r="AK601" s="0" t="n">
        <f aca="false">VLOOKUP(D601,Koordinaten!$A:$C,3,FALSE())</f>
        <v>41.894802</v>
      </c>
      <c r="AL601" s="0" t="n">
        <f aca="false">IF(ISBLANK($E601),VLOOKUP(D601,Koordinaten!$A:$C,2,FALSE()),VLOOKUP($E601,Koordinaten!$F:$H,2,FALSE()))</f>
        <v>10.9924122</v>
      </c>
      <c r="AM601" s="0" t="n">
        <f aca="false">IF(ISBLANK($E601),VLOOKUP(D601,Koordinaten!$A:$C,3,FALSE()),VLOOKUP($E601,Koordinaten!$F:$H,3,FALSE()))</f>
        <v>45.4384958</v>
      </c>
      <c r="AN601" s="0" t="str">
        <f aca="false">CONCATENATE(AK601,";",AJ601)</f>
        <v>41,894802;12,4853384</v>
      </c>
      <c r="AO601" s="0" t="str">
        <f aca="false">CONCATENATE(AM601,";",AL601)</f>
        <v>45,4384958;10,9924122</v>
      </c>
      <c r="AP601" s="0" t="n">
        <f aca="false">MIN(IF(ISBLANK(X601),9999,X601),IF(ISBLANK(AA601),9999,AA601),IF(ISBLANK(AD601),9999,AD601),IF(ISBLANK(AG601),9999,AG601),IF(ISBLANK(AI601),9999,AI601))</f>
        <v>9999</v>
      </c>
    </row>
    <row r="602" customFormat="false" ht="12.8" hidden="false" customHeight="false" outlineLevel="0" collapsed="false">
      <c r="B602" s="4" t="s">
        <v>89</v>
      </c>
      <c r="C602" s="5" t="n">
        <v>2014</v>
      </c>
      <c r="D602" s="4" t="s">
        <v>60</v>
      </c>
      <c r="E602" s="4" t="s">
        <v>224</v>
      </c>
      <c r="F602" s="4" t="n">
        <v>3</v>
      </c>
      <c r="G602" s="4"/>
      <c r="H602" s="13" t="s">
        <v>239</v>
      </c>
      <c r="I602" s="2" t="s">
        <v>1000</v>
      </c>
      <c r="J602" s="2" t="s">
        <v>241</v>
      </c>
      <c r="K602" s="4" t="str">
        <f aca="false">CONCATENATE(IF(ISBLANK(W602),"-",W602),"/",IF(ISBLANK(Z602),"-",Z602),"/",IF(ISBLANK(AC602),"-",AC602),"/",IF(ISBLANK(AF602),"-",AF602),"/",IF(ISBLANK(AH602),"-",AH602))</f>
        <v>-/2016/-/-/-</v>
      </c>
      <c r="L602" s="4" t="str">
        <f aca="false">CONCATENATE(IF(ISBLANK(X602),"-",X602),"/",IF(ISBLANK(AA602),"-",AA602),"/",IF(ISBLANK(AD602),"-",AD602),"/",IF(ISBLANK(AG602),"-",AG602),"/",IF(ISBLANK(AI602),"-",AI602))</f>
        <v>-/2019/-/-/-</v>
      </c>
      <c r="M602" s="14"/>
      <c r="N602" s="4" t="n">
        <v>2016</v>
      </c>
      <c r="O602" s="4" t="str">
        <f aca="false">CONCATENATE(IF(ISBLANK(V602),"-",V602),"/",IF(ISBLANK(Y602),"-",Y602),"/",IF(ISBLANK(AB602),"-",AB602),"/",IF(ISBLANK(AE602),"-",AE602))</f>
        <v>-/89/-/-</v>
      </c>
      <c r="P602" s="4" t="s">
        <v>239</v>
      </c>
      <c r="Q602" s="4" t="s">
        <v>992</v>
      </c>
      <c r="T602" s="11" t="n">
        <f aca="false">M602*F602</f>
        <v>0</v>
      </c>
      <c r="U602" s="12" t="n">
        <f aca="false">G602*M602</f>
        <v>0</v>
      </c>
      <c r="V602" s="2" t="s">
        <v>161</v>
      </c>
      <c r="Y602" s="0" t="n">
        <v>89</v>
      </c>
      <c r="Z602" s="0" t="n">
        <v>2016</v>
      </c>
      <c r="AA602" s="0" t="n">
        <v>2019</v>
      </c>
      <c r="AB602" s="0" t="s">
        <v>161</v>
      </c>
      <c r="AE602" s="15"/>
      <c r="AJ602" s="0" t="n">
        <f aca="false">VLOOKUP(D602,Koordinaten!$A:$C,2,FALSE())</f>
        <v>12.4853384</v>
      </c>
      <c r="AK602" s="0" t="n">
        <f aca="false">VLOOKUP(D602,Koordinaten!$A:$C,3,FALSE())</f>
        <v>41.894802</v>
      </c>
      <c r="AL602" s="0" t="n">
        <f aca="false">IF(ISBLANK($E602),VLOOKUP(D602,Koordinaten!$A:$C,2,FALSE()),VLOOKUP($E602,Koordinaten!$F:$H,2,FALSE()))</f>
        <v>10.9924122</v>
      </c>
      <c r="AM602" s="0" t="n">
        <f aca="false">IF(ISBLANK($E602),VLOOKUP(D602,Koordinaten!$A:$C,3,FALSE()),VLOOKUP($E602,Koordinaten!$F:$H,3,FALSE()))</f>
        <v>45.4384958</v>
      </c>
      <c r="AN602" s="0" t="str">
        <f aca="false">CONCATENATE(AK602,";",AJ602)</f>
        <v>41,894802;12,4853384</v>
      </c>
      <c r="AO602" s="0" t="str">
        <f aca="false">CONCATENATE(AM602,";",AL602)</f>
        <v>45,4384958;10,9924122</v>
      </c>
      <c r="AP602" s="0" t="n">
        <f aca="false">MIN(IF(ISBLANK(X602),9999,X602),IF(ISBLANK(AA602),9999,AA602),IF(ISBLANK(AD602),9999,AD602),IF(ISBLANK(AG602),9999,AG602),IF(ISBLANK(AI602),9999,AI602))</f>
        <v>2019</v>
      </c>
    </row>
    <row r="603" customFormat="false" ht="12.8" hidden="false" customHeight="false" outlineLevel="0" collapsed="false">
      <c r="B603" s="4" t="s">
        <v>89</v>
      </c>
      <c r="C603" s="5" t="n">
        <v>2013</v>
      </c>
      <c r="D603" s="4" t="s">
        <v>60</v>
      </c>
      <c r="E603" s="4" t="s">
        <v>224</v>
      </c>
      <c r="F603" s="4" t="n">
        <v>9</v>
      </c>
      <c r="G603" s="4"/>
      <c r="H603" s="13" t="s">
        <v>239</v>
      </c>
      <c r="I603" s="2" t="s">
        <v>1001</v>
      </c>
      <c r="J603" s="2" t="s">
        <v>144</v>
      </c>
      <c r="K603" s="4" t="str">
        <f aca="false">CONCATENATE(IF(ISBLANK(W603),"-",W603),"/",IF(ISBLANK(Z603),"-",Z603),"/",IF(ISBLANK(AC603),"-",AC603),"/",IF(ISBLANK(AF603),"-",AF603),"/",IF(ISBLANK(AH603),"-",AH603))</f>
        <v>-/2016/-/-/-</v>
      </c>
      <c r="L603" s="4" t="str">
        <f aca="false">CONCATENATE(IF(ISBLANK(X603),"-",X603),"/",IF(ISBLANK(AA603),"-",AA603),"/",IF(ISBLANK(AD603),"-",AD603),"/",IF(ISBLANK(AG603),"-",AG603),"/",IF(ISBLANK(AI603),"-",AI603))</f>
        <v>-/2020/-/-/-</v>
      </c>
      <c r="M603" s="14"/>
      <c r="N603" s="4" t="n">
        <v>2016</v>
      </c>
      <c r="O603" s="4" t="str">
        <f aca="false">CONCATENATE(IF(ISBLANK(V603),"-",V603),"/",IF(ISBLANK(Y603),"-",Y603),"/",IF(ISBLANK(AB603),"-",AB603),"/",IF(ISBLANK(AE603),"-",AE603))</f>
        <v>-/88/-/-</v>
      </c>
      <c r="P603" s="4" t="s">
        <v>239</v>
      </c>
      <c r="Q603" s="4" t="s">
        <v>992</v>
      </c>
      <c r="T603" s="11" t="n">
        <f aca="false">M603*F603</f>
        <v>0</v>
      </c>
      <c r="U603" s="12" t="n">
        <f aca="false">G603*M603</f>
        <v>0</v>
      </c>
      <c r="V603" s="2" t="s">
        <v>161</v>
      </c>
      <c r="Y603" s="0" t="n">
        <v>88</v>
      </c>
      <c r="Z603" s="0" t="n">
        <v>2016</v>
      </c>
      <c r="AA603" s="0" t="n">
        <v>2020</v>
      </c>
      <c r="AB603" s="0" t="s">
        <v>161</v>
      </c>
      <c r="AE603" s="15"/>
      <c r="AJ603" s="0" t="n">
        <f aca="false">VLOOKUP(D603,Koordinaten!$A:$C,2,FALSE())</f>
        <v>12.4853384</v>
      </c>
      <c r="AK603" s="0" t="n">
        <f aca="false">VLOOKUP(D603,Koordinaten!$A:$C,3,FALSE())</f>
        <v>41.894802</v>
      </c>
      <c r="AL603" s="0" t="n">
        <f aca="false">IF(ISBLANK($E603),VLOOKUP(D603,Koordinaten!$A:$C,2,FALSE()),VLOOKUP($E603,Koordinaten!$F:$H,2,FALSE()))</f>
        <v>10.9924122</v>
      </c>
      <c r="AM603" s="0" t="n">
        <f aca="false">IF(ISBLANK($E603),VLOOKUP(D603,Koordinaten!$A:$C,3,FALSE()),VLOOKUP($E603,Koordinaten!$F:$H,3,FALSE()))</f>
        <v>45.4384958</v>
      </c>
      <c r="AN603" s="0" t="str">
        <f aca="false">CONCATENATE(AK603,";",AJ603)</f>
        <v>41,894802;12,4853384</v>
      </c>
      <c r="AO603" s="0" t="str">
        <f aca="false">CONCATENATE(AM603,";",AL603)</f>
        <v>45,4384958;10,9924122</v>
      </c>
      <c r="AP603" s="0" t="n">
        <f aca="false">MIN(IF(ISBLANK(X603),9999,X603),IF(ISBLANK(AA603),9999,AA603),IF(ISBLANK(AD603),9999,AD603),IF(ISBLANK(AG603),9999,AG603),IF(ISBLANK(AI603),9999,AI603))</f>
        <v>2020</v>
      </c>
      <c r="AQ603" s="10" t="n">
        <v>44065</v>
      </c>
      <c r="AR603" s="0" t="n">
        <v>7</v>
      </c>
    </row>
    <row r="604" customFormat="false" ht="12.8" hidden="false" customHeight="false" outlineLevel="0" collapsed="false">
      <c r="B604" s="4" t="s">
        <v>71</v>
      </c>
      <c r="C604" s="4" t="n">
        <v>2011</v>
      </c>
      <c r="D604" s="4" t="s">
        <v>60</v>
      </c>
      <c r="E604" s="4" t="s">
        <v>224</v>
      </c>
      <c r="F604" s="4" t="n">
        <v>1</v>
      </c>
      <c r="G604" s="4"/>
      <c r="H604" s="13" t="s">
        <v>239</v>
      </c>
      <c r="I604" s="2" t="s">
        <v>1002</v>
      </c>
      <c r="J604" s="2" t="s">
        <v>561</v>
      </c>
      <c r="K604" s="4" t="str">
        <f aca="false">CONCATENATE(IF(ISBLANK(W604),"-",W604),"/",IF(ISBLANK(Z604),"-",Z604),"/",IF(ISBLANK(AC604),"-",AC604),"/",IF(ISBLANK(AF604),"-",AF604),"/",IF(ISBLANK(AH604),"-",AH604))</f>
        <v>2015/2017/-/-/-</v>
      </c>
      <c r="L604" s="4" t="str">
        <f aca="false">CONCATENATE(IF(ISBLANK(X604),"-",X604),"/",IF(ISBLANK(AA604),"-",AA604),"/",IF(ISBLANK(AD604),"-",AD604),"/",IF(ISBLANK(AG604),"-",AG604),"/",IF(ISBLANK(AI604),"-",AI604))</f>
        <v>2022/2027/-/-/-</v>
      </c>
      <c r="M604" s="14"/>
      <c r="N604" s="4" t="n">
        <v>2016</v>
      </c>
      <c r="O604" s="4" t="str">
        <f aca="false">CONCATENATE(IF(ISBLANK(V604),"-",V604),"/",IF(ISBLANK(Y604),"-",Y604),"/",IF(ISBLANK(AB604),"-",AB604),"/",IF(ISBLANK(AE604),"-",AE604))</f>
        <v>92/90/-/-</v>
      </c>
      <c r="P604" s="4" t="s">
        <v>239</v>
      </c>
      <c r="Q604" s="4" t="s">
        <v>992</v>
      </c>
      <c r="T604" s="11" t="n">
        <f aca="false">M604*F604</f>
        <v>0</v>
      </c>
      <c r="U604" s="12" t="n">
        <f aca="false">G604*M604</f>
        <v>0</v>
      </c>
      <c r="V604" s="0" t="n">
        <v>92</v>
      </c>
      <c r="W604" s="0" t="n">
        <v>2015</v>
      </c>
      <c r="X604" s="0" t="n">
        <v>2022</v>
      </c>
      <c r="Y604" s="0" t="n">
        <v>90</v>
      </c>
      <c r="Z604" s="0" t="n">
        <v>2017</v>
      </c>
      <c r="AA604" s="0" t="n">
        <v>2027</v>
      </c>
      <c r="AB604" s="0" t="s">
        <v>161</v>
      </c>
      <c r="AE604" s="15"/>
      <c r="AJ604" s="0" t="n">
        <f aca="false">VLOOKUP(D604,Koordinaten!$A:$C,2,FALSE())</f>
        <v>12.4853384</v>
      </c>
      <c r="AK604" s="0" t="n">
        <f aca="false">VLOOKUP(D604,Koordinaten!$A:$C,3,FALSE())</f>
        <v>41.894802</v>
      </c>
      <c r="AL604" s="0" t="n">
        <f aca="false">IF(ISBLANK($E604),VLOOKUP(D604,Koordinaten!$A:$C,2,FALSE()),VLOOKUP($E604,Koordinaten!$F:$H,2,FALSE()))</f>
        <v>10.9924122</v>
      </c>
      <c r="AM604" s="0" t="n">
        <f aca="false">IF(ISBLANK($E604),VLOOKUP(D604,Koordinaten!$A:$C,3,FALSE()),VLOOKUP($E604,Koordinaten!$F:$H,3,FALSE()))</f>
        <v>45.4384958</v>
      </c>
      <c r="AN604" s="0" t="str">
        <f aca="false">CONCATENATE(AK604,";",AJ604)</f>
        <v>41,894802;12,4853384</v>
      </c>
      <c r="AO604" s="0" t="str">
        <f aca="false">CONCATENATE(AM604,";",AL604)</f>
        <v>45,4384958;10,9924122</v>
      </c>
      <c r="AP604" s="0" t="n">
        <f aca="false">MIN(IF(ISBLANK(X604),9999,X604),IF(ISBLANK(AA604),9999,AA604),IF(ISBLANK(AD604),9999,AD604),IF(ISBLANK(AG604),9999,AG604),IF(ISBLANK(AI604),9999,AI604))</f>
        <v>2022</v>
      </c>
    </row>
    <row r="605" customFormat="false" ht="12.8" hidden="false" customHeight="false" outlineLevel="0" collapsed="false">
      <c r="B605" s="4" t="s">
        <v>44</v>
      </c>
      <c r="C605" s="5" t="n">
        <v>2012</v>
      </c>
      <c r="D605" s="4" t="s">
        <v>60</v>
      </c>
      <c r="E605" s="4" t="s">
        <v>224</v>
      </c>
      <c r="F605" s="4" t="n">
        <v>3</v>
      </c>
      <c r="G605" s="4"/>
      <c r="H605" s="13" t="s">
        <v>239</v>
      </c>
      <c r="I605" s="2" t="s">
        <v>1003</v>
      </c>
      <c r="J605" s="2" t="s">
        <v>561</v>
      </c>
      <c r="K605" s="4" t="str">
        <f aca="false">CONCATENATE(IF(ISBLANK(W605),"-",W605),"/",IF(ISBLANK(Z605),"-",Z605),"/",IF(ISBLANK(AC605),"-",AC605),"/",IF(ISBLANK(AF605),"-",AF605),"/",IF(ISBLANK(AH605),"-",AH605))</f>
        <v>-/2016/-/-/-</v>
      </c>
      <c r="L605" s="4" t="str">
        <f aca="false">CONCATENATE(IF(ISBLANK(X605),"-",X605),"/",IF(ISBLANK(AA605),"-",AA605),"/",IF(ISBLANK(AD605),"-",AD605),"/",IF(ISBLANK(AG605),"-",AG605),"/",IF(ISBLANK(AI605),"-",AI605))</f>
        <v>-/2021/-/-/-</v>
      </c>
      <c r="M605" s="14"/>
      <c r="N605" s="4" t="n">
        <v>2016</v>
      </c>
      <c r="O605" s="4" t="str">
        <f aca="false">CONCATENATE(IF(ISBLANK(V605),"-",V605),"/",IF(ISBLANK(Y605),"-",Y605),"/",IF(ISBLANK(AB605),"-",AB605),"/",IF(ISBLANK(AE605),"-",AE605))</f>
        <v>-/90/-/-</v>
      </c>
      <c r="P605" s="4" t="s">
        <v>239</v>
      </c>
      <c r="Q605" s="4" t="s">
        <v>992</v>
      </c>
      <c r="T605" s="11" t="n">
        <f aca="false">M605*F605</f>
        <v>0</v>
      </c>
      <c r="U605" s="12" t="n">
        <f aca="false">G605*M605</f>
        <v>0</v>
      </c>
      <c r="V605" s="2" t="s">
        <v>161</v>
      </c>
      <c r="Y605" s="0" t="n">
        <v>90</v>
      </c>
      <c r="Z605" s="0" t="n">
        <v>2016</v>
      </c>
      <c r="AA605" s="0" t="n">
        <v>2021</v>
      </c>
      <c r="AB605" s="0" t="s">
        <v>161</v>
      </c>
      <c r="AE605" s="15"/>
      <c r="AJ605" s="0" t="n">
        <f aca="false">VLOOKUP(D605,Koordinaten!$A:$C,2,FALSE())</f>
        <v>12.4853384</v>
      </c>
      <c r="AK605" s="0" t="n">
        <f aca="false">VLOOKUP(D605,Koordinaten!$A:$C,3,FALSE())</f>
        <v>41.894802</v>
      </c>
      <c r="AL605" s="0" t="n">
        <f aca="false">IF(ISBLANK($E605),VLOOKUP(D605,Koordinaten!$A:$C,2,FALSE()),VLOOKUP($E605,Koordinaten!$F:$H,2,FALSE()))</f>
        <v>10.9924122</v>
      </c>
      <c r="AM605" s="0" t="n">
        <f aca="false">IF(ISBLANK($E605),VLOOKUP(D605,Koordinaten!$A:$C,3,FALSE()),VLOOKUP($E605,Koordinaten!$F:$H,3,FALSE()))</f>
        <v>45.4384958</v>
      </c>
      <c r="AN605" s="0" t="str">
        <f aca="false">CONCATENATE(AK605,";",AJ605)</f>
        <v>41,894802;12,4853384</v>
      </c>
      <c r="AO605" s="0" t="str">
        <f aca="false">CONCATENATE(AM605,";",AL605)</f>
        <v>45,4384958;10,9924122</v>
      </c>
      <c r="AP605" s="0" t="n">
        <f aca="false">MIN(IF(ISBLANK(X605),9999,X605),IF(ISBLANK(AA605),9999,AA605),IF(ISBLANK(AD605),9999,AD605),IF(ISBLANK(AG605),9999,AG605),IF(ISBLANK(AI605),9999,AI605))</f>
        <v>2021</v>
      </c>
    </row>
    <row r="606" customFormat="false" ht="12.8" hidden="false" customHeight="false" outlineLevel="0" collapsed="false">
      <c r="B606" s="4" t="s">
        <v>44</v>
      </c>
      <c r="C606" s="5" t="n">
        <v>2012</v>
      </c>
      <c r="D606" s="4" t="s">
        <v>60</v>
      </c>
      <c r="E606" s="4" t="s">
        <v>224</v>
      </c>
      <c r="F606" s="4" t="n">
        <v>3</v>
      </c>
      <c r="G606" s="4" t="n">
        <v>1</v>
      </c>
      <c r="H606" s="13" t="s">
        <v>1004</v>
      </c>
      <c r="I606" s="2" t="s">
        <v>1005</v>
      </c>
      <c r="J606" s="2" t="s">
        <v>48</v>
      </c>
      <c r="K606" s="4" t="str">
        <f aca="false">CONCATENATE(IF(ISBLANK(W606),"-",W606),"/",IF(ISBLANK(Z606),"-",Z606),"/",IF(ISBLANK(AC606),"-",AC606),"/",IF(ISBLANK(AF606),"-",AF606),"/",IF(ISBLANK(AH606),"-",AH606))</f>
        <v>-/-/-/-/-</v>
      </c>
      <c r="L606" s="4" t="str">
        <f aca="false">CONCATENATE(IF(ISBLANK(X606),"-",X606),"/",IF(ISBLANK(AA606),"-",AA606),"/",IF(ISBLANK(AD606),"-",AD606),"/",IF(ISBLANK(AG606),"-",AG606),"/",IF(ISBLANK(AI606),"-",AI606))</f>
        <v>-/-/-/-/-</v>
      </c>
      <c r="M606" s="14"/>
      <c r="N606" s="4" t="n">
        <v>2016</v>
      </c>
      <c r="O606" s="4" t="str">
        <f aca="false">CONCATENATE(IF(ISBLANK(V606),"-",V606),"/",IF(ISBLANK(Y606),"-",Y606),"/",IF(ISBLANK(AB606),"-",AB606),"/",IF(ISBLANK(AE606),"-",AE606))</f>
        <v>-/-/-/-</v>
      </c>
      <c r="P606" s="4" t="s">
        <v>1004</v>
      </c>
      <c r="Q606" s="4" t="s">
        <v>992</v>
      </c>
      <c r="T606" s="11" t="n">
        <f aca="false">M606*F606</f>
        <v>0</v>
      </c>
      <c r="U606" s="12" t="n">
        <f aca="false">G606*M606</f>
        <v>0</v>
      </c>
      <c r="V606" s="0" t="s">
        <v>161</v>
      </c>
      <c r="AB606" s="0" t="s">
        <v>161</v>
      </c>
      <c r="AE606" s="4"/>
      <c r="AJ606" s="0" t="n">
        <f aca="false">VLOOKUP(D606,Koordinaten!$A:$C,2,FALSE())</f>
        <v>12.4853384</v>
      </c>
      <c r="AK606" s="0" t="n">
        <f aca="false">VLOOKUP(D606,Koordinaten!$A:$C,3,FALSE())</f>
        <v>41.894802</v>
      </c>
      <c r="AL606" s="0" t="n">
        <f aca="false">IF(ISBLANK($E606),VLOOKUP(D606,Koordinaten!$A:$C,2,FALSE()),VLOOKUP($E606,Koordinaten!$F:$H,2,FALSE()))</f>
        <v>10.9924122</v>
      </c>
      <c r="AM606" s="0" t="n">
        <f aca="false">IF(ISBLANK($E606),VLOOKUP(D606,Koordinaten!$A:$C,3,FALSE()),VLOOKUP($E606,Koordinaten!$F:$H,3,FALSE()))</f>
        <v>45.4384958</v>
      </c>
      <c r="AN606" s="0" t="str">
        <f aca="false">CONCATENATE(AK606,";",AJ606)</f>
        <v>41,894802;12,4853384</v>
      </c>
      <c r="AO606" s="0" t="str">
        <f aca="false">CONCATENATE(AM606,";",AL606)</f>
        <v>45,4384958;10,9924122</v>
      </c>
      <c r="AP606" s="0" t="n">
        <f aca="false">MIN(IF(ISBLANK(X606),9999,X606),IF(ISBLANK(AA606),9999,AA606),IF(ISBLANK(AD606),9999,AD606),IF(ISBLANK(AG606),9999,AG606),IF(ISBLANK(AI606),9999,AI606))</f>
        <v>9999</v>
      </c>
      <c r="AQ606" s="10" t="n">
        <v>44066</v>
      </c>
      <c r="AR606" s="0" t="n">
        <v>15</v>
      </c>
    </row>
    <row r="607" customFormat="false" ht="12.8" hidden="false" customHeight="false" outlineLevel="0" collapsed="false">
      <c r="B607" s="4" t="s">
        <v>44</v>
      </c>
      <c r="C607" s="5" t="n">
        <v>2011</v>
      </c>
      <c r="D607" s="4" t="s">
        <v>60</v>
      </c>
      <c r="E607" s="4" t="s">
        <v>224</v>
      </c>
      <c r="F607" s="4" t="n">
        <v>3</v>
      </c>
      <c r="G607" s="4" t="n">
        <v>1</v>
      </c>
      <c r="H607" s="13" t="s">
        <v>1004</v>
      </c>
      <c r="I607" s="2" t="s">
        <v>1006</v>
      </c>
      <c r="J607" s="2" t="s">
        <v>48</v>
      </c>
      <c r="K607" s="4" t="str">
        <f aca="false">CONCATENATE(IF(ISBLANK(W607),"-",W607),"/",IF(ISBLANK(Z607),"-",Z607),"/",IF(ISBLANK(AC607),"-",AC607),"/",IF(ISBLANK(AF607),"-",AF607),"/",IF(ISBLANK(AH607),"-",AH607))</f>
        <v>2017/-/-/-/-</v>
      </c>
      <c r="L607" s="4" t="str">
        <f aca="false">CONCATENATE(IF(ISBLANK(X607),"-",X607),"/",IF(ISBLANK(AA607),"-",AA607),"/",IF(ISBLANK(AD607),"-",AD607),"/",IF(ISBLANK(AG607),"-",AG607),"/",IF(ISBLANK(AI607),"-",AI607))</f>
        <v>2030/-/-/-/-</v>
      </c>
      <c r="M607" s="14"/>
      <c r="N607" s="4" t="n">
        <v>2016</v>
      </c>
      <c r="O607" s="4" t="str">
        <f aca="false">CONCATENATE(IF(ISBLANK(V607),"-",V607),"/",IF(ISBLANK(Y607),"-",Y607),"/",IF(ISBLANK(AB607),"-",AB607),"/",IF(ISBLANK(AE607),"-",AE607))</f>
        <v>94/-/-/CT92</v>
      </c>
      <c r="P607" s="4" t="s">
        <v>1004</v>
      </c>
      <c r="Q607" s="4" t="s">
        <v>992</v>
      </c>
      <c r="T607" s="11" t="n">
        <f aca="false">M607*F607</f>
        <v>0</v>
      </c>
      <c r="U607" s="12" t="n">
        <f aca="false">G607*M607</f>
        <v>0</v>
      </c>
      <c r="V607" s="0" t="n">
        <v>94</v>
      </c>
      <c r="W607" s="0" t="n">
        <v>2017</v>
      </c>
      <c r="X607" s="0" t="n">
        <v>2030</v>
      </c>
      <c r="AB607" s="0" t="s">
        <v>161</v>
      </c>
      <c r="AE607" s="15" t="s">
        <v>717</v>
      </c>
      <c r="AJ607" s="0" t="n">
        <f aca="false">VLOOKUP(D607,Koordinaten!$A:$C,2,FALSE())</f>
        <v>12.4853384</v>
      </c>
      <c r="AK607" s="0" t="n">
        <f aca="false">VLOOKUP(D607,Koordinaten!$A:$C,3,FALSE())</f>
        <v>41.894802</v>
      </c>
      <c r="AL607" s="0" t="n">
        <f aca="false">IF(ISBLANK($E607),VLOOKUP(D607,Koordinaten!$A:$C,2,FALSE()),VLOOKUP($E607,Koordinaten!$F:$H,2,FALSE()))</f>
        <v>10.9924122</v>
      </c>
      <c r="AM607" s="0" t="n">
        <f aca="false">IF(ISBLANK($E607),VLOOKUP(D607,Koordinaten!$A:$C,3,FALSE()),VLOOKUP($E607,Koordinaten!$F:$H,3,FALSE()))</f>
        <v>45.4384958</v>
      </c>
      <c r="AN607" s="0" t="str">
        <f aca="false">CONCATENATE(AK607,";",AJ607)</f>
        <v>41,894802;12,4853384</v>
      </c>
      <c r="AO607" s="0" t="str">
        <f aca="false">CONCATENATE(AM607,";",AL607)</f>
        <v>45,4384958;10,9924122</v>
      </c>
      <c r="AP607" s="0" t="n">
        <f aca="false">MIN(IF(ISBLANK(X607),9999,X607),IF(ISBLANK(AA607),9999,AA607),IF(ISBLANK(AD607),9999,AD607),IF(ISBLANK(AG607),9999,AG607),IF(ISBLANK(AI607),9999,AI607))</f>
        <v>2030</v>
      </c>
      <c r="AQ607" s="10" t="n">
        <v>44066</v>
      </c>
      <c r="AR607" s="0" t="n">
        <v>15</v>
      </c>
    </row>
    <row r="608" customFormat="false" ht="12.8" hidden="false" customHeight="false" outlineLevel="0" collapsed="false">
      <c r="B608" s="15" t="s">
        <v>52</v>
      </c>
      <c r="C608" s="4" t="n">
        <v>2011</v>
      </c>
      <c r="D608" s="4" t="s">
        <v>60</v>
      </c>
      <c r="E608" s="4" t="s">
        <v>224</v>
      </c>
      <c r="F608" s="4" t="n">
        <v>1</v>
      </c>
      <c r="G608" s="4"/>
      <c r="H608" s="13" t="s">
        <v>1004</v>
      </c>
      <c r="I608" s="2" t="s">
        <v>1007</v>
      </c>
      <c r="J608" s="2" t="s">
        <v>48</v>
      </c>
      <c r="K608" s="4" t="str">
        <f aca="false">CONCATENATE(IF(ISBLANK(W608),"-",W608),"/",IF(ISBLANK(Z608),"-",Z608),"/",IF(ISBLANK(AC608),"-",AC608),"/",IF(ISBLANK(AF608),"-",AF608),"/",IF(ISBLANK(AH608),"-",AH608))</f>
        <v>-/-/-/-/-</v>
      </c>
      <c r="L608" s="4" t="str">
        <f aca="false">CONCATENATE(IF(ISBLANK(X608),"-",X608),"/",IF(ISBLANK(AA608),"-",AA608),"/",IF(ISBLANK(AD608),"-",AD608),"/",IF(ISBLANK(AG608),"-",AG608),"/",IF(ISBLANK(AI608),"-",AI608))</f>
        <v>-/-/-/-/-</v>
      </c>
      <c r="M608" s="14"/>
      <c r="N608" s="4" t="n">
        <v>2016</v>
      </c>
      <c r="O608" s="4" t="str">
        <f aca="false">CONCATENATE(IF(ISBLANK(V608),"-",V608),"/",IF(ISBLANK(Y608),"-",Y608),"/",IF(ISBLANK(AB608),"-",AB608),"/",IF(ISBLANK(AE608),"-",AE608))</f>
        <v>-/-/-/-</v>
      </c>
      <c r="P608" s="4" t="s">
        <v>1004</v>
      </c>
      <c r="Q608" s="4" t="s">
        <v>992</v>
      </c>
      <c r="T608" s="11" t="n">
        <f aca="false">M608*F608</f>
        <v>0</v>
      </c>
      <c r="U608" s="12" t="n">
        <f aca="false">G608*M608</f>
        <v>0</v>
      </c>
      <c r="V608" s="0" t="s">
        <v>161</v>
      </c>
      <c r="AB608" s="0" t="s">
        <v>161</v>
      </c>
      <c r="AE608" s="15"/>
      <c r="AJ608" s="0" t="n">
        <f aca="false">VLOOKUP(D608,Koordinaten!$A:$C,2,FALSE())</f>
        <v>12.4853384</v>
      </c>
      <c r="AK608" s="0" t="n">
        <f aca="false">VLOOKUP(D608,Koordinaten!$A:$C,3,FALSE())</f>
        <v>41.894802</v>
      </c>
      <c r="AL608" s="0" t="n">
        <f aca="false">IF(ISBLANK($E608),VLOOKUP(D608,Koordinaten!$A:$C,2,FALSE()),VLOOKUP($E608,Koordinaten!$F:$H,2,FALSE()))</f>
        <v>10.9924122</v>
      </c>
      <c r="AM608" s="0" t="n">
        <f aca="false">IF(ISBLANK($E608),VLOOKUP(D608,Koordinaten!$A:$C,3,FALSE()),VLOOKUP($E608,Koordinaten!$F:$H,3,FALSE()))</f>
        <v>45.4384958</v>
      </c>
      <c r="AN608" s="0" t="str">
        <f aca="false">CONCATENATE(AK608,";",AJ608)</f>
        <v>41,894802;12,4853384</v>
      </c>
      <c r="AO608" s="0" t="str">
        <f aca="false">CONCATENATE(AM608,";",AL608)</f>
        <v>45,4384958;10,9924122</v>
      </c>
      <c r="AP608" s="0" t="n">
        <f aca="false">MIN(IF(ISBLANK(X608),9999,X608),IF(ISBLANK(AA608),9999,AA608),IF(ISBLANK(AD608),9999,AD608),IF(ISBLANK(AG608),9999,AG608),IF(ISBLANK(AI608),9999,AI608))</f>
        <v>9999</v>
      </c>
    </row>
    <row r="609" customFormat="false" ht="12.8" hidden="false" customHeight="false" outlineLevel="0" collapsed="false">
      <c r="B609" s="4" t="s">
        <v>44</v>
      </c>
      <c r="C609" s="4" t="n">
        <v>2008</v>
      </c>
      <c r="D609" s="4" t="s">
        <v>60</v>
      </c>
      <c r="E609" s="4" t="s">
        <v>224</v>
      </c>
      <c r="F609" s="4" t="n">
        <v>3</v>
      </c>
      <c r="G609" s="4"/>
      <c r="H609" s="13" t="s">
        <v>1008</v>
      </c>
      <c r="I609" s="2" t="s">
        <v>1009</v>
      </c>
      <c r="J609" s="2" t="s">
        <v>48</v>
      </c>
      <c r="K609" s="4" t="str">
        <f aca="false">CONCATENATE(IF(ISBLANK(W609),"-",W609),"/",IF(ISBLANK(Z609),"-",Z609),"/",IF(ISBLANK(AC609),"-",AC609),"/",IF(ISBLANK(AF609),"-",AF609),"/",IF(ISBLANK(AH609),"-",AH609))</f>
        <v>-/-/-/-/-</v>
      </c>
      <c r="L609" s="4" t="str">
        <f aca="false">CONCATENATE(IF(ISBLANK(X609),"-",X609),"/",IF(ISBLANK(AA609),"-",AA609),"/",IF(ISBLANK(AD609),"-",AD609),"/",IF(ISBLANK(AG609),"-",AG609),"/",IF(ISBLANK(AI609),"-",AI609))</f>
        <v>-/-/-/-/-</v>
      </c>
      <c r="M609" s="14"/>
      <c r="N609" s="4" t="n">
        <v>2016</v>
      </c>
      <c r="O609" s="4" t="str">
        <f aca="false">CONCATENATE(IF(ISBLANK(V609),"-",V609),"/",IF(ISBLANK(Y609),"-",Y609),"/",IF(ISBLANK(AB609),"-",AB609),"/",IF(ISBLANK(AE609),"-",AE609))</f>
        <v>-/-/-/CT92,5</v>
      </c>
      <c r="P609" s="26" t="s">
        <v>1008</v>
      </c>
      <c r="Q609" s="4" t="s">
        <v>992</v>
      </c>
      <c r="T609" s="11" t="n">
        <f aca="false">M609*F609</f>
        <v>0</v>
      </c>
      <c r="U609" s="12" t="n">
        <f aca="false">G609*M609</f>
        <v>0</v>
      </c>
      <c r="V609" s="0" t="s">
        <v>161</v>
      </c>
      <c r="AB609" s="0" t="s">
        <v>161</v>
      </c>
      <c r="AE609" s="4" t="s">
        <v>1010</v>
      </c>
      <c r="AJ609" s="0" t="n">
        <f aca="false">VLOOKUP(D609,Koordinaten!$A:$C,2,FALSE())</f>
        <v>12.4853384</v>
      </c>
      <c r="AK609" s="0" t="n">
        <f aca="false">VLOOKUP(D609,Koordinaten!$A:$C,3,FALSE())</f>
        <v>41.894802</v>
      </c>
      <c r="AL609" s="0" t="n">
        <f aca="false">IF(ISBLANK($E609),VLOOKUP(D609,Koordinaten!$A:$C,2,FALSE()),VLOOKUP($E609,Koordinaten!$F:$H,2,FALSE()))</f>
        <v>10.9924122</v>
      </c>
      <c r="AM609" s="0" t="n">
        <f aca="false">IF(ISBLANK($E609),VLOOKUP(D609,Koordinaten!$A:$C,3,FALSE()),VLOOKUP($E609,Koordinaten!$F:$H,3,FALSE()))</f>
        <v>45.4384958</v>
      </c>
      <c r="AN609" s="0" t="str">
        <f aca="false">CONCATENATE(AK609,";",AJ609)</f>
        <v>41,894802;12,4853384</v>
      </c>
      <c r="AO609" s="0" t="str">
        <f aca="false">CONCATENATE(AM609,";",AL609)</f>
        <v>45,4384958;10,9924122</v>
      </c>
      <c r="AP609" s="0" t="n">
        <f aca="false">MIN(IF(ISBLANK(X609),9999,X609),IF(ISBLANK(AA609),9999,AA609),IF(ISBLANK(AD609),9999,AD609),IF(ISBLANK(AG609),9999,AG609),IF(ISBLANK(AI609),9999,AI609))</f>
        <v>9999</v>
      </c>
    </row>
    <row r="610" customFormat="false" ht="12.8" hidden="false" customHeight="false" outlineLevel="0" collapsed="false">
      <c r="B610" s="4" t="s">
        <v>44</v>
      </c>
      <c r="C610" s="5" t="n">
        <v>2010</v>
      </c>
      <c r="D610" s="4" t="s">
        <v>60</v>
      </c>
      <c r="E610" s="4" t="s">
        <v>224</v>
      </c>
      <c r="F610" s="4" t="n">
        <v>3</v>
      </c>
      <c r="G610" s="4" t="n">
        <v>0</v>
      </c>
      <c r="H610" s="13" t="s">
        <v>1008</v>
      </c>
      <c r="I610" s="2" t="s">
        <v>1011</v>
      </c>
      <c r="J610" s="2" t="s">
        <v>48</v>
      </c>
      <c r="K610" s="4" t="str">
        <f aca="false">CONCATENATE(IF(ISBLANK(W610),"-",W610),"/",IF(ISBLANK(Z610),"-",Z610),"/",IF(ISBLANK(AC610),"-",AC610),"/",IF(ISBLANK(AF610),"-",AF610),"/",IF(ISBLANK(AH610),"-",AH610))</f>
        <v>-/-/-/-/-</v>
      </c>
      <c r="L610" s="4" t="str">
        <f aca="false">CONCATENATE(IF(ISBLANK(X610),"-",X610),"/",IF(ISBLANK(AA610),"-",AA610),"/",IF(ISBLANK(AD610),"-",AD610),"/",IF(ISBLANK(AG610),"-",AG610),"/",IF(ISBLANK(AI610),"-",AI610))</f>
        <v>-/-/-/-/-</v>
      </c>
      <c r="M610" s="14"/>
      <c r="N610" s="4" t="n">
        <v>2016</v>
      </c>
      <c r="O610" s="4" t="str">
        <f aca="false">CONCATENATE(IF(ISBLANK(V610),"-",V610),"/",IF(ISBLANK(Y610),"-",Y610),"/",IF(ISBLANK(AB610),"-",AB610),"/",IF(ISBLANK(AE610),"-",AE610))</f>
        <v>-/-/-/92</v>
      </c>
      <c r="P610" s="26" t="s">
        <v>1008</v>
      </c>
      <c r="Q610" s="4" t="s">
        <v>992</v>
      </c>
      <c r="T610" s="11" t="n">
        <f aca="false">M610*F610</f>
        <v>0</v>
      </c>
      <c r="U610" s="12" t="n">
        <f aca="false">G610*M610</f>
        <v>0</v>
      </c>
      <c r="V610" s="0" t="s">
        <v>161</v>
      </c>
      <c r="AB610" s="0" t="s">
        <v>161</v>
      </c>
      <c r="AE610" s="15" t="n">
        <v>92</v>
      </c>
      <c r="AJ610" s="0" t="n">
        <f aca="false">VLOOKUP(D610,Koordinaten!$A:$C,2,FALSE())</f>
        <v>12.4853384</v>
      </c>
      <c r="AK610" s="0" t="n">
        <f aca="false">VLOOKUP(D610,Koordinaten!$A:$C,3,FALSE())</f>
        <v>41.894802</v>
      </c>
      <c r="AL610" s="0" t="n">
        <f aca="false">IF(ISBLANK($E610),VLOOKUP(D610,Koordinaten!$A:$C,2,FALSE()),VLOOKUP($E610,Koordinaten!$F:$H,2,FALSE()))</f>
        <v>10.9924122</v>
      </c>
      <c r="AM610" s="0" t="n">
        <f aca="false">IF(ISBLANK($E610),VLOOKUP(D610,Koordinaten!$A:$C,3,FALSE()),VLOOKUP($E610,Koordinaten!$F:$H,3,FALSE()))</f>
        <v>45.4384958</v>
      </c>
      <c r="AN610" s="0" t="str">
        <f aca="false">CONCATENATE(AK610,";",AJ610)</f>
        <v>41,894802;12,4853384</v>
      </c>
      <c r="AO610" s="0" t="str">
        <f aca="false">CONCATENATE(AM610,";",AL610)</f>
        <v>45,4384958;10,9924122</v>
      </c>
      <c r="AP610" s="0" t="n">
        <f aca="false">MIN(IF(ISBLANK(X610),9999,X610),IF(ISBLANK(AA610),9999,AA610),IF(ISBLANK(AD610),9999,AD610),IF(ISBLANK(AG610),9999,AG610),IF(ISBLANK(AI610),9999,AI610))</f>
        <v>9999</v>
      </c>
      <c r="AQ610" s="10" t="n">
        <v>44066</v>
      </c>
      <c r="AR610" s="0" t="n">
        <v>8</v>
      </c>
    </row>
    <row r="611" customFormat="false" ht="12.8" hidden="false" customHeight="false" outlineLevel="0" collapsed="false">
      <c r="B611" s="4" t="s">
        <v>52</v>
      </c>
      <c r="C611" s="5" t="n">
        <v>2014</v>
      </c>
      <c r="D611" s="4" t="s">
        <v>60</v>
      </c>
      <c r="E611" s="4" t="s">
        <v>224</v>
      </c>
      <c r="F611" s="4" t="n">
        <v>1</v>
      </c>
      <c r="G611" s="4"/>
      <c r="H611" s="13" t="s">
        <v>1012</v>
      </c>
      <c r="I611" s="2" t="s">
        <v>1013</v>
      </c>
      <c r="J611" s="2" t="s">
        <v>241</v>
      </c>
      <c r="K611" s="4" t="str">
        <f aca="false">CONCATENATE(IF(ISBLANK(W611),"-",W611),"/",IF(ISBLANK(Z611),"-",Z611),"/",IF(ISBLANK(AC611),"-",AC611),"/",IF(ISBLANK(AF611),"-",AF611),"/",IF(ISBLANK(AH611),"-",AH611))</f>
        <v>-/-/-/-/-</v>
      </c>
      <c r="L611" s="4" t="str">
        <f aca="false">CONCATENATE(IF(ISBLANK(X611),"-",X611),"/",IF(ISBLANK(AA611),"-",AA611),"/",IF(ISBLANK(AD611),"-",AD611),"/",IF(ISBLANK(AG611),"-",AG611),"/",IF(ISBLANK(AI611),"-",AI611))</f>
        <v>-/-/-/-/-</v>
      </c>
      <c r="M611" s="14"/>
      <c r="N611" s="4" t="n">
        <v>2016</v>
      </c>
      <c r="O611" s="4" t="str">
        <f aca="false">CONCATENATE(IF(ISBLANK(V611),"-",V611),"/",IF(ISBLANK(Y611),"-",Y611),"/",IF(ISBLANK(AB611),"-",AB611),"/",IF(ISBLANK(AE611),"-",AE611))</f>
        <v>-/-/-/-</v>
      </c>
      <c r="P611" s="4" t="s">
        <v>1012</v>
      </c>
      <c r="Q611" s="4" t="s">
        <v>992</v>
      </c>
      <c r="T611" s="11" t="n">
        <f aca="false">M611*F611</f>
        <v>0</v>
      </c>
      <c r="U611" s="12" t="n">
        <f aca="false">G611*M611</f>
        <v>0</v>
      </c>
      <c r="V611" s="0" t="s">
        <v>161</v>
      </c>
      <c r="AB611" s="0" t="s">
        <v>161</v>
      </c>
      <c r="AE611" s="4"/>
      <c r="AJ611" s="0" t="n">
        <f aca="false">VLOOKUP(D611,Koordinaten!$A:$C,2,FALSE())</f>
        <v>12.4853384</v>
      </c>
      <c r="AK611" s="0" t="n">
        <f aca="false">VLOOKUP(D611,Koordinaten!$A:$C,3,FALSE())</f>
        <v>41.894802</v>
      </c>
      <c r="AL611" s="0" t="n">
        <f aca="false">IF(ISBLANK($E611),VLOOKUP(D611,Koordinaten!$A:$C,2,FALSE()),VLOOKUP($E611,Koordinaten!$F:$H,2,FALSE()))</f>
        <v>10.9924122</v>
      </c>
      <c r="AM611" s="0" t="n">
        <f aca="false">IF(ISBLANK($E611),VLOOKUP(D611,Koordinaten!$A:$C,3,FALSE()),VLOOKUP($E611,Koordinaten!$F:$H,3,FALSE()))</f>
        <v>45.4384958</v>
      </c>
      <c r="AN611" s="0" t="str">
        <f aca="false">CONCATENATE(AK611,";",AJ611)</f>
        <v>41,894802;12,4853384</v>
      </c>
      <c r="AO611" s="0" t="str">
        <f aca="false">CONCATENATE(AM611,";",AL611)</f>
        <v>45,4384958;10,9924122</v>
      </c>
      <c r="AP611" s="0" t="n">
        <f aca="false">MIN(IF(ISBLANK(X611),9999,X611),IF(ISBLANK(AA611),9999,AA611),IF(ISBLANK(AD611),9999,AD611),IF(ISBLANK(AG611),9999,AG611),IF(ISBLANK(AI611),9999,AI611))</f>
        <v>9999</v>
      </c>
    </row>
    <row r="612" customFormat="false" ht="12.8" hidden="false" customHeight="false" outlineLevel="0" collapsed="false">
      <c r="B612" s="4" t="s">
        <v>89</v>
      </c>
      <c r="C612" s="4" t="n">
        <v>2014</v>
      </c>
      <c r="D612" s="4" t="s">
        <v>60</v>
      </c>
      <c r="E612" s="4" t="s">
        <v>224</v>
      </c>
      <c r="F612" s="4" t="n">
        <v>3</v>
      </c>
      <c r="G612" s="4"/>
      <c r="H612" s="13" t="s">
        <v>1012</v>
      </c>
      <c r="I612" s="2" t="s">
        <v>1014</v>
      </c>
      <c r="J612" s="2" t="s">
        <v>241</v>
      </c>
      <c r="K612" s="4" t="str">
        <f aca="false">CONCATENATE(IF(ISBLANK(W612),"-",W612),"/",IF(ISBLANK(Z612),"-",Z612),"/",IF(ISBLANK(AC612),"-",AC612),"/",IF(ISBLANK(AF612),"-",AF612),"/",IF(ISBLANK(AH612),"-",AH612))</f>
        <v>-/-/-/-/-</v>
      </c>
      <c r="L612" s="4" t="str">
        <f aca="false">CONCATENATE(IF(ISBLANK(X612),"-",X612),"/",IF(ISBLANK(AA612),"-",AA612),"/",IF(ISBLANK(AD612),"-",AD612),"/",IF(ISBLANK(AG612),"-",AG612),"/",IF(ISBLANK(AI612),"-",AI612))</f>
        <v>-/-/-/-/-</v>
      </c>
      <c r="M612" s="14"/>
      <c r="N612" s="4" t="n">
        <v>2016</v>
      </c>
      <c r="O612" s="4" t="str">
        <f aca="false">CONCATENATE(IF(ISBLANK(V612),"-",V612),"/",IF(ISBLANK(Y612),"-",Y612),"/",IF(ISBLANK(AB612),"-",AB612),"/",IF(ISBLANK(AE612),"-",AE612))</f>
        <v>-/-/-/-</v>
      </c>
      <c r="P612" s="4" t="s">
        <v>1012</v>
      </c>
      <c r="Q612" s="4" t="s">
        <v>992</v>
      </c>
      <c r="T612" s="11" t="n">
        <f aca="false">M612*F612</f>
        <v>0</v>
      </c>
      <c r="U612" s="12" t="n">
        <f aca="false">G612*M612</f>
        <v>0</v>
      </c>
      <c r="V612" s="0" t="s">
        <v>161</v>
      </c>
      <c r="AB612" s="0" t="s">
        <v>161</v>
      </c>
      <c r="AE612" s="15"/>
      <c r="AJ612" s="0" t="n">
        <f aca="false">VLOOKUP(D612,Koordinaten!$A:$C,2,FALSE())</f>
        <v>12.4853384</v>
      </c>
      <c r="AK612" s="0" t="n">
        <f aca="false">VLOOKUP(D612,Koordinaten!$A:$C,3,FALSE())</f>
        <v>41.894802</v>
      </c>
      <c r="AL612" s="0" t="n">
        <f aca="false">IF(ISBLANK($E612),VLOOKUP(D612,Koordinaten!$A:$C,2,FALSE()),VLOOKUP($E612,Koordinaten!$F:$H,2,FALSE()))</f>
        <v>10.9924122</v>
      </c>
      <c r="AM612" s="0" t="n">
        <f aca="false">IF(ISBLANK($E612),VLOOKUP(D612,Koordinaten!$A:$C,3,FALSE()),VLOOKUP($E612,Koordinaten!$F:$H,3,FALSE()))</f>
        <v>45.4384958</v>
      </c>
      <c r="AN612" s="0" t="str">
        <f aca="false">CONCATENATE(AK612,";",AJ612)</f>
        <v>41,894802;12,4853384</v>
      </c>
      <c r="AO612" s="0" t="str">
        <f aca="false">CONCATENATE(AM612,";",AL612)</f>
        <v>45,4384958;10,9924122</v>
      </c>
      <c r="AP612" s="0" t="n">
        <f aca="false">MIN(IF(ISBLANK(X612),9999,X612),IF(ISBLANK(AA612),9999,AA612),IF(ISBLANK(AD612),9999,AD612),IF(ISBLANK(AG612),9999,AG612),IF(ISBLANK(AI612),9999,AI612))</f>
        <v>9999</v>
      </c>
    </row>
    <row r="613" customFormat="false" ht="12.8" hidden="false" customHeight="false" outlineLevel="0" collapsed="false">
      <c r="B613" s="4" t="s">
        <v>89</v>
      </c>
      <c r="C613" s="5" t="n">
        <v>2014</v>
      </c>
      <c r="D613" s="4" t="s">
        <v>60</v>
      </c>
      <c r="E613" s="4" t="s">
        <v>224</v>
      </c>
      <c r="F613" s="4" t="n">
        <v>3</v>
      </c>
      <c r="G613" s="4" t="n">
        <v>2</v>
      </c>
      <c r="H613" s="2" t="s">
        <v>1015</v>
      </c>
      <c r="I613" s="2" t="s">
        <v>1016</v>
      </c>
      <c r="J613" s="2" t="s">
        <v>241</v>
      </c>
      <c r="K613" s="4" t="str">
        <f aca="false">CONCATENATE(IF(ISBLANK(W613),"-",W613),"/",IF(ISBLANK(Z613),"-",Z613),"/",IF(ISBLANK(AC613),"-",AC613),"/",IF(ISBLANK(AF613),"-",AF613),"/",IF(ISBLANK(AH613),"-",AH613))</f>
        <v>2017/-/2020/-/-</v>
      </c>
      <c r="L613" s="4" t="str">
        <f aca="false">CONCATENATE(IF(ISBLANK(X613),"-",X613),"/",IF(ISBLANK(AA613),"-",AA613),"/",IF(ISBLANK(AD613),"-",AD613),"/",IF(ISBLANK(AG613),"-",AG613),"/",IF(ISBLANK(AI613),"-",AI613))</f>
        <v>2024/-/2027/-/-</v>
      </c>
      <c r="M613" s="14"/>
      <c r="N613" s="4" t="n">
        <v>2016</v>
      </c>
      <c r="O613" s="4" t="str">
        <f aca="false">CONCATENATE(IF(ISBLANK(V613),"-",V613),"/",IF(ISBLANK(Y613),"-",Y613),"/",IF(ISBLANK(AB613),"-",AB613),"/",IF(ISBLANK(AE613),"-",AE613))</f>
        <v>92/-/91/CT90,9</v>
      </c>
      <c r="P613" s="4" t="s">
        <v>1015</v>
      </c>
      <c r="Q613" s="4" t="s">
        <v>992</v>
      </c>
      <c r="T613" s="11" t="n">
        <f aca="false">M613*F613</f>
        <v>0</v>
      </c>
      <c r="U613" s="12" t="n">
        <f aca="false">G613*M613</f>
        <v>0</v>
      </c>
      <c r="V613" s="0" t="n">
        <v>92</v>
      </c>
      <c r="W613" s="0" t="n">
        <v>2017</v>
      </c>
      <c r="X613" s="0" t="n">
        <v>2024</v>
      </c>
      <c r="AB613" s="0" t="n">
        <v>91</v>
      </c>
      <c r="AC613" s="0" t="n">
        <v>2020</v>
      </c>
      <c r="AD613" s="0" t="n">
        <v>2027</v>
      </c>
      <c r="AE613" s="15" t="s">
        <v>1017</v>
      </c>
      <c r="AJ613" s="0" t="n">
        <f aca="false">VLOOKUP(D613,Koordinaten!$A:$C,2,FALSE())</f>
        <v>12.4853384</v>
      </c>
      <c r="AK613" s="0" t="n">
        <f aca="false">VLOOKUP(D613,Koordinaten!$A:$C,3,FALSE())</f>
        <v>41.894802</v>
      </c>
      <c r="AL613" s="0" t="n">
        <f aca="false">IF(ISBLANK($E613),VLOOKUP(D613,Koordinaten!$A:$C,2,FALSE()),VLOOKUP($E613,Koordinaten!$F:$H,2,FALSE()))</f>
        <v>10.9924122</v>
      </c>
      <c r="AM613" s="0" t="n">
        <f aca="false">IF(ISBLANK($E613),VLOOKUP(D613,Koordinaten!$A:$C,3,FALSE()),VLOOKUP($E613,Koordinaten!$F:$H,3,FALSE()))</f>
        <v>45.4384958</v>
      </c>
      <c r="AN613" s="0" t="str">
        <f aca="false">CONCATENATE(AK613,";",AJ613)</f>
        <v>41,894802;12,4853384</v>
      </c>
      <c r="AO613" s="0" t="str">
        <f aca="false">CONCATENATE(AM613,";",AL613)</f>
        <v>45,4384958;10,9924122</v>
      </c>
      <c r="AP613" s="0" t="n">
        <f aca="false">MIN(IF(ISBLANK(X613),9999,X613),IF(ISBLANK(AA613),9999,AA613),IF(ISBLANK(AD613),9999,AD613),IF(ISBLANK(AG613),9999,AG613),IF(ISBLANK(AI613),9999,AI613))</f>
        <v>2024</v>
      </c>
      <c r="AQ613" s="10" t="n">
        <v>44065</v>
      </c>
      <c r="AR613" s="0" t="n">
        <v>3</v>
      </c>
    </row>
    <row r="614" customFormat="false" ht="12.8" hidden="false" customHeight="false" outlineLevel="0" collapsed="false">
      <c r="B614" s="15" t="s">
        <v>89</v>
      </c>
      <c r="C614" s="4" t="n">
        <v>2015</v>
      </c>
      <c r="D614" s="4" t="s">
        <v>53</v>
      </c>
      <c r="E614" s="4" t="s">
        <v>147</v>
      </c>
      <c r="F614" s="4" t="n">
        <v>6</v>
      </c>
      <c r="G614" s="4"/>
      <c r="H614" s="2" t="s">
        <v>1018</v>
      </c>
      <c r="I614" s="2" t="s">
        <v>1019</v>
      </c>
      <c r="J614" s="2" t="s">
        <v>150</v>
      </c>
      <c r="K614" s="4" t="str">
        <f aca="false">CONCATENATE(IF(ISBLANK(W614),"-",W614),"/",IF(ISBLANK(Z614),"-",Z614),"/",IF(ISBLANK(AC614),"-",AC614),"/",IF(ISBLANK(AF614),"-",AF614),"/",IF(ISBLANK(AH614),"-",AH614))</f>
        <v>-/-/-/-/-</v>
      </c>
      <c r="L614" s="4" t="str">
        <f aca="false">CONCATENATE(IF(ISBLANK(X614),"-",X614),"/",IF(ISBLANK(AA614),"-",AA614),"/",IF(ISBLANK(AD614),"-",AD614),"/",IF(ISBLANK(AG614),"-",AG614),"/",IF(ISBLANK(AI614),"-",AI614))</f>
        <v>-/-/-/-/-</v>
      </c>
      <c r="M614" s="14"/>
      <c r="N614" s="4" t="n">
        <v>2016</v>
      </c>
      <c r="O614" s="4" t="str">
        <f aca="false">CONCATENATE(IF(ISBLANK(V614),"-",V614),"/",IF(ISBLANK(Y614),"-",Y614),"/",IF(ISBLANK(AB614),"-",AB614),"/",IF(ISBLANK(AE614),"-",AE614))</f>
        <v>-/-/-/-</v>
      </c>
      <c r="P614" s="4" t="s">
        <v>1020</v>
      </c>
      <c r="Q614" s="4" t="s">
        <v>1021</v>
      </c>
      <c r="T614" s="11" t="n">
        <f aca="false">M614*F614</f>
        <v>0</v>
      </c>
      <c r="U614" s="12" t="n">
        <f aca="false">G614*M614</f>
        <v>0</v>
      </c>
      <c r="V614" s="0" t="s">
        <v>161</v>
      </c>
      <c r="AB614" s="0" t="s">
        <v>161</v>
      </c>
      <c r="AE614" s="15"/>
      <c r="AJ614" s="0" t="n">
        <f aca="false">VLOOKUP(D614,Koordinaten!$A:$C,2,FALSE())</f>
        <v>16.3725042</v>
      </c>
      <c r="AK614" s="0" t="n">
        <f aca="false">VLOOKUP(D614,Koordinaten!$A:$C,3,FALSE())</f>
        <v>48.2083537</v>
      </c>
      <c r="AL614" s="0" t="n">
        <f aca="false">IF(ISBLANK($E614),VLOOKUP(D614,Koordinaten!$A:$C,2,FALSE()),VLOOKUP($E614,Koordinaten!$F:$H,2,FALSE()))</f>
        <v>16.0816</v>
      </c>
      <c r="AM614" s="0" t="n">
        <f aca="false">IF(ISBLANK($E614),VLOOKUP(D614,Koordinaten!$A:$C,3,FALSE()),VLOOKUP($E614,Koordinaten!$F:$H,3,FALSE()))</f>
        <v>47.7221</v>
      </c>
      <c r="AN614" s="0" t="str">
        <f aca="false">CONCATENATE(AK614,";",AJ614)</f>
        <v>48,2083537;16,3725042</v>
      </c>
      <c r="AO614" s="0" t="str">
        <f aca="false">CONCATENATE(AM614,";",AL614)</f>
        <v>47,7221;16,0816</v>
      </c>
      <c r="AP614" s="0" t="n">
        <f aca="false">MIN(IF(ISBLANK(X614),9999,X614),IF(ISBLANK(AA614),9999,AA614),IF(ISBLANK(AD614),9999,AD614),IF(ISBLANK(AG614),9999,AG614),IF(ISBLANK(AI614),9999,AI614))</f>
        <v>9999</v>
      </c>
    </row>
    <row r="615" customFormat="false" ht="12.8" hidden="false" customHeight="false" outlineLevel="0" collapsed="false">
      <c r="B615" s="15" t="s">
        <v>89</v>
      </c>
      <c r="C615" s="4" t="n">
        <v>2015</v>
      </c>
      <c r="D615" s="4" t="s">
        <v>53</v>
      </c>
      <c r="E615" s="4" t="s">
        <v>147</v>
      </c>
      <c r="F615" s="4" t="n">
        <v>6</v>
      </c>
      <c r="G615" s="4"/>
      <c r="H615" s="2" t="s">
        <v>1018</v>
      </c>
      <c r="I615" s="2" t="s">
        <v>1022</v>
      </c>
      <c r="J615" s="2" t="s">
        <v>201</v>
      </c>
      <c r="K615" s="4" t="str">
        <f aca="false">CONCATENATE(IF(ISBLANK(W615),"-",W615),"/",IF(ISBLANK(Z615),"-",Z615),"/",IF(ISBLANK(AC615),"-",AC615),"/",IF(ISBLANK(AF615),"-",AF615),"/",IF(ISBLANK(AH615),"-",AH615))</f>
        <v>-/-/-/-/-</v>
      </c>
      <c r="L615" s="4" t="str">
        <f aca="false">CONCATENATE(IF(ISBLANK(X615),"-",X615),"/",IF(ISBLANK(AA615),"-",AA615),"/",IF(ISBLANK(AD615),"-",AD615),"/",IF(ISBLANK(AG615),"-",AG615),"/",IF(ISBLANK(AI615),"-",AI615))</f>
        <v>-/-/-/-/-</v>
      </c>
      <c r="M615" s="14"/>
      <c r="N615" s="4" t="n">
        <v>2016</v>
      </c>
      <c r="O615" s="4" t="str">
        <f aca="false">CONCATENATE(IF(ISBLANK(V615),"-",V615),"/",IF(ISBLANK(Y615),"-",Y615),"/",IF(ISBLANK(AB615),"-",AB615),"/",IF(ISBLANK(AE615),"-",AE615))</f>
        <v>-/-/-/-</v>
      </c>
      <c r="P615" s="4" t="s">
        <v>1020</v>
      </c>
      <c r="Q615" s="4" t="s">
        <v>1021</v>
      </c>
      <c r="T615" s="11" t="n">
        <f aca="false">M615*F615</f>
        <v>0</v>
      </c>
      <c r="U615" s="12" t="n">
        <f aca="false">G615*M615</f>
        <v>0</v>
      </c>
      <c r="V615" s="0" t="s">
        <v>161</v>
      </c>
      <c r="AB615" s="0" t="s">
        <v>161</v>
      </c>
      <c r="AE615" s="15"/>
      <c r="AJ615" s="0" t="n">
        <f aca="false">VLOOKUP(D615,Koordinaten!$A:$C,2,FALSE())</f>
        <v>16.3725042</v>
      </c>
      <c r="AK615" s="0" t="n">
        <f aca="false">VLOOKUP(D615,Koordinaten!$A:$C,3,FALSE())</f>
        <v>48.2083537</v>
      </c>
      <c r="AL615" s="0" t="n">
        <f aca="false">IF(ISBLANK($E615),VLOOKUP(D615,Koordinaten!$A:$C,2,FALSE()),VLOOKUP($E615,Koordinaten!$F:$H,2,FALSE()))</f>
        <v>16.0816</v>
      </c>
      <c r="AM615" s="0" t="n">
        <f aca="false">IF(ISBLANK($E615),VLOOKUP(D615,Koordinaten!$A:$C,3,FALSE()),VLOOKUP($E615,Koordinaten!$F:$H,3,FALSE()))</f>
        <v>47.7221</v>
      </c>
      <c r="AN615" s="0" t="str">
        <f aca="false">CONCATENATE(AK615,";",AJ615)</f>
        <v>48,2083537;16,3725042</v>
      </c>
      <c r="AO615" s="0" t="str">
        <f aca="false">CONCATENATE(AM615,";",AL615)</f>
        <v>47,7221;16,0816</v>
      </c>
      <c r="AP615" s="0" t="n">
        <f aca="false">MIN(IF(ISBLANK(X615),9999,X615),IF(ISBLANK(AA615),9999,AA615),IF(ISBLANK(AD615),9999,AD615),IF(ISBLANK(AG615),9999,AG615),IF(ISBLANK(AI615),9999,AI615))</f>
        <v>9999</v>
      </c>
    </row>
    <row r="616" customFormat="false" ht="20" hidden="false" customHeight="false" outlineLevel="0" collapsed="false">
      <c r="B616" s="4" t="s">
        <v>52</v>
      </c>
      <c r="C616" s="5" t="n">
        <v>2009</v>
      </c>
      <c r="D616" s="4" t="s">
        <v>53</v>
      </c>
      <c r="E616" s="4" t="s">
        <v>147</v>
      </c>
      <c r="F616" s="4" t="n">
        <v>1</v>
      </c>
      <c r="G616" s="4" t="n">
        <v>1</v>
      </c>
      <c r="H616" s="2" t="s">
        <v>1023</v>
      </c>
      <c r="I616" s="2" t="s">
        <v>1024</v>
      </c>
      <c r="J616" s="2" t="s">
        <v>201</v>
      </c>
      <c r="K616" s="4" t="str">
        <f aca="false">CONCATENATE(IF(ISBLANK(W616),"-",W616),"/",IF(ISBLANK(Z616),"-",Z616),"/",IF(ISBLANK(AC616),"-",AC616),"/",IF(ISBLANK(AF616),"-",AF616),"/",IF(ISBLANK(AH616),"-",AH616))</f>
        <v>-/-/-/2018/-</v>
      </c>
      <c r="L616" s="4" t="str">
        <f aca="false">CONCATENATE(IF(ISBLANK(X616),"-",X616),"/",IF(ISBLANK(AA616),"-",AA616),"/",IF(ISBLANK(AD616),"-",AD616),"/",IF(ISBLANK(AG616),"-",AG616),"/",IF(ISBLANK(AI616),"-",AI616))</f>
        <v>-/-/-/2037/-</v>
      </c>
      <c r="M616" s="14"/>
      <c r="N616" s="4" t="n">
        <v>2016</v>
      </c>
      <c r="O616" s="4" t="str">
        <f aca="false">CONCATENATE(IF(ISBLANK(V616),"-",V616),"/",IF(ISBLANK(Y616),"-",Y616),"/",IF(ISBLANK(AB616),"-",AB616),"/",IF(ISBLANK(AE616),"-",AE616))</f>
        <v>95/-/-/FS94-96, CT94,8</v>
      </c>
      <c r="P616" s="4" t="s">
        <v>1020</v>
      </c>
      <c r="Q616" s="4" t="s">
        <v>1021</v>
      </c>
      <c r="T616" s="11" t="n">
        <f aca="false">M616*F616</f>
        <v>0</v>
      </c>
      <c r="U616" s="12" t="n">
        <f aca="false">G616*M616</f>
        <v>0</v>
      </c>
      <c r="V616" s="0" t="n">
        <v>95</v>
      </c>
      <c r="AB616" s="0" t="s">
        <v>161</v>
      </c>
      <c r="AE616" s="4" t="s">
        <v>1025</v>
      </c>
      <c r="AF616" s="0" t="n">
        <v>2018</v>
      </c>
      <c r="AG616" s="0" t="n">
        <v>2037</v>
      </c>
      <c r="AJ616" s="0" t="n">
        <f aca="false">VLOOKUP(D616,Koordinaten!$A:$C,2,FALSE())</f>
        <v>16.3725042</v>
      </c>
      <c r="AK616" s="0" t="n">
        <f aca="false">VLOOKUP(D616,Koordinaten!$A:$C,3,FALSE())</f>
        <v>48.2083537</v>
      </c>
      <c r="AL616" s="0" t="n">
        <f aca="false">IF(ISBLANK($E616),VLOOKUP(D616,Koordinaten!$A:$C,2,FALSE()),VLOOKUP($E616,Koordinaten!$F:$H,2,FALSE()))</f>
        <v>16.0816</v>
      </c>
      <c r="AM616" s="0" t="n">
        <f aca="false">IF(ISBLANK($E616),VLOOKUP(D616,Koordinaten!$A:$C,3,FALSE()),VLOOKUP($E616,Koordinaten!$F:$H,3,FALSE()))</f>
        <v>47.7221</v>
      </c>
      <c r="AN616" s="0" t="str">
        <f aca="false">CONCATENATE(AK616,";",AJ616)</f>
        <v>48,2083537;16,3725042</v>
      </c>
      <c r="AO616" s="0" t="str">
        <f aca="false">CONCATENATE(AM616,";",AL616)</f>
        <v>47,7221;16,0816</v>
      </c>
      <c r="AP616" s="0" t="n">
        <f aca="false">MIN(IF(ISBLANK(X616),9999,X616),IF(ISBLANK(AA616),9999,AA616),IF(ISBLANK(AD616),9999,AD616),IF(ISBLANK(AG616),9999,AG616),IF(ISBLANK(AI616),9999,AI616))</f>
        <v>2037</v>
      </c>
      <c r="AQ616" s="10" t="n">
        <v>44107</v>
      </c>
      <c r="AR616" s="0" t="s">
        <v>51</v>
      </c>
    </row>
    <row r="617" customFormat="false" ht="20" hidden="false" customHeight="false" outlineLevel="0" collapsed="false">
      <c r="B617" s="4" t="s">
        <v>52</v>
      </c>
      <c r="C617" s="5" t="n">
        <v>2009</v>
      </c>
      <c r="D617" s="4" t="s">
        <v>53</v>
      </c>
      <c r="E617" s="4" t="s">
        <v>147</v>
      </c>
      <c r="F617" s="4" t="n">
        <v>1</v>
      </c>
      <c r="G617" s="4" t="n">
        <v>1</v>
      </c>
      <c r="H617" s="2" t="s">
        <v>1023</v>
      </c>
      <c r="I617" s="2" t="s">
        <v>1026</v>
      </c>
      <c r="J617" s="2" t="s">
        <v>201</v>
      </c>
      <c r="K617" s="4" t="str">
        <f aca="false">CONCATENATE(IF(ISBLANK(W617),"-",W617),"/",IF(ISBLANK(Z617),"-",Z617),"/",IF(ISBLANK(AC617),"-",AC617),"/",IF(ISBLANK(AF617),"-",AF617),"/",IF(ISBLANK(AH617),"-",AH617))</f>
        <v>-/-/-/2009/-</v>
      </c>
      <c r="L617" s="4" t="str">
        <f aca="false">CONCATENATE(IF(ISBLANK(X617),"-",X617),"/",IF(ISBLANK(AA617),"-",AA617),"/",IF(ISBLANK(AD617),"-",AD617),"/",IF(ISBLANK(AG617),"-",AG617),"/",IF(ISBLANK(AI617),"-",AI617))</f>
        <v>-/-/-/2030/-</v>
      </c>
      <c r="M617" s="14"/>
      <c r="N617" s="4" t="n">
        <v>2016</v>
      </c>
      <c r="O617" s="4" t="str">
        <f aca="false">CONCATENATE(IF(ISBLANK(V617),"-",V617),"/",IF(ISBLANK(Y617),"-",Y617),"/",IF(ISBLANK(AB617),"-",AB617),"/",IF(ISBLANK(AE617),"-",AE617))</f>
        <v>-/-/-/FS93-95, CT92,4</v>
      </c>
      <c r="P617" s="4" t="s">
        <v>1020</v>
      </c>
      <c r="Q617" s="4" t="s">
        <v>1021</v>
      </c>
      <c r="T617" s="11" t="n">
        <f aca="false">M617*F617</f>
        <v>0</v>
      </c>
      <c r="U617" s="12" t="n">
        <f aca="false">G617*M617</f>
        <v>0</v>
      </c>
      <c r="V617" s="0" t="s">
        <v>161</v>
      </c>
      <c r="AB617" s="0" t="s">
        <v>161</v>
      </c>
      <c r="AE617" s="4" t="s">
        <v>1027</v>
      </c>
      <c r="AF617" s="0" t="n">
        <v>2009</v>
      </c>
      <c r="AG617" s="0" t="n">
        <v>2030</v>
      </c>
      <c r="AJ617" s="0" t="n">
        <f aca="false">VLOOKUP(D617,Koordinaten!$A:$C,2,FALSE())</f>
        <v>16.3725042</v>
      </c>
      <c r="AK617" s="0" t="n">
        <f aca="false">VLOOKUP(D617,Koordinaten!$A:$C,3,FALSE())</f>
        <v>48.2083537</v>
      </c>
      <c r="AL617" s="0" t="n">
        <f aca="false">IF(ISBLANK($E617),VLOOKUP(D617,Koordinaten!$A:$C,2,FALSE()),VLOOKUP($E617,Koordinaten!$F:$H,2,FALSE()))</f>
        <v>16.0816</v>
      </c>
      <c r="AM617" s="0" t="n">
        <f aca="false">IF(ISBLANK($E617),VLOOKUP(D617,Koordinaten!$A:$C,3,FALSE()),VLOOKUP($E617,Koordinaten!$F:$H,3,FALSE()))</f>
        <v>47.7221</v>
      </c>
      <c r="AN617" s="0" t="str">
        <f aca="false">CONCATENATE(AK617,";",AJ617)</f>
        <v>48,2083537;16,3725042</v>
      </c>
      <c r="AO617" s="0" t="str">
        <f aca="false">CONCATENATE(AM617,";",AL617)</f>
        <v>47,7221;16,0816</v>
      </c>
      <c r="AP617" s="0" t="n">
        <f aca="false">MIN(IF(ISBLANK(X617),9999,X617),IF(ISBLANK(AA617),9999,AA617),IF(ISBLANK(AD617),9999,AD617),IF(ISBLANK(AG617),9999,AG617),IF(ISBLANK(AI617),9999,AI617))</f>
        <v>2030</v>
      </c>
      <c r="AQ617" s="10" t="n">
        <v>44107</v>
      </c>
      <c r="AR617" s="0" t="s">
        <v>51</v>
      </c>
    </row>
    <row r="618" customFormat="false" ht="28" hidden="false" customHeight="false" outlineLevel="0" collapsed="false">
      <c r="B618" s="4" t="s">
        <v>89</v>
      </c>
      <c r="C618" s="5" t="n">
        <v>2012</v>
      </c>
      <c r="D618" s="4" t="s">
        <v>53</v>
      </c>
      <c r="E618" s="4" t="s">
        <v>147</v>
      </c>
      <c r="F618" s="4" t="n">
        <v>2</v>
      </c>
      <c r="G618" s="4" t="n">
        <v>2</v>
      </c>
      <c r="H618" s="2" t="s">
        <v>1023</v>
      </c>
      <c r="I618" s="2" t="s">
        <v>1028</v>
      </c>
      <c r="J618" s="2" t="s">
        <v>201</v>
      </c>
      <c r="K618" s="4" t="str">
        <f aca="false">CONCATENATE(IF(ISBLANK(W618),"-",W618),"/",IF(ISBLANK(Z618),"-",Z618),"/",IF(ISBLANK(AC618),"-",AC618),"/",IF(ISBLANK(AF618),"-",AF618),"/",IF(ISBLANK(AH618),"-",AH618))</f>
        <v>2014/2014/-/-/-</v>
      </c>
      <c r="L618" s="4" t="str">
        <f aca="false">CONCATENATE(IF(ISBLANK(X618),"-",X618),"/",IF(ISBLANK(AA618),"-",AA618),"/",IF(ISBLANK(AD618),"-",AD618),"/",IF(ISBLANK(AG618),"-",AG618),"/",IF(ISBLANK(AI618),"-",AI618))</f>
        <v>2020/2017/-/-/-</v>
      </c>
      <c r="M618" s="14"/>
      <c r="N618" s="4" t="n">
        <v>2016</v>
      </c>
      <c r="O618" s="4" t="str">
        <f aca="false">CONCATENATE(IF(ISBLANK(V618),"-",V618),"/",IF(ISBLANK(Y618),"-",Y618),"/",IF(ISBLANK(AB618),"-",AB618),"/",IF(ISBLANK(AE618),"-",AE618))</f>
        <v>93/89/92/FS93-95, CT92,2</v>
      </c>
      <c r="P618" s="4" t="s">
        <v>1020</v>
      </c>
      <c r="Q618" s="4" t="s">
        <v>1021</v>
      </c>
      <c r="T618" s="11" t="n">
        <f aca="false">M618*F618</f>
        <v>0</v>
      </c>
      <c r="U618" s="12" t="n">
        <f aca="false">G618*M618</f>
        <v>0</v>
      </c>
      <c r="V618" s="0" t="n">
        <v>93</v>
      </c>
      <c r="W618" s="0" t="n">
        <v>2014</v>
      </c>
      <c r="X618" s="0" t="n">
        <v>2020</v>
      </c>
      <c r="Y618" s="0" t="n">
        <v>89</v>
      </c>
      <c r="Z618" s="0" t="n">
        <v>2014</v>
      </c>
      <c r="AA618" s="0" t="n">
        <v>2017</v>
      </c>
      <c r="AB618" s="0" t="n">
        <v>92</v>
      </c>
      <c r="AE618" s="15" t="s">
        <v>1029</v>
      </c>
      <c r="AJ618" s="0" t="n">
        <f aca="false">VLOOKUP(D618,Koordinaten!$A:$C,2,FALSE())</f>
        <v>16.3725042</v>
      </c>
      <c r="AK618" s="0" t="n">
        <f aca="false">VLOOKUP(D618,Koordinaten!$A:$C,3,FALSE())</f>
        <v>48.2083537</v>
      </c>
      <c r="AL618" s="0" t="n">
        <f aca="false">IF(ISBLANK($E618),VLOOKUP(D618,Koordinaten!$A:$C,2,FALSE()),VLOOKUP($E618,Koordinaten!$F:$H,2,FALSE()))</f>
        <v>16.0816</v>
      </c>
      <c r="AM618" s="0" t="n">
        <f aca="false">IF(ISBLANK($E618),VLOOKUP(D618,Koordinaten!$A:$C,3,FALSE()),VLOOKUP($E618,Koordinaten!$F:$H,3,FALSE()))</f>
        <v>47.7221</v>
      </c>
      <c r="AN618" s="0" t="str">
        <f aca="false">CONCATENATE(AK618,";",AJ618)</f>
        <v>48,2083537;16,3725042</v>
      </c>
      <c r="AO618" s="0" t="str">
        <f aca="false">CONCATENATE(AM618,";",AL618)</f>
        <v>47,7221;16,0816</v>
      </c>
      <c r="AP618" s="0" t="n">
        <f aca="false">MIN(IF(ISBLANK(X618),9999,X618),IF(ISBLANK(AA618),9999,AA618),IF(ISBLANK(AD618),9999,AD618),IF(ISBLANK(AG618),9999,AG618),IF(ISBLANK(AI618),9999,AI618))</f>
        <v>2017</v>
      </c>
      <c r="AQ618" s="10" t="n">
        <v>44065</v>
      </c>
      <c r="AR618" s="0" t="n">
        <v>7</v>
      </c>
    </row>
    <row r="619" customFormat="false" ht="12.8" hidden="false" customHeight="false" outlineLevel="0" collapsed="false">
      <c r="B619" s="15" t="s">
        <v>44</v>
      </c>
      <c r="C619" s="4" t="n">
        <v>2009</v>
      </c>
      <c r="D619" s="4" t="s">
        <v>53</v>
      </c>
      <c r="E619" s="4" t="s">
        <v>147</v>
      </c>
      <c r="F619" s="4" t="n">
        <v>3</v>
      </c>
      <c r="G619" s="4"/>
      <c r="H619" s="2" t="s">
        <v>1030</v>
      </c>
      <c r="I619" s="2" t="s">
        <v>1031</v>
      </c>
      <c r="J619" s="2" t="s">
        <v>48</v>
      </c>
      <c r="K619" s="4" t="str">
        <f aca="false">CONCATENATE(IF(ISBLANK(W619),"-",W619),"/",IF(ISBLANK(Z619),"-",Z619),"/",IF(ISBLANK(AC619),"-",AC619),"/",IF(ISBLANK(AF619),"-",AF619),"/",IF(ISBLANK(AH619),"-",AH619))</f>
        <v>-/-/-/-/-</v>
      </c>
      <c r="L619" s="4" t="str">
        <f aca="false">CONCATENATE(IF(ISBLANK(X619),"-",X619),"/",IF(ISBLANK(AA619),"-",AA619),"/",IF(ISBLANK(AD619),"-",AD619),"/",IF(ISBLANK(AG619),"-",AG619),"/",IF(ISBLANK(AI619),"-",AI619))</f>
        <v>-/-/-/-/-</v>
      </c>
      <c r="M619" s="14"/>
      <c r="N619" s="4" t="n">
        <v>2016</v>
      </c>
      <c r="O619" s="4" t="str">
        <f aca="false">CONCATENATE(IF(ISBLANK(V619),"-",V619),"/",IF(ISBLANK(Y619),"-",Y619),"/",IF(ISBLANK(AB619),"-",AB619),"/",IF(ISBLANK(AE619),"-",AE619))</f>
        <v>-/-/-/-</v>
      </c>
      <c r="P619" s="4" t="s">
        <v>1020</v>
      </c>
      <c r="Q619" s="4" t="s">
        <v>1021</v>
      </c>
      <c r="T619" s="11" t="n">
        <f aca="false">M619*F619</f>
        <v>0</v>
      </c>
      <c r="U619" s="12" t="n">
        <f aca="false">G619*M619</f>
        <v>0</v>
      </c>
      <c r="V619" s="0" t="s">
        <v>161</v>
      </c>
      <c r="AB619" s="0" t="s">
        <v>161</v>
      </c>
      <c r="AE619" s="15"/>
      <c r="AJ619" s="0" t="n">
        <f aca="false">VLOOKUP(D619,Koordinaten!$A:$C,2,FALSE())</f>
        <v>16.3725042</v>
      </c>
      <c r="AK619" s="0" t="n">
        <f aca="false">VLOOKUP(D619,Koordinaten!$A:$C,3,FALSE())</f>
        <v>48.2083537</v>
      </c>
      <c r="AL619" s="0" t="n">
        <f aca="false">IF(ISBLANK($E619),VLOOKUP(D619,Koordinaten!$A:$C,2,FALSE()),VLOOKUP($E619,Koordinaten!$F:$H,2,FALSE()))</f>
        <v>16.0816</v>
      </c>
      <c r="AM619" s="0" t="n">
        <f aca="false">IF(ISBLANK($E619),VLOOKUP(D619,Koordinaten!$A:$C,3,FALSE()),VLOOKUP($E619,Koordinaten!$F:$H,3,FALSE()))</f>
        <v>47.7221</v>
      </c>
      <c r="AN619" s="0" t="str">
        <f aca="false">CONCATENATE(AK619,";",AJ619)</f>
        <v>48,2083537;16,3725042</v>
      </c>
      <c r="AO619" s="0" t="str">
        <f aca="false">CONCATENATE(AM619,";",AL619)</f>
        <v>47,7221;16,0816</v>
      </c>
      <c r="AP619" s="0" t="n">
        <f aca="false">MIN(IF(ISBLANK(X619),9999,X619),IF(ISBLANK(AA619),9999,AA619),IF(ISBLANK(AD619),9999,AD619),IF(ISBLANK(AG619),9999,AG619),IF(ISBLANK(AI619),9999,AI619))</f>
        <v>9999</v>
      </c>
    </row>
    <row r="620" customFormat="false" ht="12.8" hidden="false" customHeight="false" outlineLevel="0" collapsed="false">
      <c r="B620" s="4" t="s">
        <v>89</v>
      </c>
      <c r="C620" s="5" t="n">
        <v>2013</v>
      </c>
      <c r="D620" s="4" t="s">
        <v>53</v>
      </c>
      <c r="E620" s="4" t="s">
        <v>147</v>
      </c>
      <c r="F620" s="4" t="n">
        <v>1</v>
      </c>
      <c r="G620" s="4"/>
      <c r="H620" s="2" t="s">
        <v>1032</v>
      </c>
      <c r="I620" s="2" t="s">
        <v>1033</v>
      </c>
      <c r="J620" s="2" t="s">
        <v>201</v>
      </c>
      <c r="K620" s="4" t="str">
        <f aca="false">CONCATENATE(IF(ISBLANK(W620),"-",W620),"/",IF(ISBLANK(Z620),"-",Z620),"/",IF(ISBLANK(AC620),"-",AC620),"/",IF(ISBLANK(AF620),"-",AF620),"/",IF(ISBLANK(AH620),"-",AH620))</f>
        <v>-/-/2015/-/-</v>
      </c>
      <c r="L620" s="4" t="str">
        <f aca="false">CONCATENATE(IF(ISBLANK(X620),"-",X620),"/",IF(ISBLANK(AA620),"-",AA620),"/",IF(ISBLANK(AD620),"-",AD620),"/",IF(ISBLANK(AG620),"-",AG620),"/",IF(ISBLANK(AI620),"-",AI620))</f>
        <v>-/-/2023/-/-</v>
      </c>
      <c r="M620" s="14"/>
      <c r="N620" s="4" t="n">
        <v>2016</v>
      </c>
      <c r="O620" s="4" t="str">
        <f aca="false">CONCATENATE(IF(ISBLANK(V620),"-",V620),"/",IF(ISBLANK(Y620),"-",Y620),"/",IF(ISBLANK(AB620),"-",AB620),"/",IF(ISBLANK(AE620),"-",AE620))</f>
        <v>-/-/90+?/-</v>
      </c>
      <c r="P620" s="4" t="s">
        <v>1032</v>
      </c>
      <c r="Q620" s="4" t="s">
        <v>1021</v>
      </c>
      <c r="T620" s="11" t="n">
        <f aca="false">M620*F620</f>
        <v>0</v>
      </c>
      <c r="U620" s="12" t="n">
        <f aca="false">G620*M620</f>
        <v>0</v>
      </c>
      <c r="V620" s="0" t="s">
        <v>161</v>
      </c>
      <c r="AB620" s="0" t="s">
        <v>1034</v>
      </c>
      <c r="AC620" s="0" t="n">
        <v>2015</v>
      </c>
      <c r="AD620" s="0" t="n">
        <v>2023</v>
      </c>
      <c r="AE620" s="15"/>
      <c r="AJ620" s="0" t="n">
        <f aca="false">VLOOKUP(D620,Koordinaten!$A:$C,2,FALSE())</f>
        <v>16.3725042</v>
      </c>
      <c r="AK620" s="0" t="n">
        <f aca="false">VLOOKUP(D620,Koordinaten!$A:$C,3,FALSE())</f>
        <v>48.2083537</v>
      </c>
      <c r="AL620" s="0" t="n">
        <f aca="false">IF(ISBLANK($E620),VLOOKUP(D620,Koordinaten!$A:$C,2,FALSE()),VLOOKUP($E620,Koordinaten!$F:$H,2,FALSE()))</f>
        <v>16.0816</v>
      </c>
      <c r="AM620" s="0" t="n">
        <f aca="false">IF(ISBLANK($E620),VLOOKUP(D620,Koordinaten!$A:$C,3,FALSE()),VLOOKUP($E620,Koordinaten!$F:$H,3,FALSE()))</f>
        <v>47.7221</v>
      </c>
      <c r="AN620" s="0" t="str">
        <f aca="false">CONCATENATE(AK620,";",AJ620)</f>
        <v>48,2083537;16,3725042</v>
      </c>
      <c r="AO620" s="0" t="str">
        <f aca="false">CONCATENATE(AM620,";",AL620)</f>
        <v>47,7221;16,0816</v>
      </c>
      <c r="AP620" s="0" t="n">
        <f aca="false">MIN(IF(ISBLANK(X620),9999,X620),IF(ISBLANK(AA620),9999,AA620),IF(ISBLANK(AD620),9999,AD620),IF(ISBLANK(AG620),9999,AG620),IF(ISBLANK(AI620),9999,AI620))</f>
        <v>2023</v>
      </c>
    </row>
    <row r="621" customFormat="false" ht="12.8" hidden="false" customHeight="false" outlineLevel="0" collapsed="false">
      <c r="B621" s="4" t="s">
        <v>89</v>
      </c>
      <c r="C621" s="5" t="n">
        <v>2012</v>
      </c>
      <c r="D621" s="4" t="s">
        <v>53</v>
      </c>
      <c r="E621" s="4" t="s">
        <v>147</v>
      </c>
      <c r="F621" s="4" t="n">
        <v>3</v>
      </c>
      <c r="G621" s="4"/>
      <c r="H621" s="2" t="s">
        <v>1032</v>
      </c>
      <c r="I621" s="2" t="s">
        <v>1035</v>
      </c>
      <c r="J621" s="2" t="s">
        <v>150</v>
      </c>
      <c r="K621" s="4" t="str">
        <f aca="false">CONCATENATE(IF(ISBLANK(W621),"-",W621),"/",IF(ISBLANK(Z621),"-",Z621),"/",IF(ISBLANK(AC621),"-",AC621),"/",IF(ISBLANK(AF621),"-",AF621),"/",IF(ISBLANK(AH621),"-",AH621))</f>
        <v>-/-/-/-/-</v>
      </c>
      <c r="L621" s="4" t="str">
        <f aca="false">CONCATENATE(IF(ISBLANK(X621),"-",X621),"/",IF(ISBLANK(AA621),"-",AA621),"/",IF(ISBLANK(AD621),"-",AD621),"/",IF(ISBLANK(AG621),"-",AG621),"/",IF(ISBLANK(AI621),"-",AI621))</f>
        <v>-/-/-/-/-</v>
      </c>
      <c r="M621" s="14"/>
      <c r="N621" s="4" t="n">
        <v>2016</v>
      </c>
      <c r="O621" s="4" t="str">
        <f aca="false">CONCATENATE(IF(ISBLANK(V621),"-",V621),"/",IF(ISBLANK(Y621),"-",Y621),"/",IF(ISBLANK(AB621),"-",AB621),"/",IF(ISBLANK(AE621),"-",AE621))</f>
        <v>-/-/-/CT91,5</v>
      </c>
      <c r="P621" s="4" t="s">
        <v>1032</v>
      </c>
      <c r="Q621" s="4" t="s">
        <v>1021</v>
      </c>
      <c r="T621" s="11" t="n">
        <f aca="false">M621*F621</f>
        <v>0</v>
      </c>
      <c r="U621" s="12" t="n">
        <f aca="false">G621*M621</f>
        <v>0</v>
      </c>
      <c r="V621" s="0" t="s">
        <v>161</v>
      </c>
      <c r="AB621" s="0" t="s">
        <v>161</v>
      </c>
      <c r="AE621" s="4" t="s">
        <v>1036</v>
      </c>
      <c r="AJ621" s="0" t="n">
        <f aca="false">VLOOKUP(D621,Koordinaten!$A:$C,2,FALSE())</f>
        <v>16.3725042</v>
      </c>
      <c r="AK621" s="0" t="n">
        <f aca="false">VLOOKUP(D621,Koordinaten!$A:$C,3,FALSE())</f>
        <v>48.2083537</v>
      </c>
      <c r="AL621" s="0" t="n">
        <f aca="false">IF(ISBLANK($E621),VLOOKUP(D621,Koordinaten!$A:$C,2,FALSE()),VLOOKUP($E621,Koordinaten!$F:$H,2,FALSE()))</f>
        <v>16.0816</v>
      </c>
      <c r="AM621" s="0" t="n">
        <f aca="false">IF(ISBLANK($E621),VLOOKUP(D621,Koordinaten!$A:$C,3,FALSE()),VLOOKUP($E621,Koordinaten!$F:$H,3,FALSE()))</f>
        <v>47.7221</v>
      </c>
      <c r="AN621" s="0" t="str">
        <f aca="false">CONCATENATE(AK621,";",AJ621)</f>
        <v>48,2083537;16,3725042</v>
      </c>
      <c r="AO621" s="0" t="str">
        <f aca="false">CONCATENATE(AM621,";",AL621)</f>
        <v>47,7221;16,0816</v>
      </c>
      <c r="AP621" s="0" t="n">
        <f aca="false">MIN(IF(ISBLANK(X621),9999,X621),IF(ISBLANK(AA621),9999,AA621),IF(ISBLANK(AD621),9999,AD621),IF(ISBLANK(AG621),9999,AG621),IF(ISBLANK(AI621),9999,AI621))</f>
        <v>9999</v>
      </c>
    </row>
    <row r="622" customFormat="false" ht="12.8" hidden="false" customHeight="false" outlineLevel="0" collapsed="false">
      <c r="B622" s="4" t="s">
        <v>89</v>
      </c>
      <c r="C622" s="5" t="n">
        <v>2012</v>
      </c>
      <c r="D622" s="4" t="s">
        <v>53</v>
      </c>
      <c r="E622" s="4" t="s">
        <v>147</v>
      </c>
      <c r="F622" s="4" t="n">
        <v>3</v>
      </c>
      <c r="G622" s="4"/>
      <c r="H622" s="2" t="s">
        <v>1032</v>
      </c>
      <c r="I622" s="2" t="s">
        <v>1037</v>
      </c>
      <c r="J622" s="2" t="s">
        <v>201</v>
      </c>
      <c r="K622" s="4" t="str">
        <f aca="false">CONCATENATE(IF(ISBLANK(W622),"-",W622),"/",IF(ISBLANK(Z622),"-",Z622),"/",IF(ISBLANK(AC622),"-",AC622),"/",IF(ISBLANK(AF622),"-",AF622),"/",IF(ISBLANK(AH622),"-",AH622))</f>
        <v>-/-/-/-/-</v>
      </c>
      <c r="L622" s="4" t="str">
        <f aca="false">CONCATENATE(IF(ISBLANK(X622),"-",X622),"/",IF(ISBLANK(AA622),"-",AA622),"/",IF(ISBLANK(AD622),"-",AD622),"/",IF(ISBLANK(AG622),"-",AG622),"/",IF(ISBLANK(AI622),"-",AI622))</f>
        <v>-/-/-/-/-</v>
      </c>
      <c r="M622" s="14"/>
      <c r="N622" s="4" t="n">
        <v>2016</v>
      </c>
      <c r="O622" s="4" t="str">
        <f aca="false">CONCATENATE(IF(ISBLANK(V622),"-",V622),"/",IF(ISBLANK(Y622),"-",Y622),"/",IF(ISBLANK(AB622),"-",AB622),"/",IF(ISBLANK(AE622),"-",AE622))</f>
        <v>-/-/-/-</v>
      </c>
      <c r="P622" s="4" t="s">
        <v>1032</v>
      </c>
      <c r="Q622" s="4" t="s">
        <v>1021</v>
      </c>
      <c r="T622" s="11" t="n">
        <f aca="false">M622*F622</f>
        <v>0</v>
      </c>
      <c r="U622" s="12" t="n">
        <f aca="false">G622*M622</f>
        <v>0</v>
      </c>
      <c r="V622" s="0" t="s">
        <v>161</v>
      </c>
      <c r="AB622" s="0" t="s">
        <v>161</v>
      </c>
      <c r="AE622" s="4"/>
      <c r="AJ622" s="0" t="n">
        <f aca="false">VLOOKUP(D622,Koordinaten!$A:$C,2,FALSE())</f>
        <v>16.3725042</v>
      </c>
      <c r="AK622" s="0" t="n">
        <f aca="false">VLOOKUP(D622,Koordinaten!$A:$C,3,FALSE())</f>
        <v>48.2083537</v>
      </c>
      <c r="AL622" s="0" t="n">
        <f aca="false">IF(ISBLANK($E622),VLOOKUP(D622,Koordinaten!$A:$C,2,FALSE()),VLOOKUP($E622,Koordinaten!$F:$H,2,FALSE()))</f>
        <v>16.0816</v>
      </c>
      <c r="AM622" s="0" t="n">
        <f aca="false">IF(ISBLANK($E622),VLOOKUP(D622,Koordinaten!$A:$C,3,FALSE()),VLOOKUP($E622,Koordinaten!$F:$H,3,FALSE()))</f>
        <v>47.7221</v>
      </c>
      <c r="AN622" s="0" t="str">
        <f aca="false">CONCATENATE(AK622,";",AJ622)</f>
        <v>48,2083537;16,3725042</v>
      </c>
      <c r="AO622" s="0" t="str">
        <f aca="false">CONCATENATE(AM622,";",AL622)</f>
        <v>47,7221;16,0816</v>
      </c>
      <c r="AP622" s="0" t="n">
        <f aca="false">MIN(IF(ISBLANK(X622),9999,X622),IF(ISBLANK(AA622),9999,AA622),IF(ISBLANK(AD622),9999,AD622),IF(ISBLANK(AG622),9999,AG622),IF(ISBLANK(AI622),9999,AI622))</f>
        <v>9999</v>
      </c>
    </row>
    <row r="623" customFormat="false" ht="12.8" hidden="false" customHeight="false" outlineLevel="0" collapsed="false">
      <c r="B623" s="4" t="s">
        <v>89</v>
      </c>
      <c r="C623" s="5" t="n">
        <v>2015</v>
      </c>
      <c r="D623" s="4" t="s">
        <v>53</v>
      </c>
      <c r="E623" s="4" t="s">
        <v>147</v>
      </c>
      <c r="F623" s="4" t="n">
        <v>3</v>
      </c>
      <c r="G623" s="4" t="n">
        <v>3</v>
      </c>
      <c r="H623" s="2" t="s">
        <v>1032</v>
      </c>
      <c r="I623" s="2" t="s">
        <v>1038</v>
      </c>
      <c r="J623" s="2" t="s">
        <v>150</v>
      </c>
      <c r="K623" s="4" t="str">
        <f aca="false">CONCATENATE(IF(ISBLANK(W623),"-",W623),"/",IF(ISBLANK(Z623),"-",Z623),"/",IF(ISBLANK(AC623),"-",AC623),"/",IF(ISBLANK(AF623),"-",AF623),"/",IF(ISBLANK(AH623),"-",AH623))</f>
        <v>-/-/-/-/-</v>
      </c>
      <c r="L623" s="4" t="str">
        <f aca="false">CONCATENATE(IF(ISBLANK(X623),"-",X623),"/",IF(ISBLANK(AA623),"-",AA623),"/",IF(ISBLANK(AD623),"-",AD623),"/",IF(ISBLANK(AG623),"-",AG623),"/",IF(ISBLANK(AI623),"-",AI623))</f>
        <v>-/-/-/-/-</v>
      </c>
      <c r="M623" s="14"/>
      <c r="N623" s="4" t="n">
        <v>2016</v>
      </c>
      <c r="O623" s="4" t="str">
        <f aca="false">CONCATENATE(IF(ISBLANK(V623),"-",V623),"/",IF(ISBLANK(Y623),"-",Y623),"/",IF(ISBLANK(AB623),"-",AB623),"/",IF(ISBLANK(AE623),"-",AE623))</f>
        <v>-/-/-/-</v>
      </c>
      <c r="P623" s="4" t="s">
        <v>1032</v>
      </c>
      <c r="Q623" s="4" t="s">
        <v>1021</v>
      </c>
      <c r="T623" s="11" t="n">
        <f aca="false">M623*F623</f>
        <v>0</v>
      </c>
      <c r="U623" s="12" t="n">
        <f aca="false">G623*M623</f>
        <v>0</v>
      </c>
      <c r="V623" s="0" t="s">
        <v>161</v>
      </c>
      <c r="AB623" s="0" t="s">
        <v>161</v>
      </c>
      <c r="AE623" s="15"/>
      <c r="AJ623" s="0" t="n">
        <f aca="false">VLOOKUP(D623,Koordinaten!$A:$C,2,FALSE())</f>
        <v>16.3725042</v>
      </c>
      <c r="AK623" s="0" t="n">
        <f aca="false">VLOOKUP(D623,Koordinaten!$A:$C,3,FALSE())</f>
        <v>48.2083537</v>
      </c>
      <c r="AL623" s="0" t="n">
        <f aca="false">IF(ISBLANK($E623),VLOOKUP(D623,Koordinaten!$A:$C,2,FALSE()),VLOOKUP($E623,Koordinaten!$F:$H,2,FALSE()))</f>
        <v>16.0816</v>
      </c>
      <c r="AM623" s="0" t="n">
        <f aca="false">IF(ISBLANK($E623),VLOOKUP(D623,Koordinaten!$A:$C,3,FALSE()),VLOOKUP($E623,Koordinaten!$F:$H,3,FALSE()))</f>
        <v>47.7221</v>
      </c>
      <c r="AN623" s="0" t="str">
        <f aca="false">CONCATENATE(AK623,";",AJ623)</f>
        <v>48,2083537;16,3725042</v>
      </c>
      <c r="AO623" s="0" t="str">
        <f aca="false">CONCATENATE(AM623,";",AL623)</f>
        <v>47,7221;16,0816</v>
      </c>
      <c r="AP623" s="0" t="n">
        <f aca="false">MIN(IF(ISBLANK(X623),9999,X623),IF(ISBLANK(AA623),9999,AA623),IF(ISBLANK(AD623),9999,AD623),IF(ISBLANK(AG623),9999,AG623),IF(ISBLANK(AI623),9999,AI623))</f>
        <v>9999</v>
      </c>
      <c r="AQ623" s="10" t="n">
        <v>44065</v>
      </c>
      <c r="AR623" s="0" t="n">
        <v>3</v>
      </c>
    </row>
    <row r="624" customFormat="false" ht="12.8" hidden="false" customHeight="false" outlineLevel="0" collapsed="false">
      <c r="B624" s="4" t="s">
        <v>89</v>
      </c>
      <c r="C624" s="5" t="n">
        <v>2015</v>
      </c>
      <c r="D624" s="4" t="s">
        <v>53</v>
      </c>
      <c r="E624" s="4" t="s">
        <v>147</v>
      </c>
      <c r="F624" s="4" t="n">
        <v>2</v>
      </c>
      <c r="G624" s="4" t="n">
        <v>2</v>
      </c>
      <c r="H624" s="2" t="s">
        <v>1032</v>
      </c>
      <c r="I624" s="2" t="s">
        <v>1039</v>
      </c>
      <c r="J624" s="2" t="s">
        <v>150</v>
      </c>
      <c r="K624" s="4" t="str">
        <f aca="false">CONCATENATE(IF(ISBLANK(W624),"-",W624),"/",IF(ISBLANK(Z624),"-",Z624),"/",IF(ISBLANK(AC624),"-",AC624),"/",IF(ISBLANK(AF624),"-",AF624),"/",IF(ISBLANK(AH624),"-",AH624))</f>
        <v>-/-/-/-/-</v>
      </c>
      <c r="L624" s="4" t="str">
        <f aca="false">CONCATENATE(IF(ISBLANK(X624),"-",X624),"/",IF(ISBLANK(AA624),"-",AA624),"/",IF(ISBLANK(AD624),"-",AD624),"/",IF(ISBLANK(AG624),"-",AG624),"/",IF(ISBLANK(AI624),"-",AI624))</f>
        <v>-/-/-/-/-</v>
      </c>
      <c r="M624" s="14"/>
      <c r="N624" s="4" t="n">
        <v>2016</v>
      </c>
      <c r="O624" s="4" t="str">
        <f aca="false">CONCATENATE(IF(ISBLANK(V624),"-",V624),"/",IF(ISBLANK(Y624),"-",Y624),"/",IF(ISBLANK(AB624),"-",AB624),"/",IF(ISBLANK(AE624),"-",AE624))</f>
        <v>-/-/-/-</v>
      </c>
      <c r="P624" s="4" t="s">
        <v>1032</v>
      </c>
      <c r="Q624" s="4" t="s">
        <v>1021</v>
      </c>
      <c r="T624" s="11" t="n">
        <f aca="false">M624*F624</f>
        <v>0</v>
      </c>
      <c r="U624" s="12" t="n">
        <f aca="false">G624*M624</f>
        <v>0</v>
      </c>
      <c r="V624" s="0" t="s">
        <v>161</v>
      </c>
      <c r="AB624" s="0" t="s">
        <v>161</v>
      </c>
      <c r="AE624" s="15"/>
      <c r="AJ624" s="0" t="n">
        <f aca="false">VLOOKUP(D624,Koordinaten!$A:$C,2,FALSE())</f>
        <v>16.3725042</v>
      </c>
      <c r="AK624" s="0" t="n">
        <f aca="false">VLOOKUP(D624,Koordinaten!$A:$C,3,FALSE())</f>
        <v>48.2083537</v>
      </c>
      <c r="AL624" s="0" t="n">
        <f aca="false">IF(ISBLANK($E624),VLOOKUP(D624,Koordinaten!$A:$C,2,FALSE()),VLOOKUP($E624,Koordinaten!$F:$H,2,FALSE()))</f>
        <v>16.0816</v>
      </c>
      <c r="AM624" s="0" t="n">
        <f aca="false">IF(ISBLANK($E624),VLOOKUP(D624,Koordinaten!$A:$C,3,FALSE()),VLOOKUP($E624,Koordinaten!$F:$H,3,FALSE()))</f>
        <v>47.7221</v>
      </c>
      <c r="AN624" s="0" t="str">
        <f aca="false">CONCATENATE(AK624,";",AJ624)</f>
        <v>48,2083537;16,3725042</v>
      </c>
      <c r="AO624" s="0" t="str">
        <f aca="false">CONCATENATE(AM624,";",AL624)</f>
        <v>47,7221;16,0816</v>
      </c>
      <c r="AP624" s="0" t="n">
        <f aca="false">MIN(IF(ISBLANK(X624),9999,X624),IF(ISBLANK(AA624),9999,AA624),IF(ISBLANK(AD624),9999,AD624),IF(ISBLANK(AG624),9999,AG624),IF(ISBLANK(AI624),9999,AI624))</f>
        <v>9999</v>
      </c>
      <c r="AQ624" s="10" t="n">
        <v>44065</v>
      </c>
      <c r="AR624" s="0" t="n">
        <v>4</v>
      </c>
    </row>
    <row r="625" customFormat="false" ht="12.8" hidden="false" customHeight="false" outlineLevel="0" collapsed="false">
      <c r="B625" s="4" t="s">
        <v>89</v>
      </c>
      <c r="C625" s="5" t="n">
        <v>2012</v>
      </c>
      <c r="D625" s="4" t="s">
        <v>53</v>
      </c>
      <c r="E625" s="4" t="s">
        <v>147</v>
      </c>
      <c r="F625" s="4" t="n">
        <v>1</v>
      </c>
      <c r="G625" s="4"/>
      <c r="H625" s="2" t="s">
        <v>1040</v>
      </c>
      <c r="I625" s="2" t="s">
        <v>1041</v>
      </c>
      <c r="J625" s="2" t="s">
        <v>150</v>
      </c>
      <c r="K625" s="4" t="str">
        <f aca="false">CONCATENATE(IF(ISBLANK(W625),"-",W625),"/",IF(ISBLANK(Z625),"-",Z625),"/",IF(ISBLANK(AC625),"-",AC625),"/",IF(ISBLANK(AF625),"-",AF625),"/",IF(ISBLANK(AH625),"-",AH625))</f>
        <v>-/-/-/-/-</v>
      </c>
      <c r="L625" s="4" t="str">
        <f aca="false">CONCATENATE(IF(ISBLANK(X625),"-",X625),"/",IF(ISBLANK(AA625),"-",AA625),"/",IF(ISBLANK(AD625),"-",AD625),"/",IF(ISBLANK(AG625),"-",AG625),"/",IF(ISBLANK(AI625),"-",AI625))</f>
        <v>-/-/-/-/-</v>
      </c>
      <c r="M625" s="14"/>
      <c r="N625" s="4" t="n">
        <v>2016</v>
      </c>
      <c r="O625" s="4" t="str">
        <f aca="false">CONCATENATE(IF(ISBLANK(V625),"-",V625),"/",IF(ISBLANK(Y625),"-",Y625),"/",IF(ISBLANK(AB625),"-",AB625),"/",IF(ISBLANK(AE625),"-",AE625))</f>
        <v>-/-/-/FS91</v>
      </c>
      <c r="P625" s="4" t="s">
        <v>1040</v>
      </c>
      <c r="Q625" s="4" t="s">
        <v>1021</v>
      </c>
      <c r="T625" s="11" t="n">
        <f aca="false">M625*F625</f>
        <v>0</v>
      </c>
      <c r="U625" s="12" t="n">
        <f aca="false">G625*M625</f>
        <v>0</v>
      </c>
      <c r="V625" s="0" t="s">
        <v>161</v>
      </c>
      <c r="AB625" s="0" t="s">
        <v>161</v>
      </c>
      <c r="AE625" s="15" t="s">
        <v>1042</v>
      </c>
      <c r="AJ625" s="0" t="n">
        <f aca="false">VLOOKUP(D625,Koordinaten!$A:$C,2,FALSE())</f>
        <v>16.3725042</v>
      </c>
      <c r="AK625" s="0" t="n">
        <f aca="false">VLOOKUP(D625,Koordinaten!$A:$C,3,FALSE())</f>
        <v>48.2083537</v>
      </c>
      <c r="AL625" s="0" t="n">
        <f aca="false">IF(ISBLANK($E625),VLOOKUP(D625,Koordinaten!$A:$C,2,FALSE()),VLOOKUP($E625,Koordinaten!$F:$H,2,FALSE()))</f>
        <v>16.0816</v>
      </c>
      <c r="AM625" s="0" t="n">
        <f aca="false">IF(ISBLANK($E625),VLOOKUP(D625,Koordinaten!$A:$C,3,FALSE()),VLOOKUP($E625,Koordinaten!$F:$H,3,FALSE()))</f>
        <v>47.7221</v>
      </c>
      <c r="AN625" s="0" t="str">
        <f aca="false">CONCATENATE(AK625,";",AJ625)</f>
        <v>48,2083537;16,3725042</v>
      </c>
      <c r="AO625" s="0" t="str">
        <f aca="false">CONCATENATE(AM625,";",AL625)</f>
        <v>47,7221;16,0816</v>
      </c>
      <c r="AP625" s="0" t="n">
        <f aca="false">MIN(IF(ISBLANK(X625),9999,X625),IF(ISBLANK(AA625),9999,AA625),IF(ISBLANK(AD625),9999,AD625),IF(ISBLANK(AG625),9999,AG625),IF(ISBLANK(AI625),9999,AI625))</f>
        <v>9999</v>
      </c>
      <c r="AQ625" s="10"/>
    </row>
    <row r="626" customFormat="false" ht="12.8" hidden="false" customHeight="false" outlineLevel="0" collapsed="false">
      <c r="B626" s="4" t="s">
        <v>89</v>
      </c>
      <c r="C626" s="4" t="n">
        <v>2012</v>
      </c>
      <c r="D626" s="4" t="s">
        <v>53</v>
      </c>
      <c r="E626" s="4" t="s">
        <v>147</v>
      </c>
      <c r="F626" s="4" t="n">
        <v>1</v>
      </c>
      <c r="G626" s="4"/>
      <c r="H626" s="2" t="s">
        <v>1040</v>
      </c>
      <c r="I626" s="2" t="s">
        <v>1041</v>
      </c>
      <c r="J626" s="2" t="s">
        <v>166</v>
      </c>
      <c r="K626" s="4" t="str">
        <f aca="false">CONCATENATE(IF(ISBLANK(W626),"-",W626),"/",IF(ISBLANK(Z626),"-",Z626),"/",IF(ISBLANK(AC626),"-",AC626),"/",IF(ISBLANK(AF626),"-",AF626),"/",IF(ISBLANK(AH626),"-",AH626))</f>
        <v>-/-/-/-/-</v>
      </c>
      <c r="L626" s="4" t="str">
        <f aca="false">CONCATENATE(IF(ISBLANK(X626),"-",X626),"/",IF(ISBLANK(AA626),"-",AA626),"/",IF(ISBLANK(AD626),"-",AD626),"/",IF(ISBLANK(AG626),"-",AG626),"/",IF(ISBLANK(AI626),"-",AI626))</f>
        <v>-/-/-/-/-</v>
      </c>
      <c r="M626" s="14"/>
      <c r="N626" s="4" t="n">
        <v>2016</v>
      </c>
      <c r="O626" s="4" t="str">
        <f aca="false">CONCATENATE(IF(ISBLANK(V626),"-",V626),"/",IF(ISBLANK(Y626),"-",Y626),"/",IF(ISBLANK(AB626),"-",AB626),"/",IF(ISBLANK(AE626),"-",AE626))</f>
        <v>-/-/-/-</v>
      </c>
      <c r="P626" s="4" t="s">
        <v>1040</v>
      </c>
      <c r="Q626" s="4" t="s">
        <v>1021</v>
      </c>
      <c r="T626" s="11" t="n">
        <f aca="false">M626*F626</f>
        <v>0</v>
      </c>
      <c r="U626" s="12" t="n">
        <f aca="false">G626*M626</f>
        <v>0</v>
      </c>
      <c r="V626" s="0" t="s">
        <v>161</v>
      </c>
      <c r="AB626" s="0" t="s">
        <v>161</v>
      </c>
      <c r="AE626" s="15"/>
      <c r="AJ626" s="0" t="n">
        <f aca="false">VLOOKUP(D626,Koordinaten!$A:$C,2,FALSE())</f>
        <v>16.3725042</v>
      </c>
      <c r="AK626" s="0" t="n">
        <f aca="false">VLOOKUP(D626,Koordinaten!$A:$C,3,FALSE())</f>
        <v>48.2083537</v>
      </c>
      <c r="AL626" s="0" t="n">
        <f aca="false">IF(ISBLANK($E626),VLOOKUP(D626,Koordinaten!$A:$C,2,FALSE()),VLOOKUP($E626,Koordinaten!$F:$H,2,FALSE()))</f>
        <v>16.0816</v>
      </c>
      <c r="AM626" s="0" t="n">
        <f aca="false">IF(ISBLANK($E626),VLOOKUP(D626,Koordinaten!$A:$C,3,FALSE()),VLOOKUP($E626,Koordinaten!$F:$H,3,FALSE()))</f>
        <v>47.7221</v>
      </c>
      <c r="AN626" s="0" t="str">
        <f aca="false">CONCATENATE(AK626,";",AJ626)</f>
        <v>48,2083537;16,3725042</v>
      </c>
      <c r="AO626" s="0" t="str">
        <f aca="false">CONCATENATE(AM626,";",AL626)</f>
        <v>47,7221;16,0816</v>
      </c>
      <c r="AP626" s="0" t="n">
        <f aca="false">MIN(IF(ISBLANK(X626),9999,X626),IF(ISBLANK(AA626),9999,AA626),IF(ISBLANK(AD626),9999,AD626),IF(ISBLANK(AG626),9999,AG626),IF(ISBLANK(AI626),9999,AI626))</f>
        <v>9999</v>
      </c>
    </row>
    <row r="627" customFormat="false" ht="12.8" hidden="false" customHeight="false" outlineLevel="0" collapsed="false">
      <c r="B627" s="15" t="s">
        <v>128</v>
      </c>
      <c r="C627" s="4" t="n">
        <v>2014</v>
      </c>
      <c r="D627" s="4" t="s">
        <v>197</v>
      </c>
      <c r="E627" s="4"/>
      <c r="F627" s="4" t="n">
        <v>1</v>
      </c>
      <c r="G627" s="4"/>
      <c r="H627" s="2" t="s">
        <v>1043</v>
      </c>
      <c r="I627" s="2" t="s">
        <v>963</v>
      </c>
      <c r="J627" s="2" t="s">
        <v>57</v>
      </c>
      <c r="K627" s="4" t="str">
        <f aca="false">CONCATENATE(IF(ISBLANK(W627),"-",W627),"/",IF(ISBLANK(Z627),"-",Z627),"/",IF(ISBLANK(AC627),"-",AC627),"/",IF(ISBLANK(AF627),"-",AF627),"/",IF(ISBLANK(AH627),"-",AH627))</f>
        <v>-/-/-/-/-</v>
      </c>
      <c r="L627" s="4" t="str">
        <f aca="false">CONCATENATE(IF(ISBLANK(X627),"-",X627),"/",IF(ISBLANK(AA627),"-",AA627),"/",IF(ISBLANK(AD627),"-",AD627),"/",IF(ISBLANK(AG627),"-",AG627),"/",IF(ISBLANK(AI627),"-",AI627))</f>
        <v>-/-/-/-/-</v>
      </c>
      <c r="M627" s="14"/>
      <c r="N627" s="4" t="n">
        <v>2016</v>
      </c>
      <c r="O627" s="4" t="str">
        <f aca="false">CONCATENATE(IF(ISBLANK(V627),"-",V627),"/",IF(ISBLANK(Y627),"-",Y627),"/",IF(ISBLANK(AB627),"-",AB627),"/",IF(ISBLANK(AE627),"-",AE627))</f>
        <v>-/-/-/-</v>
      </c>
      <c r="P627" s="4" t="s">
        <v>1044</v>
      </c>
      <c r="Q627" s="4" t="s">
        <v>1045</v>
      </c>
      <c r="T627" s="11" t="n">
        <f aca="false">M627*F627</f>
        <v>0</v>
      </c>
      <c r="U627" s="12" t="n">
        <f aca="false">G627*M627</f>
        <v>0</v>
      </c>
      <c r="V627" s="0" t="s">
        <v>161</v>
      </c>
      <c r="AB627" s="0" t="s">
        <v>161</v>
      </c>
      <c r="AE627" s="15"/>
      <c r="AJ627" s="0" t="n">
        <f aca="false">VLOOKUP(D627,Koordinaten!$A:$C,2,FALSE())</f>
        <v>13.376935</v>
      </c>
      <c r="AK627" s="0" t="n">
        <f aca="false">VLOOKUP(D627,Koordinaten!$A:$C,3,FALSE())</f>
        <v>52.516181</v>
      </c>
      <c r="AL627" s="0" t="n">
        <f aca="false">IF(ISBLANK($E627),VLOOKUP(D627,Koordinaten!$A:$C,2,FALSE()),VLOOKUP($E627,Koordinaten!$F:$H,2,FALSE()))</f>
        <v>13.376935</v>
      </c>
      <c r="AM627" s="0" t="n">
        <f aca="false">IF(ISBLANK($E627),VLOOKUP(D627,Koordinaten!$A:$C,3,FALSE()),VLOOKUP($E627,Koordinaten!$F:$H,3,FALSE()))</f>
        <v>52.516181</v>
      </c>
      <c r="AN627" s="0" t="str">
        <f aca="false">CONCATENATE(AK627,";",AJ627)</f>
        <v>52,516181;13,376935</v>
      </c>
      <c r="AO627" s="0" t="str">
        <f aca="false">CONCATENATE(AM627,";",AL627)</f>
        <v>52,516181;13,376935</v>
      </c>
      <c r="AP627" s="0" t="n">
        <f aca="false">MIN(IF(ISBLANK(X627),9999,X627),IF(ISBLANK(AA627),9999,AA627),IF(ISBLANK(AD627),9999,AD627),IF(ISBLANK(AG627),9999,AG627),IF(ISBLANK(AI627),9999,AI627))</f>
        <v>9999</v>
      </c>
    </row>
    <row r="628" customFormat="false" ht="24" hidden="false" customHeight="false" outlineLevel="0" collapsed="false">
      <c r="B628" s="4" t="s">
        <v>89</v>
      </c>
      <c r="C628" s="5" t="n">
        <v>2013</v>
      </c>
      <c r="D628" s="4" t="s">
        <v>197</v>
      </c>
      <c r="E628" s="4" t="s">
        <v>198</v>
      </c>
      <c r="F628" s="4" t="n">
        <v>1</v>
      </c>
      <c r="G628" s="4" t="n">
        <v>1</v>
      </c>
      <c r="H628" s="2" t="s">
        <v>1046</v>
      </c>
      <c r="I628" s="2" t="s">
        <v>1047</v>
      </c>
      <c r="J628" s="2" t="s">
        <v>201</v>
      </c>
      <c r="K628" s="4" t="str">
        <f aca="false">CONCATENATE(IF(ISBLANK(W628),"-",W628),"/",IF(ISBLANK(Z628),"-",Z628),"/",IF(ISBLANK(AC628),"-",AC628),"/",IF(ISBLANK(AF628),"-",AF628),"/",IF(ISBLANK(AH628),"-",AH628))</f>
        <v>2015/-/2015/-/-</v>
      </c>
      <c r="L628" s="4" t="str">
        <f aca="false">CONCATENATE(IF(ISBLANK(X628),"-",X628),"/",IF(ISBLANK(AA628),"-",AA628),"/",IF(ISBLANK(AD628),"-",AD628),"/",IF(ISBLANK(AG628),"-",AG628),"/",IF(ISBLANK(AI628),"-",AI628))</f>
        <v>2025/-/2023/-/-</v>
      </c>
      <c r="M628" s="14"/>
      <c r="N628" s="4" t="n">
        <v>2016</v>
      </c>
      <c r="O628" s="4" t="str">
        <f aca="false">CONCATENATE(IF(ISBLANK(V628),"-",V628),"/",IF(ISBLANK(Y628),"-",Y628),"/",IF(ISBLANK(AB628),"-",AB628),"/",IF(ISBLANK(AE628),"-",AE628))</f>
        <v>92+/-/89+ (GG)/CT94,5</v>
      </c>
      <c r="P628" s="4" t="s">
        <v>1044</v>
      </c>
      <c r="Q628" s="4" t="s">
        <v>1045</v>
      </c>
      <c r="T628" s="11" t="n">
        <f aca="false">M628*F628</f>
        <v>0</v>
      </c>
      <c r="U628" s="12" t="n">
        <f aca="false">G628*M628</f>
        <v>0</v>
      </c>
      <c r="V628" s="0" t="s">
        <v>583</v>
      </c>
      <c r="W628" s="0" t="n">
        <v>2015</v>
      </c>
      <c r="X628" s="0" t="n">
        <v>2025</v>
      </c>
      <c r="AB628" s="0" t="s">
        <v>1048</v>
      </c>
      <c r="AC628" s="0" t="n">
        <v>2015</v>
      </c>
      <c r="AD628" s="0" t="n">
        <v>2023</v>
      </c>
      <c r="AE628" s="15" t="s">
        <v>1049</v>
      </c>
      <c r="AJ628" s="0" t="n">
        <f aca="false">VLOOKUP(D628,Koordinaten!$A:$C,2,FALSE())</f>
        <v>13.376935</v>
      </c>
      <c r="AK628" s="0" t="n">
        <f aca="false">VLOOKUP(D628,Koordinaten!$A:$C,3,FALSE())</f>
        <v>52.516181</v>
      </c>
      <c r="AL628" s="0" t="n">
        <f aca="false">IF(ISBLANK($E628),VLOOKUP(D628,Koordinaten!$A:$C,2,FALSE()),VLOOKUP($E628,Koordinaten!$F:$H,2,FALSE()))</f>
        <v>7.4396553</v>
      </c>
      <c r="AM628" s="0" t="n">
        <f aca="false">IF(ISBLANK($E628),VLOOKUP(D628,Koordinaten!$A:$C,3,FALSE()),VLOOKUP($E628,Koordinaten!$F:$H,3,FALSE()))</f>
        <v>49.7497346</v>
      </c>
      <c r="AN628" s="0" t="str">
        <f aca="false">CONCATENATE(AK628,";",AJ628)</f>
        <v>52,516181;13,376935</v>
      </c>
      <c r="AO628" s="0" t="str">
        <f aca="false">CONCATENATE(AM628,";",AL628)</f>
        <v>49,7497346;7,4396553</v>
      </c>
      <c r="AP628" s="0" t="n">
        <f aca="false">MIN(IF(ISBLANK(X628),9999,X628),IF(ISBLANK(AA628),9999,AA628),IF(ISBLANK(AD628),9999,AD628),IF(ISBLANK(AG628),9999,AG628),IF(ISBLANK(AI628),9999,AI628))</f>
        <v>2023</v>
      </c>
      <c r="AQ628" s="10" t="n">
        <v>44065</v>
      </c>
      <c r="AR628" s="0" t="n">
        <v>4</v>
      </c>
    </row>
    <row r="629" customFormat="false" ht="12.8" hidden="false" customHeight="false" outlineLevel="0" collapsed="false">
      <c r="B629" s="4" t="s">
        <v>128</v>
      </c>
      <c r="C629" s="5" t="n">
        <v>2014</v>
      </c>
      <c r="D629" s="4" t="s">
        <v>197</v>
      </c>
      <c r="E629" s="4"/>
      <c r="F629" s="4" t="n">
        <v>1</v>
      </c>
      <c r="G629" s="4"/>
      <c r="H629" s="2" t="s">
        <v>1050</v>
      </c>
      <c r="I629" s="2" t="s">
        <v>1051</v>
      </c>
      <c r="J629" s="2" t="s">
        <v>1031</v>
      </c>
      <c r="K629" s="4" t="str">
        <f aca="false">CONCATENATE(IF(ISBLANK(W629),"-",W629),"/",IF(ISBLANK(Z629),"-",Z629),"/",IF(ISBLANK(AC629),"-",AC629),"/",IF(ISBLANK(AF629),"-",AF629),"/",IF(ISBLANK(AH629),"-",AH629))</f>
        <v>-/-/-/-/-</v>
      </c>
      <c r="L629" s="4" t="str">
        <f aca="false">CONCATENATE(IF(ISBLANK(X629),"-",X629),"/",IF(ISBLANK(AA629),"-",AA629),"/",IF(ISBLANK(AD629),"-",AD629),"/",IF(ISBLANK(AG629),"-",AG629),"/",IF(ISBLANK(AI629),"-",AI629))</f>
        <v>-/-/-/-/-</v>
      </c>
      <c r="M629" s="14"/>
      <c r="N629" s="4" t="n">
        <v>2016</v>
      </c>
      <c r="O629" s="4" t="str">
        <f aca="false">CONCATENATE(IF(ISBLANK(V629),"-",V629),"/",IF(ISBLANK(Y629),"-",Y629),"/",IF(ISBLANK(AB629),"-",AB629),"/",IF(ISBLANK(AE629),"-",AE629))</f>
        <v>-/-/-/-</v>
      </c>
      <c r="P629" s="4" t="s">
        <v>1044</v>
      </c>
      <c r="Q629" s="4" t="s">
        <v>1045</v>
      </c>
      <c r="T629" s="11" t="n">
        <f aca="false">M629*F629</f>
        <v>0</v>
      </c>
      <c r="U629" s="12" t="n">
        <f aca="false">G629*M629</f>
        <v>0</v>
      </c>
      <c r="V629" s="0" t="s">
        <v>161</v>
      </c>
      <c r="AB629" s="0" t="s">
        <v>161</v>
      </c>
      <c r="AE629" s="15"/>
      <c r="AJ629" s="0" t="n">
        <f aca="false">VLOOKUP(D629,Koordinaten!$A:$C,2,FALSE())</f>
        <v>13.376935</v>
      </c>
      <c r="AK629" s="0" t="n">
        <f aca="false">VLOOKUP(D629,Koordinaten!$A:$C,3,FALSE())</f>
        <v>52.516181</v>
      </c>
      <c r="AL629" s="0" t="n">
        <f aca="false">IF(ISBLANK($E629),VLOOKUP(D629,Koordinaten!$A:$C,2,FALSE()),VLOOKUP($E629,Koordinaten!$F:$H,2,FALSE()))</f>
        <v>13.376935</v>
      </c>
      <c r="AM629" s="0" t="n">
        <f aca="false">IF(ISBLANK($E629),VLOOKUP(D629,Koordinaten!$A:$C,3,FALSE()),VLOOKUP($E629,Koordinaten!$F:$H,3,FALSE()))</f>
        <v>52.516181</v>
      </c>
      <c r="AN629" s="0" t="str">
        <f aca="false">CONCATENATE(AK629,";",AJ629)</f>
        <v>52,516181;13,376935</v>
      </c>
      <c r="AO629" s="0" t="str">
        <f aca="false">CONCATENATE(AM629,";",AL629)</f>
        <v>52,516181;13,376935</v>
      </c>
      <c r="AP629" s="0" t="n">
        <f aca="false">MIN(IF(ISBLANK(X629),9999,X629),IF(ISBLANK(AA629),9999,AA629),IF(ISBLANK(AD629),9999,AD629),IF(ISBLANK(AG629),9999,AG629),IF(ISBLANK(AI629),9999,AI629))</f>
        <v>9999</v>
      </c>
    </row>
    <row r="630" customFormat="false" ht="12.8" hidden="false" customHeight="false" outlineLevel="0" collapsed="false">
      <c r="B630" s="4" t="s">
        <v>89</v>
      </c>
      <c r="C630" s="5" t="n">
        <v>2013</v>
      </c>
      <c r="D630" s="4" t="s">
        <v>197</v>
      </c>
      <c r="E630" s="4"/>
      <c r="F630" s="4" t="n">
        <v>1</v>
      </c>
      <c r="G630" s="4"/>
      <c r="H630" s="2" t="s">
        <v>1050</v>
      </c>
      <c r="I630" s="2" t="s">
        <v>1052</v>
      </c>
      <c r="J630" s="2" t="s">
        <v>201</v>
      </c>
      <c r="K630" s="4" t="str">
        <f aca="false">CONCATENATE(IF(ISBLANK(W630),"-",W630),"/",IF(ISBLANK(Z630),"-",Z630),"/",IF(ISBLANK(AC630),"-",AC630),"/",IF(ISBLANK(AF630),"-",AF630),"/",IF(ISBLANK(AH630),"-",AH630))</f>
        <v>-/-/-/-/-</v>
      </c>
      <c r="L630" s="4" t="str">
        <f aca="false">CONCATENATE(IF(ISBLANK(X630),"-",X630),"/",IF(ISBLANK(AA630),"-",AA630),"/",IF(ISBLANK(AD630),"-",AD630),"/",IF(ISBLANK(AG630),"-",AG630),"/",IF(ISBLANK(AI630),"-",AI630))</f>
        <v>-/-/-/-/-</v>
      </c>
      <c r="M630" s="14"/>
      <c r="N630" s="4" t="n">
        <v>2016</v>
      </c>
      <c r="O630" s="4" t="str">
        <f aca="false">CONCATENATE(IF(ISBLANK(V630),"-",V630),"/",IF(ISBLANK(Y630),"-",Y630),"/",IF(ISBLANK(AB630),"-",AB630),"/",IF(ISBLANK(AE630),"-",AE630))</f>
        <v>-/-/-/-</v>
      </c>
      <c r="P630" s="4" t="s">
        <v>1044</v>
      </c>
      <c r="Q630" s="4" t="s">
        <v>1045</v>
      </c>
      <c r="T630" s="11" t="n">
        <f aca="false">M630*F630</f>
        <v>0</v>
      </c>
      <c r="U630" s="12" t="n">
        <f aca="false">G630*M630</f>
        <v>0</v>
      </c>
      <c r="V630" s="0" t="s">
        <v>161</v>
      </c>
      <c r="AB630" s="0" t="s">
        <v>161</v>
      </c>
      <c r="AE630" s="4"/>
      <c r="AJ630" s="0" t="n">
        <f aca="false">VLOOKUP(D630,Koordinaten!$A:$C,2,FALSE())</f>
        <v>13.376935</v>
      </c>
      <c r="AK630" s="0" t="n">
        <f aca="false">VLOOKUP(D630,Koordinaten!$A:$C,3,FALSE())</f>
        <v>52.516181</v>
      </c>
      <c r="AL630" s="0" t="n">
        <f aca="false">IF(ISBLANK($E630),VLOOKUP(D630,Koordinaten!$A:$C,2,FALSE()),VLOOKUP($E630,Koordinaten!$F:$H,2,FALSE()))</f>
        <v>13.376935</v>
      </c>
      <c r="AM630" s="0" t="n">
        <f aca="false">IF(ISBLANK($E630),VLOOKUP(D630,Koordinaten!$A:$C,3,FALSE()),VLOOKUP($E630,Koordinaten!$F:$H,3,FALSE()))</f>
        <v>52.516181</v>
      </c>
      <c r="AN630" s="0" t="str">
        <f aca="false">CONCATENATE(AK630,";",AJ630)</f>
        <v>52,516181;13,376935</v>
      </c>
      <c r="AO630" s="0" t="str">
        <f aca="false">CONCATENATE(AM630,";",AL630)</f>
        <v>52,516181;13,376935</v>
      </c>
      <c r="AP630" s="0" t="n">
        <f aca="false">MIN(IF(ISBLANK(X630),9999,X630),IF(ISBLANK(AA630),9999,AA630),IF(ISBLANK(AD630),9999,AD630),IF(ISBLANK(AG630),9999,AG630),IF(ISBLANK(AI630),9999,AI630))</f>
        <v>9999</v>
      </c>
    </row>
    <row r="631" customFormat="false" ht="12.8" hidden="false" customHeight="false" outlineLevel="0" collapsed="false">
      <c r="B631" s="4" t="s">
        <v>52</v>
      </c>
      <c r="C631" s="5" t="n">
        <v>2012</v>
      </c>
      <c r="D631" s="4" t="s">
        <v>60</v>
      </c>
      <c r="E631" s="4" t="s">
        <v>157</v>
      </c>
      <c r="F631" s="4" t="n">
        <v>1</v>
      </c>
      <c r="G631" s="4"/>
      <c r="H631" s="2" t="s">
        <v>319</v>
      </c>
      <c r="I631" s="2" t="s">
        <v>320</v>
      </c>
      <c r="J631" s="2" t="s">
        <v>278</v>
      </c>
      <c r="K631" s="4" t="str">
        <f aca="false">CONCATENATE(IF(ISBLANK(W631),"-",W631),"/",IF(ISBLANK(Z631),"-",Z631),"/",IF(ISBLANK(AC631),"-",AC631),"/",IF(ISBLANK(AF631),"-",AF631),"/",IF(ISBLANK(AH631),"-",AH631))</f>
        <v>-/-/-/-/-</v>
      </c>
      <c r="L631" s="4" t="str">
        <f aca="false">CONCATENATE(IF(ISBLANK(X631),"-",X631),"/",IF(ISBLANK(AA631),"-",AA631),"/",IF(ISBLANK(AD631),"-",AD631),"/",IF(ISBLANK(AG631),"-",AG631),"/",IF(ISBLANK(AI631),"-",AI631))</f>
        <v>-/-/-/-/-</v>
      </c>
      <c r="M631" s="14"/>
      <c r="N631" s="4" t="n">
        <v>2016</v>
      </c>
      <c r="O631" s="4" t="str">
        <f aca="false">CONCATENATE(IF(ISBLANK(V631),"-",V631),"/",IF(ISBLANK(Y631),"-",Y631),"/",IF(ISBLANK(AB631),"-",AB631),"/",IF(ISBLANK(AE631),"-",AE631))</f>
        <v>-/-/-/-</v>
      </c>
      <c r="P631" s="4" t="s">
        <v>319</v>
      </c>
      <c r="Q631" s="4" t="s">
        <v>1053</v>
      </c>
      <c r="T631" s="11" t="n">
        <f aca="false">M631*F631</f>
        <v>0</v>
      </c>
      <c r="U631" s="12" t="n">
        <f aca="false">G631*M631</f>
        <v>0</v>
      </c>
      <c r="V631" s="0" t="s">
        <v>161</v>
      </c>
      <c r="Y631" s="0" t="s">
        <v>161</v>
      </c>
      <c r="AB631" s="0" t="s">
        <v>161</v>
      </c>
      <c r="AE631" s="15"/>
      <c r="AH631" s="2" t="s">
        <v>161</v>
      </c>
      <c r="AI631" s="2" t="s">
        <v>161</v>
      </c>
      <c r="AJ631" s="0" t="n">
        <f aca="false">VLOOKUP(D631,Koordinaten!$A:$C,2,FALSE())</f>
        <v>12.4853384</v>
      </c>
      <c r="AK631" s="0" t="n">
        <f aca="false">VLOOKUP(D631,Koordinaten!$A:$C,3,FALSE())</f>
        <v>41.894802</v>
      </c>
      <c r="AL631" s="0" t="n">
        <f aca="false">IF(ISBLANK($E631),VLOOKUP(D631,Koordinaten!$A:$C,2,FALSE()),VLOOKUP($E631,Koordinaten!$F:$H,2,FALSE()))</f>
        <v>11.3547801</v>
      </c>
      <c r="AM631" s="0" t="n">
        <f aca="false">IF(ISBLANK($E631),VLOOKUP(D631,Koordinaten!$A:$C,3,FALSE()),VLOOKUP($E631,Koordinaten!$F:$H,3,FALSE()))</f>
        <v>46.4981125</v>
      </c>
      <c r="AN631" s="0" t="str">
        <f aca="false">CONCATENATE(AK631,";",AJ631)</f>
        <v>41,894802;12,4853384</v>
      </c>
      <c r="AO631" s="0" t="str">
        <f aca="false">CONCATENATE(AM631,";",AL631)</f>
        <v>46,4981125;11,3547801</v>
      </c>
      <c r="AP631" s="0" t="n">
        <f aca="false">MIN(IF(ISBLANK(X631),9999,X631),IF(ISBLANK(AA631),9999,AA631),IF(ISBLANK(AD631),9999,AD631),IF(ISBLANK(AG631),9999,AG631),IF(ISBLANK(AI631),9999,AI631))</f>
        <v>9999</v>
      </c>
    </row>
    <row r="632" customFormat="false" ht="12.8" hidden="false" customHeight="false" outlineLevel="0" collapsed="false">
      <c r="B632" s="4" t="s">
        <v>44</v>
      </c>
      <c r="C632" s="5" t="n">
        <v>2013</v>
      </c>
      <c r="D632" s="4" t="s">
        <v>60</v>
      </c>
      <c r="E632" s="4" t="s">
        <v>157</v>
      </c>
      <c r="F632" s="4" t="n">
        <v>3</v>
      </c>
      <c r="G632" s="4"/>
      <c r="H632" s="2" t="s">
        <v>319</v>
      </c>
      <c r="I632" s="2" t="s">
        <v>581</v>
      </c>
      <c r="J632" s="2" t="s">
        <v>48</v>
      </c>
      <c r="K632" s="4" t="str">
        <f aca="false">CONCATENATE(IF(ISBLANK(W632),"-",W632),"/",IF(ISBLANK(Z632),"-",Z632),"/",IF(ISBLANK(AC632),"-",AC632),"/",IF(ISBLANK(AF632),"-",AF632),"/",IF(ISBLANK(AH632),"-",AH632))</f>
        <v>2016/-/-/-/-</v>
      </c>
      <c r="L632" s="4" t="str">
        <f aca="false">CONCATENATE(IF(ISBLANK(X632),"-",X632),"/",IF(ISBLANK(AA632),"-",AA632),"/",IF(ISBLANK(AD632),"-",AD632),"/",IF(ISBLANK(AG632),"-",AG632),"/",IF(ISBLANK(AI632),"-",AI632))</f>
        <v>2026/-/-/-/-</v>
      </c>
      <c r="M632" s="14"/>
      <c r="N632" s="4" t="n">
        <v>2016</v>
      </c>
      <c r="O632" s="4" t="str">
        <f aca="false">CONCATENATE(IF(ISBLANK(V632),"-",V632),"/",IF(ISBLANK(Y632),"-",Y632),"/",IF(ISBLANK(AB632),"-",AB632),"/",IF(ISBLANK(AE632),"-",AE632))</f>
        <v>92+/-/-/-</v>
      </c>
      <c r="P632" s="4" t="s">
        <v>319</v>
      </c>
      <c r="Q632" s="4" t="s">
        <v>1053</v>
      </c>
      <c r="T632" s="11" t="n">
        <f aca="false">M632*F632</f>
        <v>0</v>
      </c>
      <c r="U632" s="12" t="n">
        <f aca="false">G632*M632</f>
        <v>0</v>
      </c>
      <c r="V632" s="0" t="s">
        <v>583</v>
      </c>
      <c r="W632" s="0" t="n">
        <v>2016</v>
      </c>
      <c r="X632" s="0" t="n">
        <v>2026</v>
      </c>
      <c r="Y632" s="0" t="s">
        <v>161</v>
      </c>
      <c r="AB632" s="0" t="s">
        <v>161</v>
      </c>
      <c r="AE632" s="15"/>
      <c r="AH632" s="2" t="s">
        <v>161</v>
      </c>
      <c r="AI632" s="2" t="s">
        <v>161</v>
      </c>
      <c r="AJ632" s="0" t="n">
        <f aca="false">VLOOKUP(D632,Koordinaten!$A:$C,2,FALSE())</f>
        <v>12.4853384</v>
      </c>
      <c r="AK632" s="0" t="n">
        <f aca="false">VLOOKUP(D632,Koordinaten!$A:$C,3,FALSE())</f>
        <v>41.894802</v>
      </c>
      <c r="AL632" s="0" t="n">
        <f aca="false">IF(ISBLANK($E632),VLOOKUP(D632,Koordinaten!$A:$C,2,FALSE()),VLOOKUP($E632,Koordinaten!$F:$H,2,FALSE()))</f>
        <v>11.3547801</v>
      </c>
      <c r="AM632" s="0" t="n">
        <f aca="false">IF(ISBLANK($E632),VLOOKUP(D632,Koordinaten!$A:$C,3,FALSE()),VLOOKUP($E632,Koordinaten!$F:$H,3,FALSE()))</f>
        <v>46.4981125</v>
      </c>
      <c r="AN632" s="0" t="str">
        <f aca="false">CONCATENATE(AK632,";",AJ632)</f>
        <v>41,894802;12,4853384</v>
      </c>
      <c r="AO632" s="0" t="str">
        <f aca="false">CONCATENATE(AM632,";",AL632)</f>
        <v>46,4981125;11,3547801</v>
      </c>
      <c r="AP632" s="0" t="n">
        <f aca="false">MIN(IF(ISBLANK(X632),9999,X632),IF(ISBLANK(AA632),9999,AA632),IF(ISBLANK(AD632),9999,AD632),IF(ISBLANK(AG632),9999,AG632),IF(ISBLANK(AI632),9999,AI632))</f>
        <v>2026</v>
      </c>
    </row>
    <row r="633" customFormat="false" ht="12.8" hidden="false" customHeight="false" outlineLevel="0" collapsed="false">
      <c r="B633" s="4" t="s">
        <v>44</v>
      </c>
      <c r="C633" s="5" t="n">
        <v>2013</v>
      </c>
      <c r="D633" s="4" t="s">
        <v>60</v>
      </c>
      <c r="E633" s="4" t="s">
        <v>157</v>
      </c>
      <c r="F633" s="4" t="n">
        <v>3</v>
      </c>
      <c r="G633" s="4"/>
      <c r="H633" s="2" t="s">
        <v>319</v>
      </c>
      <c r="I633" s="2" t="s">
        <v>162</v>
      </c>
      <c r="J633" s="2" t="s">
        <v>163</v>
      </c>
      <c r="K633" s="4" t="str">
        <f aca="false">CONCATENATE(IF(ISBLANK(W633),"-",W633),"/",IF(ISBLANK(Z633),"-",Z633),"/",IF(ISBLANK(AC633),"-",AC633),"/",IF(ISBLANK(AF633),"-",AF633),"/",IF(ISBLANK(AH633),"-",AH633))</f>
        <v>-/-/-/-/-</v>
      </c>
      <c r="L633" s="4" t="str">
        <f aca="false">CONCATENATE(IF(ISBLANK(X633),"-",X633),"/",IF(ISBLANK(AA633),"-",AA633),"/",IF(ISBLANK(AD633),"-",AD633),"/",IF(ISBLANK(AG633),"-",AG633),"/",IF(ISBLANK(AI633),"-",AI633))</f>
        <v>-/-/-/-/-</v>
      </c>
      <c r="M633" s="14"/>
      <c r="N633" s="4" t="n">
        <v>2016</v>
      </c>
      <c r="O633" s="4" t="str">
        <f aca="false">CONCATENATE(IF(ISBLANK(V633),"-",V633),"/",IF(ISBLANK(Y633),"-",Y633),"/",IF(ISBLANK(AB633),"-",AB633),"/",IF(ISBLANK(AE633),"-",AE633))</f>
        <v>-/-/-/-</v>
      </c>
      <c r="P633" s="4" t="s">
        <v>319</v>
      </c>
      <c r="Q633" s="4" t="s">
        <v>1053</v>
      </c>
      <c r="T633" s="11" t="n">
        <f aca="false">M633*F633</f>
        <v>0</v>
      </c>
      <c r="U633" s="12" t="n">
        <f aca="false">G633*M633</f>
        <v>0</v>
      </c>
      <c r="V633" s="0" t="s">
        <v>161</v>
      </c>
      <c r="Y633" s="0" t="s">
        <v>161</v>
      </c>
      <c r="AB633" s="0" t="s">
        <v>161</v>
      </c>
      <c r="AE633" s="15"/>
      <c r="AH633" s="2" t="s">
        <v>161</v>
      </c>
      <c r="AI633" s="2" t="s">
        <v>161</v>
      </c>
      <c r="AJ633" s="0" t="n">
        <f aca="false">VLOOKUP(D633,Koordinaten!$A:$C,2,FALSE())</f>
        <v>12.4853384</v>
      </c>
      <c r="AK633" s="0" t="n">
        <f aca="false">VLOOKUP(D633,Koordinaten!$A:$C,3,FALSE())</f>
        <v>41.894802</v>
      </c>
      <c r="AL633" s="0" t="n">
        <f aca="false">IF(ISBLANK($E633),VLOOKUP(D633,Koordinaten!$A:$C,2,FALSE()),VLOOKUP($E633,Koordinaten!$F:$H,2,FALSE()))</f>
        <v>11.3547801</v>
      </c>
      <c r="AM633" s="0" t="n">
        <f aca="false">IF(ISBLANK($E633),VLOOKUP(D633,Koordinaten!$A:$C,3,FALSE()),VLOOKUP($E633,Koordinaten!$F:$H,3,FALSE()))</f>
        <v>46.4981125</v>
      </c>
      <c r="AN633" s="0" t="str">
        <f aca="false">CONCATENATE(AK633,";",AJ633)</f>
        <v>41,894802;12,4853384</v>
      </c>
      <c r="AO633" s="0" t="str">
        <f aca="false">CONCATENATE(AM633,";",AL633)</f>
        <v>46,4981125;11,3547801</v>
      </c>
      <c r="AP633" s="0" t="n">
        <f aca="false">MIN(IF(ISBLANK(X633),9999,X633),IF(ISBLANK(AA633),9999,AA633),IF(ISBLANK(AD633),9999,AD633),IF(ISBLANK(AG633),9999,AG633),IF(ISBLANK(AI633),9999,AI633))</f>
        <v>9999</v>
      </c>
    </row>
    <row r="634" customFormat="false" ht="12.8" hidden="false" customHeight="false" outlineLevel="0" collapsed="false">
      <c r="B634" s="4" t="s">
        <v>44</v>
      </c>
      <c r="C634" s="4" t="n">
        <v>2013</v>
      </c>
      <c r="D634" s="4" t="s">
        <v>60</v>
      </c>
      <c r="E634" s="4" t="s">
        <v>157</v>
      </c>
      <c r="F634" s="4" t="n">
        <v>0</v>
      </c>
      <c r="G634" s="4"/>
      <c r="H634" s="2" t="s">
        <v>789</v>
      </c>
      <c r="I634" s="2" t="s">
        <v>790</v>
      </c>
      <c r="J634" s="2" t="s">
        <v>48</v>
      </c>
      <c r="K634" s="4" t="str">
        <f aca="false">CONCATENATE(IF(ISBLANK(W634),"-",W634),"/",IF(ISBLANK(Z634),"-",Z634),"/",IF(ISBLANK(AC634),"-",AC634),"/",IF(ISBLANK(AF634),"-",AF634),"/",IF(ISBLANK(AH634),"-",AH634))</f>
        <v>-/-/-/-/-</v>
      </c>
      <c r="L634" s="4" t="str">
        <f aca="false">CONCATENATE(IF(ISBLANK(X634),"-",X634),"/",IF(ISBLANK(AA634),"-",AA634),"/",IF(ISBLANK(AD634),"-",AD634),"/",IF(ISBLANK(AG634),"-",AG634),"/",IF(ISBLANK(AI634),"-",AI634))</f>
        <v>-/-/-/-/-</v>
      </c>
      <c r="M634" s="14"/>
      <c r="N634" s="4" t="n">
        <v>2015</v>
      </c>
      <c r="O634" s="4" t="str">
        <f aca="false">CONCATENATE(IF(ISBLANK(V634),"-",V634),"/",IF(ISBLANK(Y634),"-",Y634),"/",IF(ISBLANK(AB634),"-",AB634),"/",IF(ISBLANK(AE634),"-",AE634))</f>
        <v>-/-/-/-</v>
      </c>
      <c r="P634" s="4" t="s">
        <v>789</v>
      </c>
      <c r="Q634" s="4" t="s">
        <v>1054</v>
      </c>
      <c r="T634" s="11" t="n">
        <f aca="false">M634*F634</f>
        <v>0</v>
      </c>
      <c r="U634" s="12" t="n">
        <f aca="false">G634*M634</f>
        <v>0</v>
      </c>
      <c r="V634" s="2" t="s">
        <v>161</v>
      </c>
      <c r="Y634" s="0" t="s">
        <v>161</v>
      </c>
      <c r="AB634" s="0" t="s">
        <v>161</v>
      </c>
      <c r="AE634" s="15"/>
      <c r="AJ634" s="0" t="n">
        <f aca="false">VLOOKUP(D634,Koordinaten!$A:$C,2,FALSE())</f>
        <v>12.4853384</v>
      </c>
      <c r="AK634" s="0" t="n">
        <f aca="false">VLOOKUP(D634,Koordinaten!$A:$C,3,FALSE())</f>
        <v>41.894802</v>
      </c>
      <c r="AL634" s="0" t="n">
        <f aca="false">IF(ISBLANK($E634),VLOOKUP(D634,Koordinaten!$A:$C,2,FALSE()),VLOOKUP($E634,Koordinaten!$F:$H,2,FALSE()))</f>
        <v>11.3547801</v>
      </c>
      <c r="AM634" s="0" t="n">
        <f aca="false">IF(ISBLANK($E634),VLOOKUP(D634,Koordinaten!$A:$C,3,FALSE()),VLOOKUP($E634,Koordinaten!$F:$H,3,FALSE()))</f>
        <v>46.4981125</v>
      </c>
      <c r="AN634" s="0" t="str">
        <f aca="false">CONCATENATE(AK634,";",AJ634)</f>
        <v>41,894802;12,4853384</v>
      </c>
      <c r="AO634" s="0" t="str">
        <f aca="false">CONCATENATE(AM634,";",AL634)</f>
        <v>46,4981125;11,3547801</v>
      </c>
      <c r="AP634" s="0" t="n">
        <f aca="false">MIN(IF(ISBLANK(X634),9999,X634),IF(ISBLANK(AA634),9999,AA634),IF(ISBLANK(AD634),9999,AD634),IF(ISBLANK(AG634),9999,AG634),IF(ISBLANK(AI634),9999,AI634))</f>
        <v>9999</v>
      </c>
    </row>
    <row r="635" customFormat="false" ht="12.8" hidden="false" customHeight="false" outlineLevel="0" collapsed="false">
      <c r="B635" s="4" t="s">
        <v>89</v>
      </c>
      <c r="C635" s="4" t="n">
        <v>2014</v>
      </c>
      <c r="D635" s="4" t="s">
        <v>60</v>
      </c>
      <c r="E635" s="4" t="s">
        <v>157</v>
      </c>
      <c r="F635" s="4" t="n">
        <v>6</v>
      </c>
      <c r="G635" s="4"/>
      <c r="H635" s="2" t="s">
        <v>789</v>
      </c>
      <c r="I635" s="2" t="s">
        <v>1055</v>
      </c>
      <c r="J635" s="2" t="s">
        <v>144</v>
      </c>
      <c r="K635" s="4" t="str">
        <f aca="false">CONCATENATE(IF(ISBLANK(W635),"-",W635),"/",IF(ISBLANK(Z635),"-",Z635),"/",IF(ISBLANK(AC635),"-",AC635),"/",IF(ISBLANK(AF635),"-",AF635),"/",IF(ISBLANK(AH635),"-",AH635))</f>
        <v>-/-/-/-/-</v>
      </c>
      <c r="L635" s="4" t="str">
        <f aca="false">CONCATENATE(IF(ISBLANK(X635),"-",X635),"/",IF(ISBLANK(AA635),"-",AA635),"/",IF(ISBLANK(AD635),"-",AD635),"/",IF(ISBLANK(AG635),"-",AG635),"/",IF(ISBLANK(AI635),"-",AI635))</f>
        <v>-/-/-/-/-</v>
      </c>
      <c r="M635" s="14"/>
      <c r="N635" s="4" t="n">
        <v>2015</v>
      </c>
      <c r="O635" s="4" t="str">
        <f aca="false">CONCATENATE(IF(ISBLANK(V635),"-",V635),"/",IF(ISBLANK(Y635),"-",Y635),"/",IF(ISBLANK(AB635),"-",AB635),"/",IF(ISBLANK(AE635),"-",AE635))</f>
        <v>-/-/-/-</v>
      </c>
      <c r="P635" s="4" t="s">
        <v>789</v>
      </c>
      <c r="Q635" s="4" t="s">
        <v>1054</v>
      </c>
      <c r="T635" s="11" t="n">
        <f aca="false">M635*F635</f>
        <v>0</v>
      </c>
      <c r="U635" s="12" t="n">
        <f aca="false">G635*M635</f>
        <v>0</v>
      </c>
      <c r="V635" s="2" t="s">
        <v>161</v>
      </c>
      <c r="Y635" s="0" t="s">
        <v>161</v>
      </c>
      <c r="AB635" s="0" t="s">
        <v>161</v>
      </c>
      <c r="AE635" s="15"/>
      <c r="AJ635" s="0" t="n">
        <f aca="false">VLOOKUP(D635,Koordinaten!$A:$C,2,FALSE())</f>
        <v>12.4853384</v>
      </c>
      <c r="AK635" s="0" t="n">
        <f aca="false">VLOOKUP(D635,Koordinaten!$A:$C,3,FALSE())</f>
        <v>41.894802</v>
      </c>
      <c r="AL635" s="0" t="n">
        <f aca="false">IF(ISBLANK($E635),VLOOKUP(D635,Koordinaten!$A:$C,2,FALSE()),VLOOKUP($E635,Koordinaten!$F:$H,2,FALSE()))</f>
        <v>11.3547801</v>
      </c>
      <c r="AM635" s="0" t="n">
        <f aca="false">IF(ISBLANK($E635),VLOOKUP(D635,Koordinaten!$A:$C,3,FALSE()),VLOOKUP($E635,Koordinaten!$F:$H,3,FALSE()))</f>
        <v>46.4981125</v>
      </c>
      <c r="AN635" s="0" t="str">
        <f aca="false">CONCATENATE(AK635,";",AJ635)</f>
        <v>41,894802;12,4853384</v>
      </c>
      <c r="AO635" s="0" t="str">
        <f aca="false">CONCATENATE(AM635,";",AL635)</f>
        <v>46,4981125;11,3547801</v>
      </c>
      <c r="AP635" s="0" t="n">
        <f aca="false">MIN(IF(ISBLANK(X635),9999,X635),IF(ISBLANK(AA635),9999,AA635),IF(ISBLANK(AD635),9999,AD635),IF(ISBLANK(AG635),9999,AG635),IF(ISBLANK(AI635),9999,AI635))</f>
        <v>9999</v>
      </c>
    </row>
    <row r="636" customFormat="false" ht="12.8" hidden="false" customHeight="false" outlineLevel="0" collapsed="false">
      <c r="B636" s="4" t="s">
        <v>44</v>
      </c>
      <c r="C636" s="5" t="n">
        <v>2013</v>
      </c>
      <c r="D636" s="4" t="s">
        <v>60</v>
      </c>
      <c r="E636" s="4" t="s">
        <v>157</v>
      </c>
      <c r="F636" s="4" t="n">
        <v>3</v>
      </c>
      <c r="G636" s="4"/>
      <c r="H636" s="2" t="s">
        <v>789</v>
      </c>
      <c r="I636" s="2" t="s">
        <v>1056</v>
      </c>
      <c r="J636" s="2" t="s">
        <v>280</v>
      </c>
      <c r="K636" s="4" t="str">
        <f aca="false">CONCATENATE(IF(ISBLANK(W636),"-",W636),"/",IF(ISBLANK(Z636),"-",Z636),"/",IF(ISBLANK(AC636),"-",AC636),"/",IF(ISBLANK(AF636),"-",AF636),"/",IF(ISBLANK(AH636),"-",AH636))</f>
        <v>-/-/-/2016/-</v>
      </c>
      <c r="L636" s="4" t="str">
        <f aca="false">CONCATENATE(IF(ISBLANK(X636),"-",X636),"/",IF(ISBLANK(AA636),"-",AA636),"/",IF(ISBLANK(AD636),"-",AD636),"/",IF(ISBLANK(AG636),"-",AG636),"/",IF(ISBLANK(AI636),"-",AI636))</f>
        <v>-/-/-/2020/-</v>
      </c>
      <c r="M636" s="14"/>
      <c r="N636" s="4" t="n">
        <v>2015</v>
      </c>
      <c r="O636" s="4" t="str">
        <f aca="false">CONCATENATE(IF(ISBLANK(V636),"-",V636),"/",IF(ISBLANK(Y636),"-",Y636),"/",IF(ISBLANK(AB636),"-",AB636),"/",IF(ISBLANK(AE636),"-",AE636))</f>
        <v>-/-/-/CT88</v>
      </c>
      <c r="P636" s="4" t="s">
        <v>789</v>
      </c>
      <c r="Q636" s="4" t="s">
        <v>1054</v>
      </c>
      <c r="S636" s="0" t="s">
        <v>1057</v>
      </c>
      <c r="T636" s="11" t="n">
        <f aca="false">M636*F636</f>
        <v>0</v>
      </c>
      <c r="U636" s="12" t="n">
        <f aca="false">G636*M636</f>
        <v>0</v>
      </c>
      <c r="V636" s="2" t="s">
        <v>161</v>
      </c>
      <c r="Y636" s="0" t="s">
        <v>161</v>
      </c>
      <c r="AB636" s="0" t="s">
        <v>161</v>
      </c>
      <c r="AE636" s="4" t="s">
        <v>606</v>
      </c>
      <c r="AF636" s="0" t="n">
        <v>2016</v>
      </c>
      <c r="AG636" s="0" t="n">
        <v>2020</v>
      </c>
      <c r="AJ636" s="0" t="n">
        <f aca="false">VLOOKUP(D636,Koordinaten!$A:$C,2,FALSE())</f>
        <v>12.4853384</v>
      </c>
      <c r="AK636" s="0" t="n">
        <f aca="false">VLOOKUP(D636,Koordinaten!$A:$C,3,FALSE())</f>
        <v>41.894802</v>
      </c>
      <c r="AL636" s="0" t="n">
        <f aca="false">IF(ISBLANK($E636),VLOOKUP(D636,Koordinaten!$A:$C,2,FALSE()),VLOOKUP($E636,Koordinaten!$F:$H,2,FALSE()))</f>
        <v>11.3547801</v>
      </c>
      <c r="AM636" s="0" t="n">
        <f aca="false">IF(ISBLANK($E636),VLOOKUP(D636,Koordinaten!$A:$C,3,FALSE()),VLOOKUP($E636,Koordinaten!$F:$H,3,FALSE()))</f>
        <v>46.4981125</v>
      </c>
      <c r="AN636" s="0" t="str">
        <f aca="false">CONCATENATE(AK636,";",AJ636)</f>
        <v>41,894802;12,4853384</v>
      </c>
      <c r="AO636" s="0" t="str">
        <f aca="false">CONCATENATE(AM636,";",AL636)</f>
        <v>46,4981125;11,3547801</v>
      </c>
      <c r="AP636" s="0" t="n">
        <f aca="false">MIN(IF(ISBLANK(X636),9999,X636),IF(ISBLANK(AA636),9999,AA636),IF(ISBLANK(AD636),9999,AD636),IF(ISBLANK(AG636),9999,AG636),IF(ISBLANK(AI636),9999,AI636))</f>
        <v>2020</v>
      </c>
    </row>
    <row r="637" customFormat="false" ht="12.8" hidden="false" customHeight="false" outlineLevel="0" collapsed="false">
      <c r="B637" s="4" t="s">
        <v>52</v>
      </c>
      <c r="C637" s="5" t="n">
        <v>2011</v>
      </c>
      <c r="D637" s="4" t="s">
        <v>60</v>
      </c>
      <c r="E637" s="4" t="s">
        <v>157</v>
      </c>
      <c r="F637" s="4" t="n">
        <v>1</v>
      </c>
      <c r="G637" s="4" t="n">
        <v>1</v>
      </c>
      <c r="H637" s="2" t="s">
        <v>789</v>
      </c>
      <c r="I637" s="2" t="s">
        <v>1058</v>
      </c>
      <c r="J637" s="2" t="s">
        <v>181</v>
      </c>
      <c r="K637" s="4" t="str">
        <f aca="false">CONCATENATE(IF(ISBLANK(W637),"-",W637),"/",IF(ISBLANK(Z637),"-",Z637),"/",IF(ISBLANK(AC637),"-",AC637),"/",IF(ISBLANK(AF637),"-",AF637),"/",IF(ISBLANK(AH637),"-",AH637))</f>
        <v>2014/-/2014/-/-</v>
      </c>
      <c r="L637" s="4" t="str">
        <f aca="false">CONCATENATE(IF(ISBLANK(X637),"-",X637),"/",IF(ISBLANK(AA637),"-",AA637),"/",IF(ISBLANK(AD637),"-",AD637),"/",IF(ISBLANK(AG637),"-",AG637),"/",IF(ISBLANK(AI637),"-",AI637))</f>
        <v>2025/-/2021/-/-</v>
      </c>
      <c r="M637" s="14"/>
      <c r="N637" s="4" t="n">
        <v>2015</v>
      </c>
      <c r="O637" s="4" t="str">
        <f aca="false">CONCATENATE(IF(ISBLANK(V637),"-",V637),"/",IF(ISBLANK(Y637),"-",Y637),"/",IF(ISBLANK(AB637),"-",AB637),"/",IF(ISBLANK(AE637),"-",AE637))</f>
        <v>95/91/94/-</v>
      </c>
      <c r="P637" s="4" t="s">
        <v>789</v>
      </c>
      <c r="Q637" s="4" t="s">
        <v>1054</v>
      </c>
      <c r="T637" s="11" t="n">
        <f aca="false">M637*F637</f>
        <v>0</v>
      </c>
      <c r="U637" s="12" t="n">
        <f aca="false">G637*M637</f>
        <v>0</v>
      </c>
      <c r="V637" s="0" t="n">
        <v>95</v>
      </c>
      <c r="W637" s="0" t="n">
        <v>2014</v>
      </c>
      <c r="X637" s="0" t="n">
        <v>2025</v>
      </c>
      <c r="Y637" s="0" t="n">
        <v>91</v>
      </c>
      <c r="AB637" s="0" t="n">
        <v>94</v>
      </c>
      <c r="AC637" s="0" t="n">
        <v>2014</v>
      </c>
      <c r="AD637" s="0" t="n">
        <v>2021</v>
      </c>
      <c r="AE637" s="15"/>
      <c r="AJ637" s="0" t="n">
        <f aca="false">VLOOKUP(D637,Koordinaten!$A:$C,2,FALSE())</f>
        <v>12.4853384</v>
      </c>
      <c r="AK637" s="0" t="n">
        <f aca="false">VLOOKUP(D637,Koordinaten!$A:$C,3,FALSE())</f>
        <v>41.894802</v>
      </c>
      <c r="AL637" s="0" t="n">
        <f aca="false">IF(ISBLANK($E637),VLOOKUP(D637,Koordinaten!$A:$C,2,FALSE()),VLOOKUP($E637,Koordinaten!$F:$H,2,FALSE()))</f>
        <v>11.3547801</v>
      </c>
      <c r="AM637" s="0" t="n">
        <f aca="false">IF(ISBLANK($E637),VLOOKUP(D637,Koordinaten!$A:$C,3,FALSE()),VLOOKUP($E637,Koordinaten!$F:$H,3,FALSE()))</f>
        <v>46.4981125</v>
      </c>
      <c r="AN637" s="0" t="str">
        <f aca="false">CONCATENATE(AK637,";",AJ637)</f>
        <v>41,894802;12,4853384</v>
      </c>
      <c r="AO637" s="0" t="str">
        <f aca="false">CONCATENATE(AM637,";",AL637)</f>
        <v>46,4981125;11,3547801</v>
      </c>
      <c r="AP637" s="0" t="n">
        <f aca="false">MIN(IF(ISBLANK(X637),9999,X637),IF(ISBLANK(AA637),9999,AA637),IF(ISBLANK(AD637),9999,AD637),IF(ISBLANK(AG637),9999,AG637),IF(ISBLANK(AI637),9999,AI637))</f>
        <v>2021</v>
      </c>
      <c r="AQ637" s="10" t="n">
        <v>44107</v>
      </c>
      <c r="AR637" s="0" t="s">
        <v>51</v>
      </c>
    </row>
    <row r="638" customFormat="false" ht="12.8" hidden="false" customHeight="false" outlineLevel="0" collapsed="false">
      <c r="B638" s="4" t="s">
        <v>52</v>
      </c>
      <c r="C638" s="5" t="n">
        <v>2014</v>
      </c>
      <c r="D638" s="4" t="s">
        <v>60</v>
      </c>
      <c r="E638" s="4" t="s">
        <v>157</v>
      </c>
      <c r="F638" s="4" t="n">
        <v>2</v>
      </c>
      <c r="G638" s="4" t="n">
        <v>2</v>
      </c>
      <c r="H638" s="2" t="s">
        <v>789</v>
      </c>
      <c r="I638" s="2" t="s">
        <v>1059</v>
      </c>
      <c r="J638" s="2" t="s">
        <v>181</v>
      </c>
      <c r="K638" s="4" t="str">
        <f aca="false">CONCATENATE(IF(ISBLANK(W638),"-",W638),"/",IF(ISBLANK(Z638),"-",Z638),"/",IF(ISBLANK(AC638),"-",AC638),"/",IF(ISBLANK(AF638),"-",AF638),"/",IF(ISBLANK(AH638),"-",AH638))</f>
        <v>-/-/-/2016/-</v>
      </c>
      <c r="L638" s="4" t="str">
        <f aca="false">CONCATENATE(IF(ISBLANK(X638),"-",X638),"/",IF(ISBLANK(AA638),"-",AA638),"/",IF(ISBLANK(AD638),"-",AD638),"/",IF(ISBLANK(AG638),"-",AG638),"/",IF(ISBLANK(AI638),"-",AI638))</f>
        <v>-/-/-/2028/-</v>
      </c>
      <c r="M638" s="14"/>
      <c r="N638" s="4" t="n">
        <v>2015</v>
      </c>
      <c r="O638" s="4" t="str">
        <f aca="false">CONCATENATE(IF(ISBLANK(V638),"-",V638),"/",IF(ISBLANK(Y638),"-",Y638),"/",IF(ISBLANK(AB638),"-",AB638),"/",IF(ISBLANK(AE638),"-",AE638))</f>
        <v>-/-/-/CT91,5</v>
      </c>
      <c r="P638" s="4" t="s">
        <v>789</v>
      </c>
      <c r="Q638" s="4" t="s">
        <v>1054</v>
      </c>
      <c r="T638" s="11" t="n">
        <f aca="false">M638*F638</f>
        <v>0</v>
      </c>
      <c r="U638" s="12" t="n">
        <f aca="false">G638*M638</f>
        <v>0</v>
      </c>
      <c r="V638" s="0" t="s">
        <v>161</v>
      </c>
      <c r="Y638" s="0" t="s">
        <v>161</v>
      </c>
      <c r="AB638" s="0" t="s">
        <v>161</v>
      </c>
      <c r="AE638" s="4" t="s">
        <v>1036</v>
      </c>
      <c r="AF638" s="0" t="n">
        <v>2016</v>
      </c>
      <c r="AG638" s="0" t="n">
        <v>2028</v>
      </c>
      <c r="AJ638" s="0" t="n">
        <f aca="false">VLOOKUP(D638,Koordinaten!$A:$C,2,FALSE())</f>
        <v>12.4853384</v>
      </c>
      <c r="AK638" s="0" t="n">
        <f aca="false">VLOOKUP(D638,Koordinaten!$A:$C,3,FALSE())</f>
        <v>41.894802</v>
      </c>
      <c r="AL638" s="0" t="n">
        <f aca="false">IF(ISBLANK($E638),VLOOKUP(D638,Koordinaten!$A:$C,2,FALSE()),VLOOKUP($E638,Koordinaten!$F:$H,2,FALSE()))</f>
        <v>11.3547801</v>
      </c>
      <c r="AM638" s="0" t="n">
        <f aca="false">IF(ISBLANK($E638),VLOOKUP(D638,Koordinaten!$A:$C,3,FALSE()),VLOOKUP($E638,Koordinaten!$F:$H,3,FALSE()))</f>
        <v>46.4981125</v>
      </c>
      <c r="AN638" s="0" t="str">
        <f aca="false">CONCATENATE(AK638,";",AJ638)</f>
        <v>41,894802;12,4853384</v>
      </c>
      <c r="AO638" s="0" t="str">
        <f aca="false">CONCATENATE(AM638,";",AL638)</f>
        <v>46,4981125;11,3547801</v>
      </c>
      <c r="AP638" s="0" t="n">
        <f aca="false">MIN(IF(ISBLANK(X638),9999,X638),IF(ISBLANK(AA638),9999,AA638),IF(ISBLANK(AD638),9999,AD638),IF(ISBLANK(AG638),9999,AG638),IF(ISBLANK(AI638),9999,AI638))</f>
        <v>2028</v>
      </c>
      <c r="AQ638" s="10" t="n">
        <v>44107</v>
      </c>
      <c r="AR638" s="0" t="s">
        <v>51</v>
      </c>
    </row>
    <row r="639" customFormat="false" ht="12.8" hidden="false" customHeight="false" outlineLevel="0" collapsed="false">
      <c r="B639" s="4" t="s">
        <v>89</v>
      </c>
      <c r="C639" s="4" t="n">
        <v>2014</v>
      </c>
      <c r="D639" s="4" t="s">
        <v>60</v>
      </c>
      <c r="E639" s="4" t="s">
        <v>157</v>
      </c>
      <c r="F639" s="4" t="n">
        <v>0</v>
      </c>
      <c r="G639" s="4"/>
      <c r="H639" s="2" t="s">
        <v>573</v>
      </c>
      <c r="I639" s="2" t="s">
        <v>1060</v>
      </c>
      <c r="J639" s="2" t="s">
        <v>171</v>
      </c>
      <c r="K639" s="4" t="str">
        <f aca="false">CONCATENATE(IF(ISBLANK(W639),"-",W639),"/",IF(ISBLANK(Z639),"-",Z639),"/",IF(ISBLANK(AC639),"-",AC639),"/",IF(ISBLANK(AF639),"-",AF639),"/",IF(ISBLANK(AH639),"-",AH639))</f>
        <v>-/-/-/-/-</v>
      </c>
      <c r="L639" s="4" t="str">
        <f aca="false">CONCATENATE(IF(ISBLANK(X639),"-",X639),"/",IF(ISBLANK(AA639),"-",AA639),"/",IF(ISBLANK(AD639),"-",AD639),"/",IF(ISBLANK(AG639),"-",AG639),"/",IF(ISBLANK(AI639),"-",AI639))</f>
        <v>-/-/-/-/-</v>
      </c>
      <c r="M639" s="14"/>
      <c r="N639" s="4" t="n">
        <v>2015</v>
      </c>
      <c r="O639" s="4" t="str">
        <f aca="false">CONCATENATE(IF(ISBLANK(V639),"-",V639),"/",IF(ISBLANK(Y639),"-",Y639),"/",IF(ISBLANK(AB639),"-",AB639),"/",IF(ISBLANK(AE639),"-",AE639))</f>
        <v>-/-/-/-</v>
      </c>
      <c r="P639" s="4" t="s">
        <v>573</v>
      </c>
      <c r="Q639" s="4" t="s">
        <v>1054</v>
      </c>
      <c r="T639" s="11" t="n">
        <f aca="false">M639*F639</f>
        <v>0</v>
      </c>
      <c r="U639" s="12" t="n">
        <f aca="false">G639*M639</f>
        <v>0</v>
      </c>
      <c r="V639" s="0" t="s">
        <v>161</v>
      </c>
      <c r="Y639" s="0" t="s">
        <v>161</v>
      </c>
      <c r="AB639" s="0" t="s">
        <v>161</v>
      </c>
      <c r="AE639" s="15"/>
      <c r="AJ639" s="0" t="n">
        <f aca="false">VLOOKUP(D639,Koordinaten!$A:$C,2,FALSE())</f>
        <v>12.4853384</v>
      </c>
      <c r="AK639" s="0" t="n">
        <f aca="false">VLOOKUP(D639,Koordinaten!$A:$C,3,FALSE())</f>
        <v>41.894802</v>
      </c>
      <c r="AL639" s="0" t="n">
        <f aca="false">IF(ISBLANK($E639),VLOOKUP(D639,Koordinaten!$A:$C,2,FALSE()),VLOOKUP($E639,Koordinaten!$F:$H,2,FALSE()))</f>
        <v>11.3547801</v>
      </c>
      <c r="AM639" s="0" t="n">
        <f aca="false">IF(ISBLANK($E639),VLOOKUP(D639,Koordinaten!$A:$C,3,FALSE()),VLOOKUP($E639,Koordinaten!$F:$H,3,FALSE()))</f>
        <v>46.4981125</v>
      </c>
      <c r="AN639" s="0" t="str">
        <f aca="false">CONCATENATE(AK639,";",AJ639)</f>
        <v>41,894802;12,4853384</v>
      </c>
      <c r="AO639" s="0" t="str">
        <f aca="false">CONCATENATE(AM639,";",AL639)</f>
        <v>46,4981125;11,3547801</v>
      </c>
      <c r="AP639" s="0" t="n">
        <f aca="false">MIN(IF(ISBLANK(X639),9999,X639),IF(ISBLANK(AA639),9999,AA639),IF(ISBLANK(AD639),9999,AD639),IF(ISBLANK(AG639),9999,AG639),IF(ISBLANK(AI639),9999,AI639))</f>
        <v>9999</v>
      </c>
    </row>
    <row r="640" customFormat="false" ht="12.8" hidden="false" customHeight="false" outlineLevel="0" collapsed="false">
      <c r="B640" s="4" t="s">
        <v>52</v>
      </c>
      <c r="C640" s="5" t="n">
        <v>2007</v>
      </c>
      <c r="D640" s="4" t="s">
        <v>60</v>
      </c>
      <c r="E640" s="4" t="s">
        <v>157</v>
      </c>
      <c r="F640" s="4" t="n">
        <v>2</v>
      </c>
      <c r="G640" s="4"/>
      <c r="H640" s="2" t="s">
        <v>571</v>
      </c>
      <c r="I640" s="2" t="s">
        <v>574</v>
      </c>
      <c r="J640" s="2" t="s">
        <v>181</v>
      </c>
      <c r="K640" s="4" t="str">
        <f aca="false">CONCATENATE(IF(ISBLANK(W640),"-",W640),"/",IF(ISBLANK(Z640),"-",Z640),"/",IF(ISBLANK(AC640),"-",AC640),"/",IF(ISBLANK(AF640),"-",AF640),"/",IF(ISBLANK(AH640),"-",AH640))</f>
        <v>-/2009/-/-/-</v>
      </c>
      <c r="L640" s="4" t="str">
        <f aca="false">CONCATENATE(IF(ISBLANK(X640),"-",X640),"/",IF(ISBLANK(AA640),"-",AA640),"/",IF(ISBLANK(AD640),"-",AD640),"/",IF(ISBLANK(AG640),"-",AG640),"/",IF(ISBLANK(AI640),"-",AI640))</f>
        <v>-/2009/-/-/-</v>
      </c>
      <c r="M640" s="14"/>
      <c r="N640" s="4" t="n">
        <v>2015</v>
      </c>
      <c r="O640" s="4" t="str">
        <f aca="false">CONCATENATE(IF(ISBLANK(V640),"-",V640),"/",IF(ISBLANK(Y640),"-",Y640),"/",IF(ISBLANK(AB640),"-",AB640),"/",IF(ISBLANK(AE640),"-",AE640))</f>
        <v>-/91/-/-</v>
      </c>
      <c r="P640" s="4" t="s">
        <v>573</v>
      </c>
      <c r="Q640" s="4" t="s">
        <v>1054</v>
      </c>
      <c r="T640" s="11" t="n">
        <f aca="false">M640*F640</f>
        <v>0</v>
      </c>
      <c r="U640" s="12" t="n">
        <f aca="false">G640*M640</f>
        <v>0</v>
      </c>
      <c r="V640" s="0" t="s">
        <v>161</v>
      </c>
      <c r="Y640" s="0" t="n">
        <v>91</v>
      </c>
      <c r="Z640" s="0" t="n">
        <v>2009</v>
      </c>
      <c r="AA640" s="0" t="n">
        <v>2009</v>
      </c>
      <c r="AB640" s="0" t="s">
        <v>161</v>
      </c>
      <c r="AE640" s="15"/>
      <c r="AJ640" s="0" t="n">
        <f aca="false">VLOOKUP(D640,Koordinaten!$A:$C,2,FALSE())</f>
        <v>12.4853384</v>
      </c>
      <c r="AK640" s="0" t="n">
        <f aca="false">VLOOKUP(D640,Koordinaten!$A:$C,3,FALSE())</f>
        <v>41.894802</v>
      </c>
      <c r="AL640" s="0" t="n">
        <f aca="false">IF(ISBLANK($E640),VLOOKUP(D640,Koordinaten!$A:$C,2,FALSE()),VLOOKUP($E640,Koordinaten!$F:$H,2,FALSE()))</f>
        <v>11.3547801</v>
      </c>
      <c r="AM640" s="0" t="n">
        <f aca="false">IF(ISBLANK($E640),VLOOKUP(D640,Koordinaten!$A:$C,3,FALSE()),VLOOKUP($E640,Koordinaten!$F:$H,3,FALSE()))</f>
        <v>46.4981125</v>
      </c>
      <c r="AN640" s="0" t="str">
        <f aca="false">CONCATENATE(AK640,";",AJ640)</f>
        <v>41,894802;12,4853384</v>
      </c>
      <c r="AO640" s="0" t="str">
        <f aca="false">CONCATENATE(AM640,";",AL640)</f>
        <v>46,4981125;11,3547801</v>
      </c>
      <c r="AP640" s="0" t="n">
        <f aca="false">MIN(IF(ISBLANK(X640),9999,X640),IF(ISBLANK(AA640),9999,AA640),IF(ISBLANK(AD640),9999,AD640),IF(ISBLANK(AG640),9999,AG640),IF(ISBLANK(AI640),9999,AI640))</f>
        <v>2009</v>
      </c>
      <c r="AQ640" s="10" t="n">
        <v>44107</v>
      </c>
      <c r="AR640" s="0" t="n">
        <v>16</v>
      </c>
    </row>
    <row r="641" customFormat="false" ht="12.8" hidden="false" customHeight="false" outlineLevel="0" collapsed="false">
      <c r="B641" s="4" t="s">
        <v>52</v>
      </c>
      <c r="C641" s="5" t="n">
        <v>2011</v>
      </c>
      <c r="D641" s="4" t="s">
        <v>60</v>
      </c>
      <c r="E641" s="4" t="s">
        <v>157</v>
      </c>
      <c r="F641" s="4" t="n">
        <v>1</v>
      </c>
      <c r="G641" s="4"/>
      <c r="H641" s="2" t="s">
        <v>573</v>
      </c>
      <c r="I641" s="2" t="s">
        <v>1061</v>
      </c>
      <c r="J641" s="2" t="s">
        <v>278</v>
      </c>
      <c r="K641" s="4" t="str">
        <f aca="false">CONCATENATE(IF(ISBLANK(W641),"-",W641),"/",IF(ISBLANK(Z641),"-",Z641),"/",IF(ISBLANK(AC641),"-",AC641),"/",IF(ISBLANK(AF641),"-",AF641),"/",IF(ISBLANK(AH641),"-",AH641))</f>
        <v>-/-/-/-/-</v>
      </c>
      <c r="L641" s="4" t="str">
        <f aca="false">CONCATENATE(IF(ISBLANK(X641),"-",X641),"/",IF(ISBLANK(AA641),"-",AA641),"/",IF(ISBLANK(AD641),"-",AD641),"/",IF(ISBLANK(AG641),"-",AG641),"/",IF(ISBLANK(AI641),"-",AI641))</f>
        <v>-/-/-/-/-</v>
      </c>
      <c r="M641" s="14"/>
      <c r="N641" s="4" t="n">
        <v>2015</v>
      </c>
      <c r="O641" s="4" t="str">
        <f aca="false">CONCATENATE(IF(ISBLANK(V641),"-",V641),"/",IF(ISBLANK(Y641),"-",Y641),"/",IF(ISBLANK(AB641),"-",AB641),"/",IF(ISBLANK(AE641),"-",AE641))</f>
        <v>-/-/-/CT91,5</v>
      </c>
      <c r="P641" s="4" t="s">
        <v>573</v>
      </c>
      <c r="Q641" s="4" t="s">
        <v>1054</v>
      </c>
      <c r="T641" s="11" t="n">
        <f aca="false">M641*F641</f>
        <v>0</v>
      </c>
      <c r="U641" s="12" t="n">
        <f aca="false">G641*M641</f>
        <v>0</v>
      </c>
      <c r="V641" s="0" t="s">
        <v>161</v>
      </c>
      <c r="Y641" s="0" t="s">
        <v>161</v>
      </c>
      <c r="AB641" s="0" t="s">
        <v>161</v>
      </c>
      <c r="AE641" s="4" t="s">
        <v>1036</v>
      </c>
      <c r="AJ641" s="0" t="n">
        <f aca="false">VLOOKUP(D641,Koordinaten!$A:$C,2,FALSE())</f>
        <v>12.4853384</v>
      </c>
      <c r="AK641" s="0" t="n">
        <f aca="false">VLOOKUP(D641,Koordinaten!$A:$C,3,FALSE())</f>
        <v>41.894802</v>
      </c>
      <c r="AL641" s="0" t="n">
        <f aca="false">IF(ISBLANK($E641),VLOOKUP(D641,Koordinaten!$A:$C,2,FALSE()),VLOOKUP($E641,Koordinaten!$F:$H,2,FALSE()))</f>
        <v>11.3547801</v>
      </c>
      <c r="AM641" s="0" t="n">
        <f aca="false">IF(ISBLANK($E641),VLOOKUP(D641,Koordinaten!$A:$C,3,FALSE()),VLOOKUP($E641,Koordinaten!$F:$H,3,FALSE()))</f>
        <v>46.4981125</v>
      </c>
      <c r="AN641" s="0" t="str">
        <f aca="false">CONCATENATE(AK641,";",AJ641)</f>
        <v>41,894802;12,4853384</v>
      </c>
      <c r="AO641" s="0" t="str">
        <f aca="false">CONCATENATE(AM641,";",AL641)</f>
        <v>46,4981125;11,3547801</v>
      </c>
      <c r="AP641" s="0" t="n">
        <f aca="false">MIN(IF(ISBLANK(X641),9999,X641),IF(ISBLANK(AA641),9999,AA641),IF(ISBLANK(AD641),9999,AD641),IF(ISBLANK(AG641),9999,AG641),IF(ISBLANK(AI641),9999,AI641))</f>
        <v>9999</v>
      </c>
    </row>
    <row r="642" customFormat="false" ht="12.8" hidden="false" customHeight="false" outlineLevel="0" collapsed="false">
      <c r="B642" s="4" t="s">
        <v>44</v>
      </c>
      <c r="C642" s="4" t="n">
        <v>2011</v>
      </c>
      <c r="D642" s="4" t="s">
        <v>60</v>
      </c>
      <c r="E642" s="4" t="s">
        <v>157</v>
      </c>
      <c r="F642" s="4" t="n">
        <v>3</v>
      </c>
      <c r="G642" s="4"/>
      <c r="H642" s="2" t="s">
        <v>571</v>
      </c>
      <c r="I642" s="2" t="s">
        <v>576</v>
      </c>
      <c r="J642" s="2" t="s">
        <v>48</v>
      </c>
      <c r="K642" s="4" t="str">
        <f aca="false">CONCATENATE(IF(ISBLANK(W642),"-",W642),"/",IF(ISBLANK(Z642),"-",Z642),"/",IF(ISBLANK(AC642),"-",AC642),"/",IF(ISBLANK(AF642),"-",AF642),"/",IF(ISBLANK(AH642),"-",AH642))</f>
        <v>-/-/-/-/-</v>
      </c>
      <c r="L642" s="4" t="str">
        <f aca="false">CONCATENATE(IF(ISBLANK(X642),"-",X642),"/",IF(ISBLANK(AA642),"-",AA642),"/",IF(ISBLANK(AD642),"-",AD642),"/",IF(ISBLANK(AG642),"-",AG642),"/",IF(ISBLANK(AI642),"-",AI642))</f>
        <v>-/-/-/-/-</v>
      </c>
      <c r="M642" s="14"/>
      <c r="N642" s="4" t="n">
        <v>2015</v>
      </c>
      <c r="O642" s="4" t="str">
        <f aca="false">CONCATENATE(IF(ISBLANK(V642),"-",V642),"/",IF(ISBLANK(Y642),"-",Y642),"/",IF(ISBLANK(AB642),"-",AB642),"/",IF(ISBLANK(AE642),"-",AE642))</f>
        <v>-/-/-/-</v>
      </c>
      <c r="P642" s="4" t="s">
        <v>573</v>
      </c>
      <c r="Q642" s="4" t="s">
        <v>1054</v>
      </c>
      <c r="T642" s="11" t="n">
        <f aca="false">M642*F642</f>
        <v>0</v>
      </c>
      <c r="U642" s="12" t="n">
        <f aca="false">G642*M642</f>
        <v>0</v>
      </c>
      <c r="V642" s="0" t="s">
        <v>161</v>
      </c>
      <c r="Y642" s="0" t="s">
        <v>161</v>
      </c>
      <c r="AB642" s="0" t="s">
        <v>161</v>
      </c>
      <c r="AE642" s="15"/>
      <c r="AJ642" s="0" t="n">
        <f aca="false">VLOOKUP(D642,Koordinaten!$A:$C,2,FALSE())</f>
        <v>12.4853384</v>
      </c>
      <c r="AK642" s="0" t="n">
        <f aca="false">VLOOKUP(D642,Koordinaten!$A:$C,3,FALSE())</f>
        <v>41.894802</v>
      </c>
      <c r="AL642" s="0" t="n">
        <f aca="false">IF(ISBLANK($E642),VLOOKUP(D642,Koordinaten!$A:$C,2,FALSE()),VLOOKUP($E642,Koordinaten!$F:$H,2,FALSE()))</f>
        <v>11.3547801</v>
      </c>
      <c r="AM642" s="0" t="n">
        <f aca="false">IF(ISBLANK($E642),VLOOKUP(D642,Koordinaten!$A:$C,3,FALSE()),VLOOKUP($E642,Koordinaten!$F:$H,3,FALSE()))</f>
        <v>46.4981125</v>
      </c>
      <c r="AN642" s="0" t="str">
        <f aca="false">CONCATENATE(AK642,";",AJ642)</f>
        <v>41,894802;12,4853384</v>
      </c>
      <c r="AO642" s="0" t="str">
        <f aca="false">CONCATENATE(AM642,";",AL642)</f>
        <v>46,4981125;11,3547801</v>
      </c>
      <c r="AP642" s="0" t="n">
        <f aca="false">MIN(IF(ISBLANK(X642),9999,X642),IF(ISBLANK(AA642),9999,AA642),IF(ISBLANK(AD642),9999,AD642),IF(ISBLANK(AG642),9999,AG642),IF(ISBLANK(AI642),9999,AI642))</f>
        <v>9999</v>
      </c>
    </row>
    <row r="643" customFormat="false" ht="12.8" hidden="false" customHeight="false" outlineLevel="0" collapsed="false">
      <c r="B643" s="4" t="s">
        <v>44</v>
      </c>
      <c r="C643" s="4" t="n">
        <v>2012</v>
      </c>
      <c r="D643" s="4" t="s">
        <v>60</v>
      </c>
      <c r="E643" s="4" t="s">
        <v>157</v>
      </c>
      <c r="F643" s="4" t="n">
        <v>3</v>
      </c>
      <c r="G643" s="4"/>
      <c r="H643" s="2" t="s">
        <v>573</v>
      </c>
      <c r="I643" s="2" t="s">
        <v>1062</v>
      </c>
      <c r="J643" s="2" t="s">
        <v>73</v>
      </c>
      <c r="K643" s="4" t="str">
        <f aca="false">CONCATENATE(IF(ISBLANK(W643),"-",W643),"/",IF(ISBLANK(Z643),"-",Z643),"/",IF(ISBLANK(AC643),"-",AC643),"/",IF(ISBLANK(AF643),"-",AF643),"/",IF(ISBLANK(AH643),"-",AH643))</f>
        <v>-/-/-/-/-</v>
      </c>
      <c r="L643" s="4" t="str">
        <f aca="false">CONCATENATE(IF(ISBLANK(X643),"-",X643),"/",IF(ISBLANK(AA643),"-",AA643),"/",IF(ISBLANK(AD643),"-",AD643),"/",IF(ISBLANK(AG643),"-",AG643),"/",IF(ISBLANK(AI643),"-",AI643))</f>
        <v>-/-/-/-/-</v>
      </c>
      <c r="M643" s="14"/>
      <c r="N643" s="4" t="n">
        <v>2015</v>
      </c>
      <c r="O643" s="4" t="str">
        <f aca="false">CONCATENATE(IF(ISBLANK(V643),"-",V643),"/",IF(ISBLANK(Y643),"-",Y643),"/",IF(ISBLANK(AB643),"-",AB643),"/",IF(ISBLANK(AE643),"-",AE643))</f>
        <v>-/-/-/-</v>
      </c>
      <c r="P643" s="4" t="s">
        <v>573</v>
      </c>
      <c r="Q643" s="4" t="s">
        <v>1054</v>
      </c>
      <c r="T643" s="11" t="n">
        <f aca="false">M643*F643</f>
        <v>0</v>
      </c>
      <c r="U643" s="12" t="n">
        <f aca="false">G643*M643</f>
        <v>0</v>
      </c>
      <c r="V643" s="0" t="s">
        <v>161</v>
      </c>
      <c r="Y643" s="0" t="s">
        <v>161</v>
      </c>
      <c r="AB643" s="0" t="s">
        <v>161</v>
      </c>
      <c r="AE643" s="15"/>
      <c r="AJ643" s="0" t="n">
        <f aca="false">VLOOKUP(D643,Koordinaten!$A:$C,2,FALSE())</f>
        <v>12.4853384</v>
      </c>
      <c r="AK643" s="0" t="n">
        <f aca="false">VLOOKUP(D643,Koordinaten!$A:$C,3,FALSE())</f>
        <v>41.894802</v>
      </c>
      <c r="AL643" s="0" t="n">
        <f aca="false">IF(ISBLANK($E643),VLOOKUP(D643,Koordinaten!$A:$C,2,FALSE()),VLOOKUP($E643,Koordinaten!$F:$H,2,FALSE()))</f>
        <v>11.3547801</v>
      </c>
      <c r="AM643" s="0" t="n">
        <f aca="false">IF(ISBLANK($E643),VLOOKUP(D643,Koordinaten!$A:$C,3,FALSE()),VLOOKUP($E643,Koordinaten!$F:$H,3,FALSE()))</f>
        <v>46.4981125</v>
      </c>
      <c r="AN643" s="0" t="str">
        <f aca="false">CONCATENATE(AK643,";",AJ643)</f>
        <v>41,894802;12,4853384</v>
      </c>
      <c r="AO643" s="0" t="str">
        <f aca="false">CONCATENATE(AM643,";",AL643)</f>
        <v>46,4981125;11,3547801</v>
      </c>
      <c r="AP643" s="0" t="n">
        <f aca="false">MIN(IF(ISBLANK(X643),9999,X643),IF(ISBLANK(AA643),9999,AA643),IF(ISBLANK(AD643),9999,AD643),IF(ISBLANK(AG643),9999,AG643),IF(ISBLANK(AI643),9999,AI643))</f>
        <v>9999</v>
      </c>
    </row>
    <row r="644" customFormat="false" ht="12.8" hidden="false" customHeight="false" outlineLevel="0" collapsed="false">
      <c r="B644" s="4" t="s">
        <v>89</v>
      </c>
      <c r="C644" s="5" t="n">
        <v>2013</v>
      </c>
      <c r="D644" s="4" t="s">
        <v>60</v>
      </c>
      <c r="E644" s="4" t="s">
        <v>157</v>
      </c>
      <c r="F644" s="4" t="n">
        <v>3</v>
      </c>
      <c r="G644" s="4"/>
      <c r="H644" s="2" t="s">
        <v>571</v>
      </c>
      <c r="I644" s="2" t="s">
        <v>1063</v>
      </c>
      <c r="J644" s="2" t="s">
        <v>79</v>
      </c>
      <c r="K644" s="4" t="str">
        <f aca="false">CONCATENATE(IF(ISBLANK(W644),"-",W644),"/",IF(ISBLANK(Z644),"-",Z644),"/",IF(ISBLANK(AC644),"-",AC644),"/",IF(ISBLANK(AF644),"-",AF644),"/",IF(ISBLANK(AH644),"-",AH644))</f>
        <v>-/-/-/-/-</v>
      </c>
      <c r="L644" s="4" t="str">
        <f aca="false">CONCATENATE(IF(ISBLANK(X644),"-",X644),"/",IF(ISBLANK(AA644),"-",AA644),"/",IF(ISBLANK(AD644),"-",AD644),"/",IF(ISBLANK(AG644),"-",AG644),"/",IF(ISBLANK(AI644),"-",AI644))</f>
        <v>-/-/-/-/-</v>
      </c>
      <c r="M644" s="14"/>
      <c r="N644" s="4" t="n">
        <v>2015</v>
      </c>
      <c r="O644" s="4" t="str">
        <f aca="false">CONCATENATE(IF(ISBLANK(V644),"-",V644),"/",IF(ISBLANK(Y644),"-",Y644),"/",IF(ISBLANK(AB644),"-",AB644),"/",IF(ISBLANK(AE644),"-",AE644))</f>
        <v>-/-/-/CT89</v>
      </c>
      <c r="P644" s="4" t="s">
        <v>573</v>
      </c>
      <c r="Q644" s="4" t="s">
        <v>1054</v>
      </c>
      <c r="T644" s="11" t="n">
        <f aca="false">M644*F644</f>
        <v>0</v>
      </c>
      <c r="U644" s="12" t="n">
        <f aca="false">G644*M644</f>
        <v>0</v>
      </c>
      <c r="V644" s="0" t="s">
        <v>161</v>
      </c>
      <c r="Y644" s="0" t="s">
        <v>161</v>
      </c>
      <c r="AB644" s="0" t="s">
        <v>161</v>
      </c>
      <c r="AE644" s="15" t="s">
        <v>604</v>
      </c>
      <c r="AJ644" s="0" t="n">
        <f aca="false">VLOOKUP(D644,Koordinaten!$A:$C,2,FALSE())</f>
        <v>12.4853384</v>
      </c>
      <c r="AK644" s="0" t="n">
        <f aca="false">VLOOKUP(D644,Koordinaten!$A:$C,3,FALSE())</f>
        <v>41.894802</v>
      </c>
      <c r="AL644" s="0" t="n">
        <f aca="false">IF(ISBLANK($E644),VLOOKUP(D644,Koordinaten!$A:$C,2,FALSE()),VLOOKUP($E644,Koordinaten!$F:$H,2,FALSE()))</f>
        <v>11.3547801</v>
      </c>
      <c r="AM644" s="0" t="n">
        <f aca="false">IF(ISBLANK($E644),VLOOKUP(D644,Koordinaten!$A:$C,3,FALSE()),VLOOKUP($E644,Koordinaten!$F:$H,3,FALSE()))</f>
        <v>46.4981125</v>
      </c>
      <c r="AN644" s="0" t="str">
        <f aca="false">CONCATENATE(AK644,";",AJ644)</f>
        <v>41,894802;12,4853384</v>
      </c>
      <c r="AO644" s="0" t="str">
        <f aca="false">CONCATENATE(AM644,";",AL644)</f>
        <v>46,4981125;11,3547801</v>
      </c>
      <c r="AP644" s="0" t="n">
        <f aca="false">MIN(IF(ISBLANK(X644),9999,X644),IF(ISBLANK(AA644),9999,AA644),IF(ISBLANK(AD644),9999,AD644),IF(ISBLANK(AG644),9999,AG644),IF(ISBLANK(AI644),9999,AI644))</f>
        <v>9999</v>
      </c>
      <c r="AQ644" s="10" t="n">
        <v>44065</v>
      </c>
      <c r="AR644" s="0" t="n">
        <v>7</v>
      </c>
    </row>
    <row r="645" customFormat="false" ht="12.8" hidden="false" customHeight="false" outlineLevel="0" collapsed="false">
      <c r="B645" s="15" t="s">
        <v>44</v>
      </c>
      <c r="C645" s="4" t="n">
        <v>2006</v>
      </c>
      <c r="D645" s="4" t="s">
        <v>60</v>
      </c>
      <c r="E645" s="4" t="s">
        <v>157</v>
      </c>
      <c r="F645" s="4" t="n">
        <v>3</v>
      </c>
      <c r="G645" s="4"/>
      <c r="H645" s="2" t="s">
        <v>1064</v>
      </c>
      <c r="I645" s="2" t="s">
        <v>1065</v>
      </c>
      <c r="J645" s="2" t="s">
        <v>48</v>
      </c>
      <c r="K645" s="4" t="str">
        <f aca="false">CONCATENATE(IF(ISBLANK(W645),"-",W645),"/",IF(ISBLANK(Z645),"-",Z645),"/",IF(ISBLANK(AC645),"-",AC645),"/",IF(ISBLANK(AF645),"-",AF645),"/",IF(ISBLANK(AH645),"-",AH645))</f>
        <v>-/-/-/-/-</v>
      </c>
      <c r="L645" s="4" t="str">
        <f aca="false">CONCATENATE(IF(ISBLANK(X645),"-",X645),"/",IF(ISBLANK(AA645),"-",AA645),"/",IF(ISBLANK(AD645),"-",AD645),"/",IF(ISBLANK(AG645),"-",AG645),"/",IF(ISBLANK(AI645),"-",AI645))</f>
        <v>-/-/-/-/-</v>
      </c>
      <c r="M645" s="14"/>
      <c r="N645" s="4" t="n">
        <v>2015</v>
      </c>
      <c r="O645" s="4" t="str">
        <f aca="false">CONCATENATE(IF(ISBLANK(V645),"-",V645),"/",IF(ISBLANK(Y645),"-",Y645),"/",IF(ISBLANK(AB645),"-",AB645),"/",IF(ISBLANK(AE645),"-",AE645))</f>
        <v>-/-/-/-</v>
      </c>
      <c r="P645" s="4" t="s">
        <v>1064</v>
      </c>
      <c r="Q645" s="4" t="s">
        <v>1054</v>
      </c>
      <c r="T645" s="11" t="n">
        <f aca="false">M645*F645</f>
        <v>0</v>
      </c>
      <c r="U645" s="12" t="n">
        <f aca="false">G645*M645</f>
        <v>0</v>
      </c>
      <c r="V645" s="0" t="s">
        <v>161</v>
      </c>
      <c r="AB645" s="0" t="s">
        <v>161</v>
      </c>
      <c r="AE645" s="15"/>
      <c r="AJ645" s="0" t="n">
        <f aca="false">VLOOKUP(D645,Koordinaten!$A:$C,2,FALSE())</f>
        <v>12.4853384</v>
      </c>
      <c r="AK645" s="0" t="n">
        <f aca="false">VLOOKUP(D645,Koordinaten!$A:$C,3,FALSE())</f>
        <v>41.894802</v>
      </c>
      <c r="AL645" s="0" t="n">
        <f aca="false">IF(ISBLANK($E645),VLOOKUP(D645,Koordinaten!$A:$C,2,FALSE()),VLOOKUP($E645,Koordinaten!$F:$H,2,FALSE()))</f>
        <v>11.3547801</v>
      </c>
      <c r="AM645" s="0" t="n">
        <f aca="false">IF(ISBLANK($E645),VLOOKUP(D645,Koordinaten!$A:$C,3,FALSE()),VLOOKUP($E645,Koordinaten!$F:$H,3,FALSE()))</f>
        <v>46.4981125</v>
      </c>
      <c r="AN645" s="0" t="str">
        <f aca="false">CONCATENATE(AK645,";",AJ645)</f>
        <v>41,894802;12,4853384</v>
      </c>
      <c r="AO645" s="0" t="str">
        <f aca="false">CONCATENATE(AM645,";",AL645)</f>
        <v>46,4981125;11,3547801</v>
      </c>
      <c r="AP645" s="0" t="n">
        <f aca="false">MIN(IF(ISBLANK(X645),9999,X645),IF(ISBLANK(AA645),9999,AA645),IF(ISBLANK(AD645),9999,AD645),IF(ISBLANK(AG645),9999,AG645),IF(ISBLANK(AI645),9999,AI645))</f>
        <v>9999</v>
      </c>
    </row>
    <row r="646" customFormat="false" ht="12.8" hidden="false" customHeight="false" outlineLevel="0" collapsed="false">
      <c r="B646" s="4" t="s">
        <v>44</v>
      </c>
      <c r="C646" s="5" t="n">
        <v>2012</v>
      </c>
      <c r="D646" s="4" t="s">
        <v>60</v>
      </c>
      <c r="E646" s="4" t="s">
        <v>157</v>
      </c>
      <c r="F646" s="4" t="n">
        <v>1</v>
      </c>
      <c r="G646" s="4" t="n">
        <v>1</v>
      </c>
      <c r="H646" s="2" t="s">
        <v>1064</v>
      </c>
      <c r="I646" s="2" t="s">
        <v>1066</v>
      </c>
      <c r="J646" s="2" t="s">
        <v>280</v>
      </c>
      <c r="K646" s="4" t="str">
        <f aca="false">CONCATENATE(IF(ISBLANK(W646),"-",W646),"/",IF(ISBLANK(Z646),"-",Z646),"/",IF(ISBLANK(AC646),"-",AC646),"/",IF(ISBLANK(AF646),"-",AF646),"/",IF(ISBLANK(AH646),"-",AH646))</f>
        <v>-/-/-/2015/-</v>
      </c>
      <c r="L646" s="4" t="str">
        <f aca="false">CONCATENATE(IF(ISBLANK(X646),"-",X646),"/",IF(ISBLANK(AA646),"-",AA646),"/",IF(ISBLANK(AD646),"-",AD646),"/",IF(ISBLANK(AG646),"-",AG646),"/",IF(ISBLANK(AI646),"-",AI646))</f>
        <v>-/-/-/2022/-</v>
      </c>
      <c r="M646" s="14"/>
      <c r="N646" s="4" t="n">
        <v>2015</v>
      </c>
      <c r="O646" s="4" t="str">
        <f aca="false">CONCATENATE(IF(ISBLANK(V646),"-",V646),"/",IF(ISBLANK(Y646),"-",Y646),"/",IF(ISBLANK(AB646),"-",AB646),"/",IF(ISBLANK(AE646),"-",AE646))</f>
        <v>-/-/-/CT91,5</v>
      </c>
      <c r="P646" s="4" t="s">
        <v>1064</v>
      </c>
      <c r="Q646" s="4" t="s">
        <v>1054</v>
      </c>
      <c r="T646" s="11" t="n">
        <f aca="false">M646*F646</f>
        <v>0</v>
      </c>
      <c r="U646" s="12" t="n">
        <f aca="false">G646*M646</f>
        <v>0</v>
      </c>
      <c r="V646" s="0" t="s">
        <v>161</v>
      </c>
      <c r="AB646" s="0" t="s">
        <v>161</v>
      </c>
      <c r="AE646" s="4" t="s">
        <v>1036</v>
      </c>
      <c r="AF646" s="0" t="n">
        <v>2015</v>
      </c>
      <c r="AG646" s="0" t="n">
        <v>2022</v>
      </c>
      <c r="AJ646" s="0" t="n">
        <f aca="false">VLOOKUP(D646,Koordinaten!$A:$C,2,FALSE())</f>
        <v>12.4853384</v>
      </c>
      <c r="AK646" s="0" t="n">
        <f aca="false">VLOOKUP(D646,Koordinaten!$A:$C,3,FALSE())</f>
        <v>41.894802</v>
      </c>
      <c r="AL646" s="0" t="n">
        <f aca="false">IF(ISBLANK($E646),VLOOKUP(D646,Koordinaten!$A:$C,2,FALSE()),VLOOKUP($E646,Koordinaten!$F:$H,2,FALSE()))</f>
        <v>11.3547801</v>
      </c>
      <c r="AM646" s="0" t="n">
        <f aca="false">IF(ISBLANK($E646),VLOOKUP(D646,Koordinaten!$A:$C,3,FALSE()),VLOOKUP($E646,Koordinaten!$F:$H,3,FALSE()))</f>
        <v>46.4981125</v>
      </c>
      <c r="AN646" s="0" t="str">
        <f aca="false">CONCATENATE(AK646,";",AJ646)</f>
        <v>41,894802;12,4853384</v>
      </c>
      <c r="AO646" s="0" t="str">
        <f aca="false">CONCATENATE(AM646,";",AL646)</f>
        <v>46,4981125;11,3547801</v>
      </c>
      <c r="AP646" s="0" t="n">
        <f aca="false">MIN(IF(ISBLANK(X646),9999,X646),IF(ISBLANK(AA646),9999,AA646),IF(ISBLANK(AD646),9999,AD646),IF(ISBLANK(AG646),9999,AG646),IF(ISBLANK(AI646),9999,AI646))</f>
        <v>2022</v>
      </c>
      <c r="AQ646" s="10" t="n">
        <v>44066</v>
      </c>
      <c r="AR646" s="0" t="n">
        <v>15</v>
      </c>
    </row>
    <row r="647" customFormat="false" ht="12.8" hidden="false" customHeight="false" outlineLevel="0" collapsed="false">
      <c r="B647" s="15" t="s">
        <v>128</v>
      </c>
      <c r="C647" s="4"/>
      <c r="D647" s="4" t="s">
        <v>60</v>
      </c>
      <c r="E647" s="4" t="s">
        <v>157</v>
      </c>
      <c r="F647" s="4" t="n">
        <v>2</v>
      </c>
      <c r="G647" s="4"/>
      <c r="H647" s="2" t="s">
        <v>1064</v>
      </c>
      <c r="I647" s="2" t="s">
        <v>404</v>
      </c>
      <c r="J647" s="2" t="s">
        <v>79</v>
      </c>
      <c r="K647" s="4" t="str">
        <f aca="false">CONCATENATE(IF(ISBLANK(W647),"-",W647),"/",IF(ISBLANK(Z647),"-",Z647),"/",IF(ISBLANK(AC647),"-",AC647),"/",IF(ISBLANK(AF647),"-",AF647),"/",IF(ISBLANK(AH647),"-",AH647))</f>
        <v>-/-/-/-/-</v>
      </c>
      <c r="L647" s="4" t="str">
        <f aca="false">CONCATENATE(IF(ISBLANK(X647),"-",X647),"/",IF(ISBLANK(AA647),"-",AA647),"/",IF(ISBLANK(AD647),"-",AD647),"/",IF(ISBLANK(AG647),"-",AG647),"/",IF(ISBLANK(AI647),"-",AI647))</f>
        <v>-/-/-/-/-</v>
      </c>
      <c r="M647" s="14"/>
      <c r="N647" s="4" t="n">
        <v>2015</v>
      </c>
      <c r="O647" s="4" t="str">
        <f aca="false">CONCATENATE(IF(ISBLANK(V647),"-",V647),"/",IF(ISBLANK(Y647),"-",Y647),"/",IF(ISBLANK(AB647),"-",AB647),"/",IF(ISBLANK(AE647),"-",AE647))</f>
        <v>-/-/-/-</v>
      </c>
      <c r="P647" s="4" t="s">
        <v>1064</v>
      </c>
      <c r="Q647" s="4" t="s">
        <v>1054</v>
      </c>
      <c r="T647" s="11" t="n">
        <f aca="false">M647*F647</f>
        <v>0</v>
      </c>
      <c r="U647" s="12" t="n">
        <f aca="false">G647*M647</f>
        <v>0</v>
      </c>
      <c r="V647" s="0" t="s">
        <v>161</v>
      </c>
      <c r="AB647" s="0" t="s">
        <v>161</v>
      </c>
      <c r="AE647" s="15"/>
      <c r="AJ647" s="0" t="n">
        <f aca="false">VLOOKUP(D647,Koordinaten!$A:$C,2,FALSE())</f>
        <v>12.4853384</v>
      </c>
      <c r="AK647" s="0" t="n">
        <f aca="false">VLOOKUP(D647,Koordinaten!$A:$C,3,FALSE())</f>
        <v>41.894802</v>
      </c>
      <c r="AL647" s="0" t="n">
        <f aca="false">IF(ISBLANK($E647),VLOOKUP(D647,Koordinaten!$A:$C,2,FALSE()),VLOOKUP($E647,Koordinaten!$F:$H,2,FALSE()))</f>
        <v>11.3547801</v>
      </c>
      <c r="AM647" s="0" t="n">
        <f aca="false">IF(ISBLANK($E647),VLOOKUP(D647,Koordinaten!$A:$C,3,FALSE()),VLOOKUP($E647,Koordinaten!$F:$H,3,FALSE()))</f>
        <v>46.4981125</v>
      </c>
      <c r="AN647" s="0" t="str">
        <f aca="false">CONCATENATE(AK647,";",AJ647)</f>
        <v>41,894802;12,4853384</v>
      </c>
      <c r="AO647" s="0" t="str">
        <f aca="false">CONCATENATE(AM647,";",AL647)</f>
        <v>46,4981125;11,3547801</v>
      </c>
      <c r="AP647" s="0" t="n">
        <f aca="false">MIN(IF(ISBLANK(X647),9999,X647),IF(ISBLANK(AA647),9999,AA647),IF(ISBLANK(AD647),9999,AD647),IF(ISBLANK(AG647),9999,AG647),IF(ISBLANK(AI647),9999,AI647))</f>
        <v>9999</v>
      </c>
    </row>
    <row r="648" customFormat="false" ht="12.8" hidden="false" customHeight="false" outlineLevel="0" collapsed="false">
      <c r="B648" s="4" t="s">
        <v>52</v>
      </c>
      <c r="C648" s="4" t="n">
        <v>2012</v>
      </c>
      <c r="D648" s="4" t="s">
        <v>60</v>
      </c>
      <c r="E648" s="4" t="s">
        <v>157</v>
      </c>
      <c r="F648" s="4" t="n">
        <v>1</v>
      </c>
      <c r="G648" s="4"/>
      <c r="H648" s="2" t="s">
        <v>1064</v>
      </c>
      <c r="I648" s="2" t="s">
        <v>798</v>
      </c>
      <c r="J648" s="2" t="s">
        <v>275</v>
      </c>
      <c r="K648" s="4" t="str">
        <f aca="false">CONCATENATE(IF(ISBLANK(W648),"-",W648),"/",IF(ISBLANK(Z648),"-",Z648),"/",IF(ISBLANK(AC648),"-",AC648),"/",IF(ISBLANK(AF648),"-",AF648),"/",IF(ISBLANK(AH648),"-",AH648))</f>
        <v>-/-/-/-/-</v>
      </c>
      <c r="L648" s="4" t="str">
        <f aca="false">CONCATENATE(IF(ISBLANK(X648),"-",X648),"/",IF(ISBLANK(AA648),"-",AA648),"/",IF(ISBLANK(AD648),"-",AD648),"/",IF(ISBLANK(AG648),"-",AG648),"/",IF(ISBLANK(AI648),"-",AI648))</f>
        <v>-/-/-/-/-</v>
      </c>
      <c r="M648" s="14"/>
      <c r="N648" s="4" t="n">
        <v>2015</v>
      </c>
      <c r="O648" s="4" t="str">
        <f aca="false">CONCATENATE(IF(ISBLANK(V648),"-",V648),"/",IF(ISBLANK(Y648),"-",Y648),"/",IF(ISBLANK(AB648),"-",AB648),"/",IF(ISBLANK(AE648),"-",AE648))</f>
        <v>-/-/-/-</v>
      </c>
      <c r="P648" s="4" t="s">
        <v>1064</v>
      </c>
      <c r="Q648" s="4" t="s">
        <v>1054</v>
      </c>
      <c r="T648" s="11" t="n">
        <f aca="false">M648*F648</f>
        <v>0</v>
      </c>
      <c r="U648" s="12" t="n">
        <f aca="false">G648*M648</f>
        <v>0</v>
      </c>
      <c r="V648" s="0" t="s">
        <v>161</v>
      </c>
      <c r="AB648" s="0" t="s">
        <v>161</v>
      </c>
      <c r="AE648" s="15"/>
      <c r="AJ648" s="0" t="n">
        <f aca="false">VLOOKUP(D648,Koordinaten!$A:$C,2,FALSE())</f>
        <v>12.4853384</v>
      </c>
      <c r="AK648" s="0" t="n">
        <f aca="false">VLOOKUP(D648,Koordinaten!$A:$C,3,FALSE())</f>
        <v>41.894802</v>
      </c>
      <c r="AL648" s="0" t="n">
        <f aca="false">IF(ISBLANK($E648),VLOOKUP(D648,Koordinaten!$A:$C,2,FALSE()),VLOOKUP($E648,Koordinaten!$F:$H,2,FALSE()))</f>
        <v>11.3547801</v>
      </c>
      <c r="AM648" s="0" t="n">
        <f aca="false">IF(ISBLANK($E648),VLOOKUP(D648,Koordinaten!$A:$C,3,FALSE()),VLOOKUP($E648,Koordinaten!$F:$H,3,FALSE()))</f>
        <v>46.4981125</v>
      </c>
      <c r="AN648" s="0" t="str">
        <f aca="false">CONCATENATE(AK648,";",AJ648)</f>
        <v>41,894802;12,4853384</v>
      </c>
      <c r="AO648" s="0" t="str">
        <f aca="false">CONCATENATE(AM648,";",AL648)</f>
        <v>46,4981125;11,3547801</v>
      </c>
      <c r="AP648" s="0" t="n">
        <f aca="false">MIN(IF(ISBLANK(X648),9999,X648),IF(ISBLANK(AA648),9999,AA648),IF(ISBLANK(AD648),9999,AD648),IF(ISBLANK(AG648),9999,AG648),IF(ISBLANK(AI648),9999,AI648))</f>
        <v>9999</v>
      </c>
    </row>
    <row r="649" customFormat="false" ht="12.8" hidden="false" customHeight="false" outlineLevel="0" collapsed="false">
      <c r="B649" s="4" t="s">
        <v>52</v>
      </c>
      <c r="C649" s="5" t="n">
        <v>2012</v>
      </c>
      <c r="D649" s="4" t="s">
        <v>60</v>
      </c>
      <c r="E649" s="4" t="s">
        <v>157</v>
      </c>
      <c r="F649" s="4" t="n">
        <v>2</v>
      </c>
      <c r="G649" s="4" t="n">
        <v>1</v>
      </c>
      <c r="H649" s="2" t="s">
        <v>1064</v>
      </c>
      <c r="I649" s="2" t="s">
        <v>1067</v>
      </c>
      <c r="J649" s="2" t="s">
        <v>181</v>
      </c>
      <c r="K649" s="4" t="str">
        <f aca="false">CONCATENATE(IF(ISBLANK(W649),"-",W649),"/",IF(ISBLANK(Z649),"-",Z649),"/",IF(ISBLANK(AC649),"-",AC649),"/",IF(ISBLANK(AF649),"-",AF649),"/",IF(ISBLANK(AH649),"-",AH649))</f>
        <v>-/-/-/-/-</v>
      </c>
      <c r="L649" s="4" t="str">
        <f aca="false">CONCATENATE(IF(ISBLANK(X649),"-",X649),"/",IF(ISBLANK(AA649),"-",AA649),"/",IF(ISBLANK(AD649),"-",AD649),"/",IF(ISBLANK(AG649),"-",AG649),"/",IF(ISBLANK(AI649),"-",AI649))</f>
        <v>-/-/-/-/-</v>
      </c>
      <c r="M649" s="14"/>
      <c r="N649" s="4" t="n">
        <v>2015</v>
      </c>
      <c r="O649" s="4" t="str">
        <f aca="false">CONCATENATE(IF(ISBLANK(V649),"-",V649),"/",IF(ISBLANK(Y649),"-",Y649),"/",IF(ISBLANK(AB649),"-",AB649),"/",IF(ISBLANK(AE649),"-",AE649))</f>
        <v>-/-/-/-</v>
      </c>
      <c r="P649" s="4" t="s">
        <v>1064</v>
      </c>
      <c r="Q649" s="4" t="s">
        <v>1054</v>
      </c>
      <c r="T649" s="11" t="n">
        <f aca="false">M649*F649</f>
        <v>0</v>
      </c>
      <c r="U649" s="12" t="n">
        <f aca="false">G649*M649</f>
        <v>0</v>
      </c>
      <c r="V649" s="0" t="s">
        <v>161</v>
      </c>
      <c r="AB649" s="0" t="s">
        <v>161</v>
      </c>
      <c r="AE649" s="15"/>
      <c r="AJ649" s="0" t="n">
        <f aca="false">VLOOKUP(D649,Koordinaten!$A:$C,2,FALSE())</f>
        <v>12.4853384</v>
      </c>
      <c r="AK649" s="0" t="n">
        <f aca="false">VLOOKUP(D649,Koordinaten!$A:$C,3,FALSE())</f>
        <v>41.894802</v>
      </c>
      <c r="AL649" s="0" t="n">
        <f aca="false">IF(ISBLANK($E649),VLOOKUP(D649,Koordinaten!$A:$C,2,FALSE()),VLOOKUP($E649,Koordinaten!$F:$H,2,FALSE()))</f>
        <v>11.3547801</v>
      </c>
      <c r="AM649" s="0" t="n">
        <f aca="false">IF(ISBLANK($E649),VLOOKUP(D649,Koordinaten!$A:$C,3,FALSE()),VLOOKUP($E649,Koordinaten!$F:$H,3,FALSE()))</f>
        <v>46.4981125</v>
      </c>
      <c r="AN649" s="0" t="str">
        <f aca="false">CONCATENATE(AK649,";",AJ649)</f>
        <v>41,894802;12,4853384</v>
      </c>
      <c r="AO649" s="0" t="str">
        <f aca="false">CONCATENATE(AM649,";",AL649)</f>
        <v>46,4981125;11,3547801</v>
      </c>
      <c r="AP649" s="0" t="n">
        <f aca="false">MIN(IF(ISBLANK(X649),9999,X649),IF(ISBLANK(AA649),9999,AA649),IF(ISBLANK(AD649),9999,AD649),IF(ISBLANK(AG649),9999,AG649),IF(ISBLANK(AI649),9999,AI649))</f>
        <v>9999</v>
      </c>
      <c r="AQ649" s="10" t="n">
        <v>44107</v>
      </c>
      <c r="AR649" s="0" t="n">
        <v>16</v>
      </c>
    </row>
    <row r="650" customFormat="false" ht="12.8" hidden="false" customHeight="false" outlineLevel="0" collapsed="false">
      <c r="B650" s="4" t="s">
        <v>52</v>
      </c>
      <c r="C650" s="5" t="n">
        <v>2012</v>
      </c>
      <c r="D650" s="4" t="s">
        <v>60</v>
      </c>
      <c r="E650" s="4" t="s">
        <v>157</v>
      </c>
      <c r="F650" s="4" t="n">
        <v>1</v>
      </c>
      <c r="G650" s="4" t="n">
        <v>1</v>
      </c>
      <c r="H650" s="2" t="s">
        <v>368</v>
      </c>
      <c r="I650" s="2" t="s">
        <v>1068</v>
      </c>
      <c r="J650" s="2" t="s">
        <v>79</v>
      </c>
      <c r="K650" s="4" t="str">
        <f aca="false">CONCATENATE(IF(ISBLANK(W650),"-",W650),"/",IF(ISBLANK(Z650),"-",Z650),"/",IF(ISBLANK(AC650),"-",AC650),"/",IF(ISBLANK(AF650),"-",AF650),"/",IF(ISBLANK(AH650),"-",AH650))</f>
        <v>-/-/-/-/-</v>
      </c>
      <c r="L650" s="4" t="str">
        <f aca="false">CONCATENATE(IF(ISBLANK(X650),"-",X650),"/",IF(ISBLANK(AA650),"-",AA650),"/",IF(ISBLANK(AD650),"-",AD650),"/",IF(ISBLANK(AG650),"-",AG650),"/",IF(ISBLANK(AI650),"-",AI650))</f>
        <v>-/-/-/-/-</v>
      </c>
      <c r="M650" s="14"/>
      <c r="N650" s="4" t="n">
        <v>2015</v>
      </c>
      <c r="O650" s="4" t="str">
        <f aca="false">CONCATENATE(IF(ISBLANK(V650),"-",V650),"/",IF(ISBLANK(Y650),"-",Y650),"/",IF(ISBLANK(AB650),"-",AB650),"/",IF(ISBLANK(AE650),"-",AE650))</f>
        <v>-/-/-/-</v>
      </c>
      <c r="P650" s="4" t="s">
        <v>368</v>
      </c>
      <c r="Q650" s="4" t="s">
        <v>1054</v>
      </c>
      <c r="T650" s="11" t="n">
        <f aca="false">M650*F650</f>
        <v>0</v>
      </c>
      <c r="U650" s="12" t="n">
        <f aca="false">G650*M650</f>
        <v>0</v>
      </c>
      <c r="V650" s="2" t="s">
        <v>161</v>
      </c>
      <c r="Y650" s="0" t="s">
        <v>161</v>
      </c>
      <c r="AB650" s="0" t="s">
        <v>161</v>
      </c>
      <c r="AE650" s="15"/>
      <c r="AJ650" s="0" t="n">
        <f aca="false">VLOOKUP(D650,Koordinaten!$A:$C,2,FALSE())</f>
        <v>12.4853384</v>
      </c>
      <c r="AK650" s="0" t="n">
        <f aca="false">VLOOKUP(D650,Koordinaten!$A:$C,3,FALSE())</f>
        <v>41.894802</v>
      </c>
      <c r="AL650" s="0" t="n">
        <f aca="false">IF(ISBLANK($E650),VLOOKUP(D650,Koordinaten!$A:$C,2,FALSE()),VLOOKUP($E650,Koordinaten!$F:$H,2,FALSE()))</f>
        <v>11.3547801</v>
      </c>
      <c r="AM650" s="0" t="n">
        <f aca="false">IF(ISBLANK($E650),VLOOKUP(D650,Koordinaten!$A:$C,3,FALSE()),VLOOKUP($E650,Koordinaten!$F:$H,3,FALSE()))</f>
        <v>46.4981125</v>
      </c>
      <c r="AN650" s="0" t="str">
        <f aca="false">CONCATENATE(AK650,";",AJ650)</f>
        <v>41,894802;12,4853384</v>
      </c>
      <c r="AO650" s="0" t="str">
        <f aca="false">CONCATENATE(AM650,";",AL650)</f>
        <v>46,4981125;11,3547801</v>
      </c>
      <c r="AP650" s="0" t="n">
        <f aca="false">MIN(IF(ISBLANK(X650),9999,X650),IF(ISBLANK(AA650),9999,AA650),IF(ISBLANK(AD650),9999,AD650),IF(ISBLANK(AG650),9999,AG650),IF(ISBLANK(AI650),9999,AI650))</f>
        <v>9999</v>
      </c>
      <c r="AQ650" s="10" t="n">
        <v>44107</v>
      </c>
      <c r="AR650" s="0" t="s">
        <v>51</v>
      </c>
    </row>
    <row r="651" customFormat="false" ht="20" hidden="false" customHeight="false" outlineLevel="0" collapsed="false">
      <c r="B651" s="4" t="s">
        <v>44</v>
      </c>
      <c r="C651" s="4" t="n">
        <v>2011</v>
      </c>
      <c r="D651" s="4" t="s">
        <v>60</v>
      </c>
      <c r="E651" s="4" t="s">
        <v>157</v>
      </c>
      <c r="F651" s="4" t="n">
        <v>3</v>
      </c>
      <c r="G651" s="4"/>
      <c r="H651" s="2" t="s">
        <v>368</v>
      </c>
      <c r="I651" s="2" t="s">
        <v>1069</v>
      </c>
      <c r="J651" s="2" t="s">
        <v>163</v>
      </c>
      <c r="K651" s="4" t="str">
        <f aca="false">CONCATENATE(IF(ISBLANK(W651),"-",W651),"/",IF(ISBLANK(Z651),"-",Z651),"/",IF(ISBLANK(AC651),"-",AC651),"/",IF(ISBLANK(AF651),"-",AF651),"/",IF(ISBLANK(AH651),"-",AH651))</f>
        <v>2016/2016/2016/-/-</v>
      </c>
      <c r="L651" s="4" t="str">
        <f aca="false">CONCATENATE(IF(ISBLANK(X651),"-",X651),"/",IF(ISBLANK(AA651),"-",AA651),"/",IF(ISBLANK(AD651),"-",AD651),"/",IF(ISBLANK(AG651),"-",AG651),"/",IF(ISBLANK(AI651),"-",AI651))</f>
        <v>2024/2021/2020/-/-</v>
      </c>
      <c r="M651" s="14"/>
      <c r="N651" s="4" t="n">
        <v>2015</v>
      </c>
      <c r="O651" s="4" t="str">
        <f aca="false">CONCATENATE(IF(ISBLANK(V651),"-",V651),"/",IF(ISBLANK(Y651),"-",Y651),"/",IF(ISBLANK(AB651),"-",AB651),"/",IF(ISBLANK(AE651),"-",AE651))</f>
        <v>91/90/90/-</v>
      </c>
      <c r="P651" s="4" t="s">
        <v>368</v>
      </c>
      <c r="Q651" s="4" t="s">
        <v>1054</v>
      </c>
      <c r="T651" s="11" t="n">
        <f aca="false">M651*F651</f>
        <v>0</v>
      </c>
      <c r="U651" s="12" t="n">
        <f aca="false">G651*M651</f>
        <v>0</v>
      </c>
      <c r="V651" s="0" t="n">
        <v>91</v>
      </c>
      <c r="W651" s="0" t="n">
        <v>2016</v>
      </c>
      <c r="X651" s="0" t="n">
        <v>2024</v>
      </c>
      <c r="Y651" s="0" t="n">
        <v>90</v>
      </c>
      <c r="Z651" s="0" t="n">
        <v>2016</v>
      </c>
      <c r="AA651" s="0" t="n">
        <v>2021</v>
      </c>
      <c r="AB651" s="0" t="n">
        <v>90</v>
      </c>
      <c r="AC651" s="0" t="n">
        <v>2016</v>
      </c>
      <c r="AD651" s="0" t="n">
        <v>2020</v>
      </c>
      <c r="AE651" s="15"/>
      <c r="AJ651" s="0" t="n">
        <f aca="false">VLOOKUP(D651,Koordinaten!$A:$C,2,FALSE())</f>
        <v>12.4853384</v>
      </c>
      <c r="AK651" s="0" t="n">
        <f aca="false">VLOOKUP(D651,Koordinaten!$A:$C,3,FALSE())</f>
        <v>41.894802</v>
      </c>
      <c r="AL651" s="0" t="n">
        <f aca="false">IF(ISBLANK($E651),VLOOKUP(D651,Koordinaten!$A:$C,2,FALSE()),VLOOKUP($E651,Koordinaten!$F:$H,2,FALSE()))</f>
        <v>11.3547801</v>
      </c>
      <c r="AM651" s="0" t="n">
        <f aca="false">IF(ISBLANK($E651),VLOOKUP(D651,Koordinaten!$A:$C,3,FALSE()),VLOOKUP($E651,Koordinaten!$F:$H,3,FALSE()))</f>
        <v>46.4981125</v>
      </c>
      <c r="AN651" s="0" t="str">
        <f aca="false">CONCATENATE(AK651,";",AJ651)</f>
        <v>41,894802;12,4853384</v>
      </c>
      <c r="AO651" s="0" t="str">
        <f aca="false">CONCATENATE(AM651,";",AL651)</f>
        <v>46,4981125;11,3547801</v>
      </c>
      <c r="AP651" s="0" t="n">
        <f aca="false">MIN(IF(ISBLANK(X651),9999,X651),IF(ISBLANK(AA651),9999,AA651),IF(ISBLANK(AD651),9999,AD651),IF(ISBLANK(AG651),9999,AG651),IF(ISBLANK(AI651),9999,AI651))</f>
        <v>2020</v>
      </c>
    </row>
    <row r="652" customFormat="false" ht="12.8" hidden="false" customHeight="false" outlineLevel="0" collapsed="false">
      <c r="B652" s="4" t="s">
        <v>44</v>
      </c>
      <c r="C652" s="5" t="n">
        <v>2012</v>
      </c>
      <c r="D652" s="4" t="s">
        <v>60</v>
      </c>
      <c r="E652" s="4" t="s">
        <v>157</v>
      </c>
      <c r="F652" s="4" t="n">
        <v>1</v>
      </c>
      <c r="G652" s="4" t="n">
        <v>1</v>
      </c>
      <c r="H652" s="2" t="s">
        <v>368</v>
      </c>
      <c r="I652" s="2" t="s">
        <v>1070</v>
      </c>
      <c r="J652" s="2" t="s">
        <v>48</v>
      </c>
      <c r="K652" s="4" t="str">
        <f aca="false">CONCATENATE(IF(ISBLANK(W652),"-",W652),"/",IF(ISBLANK(Z652),"-",Z652),"/",IF(ISBLANK(AC652),"-",AC652),"/",IF(ISBLANK(AF652),"-",AF652),"/",IF(ISBLANK(AH652),"-",AH652))</f>
        <v>2016/2017/-/-/-</v>
      </c>
      <c r="L652" s="4" t="str">
        <f aca="false">CONCATENATE(IF(ISBLANK(X652),"-",X652),"/",IF(ISBLANK(AA652),"-",AA652),"/",IF(ISBLANK(AD652),"-",AD652),"/",IF(ISBLANK(AG652),"-",AG652),"/",IF(ISBLANK(AI652),"-",AI652))</f>
        <v>2024/2022/-/-/-</v>
      </c>
      <c r="M652" s="14"/>
      <c r="N652" s="4" t="n">
        <v>2015</v>
      </c>
      <c r="O652" s="4" t="str">
        <f aca="false">CONCATENATE(IF(ISBLANK(V652),"-",V652),"/",IF(ISBLANK(Y652),"-",Y652),"/",IF(ISBLANK(AB652),"-",AB652),"/",IF(ISBLANK(AE652),"-",AE652))</f>
        <v>91/90/-/89</v>
      </c>
      <c r="P652" s="4" t="s">
        <v>368</v>
      </c>
      <c r="Q652" s="4" t="s">
        <v>1054</v>
      </c>
      <c r="T652" s="11" t="n">
        <f aca="false">M652*F652</f>
        <v>0</v>
      </c>
      <c r="U652" s="12" t="n">
        <f aca="false">G652*M652</f>
        <v>0</v>
      </c>
      <c r="V652" s="0" t="n">
        <v>91</v>
      </c>
      <c r="W652" s="0" t="n">
        <v>2016</v>
      </c>
      <c r="X652" s="0" t="n">
        <v>2024</v>
      </c>
      <c r="Y652" s="0" t="n">
        <v>90</v>
      </c>
      <c r="Z652" s="0" t="n">
        <v>2017</v>
      </c>
      <c r="AA652" s="0" t="n">
        <v>2022</v>
      </c>
      <c r="AB652" s="0" t="s">
        <v>161</v>
      </c>
      <c r="AE652" s="15" t="n">
        <v>89</v>
      </c>
      <c r="AJ652" s="0" t="n">
        <f aca="false">VLOOKUP(D652,Koordinaten!$A:$C,2,FALSE())</f>
        <v>12.4853384</v>
      </c>
      <c r="AK652" s="0" t="n">
        <f aca="false">VLOOKUP(D652,Koordinaten!$A:$C,3,FALSE())</f>
        <v>41.894802</v>
      </c>
      <c r="AL652" s="0" t="n">
        <f aca="false">IF(ISBLANK($E652),VLOOKUP(D652,Koordinaten!$A:$C,2,FALSE()),VLOOKUP($E652,Koordinaten!$F:$H,2,FALSE()))</f>
        <v>11.3547801</v>
      </c>
      <c r="AM652" s="0" t="n">
        <f aca="false">IF(ISBLANK($E652),VLOOKUP(D652,Koordinaten!$A:$C,3,FALSE()),VLOOKUP($E652,Koordinaten!$F:$H,3,FALSE()))</f>
        <v>46.4981125</v>
      </c>
      <c r="AN652" s="0" t="str">
        <f aca="false">CONCATENATE(AK652,";",AJ652)</f>
        <v>41,894802;12,4853384</v>
      </c>
      <c r="AO652" s="0" t="str">
        <f aca="false">CONCATENATE(AM652,";",AL652)</f>
        <v>46,4981125;11,3547801</v>
      </c>
      <c r="AP652" s="0" t="n">
        <f aca="false">MIN(IF(ISBLANK(X652),9999,X652),IF(ISBLANK(AA652),9999,AA652),IF(ISBLANK(AD652),9999,AD652),IF(ISBLANK(AG652),9999,AG652),IF(ISBLANK(AI652),9999,AI652))</f>
        <v>2022</v>
      </c>
      <c r="AQ652" s="10" t="n">
        <v>44066</v>
      </c>
      <c r="AR652" s="0" t="n">
        <v>12</v>
      </c>
    </row>
    <row r="653" customFormat="false" ht="12.8" hidden="false" customHeight="false" outlineLevel="0" collapsed="false">
      <c r="B653" s="4" t="s">
        <v>89</v>
      </c>
      <c r="C653" s="5" t="n">
        <v>2014</v>
      </c>
      <c r="D653" s="4" t="s">
        <v>60</v>
      </c>
      <c r="E653" s="4" t="s">
        <v>157</v>
      </c>
      <c r="F653" s="4" t="n">
        <v>2</v>
      </c>
      <c r="G653" s="4"/>
      <c r="H653" s="2" t="s">
        <v>368</v>
      </c>
      <c r="I653" s="2" t="s">
        <v>1071</v>
      </c>
      <c r="J653" s="2" t="s">
        <v>181</v>
      </c>
      <c r="K653" s="4" t="str">
        <f aca="false">CONCATENATE(IF(ISBLANK(W653),"-",W653),"/",IF(ISBLANK(Z653),"-",Z653),"/",IF(ISBLANK(AC653),"-",AC653),"/",IF(ISBLANK(AF653),"-",AF653),"/",IF(ISBLANK(AH653),"-",AH653))</f>
        <v>-/2015/2016/-/-</v>
      </c>
      <c r="L653" s="4" t="str">
        <f aca="false">CONCATENATE(IF(ISBLANK(X653),"-",X653),"/",IF(ISBLANK(AA653),"-",AA653),"/",IF(ISBLANK(AD653),"-",AD653),"/",IF(ISBLANK(AG653),"-",AG653),"/",IF(ISBLANK(AI653),"-",AI653))</f>
        <v>-/2019/2018/-/-</v>
      </c>
      <c r="M653" s="14"/>
      <c r="N653" s="4" t="n">
        <v>2015</v>
      </c>
      <c r="O653" s="4" t="str">
        <f aca="false">CONCATENATE(IF(ISBLANK(V653),"-",V653),"/",IF(ISBLANK(Y653),"-",Y653),"/",IF(ISBLANK(AB653),"-",AB653),"/",IF(ISBLANK(AE653),"-",AE653))</f>
        <v>-/88/85/-</v>
      </c>
      <c r="P653" s="4" t="s">
        <v>368</v>
      </c>
      <c r="Q653" s="4" t="s">
        <v>1054</v>
      </c>
      <c r="T653" s="11" t="n">
        <f aca="false">M653*F653</f>
        <v>0</v>
      </c>
      <c r="U653" s="12" t="n">
        <f aca="false">G653*M653</f>
        <v>0</v>
      </c>
      <c r="V653" s="0" t="s">
        <v>161</v>
      </c>
      <c r="Y653" s="0" t="n">
        <v>88</v>
      </c>
      <c r="Z653" s="0" t="n">
        <v>2015</v>
      </c>
      <c r="AA653" s="0" t="n">
        <v>2019</v>
      </c>
      <c r="AB653" s="0" t="n">
        <v>85</v>
      </c>
      <c r="AC653" s="0" t="n">
        <v>2016</v>
      </c>
      <c r="AD653" s="0" t="n">
        <v>2018</v>
      </c>
      <c r="AE653" s="15"/>
      <c r="AJ653" s="0" t="n">
        <f aca="false">VLOOKUP(D653,Koordinaten!$A:$C,2,FALSE())</f>
        <v>12.4853384</v>
      </c>
      <c r="AK653" s="0" t="n">
        <f aca="false">VLOOKUP(D653,Koordinaten!$A:$C,3,FALSE())</f>
        <v>41.894802</v>
      </c>
      <c r="AL653" s="0" t="n">
        <f aca="false">IF(ISBLANK($E653),VLOOKUP(D653,Koordinaten!$A:$C,2,FALSE()),VLOOKUP($E653,Koordinaten!$F:$H,2,FALSE()))</f>
        <v>11.3547801</v>
      </c>
      <c r="AM653" s="0" t="n">
        <f aca="false">IF(ISBLANK($E653),VLOOKUP(D653,Koordinaten!$A:$C,3,FALSE()),VLOOKUP($E653,Koordinaten!$F:$H,3,FALSE()))</f>
        <v>46.4981125</v>
      </c>
      <c r="AN653" s="0" t="str">
        <f aca="false">CONCATENATE(AK653,";",AJ653)</f>
        <v>41,894802;12,4853384</v>
      </c>
      <c r="AO653" s="0" t="str">
        <f aca="false">CONCATENATE(AM653,";",AL653)</f>
        <v>46,4981125;11,3547801</v>
      </c>
      <c r="AP653" s="0" t="n">
        <f aca="false">MIN(IF(ISBLANK(X653),9999,X653),IF(ISBLANK(AA653),9999,AA653),IF(ISBLANK(AD653),9999,AD653),IF(ISBLANK(AG653),9999,AG653),IF(ISBLANK(AI653),9999,AI653))</f>
        <v>2018</v>
      </c>
    </row>
    <row r="654" customFormat="false" ht="12.8" hidden="false" customHeight="false" outlineLevel="0" collapsed="false">
      <c r="B654" s="4" t="s">
        <v>89</v>
      </c>
      <c r="C654" s="5" t="n">
        <v>2011</v>
      </c>
      <c r="D654" s="4" t="s">
        <v>60</v>
      </c>
      <c r="E654" s="4" t="s">
        <v>157</v>
      </c>
      <c r="F654" s="4" t="n">
        <v>3</v>
      </c>
      <c r="G654" s="4"/>
      <c r="H654" s="2" t="s">
        <v>368</v>
      </c>
      <c r="I654" s="2" t="s">
        <v>369</v>
      </c>
      <c r="J654" s="2" t="s">
        <v>97</v>
      </c>
      <c r="K654" s="4" t="str">
        <f aca="false">CONCATENATE(IF(ISBLANK(W654),"-",W654),"/",IF(ISBLANK(Z654),"-",Z654),"/",IF(ISBLANK(AC654),"-",AC654),"/",IF(ISBLANK(AF654),"-",AF654),"/",IF(ISBLANK(AH654),"-",AH654))</f>
        <v>2014/-/2014/-/-</v>
      </c>
      <c r="L654" s="4" t="str">
        <f aca="false">CONCATENATE(IF(ISBLANK(X654),"-",X654),"/",IF(ISBLANK(AA654),"-",AA654),"/",IF(ISBLANK(AD654),"-",AD654),"/",IF(ISBLANK(AG654),"-",AG654),"/",IF(ISBLANK(AI654),"-",AI654))</f>
        <v>2021/-/2016/-/-</v>
      </c>
      <c r="M654" s="14"/>
      <c r="N654" s="4" t="n">
        <v>2015</v>
      </c>
      <c r="O654" s="4" t="str">
        <f aca="false">CONCATENATE(IF(ISBLANK(V654),"-",V654),"/",IF(ISBLANK(Y654),"-",Y654),"/",IF(ISBLANK(AB654),"-",AB654),"/",IF(ISBLANK(AE654),"-",AE654))</f>
        <v>91/-/90/CT94</v>
      </c>
      <c r="P654" s="4" t="s">
        <v>368</v>
      </c>
      <c r="Q654" s="4" t="s">
        <v>1054</v>
      </c>
      <c r="T654" s="11" t="n">
        <f aca="false">M654*F654</f>
        <v>0</v>
      </c>
      <c r="U654" s="12" t="n">
        <f aca="false">G654*M654</f>
        <v>0</v>
      </c>
      <c r="V654" s="0" t="n">
        <v>91</v>
      </c>
      <c r="W654" s="0" t="n">
        <v>2014</v>
      </c>
      <c r="X654" s="0" t="n">
        <v>2021</v>
      </c>
      <c r="Y654" s="0" t="s">
        <v>161</v>
      </c>
      <c r="AB654" s="0" t="n">
        <v>90</v>
      </c>
      <c r="AC654" s="0" t="n">
        <v>2014</v>
      </c>
      <c r="AD654" s="0" t="n">
        <v>2016</v>
      </c>
      <c r="AE654" s="15" t="s">
        <v>1072</v>
      </c>
      <c r="AJ654" s="0" t="n">
        <f aca="false">VLOOKUP(D654,Koordinaten!$A:$C,2,FALSE())</f>
        <v>12.4853384</v>
      </c>
      <c r="AK654" s="0" t="n">
        <f aca="false">VLOOKUP(D654,Koordinaten!$A:$C,3,FALSE())</f>
        <v>41.894802</v>
      </c>
      <c r="AL654" s="0" t="n">
        <f aca="false">IF(ISBLANK($E654),VLOOKUP(D654,Koordinaten!$A:$C,2,FALSE()),VLOOKUP($E654,Koordinaten!$F:$H,2,FALSE()))</f>
        <v>11.3547801</v>
      </c>
      <c r="AM654" s="0" t="n">
        <f aca="false">IF(ISBLANK($E654),VLOOKUP(D654,Koordinaten!$A:$C,3,FALSE()),VLOOKUP($E654,Koordinaten!$F:$H,3,FALSE()))</f>
        <v>46.4981125</v>
      </c>
      <c r="AN654" s="0" t="str">
        <f aca="false">CONCATENATE(AK654,";",AJ654)</f>
        <v>41,894802;12,4853384</v>
      </c>
      <c r="AO654" s="0" t="str">
        <f aca="false">CONCATENATE(AM654,";",AL654)</f>
        <v>46,4981125;11,3547801</v>
      </c>
      <c r="AP654" s="0" t="n">
        <f aca="false">MIN(IF(ISBLANK(X654),9999,X654),IF(ISBLANK(AA654),9999,AA654),IF(ISBLANK(AD654),9999,AD654),IF(ISBLANK(AG654),9999,AG654),IF(ISBLANK(AI654),9999,AI654))</f>
        <v>2016</v>
      </c>
    </row>
    <row r="655" customFormat="false" ht="12.8" hidden="false" customHeight="false" outlineLevel="0" collapsed="false">
      <c r="B655" s="4" t="s">
        <v>44</v>
      </c>
      <c r="C655" s="5" t="n">
        <v>2012</v>
      </c>
      <c r="D655" s="4" t="s">
        <v>60</v>
      </c>
      <c r="E655" s="4" t="s">
        <v>157</v>
      </c>
      <c r="F655" s="4" t="n">
        <v>0</v>
      </c>
      <c r="G655" s="4"/>
      <c r="H655" s="4" t="s">
        <v>273</v>
      </c>
      <c r="I655" s="2" t="s">
        <v>281</v>
      </c>
      <c r="J655" s="2" t="s">
        <v>73</v>
      </c>
      <c r="K655" s="4" t="str">
        <f aca="false">CONCATENATE(IF(ISBLANK(W655),"-",W655),"/",IF(ISBLANK(Z655),"-",Z655),"/",IF(ISBLANK(AC655),"-",AC655),"/",IF(ISBLANK(AF655),"-",AF655),"/",IF(ISBLANK(AH655),"-",AH655))</f>
        <v>-/-/-/-/-</v>
      </c>
      <c r="L655" s="4" t="str">
        <f aca="false">CONCATENATE(IF(ISBLANK(X655),"-",X655),"/",IF(ISBLANK(AA655),"-",AA655),"/",IF(ISBLANK(AD655),"-",AD655),"/",IF(ISBLANK(AG655),"-",AG655),"/",IF(ISBLANK(AI655),"-",AI655))</f>
        <v>-/-/-/-/-</v>
      </c>
      <c r="M655" s="14"/>
      <c r="N655" s="4" t="n">
        <v>2015</v>
      </c>
      <c r="O655" s="4" t="str">
        <f aca="false">CONCATENATE(IF(ISBLANK(V655),"-",V655),"/",IF(ISBLANK(Y655),"-",Y655),"/",IF(ISBLANK(AB655),"-",AB655),"/",IF(ISBLANK(AE655),"-",AE655))</f>
        <v>-/-/-/-</v>
      </c>
      <c r="P655" s="4" t="s">
        <v>273</v>
      </c>
      <c r="Q655" s="4" t="s">
        <v>1054</v>
      </c>
      <c r="T655" s="11" t="n">
        <f aca="false">M655*F655</f>
        <v>0</v>
      </c>
      <c r="U655" s="12" t="n">
        <f aca="false">G655*M655</f>
        <v>0</v>
      </c>
      <c r="V655" s="2" t="s">
        <v>161</v>
      </c>
      <c r="Y655" s="0" t="s">
        <v>161</v>
      </c>
      <c r="AB655" s="0" t="s">
        <v>161</v>
      </c>
      <c r="AE655" s="4"/>
      <c r="AJ655" s="0" t="n">
        <f aca="false">VLOOKUP(D655,Koordinaten!$A:$C,2,FALSE())</f>
        <v>12.4853384</v>
      </c>
      <c r="AK655" s="0" t="n">
        <f aca="false">VLOOKUP(D655,Koordinaten!$A:$C,3,FALSE())</f>
        <v>41.894802</v>
      </c>
      <c r="AL655" s="0" t="n">
        <f aca="false">IF(ISBLANK($E655),VLOOKUP(D655,Koordinaten!$A:$C,2,FALSE()),VLOOKUP($E655,Koordinaten!$F:$H,2,FALSE()))</f>
        <v>11.3547801</v>
      </c>
      <c r="AM655" s="0" t="n">
        <f aca="false">IF(ISBLANK($E655),VLOOKUP(D655,Koordinaten!$A:$C,3,FALSE()),VLOOKUP($E655,Koordinaten!$F:$H,3,FALSE()))</f>
        <v>46.4981125</v>
      </c>
      <c r="AN655" s="0" t="str">
        <f aca="false">CONCATENATE(AK655,";",AJ655)</f>
        <v>41,894802;12,4853384</v>
      </c>
      <c r="AO655" s="0" t="str">
        <f aca="false">CONCATENATE(AM655,";",AL655)</f>
        <v>46,4981125;11,3547801</v>
      </c>
      <c r="AP655" s="0" t="n">
        <f aca="false">MIN(IF(ISBLANK(X655),9999,X655),IF(ISBLANK(AA655),9999,AA655),IF(ISBLANK(AD655),9999,AD655),IF(ISBLANK(AG655),9999,AG655),IF(ISBLANK(AI655),9999,AI655))</f>
        <v>9999</v>
      </c>
    </row>
    <row r="656" customFormat="false" ht="12.8" hidden="false" customHeight="false" outlineLevel="0" collapsed="false">
      <c r="B656" s="4" t="s">
        <v>52</v>
      </c>
      <c r="C656" s="5" t="n">
        <v>2010</v>
      </c>
      <c r="D656" s="4" t="s">
        <v>60</v>
      </c>
      <c r="E656" s="4" t="s">
        <v>157</v>
      </c>
      <c r="F656" s="4" t="n">
        <v>2</v>
      </c>
      <c r="G656" s="4"/>
      <c r="H656" s="4" t="s">
        <v>273</v>
      </c>
      <c r="I656" s="2" t="s">
        <v>274</v>
      </c>
      <c r="J656" s="2" t="s">
        <v>275</v>
      </c>
      <c r="K656" s="4" t="str">
        <f aca="false">CONCATENATE(IF(ISBLANK(W656),"-",W656),"/",IF(ISBLANK(Z656),"-",Z656),"/",IF(ISBLANK(AC656),"-",AC656),"/",IF(ISBLANK(AF656),"-",AF656),"/",IF(ISBLANK(AH656),"-",AH656))</f>
        <v>-/-/-/-/-</v>
      </c>
      <c r="L656" s="4" t="str">
        <f aca="false">CONCATENATE(IF(ISBLANK(X656),"-",X656),"/",IF(ISBLANK(AA656),"-",AA656),"/",IF(ISBLANK(AD656),"-",AD656),"/",IF(ISBLANK(AG656),"-",AG656),"/",IF(ISBLANK(AI656),"-",AI656))</f>
        <v>-/-/-/-/-</v>
      </c>
      <c r="M656" s="14"/>
      <c r="N656" s="4" t="n">
        <v>2015</v>
      </c>
      <c r="O656" s="4" t="str">
        <f aca="false">CONCATENATE(IF(ISBLANK(V656),"-",V656),"/",IF(ISBLANK(Y656),"-",Y656),"/",IF(ISBLANK(AB656),"-",AB656),"/",IF(ISBLANK(AE656),"-",AE656))</f>
        <v>-/-/-/-</v>
      </c>
      <c r="P656" s="4" t="s">
        <v>563</v>
      </c>
      <c r="Q656" s="4" t="s">
        <v>1054</v>
      </c>
      <c r="T656" s="11" t="n">
        <f aca="false">M656*F656</f>
        <v>0</v>
      </c>
      <c r="U656" s="12" t="n">
        <f aca="false">G656*M656</f>
        <v>0</v>
      </c>
      <c r="V656" s="0" t="s">
        <v>161</v>
      </c>
      <c r="Y656" s="0" t="s">
        <v>161</v>
      </c>
      <c r="AB656" s="0" t="s">
        <v>161</v>
      </c>
      <c r="AE656" s="4"/>
      <c r="AJ656" s="0" t="n">
        <f aca="false">VLOOKUP(D656,Koordinaten!$A:$C,2,FALSE())</f>
        <v>12.4853384</v>
      </c>
      <c r="AK656" s="0" t="n">
        <f aca="false">VLOOKUP(D656,Koordinaten!$A:$C,3,FALSE())</f>
        <v>41.894802</v>
      </c>
      <c r="AL656" s="0" t="n">
        <f aca="false">IF(ISBLANK($E656),VLOOKUP(D656,Koordinaten!$A:$C,2,FALSE()),VLOOKUP($E656,Koordinaten!$F:$H,2,FALSE()))</f>
        <v>11.3547801</v>
      </c>
      <c r="AM656" s="0" t="n">
        <f aca="false">IF(ISBLANK($E656),VLOOKUP(D656,Koordinaten!$A:$C,3,FALSE()),VLOOKUP($E656,Koordinaten!$F:$H,3,FALSE()))</f>
        <v>46.4981125</v>
      </c>
      <c r="AN656" s="0" t="str">
        <f aca="false">CONCATENATE(AK656,";",AJ656)</f>
        <v>41,894802;12,4853384</v>
      </c>
      <c r="AO656" s="0" t="str">
        <f aca="false">CONCATENATE(AM656,";",AL656)</f>
        <v>46,4981125;11,3547801</v>
      </c>
      <c r="AP656" s="0" t="n">
        <f aca="false">MIN(IF(ISBLANK(X656),9999,X656),IF(ISBLANK(AA656),9999,AA656),IF(ISBLANK(AD656),9999,AD656),IF(ISBLANK(AG656),9999,AG656),IF(ISBLANK(AI656),9999,AI656))</f>
        <v>9999</v>
      </c>
    </row>
    <row r="657" customFormat="false" ht="12.8" hidden="false" customHeight="false" outlineLevel="0" collapsed="false">
      <c r="B657" s="4" t="s">
        <v>44</v>
      </c>
      <c r="C657" s="4" t="n">
        <v>2012</v>
      </c>
      <c r="D657" s="4" t="s">
        <v>60</v>
      </c>
      <c r="E657" s="4" t="s">
        <v>157</v>
      </c>
      <c r="F657" s="4" t="n">
        <v>3</v>
      </c>
      <c r="G657" s="4"/>
      <c r="H657" s="4" t="s">
        <v>273</v>
      </c>
      <c r="I657" s="2" t="s">
        <v>282</v>
      </c>
      <c r="J657" s="2" t="s">
        <v>163</v>
      </c>
      <c r="K657" s="4" t="str">
        <f aca="false">CONCATENATE(IF(ISBLANK(W657),"-",W657),"/",IF(ISBLANK(Z657),"-",Z657),"/",IF(ISBLANK(AC657),"-",AC657),"/",IF(ISBLANK(AF657),"-",AF657),"/",IF(ISBLANK(AH657),"-",AH657))</f>
        <v>-/-/-/-/-</v>
      </c>
      <c r="L657" s="4" t="str">
        <f aca="false">CONCATENATE(IF(ISBLANK(X657),"-",X657),"/",IF(ISBLANK(AA657),"-",AA657),"/",IF(ISBLANK(AD657),"-",AD657),"/",IF(ISBLANK(AG657),"-",AG657),"/",IF(ISBLANK(AI657),"-",AI657))</f>
        <v>-/-/-/-/-</v>
      </c>
      <c r="M657" s="14"/>
      <c r="N657" s="4" t="n">
        <v>2015</v>
      </c>
      <c r="O657" s="4" t="str">
        <f aca="false">CONCATENATE(IF(ISBLANK(V657),"-",V657),"/",IF(ISBLANK(Y657),"-",Y657),"/",IF(ISBLANK(AB657),"-",AB657),"/",IF(ISBLANK(AE657),"-",AE657))</f>
        <v>-/-/-/-</v>
      </c>
      <c r="P657" s="4" t="s">
        <v>273</v>
      </c>
      <c r="Q657" s="4" t="s">
        <v>1054</v>
      </c>
      <c r="T657" s="11" t="n">
        <f aca="false">M657*F657</f>
        <v>0</v>
      </c>
      <c r="U657" s="12" t="n">
        <f aca="false">G657*M657</f>
        <v>0</v>
      </c>
      <c r="V657" s="2" t="s">
        <v>161</v>
      </c>
      <c r="Y657" s="0" t="s">
        <v>161</v>
      </c>
      <c r="AB657" s="0" t="s">
        <v>161</v>
      </c>
      <c r="AE657" s="15"/>
      <c r="AJ657" s="0" t="n">
        <f aca="false">VLOOKUP(D657,Koordinaten!$A:$C,2,FALSE())</f>
        <v>12.4853384</v>
      </c>
      <c r="AK657" s="0" t="n">
        <f aca="false">VLOOKUP(D657,Koordinaten!$A:$C,3,FALSE())</f>
        <v>41.894802</v>
      </c>
      <c r="AL657" s="0" t="n">
        <f aca="false">IF(ISBLANK($E657),VLOOKUP(D657,Koordinaten!$A:$C,2,FALSE()),VLOOKUP($E657,Koordinaten!$F:$H,2,FALSE()))</f>
        <v>11.3547801</v>
      </c>
      <c r="AM657" s="0" t="n">
        <f aca="false">IF(ISBLANK($E657),VLOOKUP(D657,Koordinaten!$A:$C,3,FALSE()),VLOOKUP($E657,Koordinaten!$F:$H,3,FALSE()))</f>
        <v>46.4981125</v>
      </c>
      <c r="AN657" s="0" t="str">
        <f aca="false">CONCATENATE(AK657,";",AJ657)</f>
        <v>41,894802;12,4853384</v>
      </c>
      <c r="AO657" s="0" t="str">
        <f aca="false">CONCATENATE(AM657,";",AL657)</f>
        <v>46,4981125;11,3547801</v>
      </c>
      <c r="AP657" s="0" t="n">
        <f aca="false">MIN(IF(ISBLANK(X657),9999,X657),IF(ISBLANK(AA657),9999,AA657),IF(ISBLANK(AD657),9999,AD657),IF(ISBLANK(AG657),9999,AG657),IF(ISBLANK(AI657),9999,AI657))</f>
        <v>9999</v>
      </c>
    </row>
    <row r="658" customFormat="false" ht="12.8" hidden="false" customHeight="false" outlineLevel="0" collapsed="false">
      <c r="B658" s="4" t="s">
        <v>44</v>
      </c>
      <c r="C658" s="4" t="n">
        <v>2012</v>
      </c>
      <c r="D658" s="4" t="s">
        <v>60</v>
      </c>
      <c r="E658" s="4" t="s">
        <v>157</v>
      </c>
      <c r="F658" s="4" t="n">
        <v>3</v>
      </c>
      <c r="G658" s="4"/>
      <c r="H658" s="4" t="s">
        <v>273</v>
      </c>
      <c r="I658" s="2" t="s">
        <v>283</v>
      </c>
      <c r="J658" s="2" t="s">
        <v>48</v>
      </c>
      <c r="K658" s="4" t="str">
        <f aca="false">CONCATENATE(IF(ISBLANK(W658),"-",W658),"/",IF(ISBLANK(Z658),"-",Z658),"/",IF(ISBLANK(AC658),"-",AC658),"/",IF(ISBLANK(AF658),"-",AF658),"/",IF(ISBLANK(AH658),"-",AH658))</f>
        <v>-/-/-/-/-</v>
      </c>
      <c r="L658" s="4" t="str">
        <f aca="false">CONCATENATE(IF(ISBLANK(X658),"-",X658),"/",IF(ISBLANK(AA658),"-",AA658),"/",IF(ISBLANK(AD658),"-",AD658),"/",IF(ISBLANK(AG658),"-",AG658),"/",IF(ISBLANK(AI658),"-",AI658))</f>
        <v>-/-/-/-/-</v>
      </c>
      <c r="M658" s="14"/>
      <c r="N658" s="4" t="n">
        <v>2015</v>
      </c>
      <c r="O658" s="4" t="str">
        <f aca="false">CONCATENATE(IF(ISBLANK(V658),"-",V658),"/",IF(ISBLANK(Y658),"-",Y658),"/",IF(ISBLANK(AB658),"-",AB658),"/",IF(ISBLANK(AE658),"-",AE658))</f>
        <v>-/-/-/-</v>
      </c>
      <c r="P658" s="4" t="s">
        <v>273</v>
      </c>
      <c r="Q658" s="4" t="s">
        <v>1054</v>
      </c>
      <c r="T658" s="11" t="n">
        <f aca="false">M658*F658</f>
        <v>0</v>
      </c>
      <c r="U658" s="12" t="n">
        <f aca="false">G658*M658</f>
        <v>0</v>
      </c>
      <c r="V658" s="2" t="s">
        <v>161</v>
      </c>
      <c r="Y658" s="0" t="s">
        <v>161</v>
      </c>
      <c r="AB658" s="0" t="s">
        <v>161</v>
      </c>
      <c r="AE658" s="15"/>
      <c r="AJ658" s="0" t="n">
        <f aca="false">VLOOKUP(D658,Koordinaten!$A:$C,2,FALSE())</f>
        <v>12.4853384</v>
      </c>
      <c r="AK658" s="0" t="n">
        <f aca="false">VLOOKUP(D658,Koordinaten!$A:$C,3,FALSE())</f>
        <v>41.894802</v>
      </c>
      <c r="AL658" s="0" t="n">
        <f aca="false">IF(ISBLANK($E658),VLOOKUP(D658,Koordinaten!$A:$C,2,FALSE()),VLOOKUP($E658,Koordinaten!$F:$H,2,FALSE()))</f>
        <v>11.3547801</v>
      </c>
      <c r="AM658" s="0" t="n">
        <f aca="false">IF(ISBLANK($E658),VLOOKUP(D658,Koordinaten!$A:$C,3,FALSE()),VLOOKUP($E658,Koordinaten!$F:$H,3,FALSE()))</f>
        <v>46.4981125</v>
      </c>
      <c r="AN658" s="0" t="str">
        <f aca="false">CONCATENATE(AK658,";",AJ658)</f>
        <v>41,894802;12,4853384</v>
      </c>
      <c r="AO658" s="0" t="str">
        <f aca="false">CONCATENATE(AM658,";",AL658)</f>
        <v>46,4981125;11,3547801</v>
      </c>
      <c r="AP658" s="0" t="n">
        <f aca="false">MIN(IF(ISBLANK(X658),9999,X658),IF(ISBLANK(AA658),9999,AA658),IF(ISBLANK(AD658),9999,AD658),IF(ISBLANK(AG658),9999,AG658),IF(ISBLANK(AI658),9999,AI658))</f>
        <v>9999</v>
      </c>
    </row>
    <row r="659" customFormat="false" ht="12.8" hidden="false" customHeight="false" outlineLevel="0" collapsed="false">
      <c r="B659" s="4" t="s">
        <v>285</v>
      </c>
      <c r="C659" s="5" t="n">
        <v>2012</v>
      </c>
      <c r="D659" s="4" t="s">
        <v>60</v>
      </c>
      <c r="E659" s="4" t="s">
        <v>157</v>
      </c>
      <c r="F659" s="4" t="n">
        <v>1</v>
      </c>
      <c r="G659" s="4"/>
      <c r="H659" s="4" t="s">
        <v>273</v>
      </c>
      <c r="I659" s="2" t="s">
        <v>286</v>
      </c>
      <c r="J659" s="2" t="s">
        <v>97</v>
      </c>
      <c r="K659" s="4" t="str">
        <f aca="false">CONCATENATE(IF(ISBLANK(W659),"-",W659),"/",IF(ISBLANK(Z659),"-",Z659),"/",IF(ISBLANK(AC659),"-",AC659),"/",IF(ISBLANK(AF659),"-",AF659),"/",IF(ISBLANK(AH659),"-",AH659))</f>
        <v>-/-/2015/-/-</v>
      </c>
      <c r="L659" s="4" t="str">
        <f aca="false">CONCATENATE(IF(ISBLANK(X659),"-",X659),"/",IF(ISBLANK(AA659),"-",AA659),"/",IF(ISBLANK(AD659),"-",AD659),"/",IF(ISBLANK(AG659),"-",AG659),"/",IF(ISBLANK(AI659),"-",AI659))</f>
        <v>-/-/2016/-/-</v>
      </c>
      <c r="M659" s="14"/>
      <c r="N659" s="4" t="n">
        <v>2015</v>
      </c>
      <c r="O659" s="4" t="str">
        <f aca="false">CONCATENATE(IF(ISBLANK(V659),"-",V659),"/",IF(ISBLANK(Y659),"-",Y659),"/",IF(ISBLANK(AB659),"-",AB659),"/",IF(ISBLANK(AE659),"-",AE659))</f>
        <v>-/-/88/-</v>
      </c>
      <c r="P659" s="4" t="s">
        <v>563</v>
      </c>
      <c r="Q659" s="4" t="s">
        <v>1054</v>
      </c>
      <c r="T659" s="11" t="n">
        <f aca="false">M659*F659</f>
        <v>0</v>
      </c>
      <c r="U659" s="12" t="n">
        <f aca="false">G659*M659</f>
        <v>0</v>
      </c>
      <c r="V659" s="2" t="s">
        <v>161</v>
      </c>
      <c r="Y659" s="0" t="s">
        <v>161</v>
      </c>
      <c r="AB659" s="0" t="n">
        <v>88</v>
      </c>
      <c r="AC659" s="0" t="n">
        <v>2015</v>
      </c>
      <c r="AD659" s="0" t="n">
        <v>2016</v>
      </c>
      <c r="AE659" s="15"/>
      <c r="AJ659" s="0" t="n">
        <f aca="false">VLOOKUP(D659,Koordinaten!$A:$C,2,FALSE())</f>
        <v>12.4853384</v>
      </c>
      <c r="AK659" s="0" t="n">
        <f aca="false">VLOOKUP(D659,Koordinaten!$A:$C,3,FALSE())</f>
        <v>41.894802</v>
      </c>
      <c r="AL659" s="0" t="n">
        <f aca="false">IF(ISBLANK($E659),VLOOKUP(D659,Koordinaten!$A:$C,2,FALSE()),VLOOKUP($E659,Koordinaten!$F:$H,2,FALSE()))</f>
        <v>11.3547801</v>
      </c>
      <c r="AM659" s="0" t="n">
        <f aca="false">IF(ISBLANK($E659),VLOOKUP(D659,Koordinaten!$A:$C,3,FALSE()),VLOOKUP($E659,Koordinaten!$F:$H,3,FALSE()))</f>
        <v>46.4981125</v>
      </c>
      <c r="AN659" s="0" t="str">
        <f aca="false">CONCATENATE(AK659,";",AJ659)</f>
        <v>41,894802;12,4853384</v>
      </c>
      <c r="AO659" s="0" t="str">
        <f aca="false">CONCATENATE(AM659,";",AL659)</f>
        <v>46,4981125;11,3547801</v>
      </c>
      <c r="AP659" s="0" t="n">
        <f aca="false">MIN(IF(ISBLANK(X659),9999,X659),IF(ISBLANK(AA659),9999,AA659),IF(ISBLANK(AD659),9999,AD659),IF(ISBLANK(AG659),9999,AG659),IF(ISBLANK(AI659),9999,AI659))</f>
        <v>2016</v>
      </c>
    </row>
    <row r="660" customFormat="false" ht="20" hidden="false" customHeight="false" outlineLevel="0" collapsed="false">
      <c r="B660" s="4" t="s">
        <v>89</v>
      </c>
      <c r="C660" s="5" t="n">
        <v>2014</v>
      </c>
      <c r="D660" s="4" t="s">
        <v>60</v>
      </c>
      <c r="E660" s="4" t="s">
        <v>157</v>
      </c>
      <c r="F660" s="4" t="n">
        <v>3</v>
      </c>
      <c r="G660" s="4"/>
      <c r="H660" s="4" t="s">
        <v>273</v>
      </c>
      <c r="I660" s="2" t="s">
        <v>668</v>
      </c>
      <c r="J660" s="2" t="s">
        <v>144</v>
      </c>
      <c r="K660" s="4" t="str">
        <f aca="false">CONCATENATE(IF(ISBLANK(W660),"-",W660),"/",IF(ISBLANK(Z660),"-",Z660),"/",IF(ISBLANK(AC660),"-",AC660),"/",IF(ISBLANK(AF660),"-",AF660),"/",IF(ISBLANK(AH660),"-",AH660))</f>
        <v>2016/-/2016/2018/-</v>
      </c>
      <c r="L660" s="4" t="str">
        <f aca="false">CONCATENATE(IF(ISBLANK(X660),"-",X660),"/",IF(ISBLANK(AA660),"-",AA660),"/",IF(ISBLANK(AD660),"-",AD660),"/",IF(ISBLANK(AG660),"-",AG660),"/",IF(ISBLANK(AI660),"-",AI660))</f>
        <v>2019/-/2019/2022/-</v>
      </c>
      <c r="M660" s="14"/>
      <c r="N660" s="4" t="n">
        <v>2015</v>
      </c>
      <c r="O660" s="4" t="str">
        <f aca="false">CONCATENATE(IF(ISBLANK(V660),"-",V660),"/",IF(ISBLANK(Y660),"-",Y660),"/",IF(ISBLANK(AB660),"-",AB660),"/",IF(ISBLANK(AE660),"-",AE660))</f>
        <v>89+/-/86/CT88</v>
      </c>
      <c r="P660" s="4" t="s">
        <v>563</v>
      </c>
      <c r="Q660" s="4" t="s">
        <v>1054</v>
      </c>
      <c r="T660" s="11" t="n">
        <f aca="false">M660*F660</f>
        <v>0</v>
      </c>
      <c r="U660" s="12" t="n">
        <f aca="false">G660*M660</f>
        <v>0</v>
      </c>
      <c r="V660" s="0" t="s">
        <v>840</v>
      </c>
      <c r="W660" s="0" t="n">
        <v>2016</v>
      </c>
      <c r="X660" s="0" t="n">
        <v>2019</v>
      </c>
      <c r="Y660" s="0" t="s">
        <v>161</v>
      </c>
      <c r="AB660" s="0" t="n">
        <v>86</v>
      </c>
      <c r="AC660" s="0" t="n">
        <v>2016</v>
      </c>
      <c r="AD660" s="0" t="n">
        <v>2019</v>
      </c>
      <c r="AE660" s="15" t="s">
        <v>606</v>
      </c>
      <c r="AF660" s="0" t="n">
        <v>2018</v>
      </c>
      <c r="AG660" s="0" t="n">
        <v>2022</v>
      </c>
      <c r="AJ660" s="0" t="n">
        <f aca="false">VLOOKUP(D660,Koordinaten!$A:$C,2,FALSE())</f>
        <v>12.4853384</v>
      </c>
      <c r="AK660" s="0" t="n">
        <f aca="false">VLOOKUP(D660,Koordinaten!$A:$C,3,FALSE())</f>
        <v>41.894802</v>
      </c>
      <c r="AL660" s="0" t="n">
        <f aca="false">IF(ISBLANK($E660),VLOOKUP(D660,Koordinaten!$A:$C,2,FALSE()),VLOOKUP($E660,Koordinaten!$F:$H,2,FALSE()))</f>
        <v>11.3547801</v>
      </c>
      <c r="AM660" s="0" t="n">
        <f aca="false">IF(ISBLANK($E660),VLOOKUP(D660,Koordinaten!$A:$C,3,FALSE()),VLOOKUP($E660,Koordinaten!$F:$H,3,FALSE()))</f>
        <v>46.4981125</v>
      </c>
      <c r="AN660" s="0" t="str">
        <f aca="false">CONCATENATE(AK660,";",AJ660)</f>
        <v>41,894802;12,4853384</v>
      </c>
      <c r="AO660" s="0" t="str">
        <f aca="false">CONCATENATE(AM660,";",AL660)</f>
        <v>46,4981125;11,3547801</v>
      </c>
      <c r="AP660" s="0" t="n">
        <f aca="false">MIN(IF(ISBLANK(X660),9999,X660),IF(ISBLANK(AA660),9999,AA660),IF(ISBLANK(AD660),9999,AD660),IF(ISBLANK(AG660),9999,AG660),IF(ISBLANK(AI660),9999,AI660))</f>
        <v>2019</v>
      </c>
    </row>
    <row r="661" customFormat="false" ht="12.8" hidden="false" customHeight="false" outlineLevel="0" collapsed="false">
      <c r="B661" s="4" t="s">
        <v>44</v>
      </c>
      <c r="C661" s="5" t="n">
        <v>2011</v>
      </c>
      <c r="D661" s="4" t="s">
        <v>60</v>
      </c>
      <c r="E661" s="4" t="s">
        <v>1073</v>
      </c>
      <c r="F661" s="4" t="n">
        <v>6</v>
      </c>
      <c r="G661" s="4"/>
      <c r="H661" s="2" t="s">
        <v>1074</v>
      </c>
      <c r="I661" s="2" t="s">
        <v>1075</v>
      </c>
      <c r="J661" s="2" t="s">
        <v>1076</v>
      </c>
      <c r="K661" s="4" t="str">
        <f aca="false">CONCATENATE(IF(ISBLANK(W661),"-",W661),"/",IF(ISBLANK(Z661),"-",Z661),"/",IF(ISBLANK(AC661),"-",AC661),"/",IF(ISBLANK(AF661),"-",AF661),"/",IF(ISBLANK(AH661),"-",AH661))</f>
        <v>-/2014/-/-/-</v>
      </c>
      <c r="L661" s="4" t="str">
        <f aca="false">CONCATENATE(IF(ISBLANK(X661),"-",X661),"/",IF(ISBLANK(AA661),"-",AA661),"/",IF(ISBLANK(AD661),"-",AD661),"/",IF(ISBLANK(AG661),"-",AG661),"/",IF(ISBLANK(AI661),"-",AI661))</f>
        <v>-/2024/-/-/-</v>
      </c>
      <c r="M661" s="14"/>
      <c r="N661" s="4" t="n">
        <v>2015</v>
      </c>
      <c r="O661" s="4" t="str">
        <f aca="false">CONCATENATE(IF(ISBLANK(V661),"-",V661),"/",IF(ISBLANK(Y661),"-",Y661),"/",IF(ISBLANK(AB661),"-",AB661),"/",IF(ISBLANK(AE661),"-",AE661))</f>
        <v>-/91/-/-</v>
      </c>
      <c r="P661" s="4" t="s">
        <v>1074</v>
      </c>
      <c r="Q661" s="4" t="s">
        <v>1077</v>
      </c>
      <c r="T661" s="11" t="n">
        <f aca="false">M661*F661</f>
        <v>0</v>
      </c>
      <c r="U661" s="12" t="n">
        <f aca="false">G661*M661</f>
        <v>0</v>
      </c>
      <c r="V661" s="2" t="s">
        <v>161</v>
      </c>
      <c r="Y661" s="0" t="n">
        <v>91</v>
      </c>
      <c r="Z661" s="0" t="n">
        <v>2014</v>
      </c>
      <c r="AA661" s="0" t="n">
        <v>2024</v>
      </c>
      <c r="AB661" s="0" t="s">
        <v>161</v>
      </c>
      <c r="AE661" s="15"/>
      <c r="AJ661" s="0" t="n">
        <f aca="false">VLOOKUP(D661,Koordinaten!$A:$C,2,FALSE())</f>
        <v>12.4853384</v>
      </c>
      <c r="AK661" s="0" t="n">
        <f aca="false">VLOOKUP(D661,Koordinaten!$A:$C,3,FALSE())</f>
        <v>41.894802</v>
      </c>
      <c r="AL661" s="0" t="n">
        <f aca="false">IF(ISBLANK($E661),VLOOKUP(D661,Koordinaten!$A:$C,2,FALSE()),VLOOKUP($E661,Koordinaten!$F:$H,2,FALSE()))</f>
        <v>13.854983</v>
      </c>
      <c r="AM661" s="0" t="n">
        <f aca="false">IF(ISBLANK($E661),VLOOKUP(D661,Koordinaten!$A:$C,3,FALSE()),VLOOKUP($E661,Koordinaten!$F:$H,3,FALSE()))</f>
        <v>42.227681</v>
      </c>
      <c r="AN661" s="0" t="str">
        <f aca="false">CONCATENATE(AK661,";",AJ661)</f>
        <v>41,894802;12,4853384</v>
      </c>
      <c r="AO661" s="0" t="str">
        <f aca="false">CONCATENATE(AM661,";",AL661)</f>
        <v>42,227681;13,854983</v>
      </c>
      <c r="AP661" s="0" t="n">
        <f aca="false">MIN(IF(ISBLANK(X661),9999,X661),IF(ISBLANK(AA661),9999,AA661),IF(ISBLANK(AD661),9999,AD661),IF(ISBLANK(AG661),9999,AG661),IF(ISBLANK(AI661),9999,AI661))</f>
        <v>2024</v>
      </c>
    </row>
    <row r="662" customFormat="false" ht="12.8" hidden="false" customHeight="false" outlineLevel="0" collapsed="false">
      <c r="B662" s="4" t="s">
        <v>89</v>
      </c>
      <c r="C662" s="5" t="n">
        <v>2011</v>
      </c>
      <c r="D662" s="4" t="s">
        <v>60</v>
      </c>
      <c r="E662" s="4" t="s">
        <v>1073</v>
      </c>
      <c r="F662" s="4" t="n">
        <v>6</v>
      </c>
      <c r="G662" s="4"/>
      <c r="H662" s="2" t="s">
        <v>1074</v>
      </c>
      <c r="I662" s="2" t="s">
        <v>1078</v>
      </c>
      <c r="J662" s="2" t="s">
        <v>1079</v>
      </c>
      <c r="K662" s="4" t="str">
        <f aca="false">CONCATENATE(IF(ISBLANK(W662),"-",W662),"/",IF(ISBLANK(Z662),"-",Z662),"/",IF(ISBLANK(AC662),"-",AC662),"/",IF(ISBLANK(AF662),"-",AF662),"/",IF(ISBLANK(AH662),"-",AH662))</f>
        <v>-/-/-/-/-</v>
      </c>
      <c r="L662" s="4" t="str">
        <f aca="false">CONCATENATE(IF(ISBLANK(X662),"-",X662),"/",IF(ISBLANK(AA662),"-",AA662),"/",IF(ISBLANK(AD662),"-",AD662),"/",IF(ISBLANK(AG662),"-",AG662),"/",IF(ISBLANK(AI662),"-",AI662))</f>
        <v>-/-/-/-/-</v>
      </c>
      <c r="M662" s="14"/>
      <c r="N662" s="4" t="n">
        <v>2015</v>
      </c>
      <c r="O662" s="4" t="str">
        <f aca="false">CONCATENATE(IF(ISBLANK(V662),"-",V662),"/",IF(ISBLANK(Y662),"-",Y662),"/",IF(ISBLANK(AB662),"-",AB662),"/",IF(ISBLANK(AE662),"-",AE662))</f>
        <v>-/-/-/-</v>
      </c>
      <c r="P662" s="4" t="s">
        <v>1074</v>
      </c>
      <c r="Q662" s="4" t="s">
        <v>1077</v>
      </c>
      <c r="T662" s="11" t="n">
        <f aca="false">M662*F662</f>
        <v>0</v>
      </c>
      <c r="U662" s="12" t="n">
        <f aca="false">G662*M662</f>
        <v>0</v>
      </c>
      <c r="V662" s="2" t="s">
        <v>161</v>
      </c>
      <c r="AB662" s="0" t="s">
        <v>161</v>
      </c>
      <c r="AE662" s="15"/>
      <c r="AJ662" s="0" t="n">
        <f aca="false">VLOOKUP(D662,Koordinaten!$A:$C,2,FALSE())</f>
        <v>12.4853384</v>
      </c>
      <c r="AK662" s="0" t="n">
        <f aca="false">VLOOKUP(D662,Koordinaten!$A:$C,3,FALSE())</f>
        <v>41.894802</v>
      </c>
      <c r="AL662" s="0" t="n">
        <f aca="false">IF(ISBLANK($E662),VLOOKUP(D662,Koordinaten!$A:$C,2,FALSE()),VLOOKUP($E662,Koordinaten!$F:$H,2,FALSE()))</f>
        <v>13.854983</v>
      </c>
      <c r="AM662" s="0" t="n">
        <f aca="false">IF(ISBLANK($E662),VLOOKUP(D662,Koordinaten!$A:$C,3,FALSE()),VLOOKUP($E662,Koordinaten!$F:$H,3,FALSE()))</f>
        <v>42.227681</v>
      </c>
      <c r="AN662" s="0" t="str">
        <f aca="false">CONCATENATE(AK662,";",AJ662)</f>
        <v>41,894802;12,4853384</v>
      </c>
      <c r="AO662" s="0" t="str">
        <f aca="false">CONCATENATE(AM662,";",AL662)</f>
        <v>42,227681;13,854983</v>
      </c>
      <c r="AP662" s="0" t="n">
        <f aca="false">MIN(IF(ISBLANK(X662),9999,X662),IF(ISBLANK(AA662),9999,AA662),IF(ISBLANK(AD662),9999,AD662),IF(ISBLANK(AG662),9999,AG662),IF(ISBLANK(AI662),9999,AI662))</f>
        <v>9999</v>
      </c>
    </row>
    <row r="663" customFormat="false" ht="12.8" hidden="false" customHeight="false" outlineLevel="0" collapsed="false">
      <c r="B663" s="4" t="s">
        <v>44</v>
      </c>
      <c r="C663" s="5" t="n">
        <v>2012</v>
      </c>
      <c r="D663" s="4" t="s">
        <v>60</v>
      </c>
      <c r="E663" s="4" t="s">
        <v>496</v>
      </c>
      <c r="F663" s="4" t="n">
        <v>2</v>
      </c>
      <c r="G663" s="4" t="n">
        <v>1</v>
      </c>
      <c r="H663" s="2" t="s">
        <v>1080</v>
      </c>
      <c r="I663" s="2" t="s">
        <v>1081</v>
      </c>
      <c r="J663" s="2" t="s">
        <v>1076</v>
      </c>
      <c r="K663" s="4" t="str">
        <f aca="false">CONCATENATE(IF(ISBLANK(W663),"-",W663),"/",IF(ISBLANK(Z663),"-",Z663),"/",IF(ISBLANK(AC663),"-",AC663),"/",IF(ISBLANK(AF663),"-",AF663),"/",IF(ISBLANK(AH663),"-",AH663))</f>
        <v>-/-/2017/-/-</v>
      </c>
      <c r="L663" s="4" t="str">
        <f aca="false">CONCATENATE(IF(ISBLANK(X663),"-",X663),"/",IF(ISBLANK(AA663),"-",AA663),"/",IF(ISBLANK(AD663),"-",AD663),"/",IF(ISBLANK(AG663),"-",AG663),"/",IF(ISBLANK(AI663),"-",AI663))</f>
        <v>-/-/2024/-/-</v>
      </c>
      <c r="M663" s="14"/>
      <c r="N663" s="4" t="n">
        <v>2015</v>
      </c>
      <c r="O663" s="4" t="str">
        <f aca="false">CONCATENATE(IF(ISBLANK(V663),"-",V663),"/",IF(ISBLANK(Y663),"-",Y663),"/",IF(ISBLANK(AB663),"-",AB663),"/",IF(ISBLANK(AE663),"-",AE663))</f>
        <v>-/-/92/CT89,7</v>
      </c>
      <c r="P663" s="4" t="s">
        <v>1082</v>
      </c>
      <c r="Q663" s="4" t="s">
        <v>1077</v>
      </c>
      <c r="T663" s="11" t="n">
        <f aca="false">M663*F663</f>
        <v>0</v>
      </c>
      <c r="U663" s="12" t="n">
        <f aca="false">G663*M663</f>
        <v>0</v>
      </c>
      <c r="V663" s="2" t="s">
        <v>161</v>
      </c>
      <c r="AB663" s="0" t="n">
        <v>92</v>
      </c>
      <c r="AC663" s="0" t="n">
        <v>2017</v>
      </c>
      <c r="AD663" s="0" t="n">
        <v>2024</v>
      </c>
      <c r="AE663" s="15" t="s">
        <v>854</v>
      </c>
      <c r="AJ663" s="0" t="n">
        <f aca="false">VLOOKUP(D663,Koordinaten!$A:$C,2,FALSE())</f>
        <v>12.4853384</v>
      </c>
      <c r="AK663" s="0" t="n">
        <f aca="false">VLOOKUP(D663,Koordinaten!$A:$C,3,FALSE())</f>
        <v>41.894802</v>
      </c>
      <c r="AL663" s="0" t="n">
        <f aca="false">IF(ISBLANK($E663),VLOOKUP(D663,Koordinaten!$A:$C,2,FALSE()),VLOOKUP($E663,Koordinaten!$F:$H,2,FALSE()))</f>
        <v>13.1415872</v>
      </c>
      <c r="AM663" s="0" t="n">
        <f aca="false">IF(ISBLANK($E663),VLOOKUP(D663,Koordinaten!$A:$C,3,FALSE()),VLOOKUP($E663,Koordinaten!$F:$H,3,FALSE()))</f>
        <v>43.3458388</v>
      </c>
      <c r="AN663" s="0" t="str">
        <f aca="false">CONCATENATE(AK663,";",AJ663)</f>
        <v>41,894802;12,4853384</v>
      </c>
      <c r="AO663" s="0" t="str">
        <f aca="false">CONCATENATE(AM663,";",AL663)</f>
        <v>43,3458388;13,1415872</v>
      </c>
      <c r="AP663" s="0" t="n">
        <f aca="false">MIN(IF(ISBLANK(X663),9999,X663),IF(ISBLANK(AA663),9999,AA663),IF(ISBLANK(AD663),9999,AD663),IF(ISBLANK(AG663),9999,AG663),IF(ISBLANK(AI663),9999,AI663))</f>
        <v>2024</v>
      </c>
      <c r="AQ663" s="10" t="n">
        <v>44066</v>
      </c>
      <c r="AR663" s="0" t="n">
        <v>15</v>
      </c>
    </row>
    <row r="664" customFormat="false" ht="12.8" hidden="false" customHeight="false" outlineLevel="0" collapsed="false">
      <c r="B664" s="4" t="s">
        <v>44</v>
      </c>
      <c r="C664" s="5" t="n">
        <v>2007</v>
      </c>
      <c r="D664" s="4" t="s">
        <v>60</v>
      </c>
      <c r="E664" s="4" t="s">
        <v>91</v>
      </c>
      <c r="F664" s="4" t="n">
        <v>3</v>
      </c>
      <c r="G664" s="4" t="n">
        <v>1</v>
      </c>
      <c r="H664" s="2" t="s">
        <v>103</v>
      </c>
      <c r="I664" s="2" t="s">
        <v>104</v>
      </c>
      <c r="J664" s="2" t="s">
        <v>94</v>
      </c>
      <c r="K664" s="4" t="str">
        <f aca="false">CONCATENATE(IF(ISBLANK(W664),"-",W664),"/",IF(ISBLANK(Z664),"-",Z664),"/",IF(ISBLANK(AC664),"-",AC664),"/",IF(ISBLANK(AF664),"-",AF664),"/",IF(ISBLANK(AH664),"-",AH664))</f>
        <v>-/-/2016/2016/-</v>
      </c>
      <c r="L664" s="4" t="str">
        <f aca="false">CONCATENATE(IF(ISBLANK(X664),"-",X664),"/",IF(ISBLANK(AA664),"-",AA664),"/",IF(ISBLANK(AD664),"-",AD664),"/",IF(ISBLANK(AG664),"-",AG664),"/",IF(ISBLANK(AI664),"-",AI664))</f>
        <v>-/-/2024/2026/-</v>
      </c>
      <c r="M664" s="14"/>
      <c r="N664" s="4" t="n">
        <v>2015</v>
      </c>
      <c r="O664" s="4" t="str">
        <f aca="false">CONCATENATE(IF(ISBLANK(V664),"-",V664),"/",IF(ISBLANK(Y664),"-",Y664),"/",IF(ISBLANK(AB664),"-",AB664),"/",IF(ISBLANK(AE664),"-",AE664))</f>
        <v>-/-/91/93,1</v>
      </c>
      <c r="P664" s="4" t="s">
        <v>103</v>
      </c>
      <c r="Q664" s="4" t="s">
        <v>1077</v>
      </c>
      <c r="T664" s="11" t="n">
        <f aca="false">M664*F664</f>
        <v>0</v>
      </c>
      <c r="U664" s="12" t="n">
        <f aca="false">G664*M664</f>
        <v>0</v>
      </c>
      <c r="V664" s="2" t="s">
        <v>161</v>
      </c>
      <c r="AB664" s="0" t="n">
        <v>91</v>
      </c>
      <c r="AC664" s="0" t="n">
        <v>2016</v>
      </c>
      <c r="AD664" s="0" t="n">
        <v>2024</v>
      </c>
      <c r="AE664" s="15" t="n">
        <v>93.1</v>
      </c>
      <c r="AF664" s="0" t="n">
        <v>2016</v>
      </c>
      <c r="AG664" s="0" t="n">
        <v>2026</v>
      </c>
      <c r="AJ664" s="0" t="n">
        <f aca="false">VLOOKUP(D664,Koordinaten!$A:$C,2,FALSE())</f>
        <v>12.4853384</v>
      </c>
      <c r="AK664" s="0" t="n">
        <f aca="false">VLOOKUP(D664,Koordinaten!$A:$C,3,FALSE())</f>
        <v>41.894802</v>
      </c>
      <c r="AL664" s="0" t="n">
        <f aca="false">IF(ISBLANK($E664),VLOOKUP(D664,Koordinaten!$A:$C,2,FALSE()),VLOOKUP($E664,Koordinaten!$F:$H,2,FALSE()))</f>
        <v>12.490236</v>
      </c>
      <c r="AM664" s="0" t="n">
        <f aca="false">IF(ISBLANK($E664),VLOOKUP(D664,Koordinaten!$A:$C,3,FALSE()),VLOOKUP($E664,Koordinaten!$F:$H,3,FALSE()))</f>
        <v>42.965916</v>
      </c>
      <c r="AN664" s="0" t="str">
        <f aca="false">CONCATENATE(AK664,";",AJ664)</f>
        <v>41,894802;12,4853384</v>
      </c>
      <c r="AO664" s="0" t="str">
        <f aca="false">CONCATENATE(AM664,";",AL664)</f>
        <v>42,965916;12,490236</v>
      </c>
      <c r="AP664" s="0" t="n">
        <f aca="false">MIN(IF(ISBLANK(X664),9999,X664),IF(ISBLANK(AA664),9999,AA664),IF(ISBLANK(AD664),9999,AD664),IF(ISBLANK(AG664),9999,AG664),IF(ISBLANK(AI664),9999,AI664))</f>
        <v>2024</v>
      </c>
      <c r="AQ664" s="10" t="n">
        <v>44066</v>
      </c>
      <c r="AR664" s="0" t="n">
        <v>11</v>
      </c>
    </row>
    <row r="665" customFormat="false" ht="12.8" hidden="false" customHeight="false" outlineLevel="0" collapsed="false">
      <c r="B665" s="4" t="s">
        <v>44</v>
      </c>
      <c r="C665" s="5" t="n">
        <v>2007</v>
      </c>
      <c r="D665" s="4" t="s">
        <v>60</v>
      </c>
      <c r="E665" s="4" t="s">
        <v>91</v>
      </c>
      <c r="F665" s="4" t="n">
        <v>3</v>
      </c>
      <c r="G665" s="4"/>
      <c r="H665" s="2" t="s">
        <v>103</v>
      </c>
      <c r="I665" s="2" t="s">
        <v>1083</v>
      </c>
      <c r="J665" s="2" t="s">
        <v>48</v>
      </c>
      <c r="K665" s="4" t="str">
        <f aca="false">CONCATENATE(IF(ISBLANK(W665),"-",W665),"/",IF(ISBLANK(Z665),"-",Z665),"/",IF(ISBLANK(AC665),"-",AC665),"/",IF(ISBLANK(AF665),"-",AF665),"/",IF(ISBLANK(AH665),"-",AH665))</f>
        <v>-/-/-/-/-</v>
      </c>
      <c r="L665" s="4" t="str">
        <f aca="false">CONCATENATE(IF(ISBLANK(X665),"-",X665),"/",IF(ISBLANK(AA665),"-",AA665),"/",IF(ISBLANK(AD665),"-",AD665),"/",IF(ISBLANK(AG665),"-",AG665),"/",IF(ISBLANK(AI665),"-",AI665))</f>
        <v>-/-/-/-/-</v>
      </c>
      <c r="M665" s="14"/>
      <c r="N665" s="4" t="n">
        <v>2015</v>
      </c>
      <c r="O665" s="4" t="str">
        <f aca="false">CONCATENATE(IF(ISBLANK(V665),"-",V665),"/",IF(ISBLANK(Y665),"-",Y665),"/",IF(ISBLANK(AB665),"-",AB665),"/",IF(ISBLANK(AE665),"-",AE665))</f>
        <v>-/-/-/CT91,7</v>
      </c>
      <c r="P665" s="4" t="s">
        <v>103</v>
      </c>
      <c r="Q665" s="4" t="s">
        <v>1077</v>
      </c>
      <c r="T665" s="11" t="n">
        <f aca="false">M665*F665</f>
        <v>0</v>
      </c>
      <c r="U665" s="12" t="n">
        <f aca="false">G665*M665</f>
        <v>0</v>
      </c>
      <c r="V665" s="2" t="s">
        <v>161</v>
      </c>
      <c r="AB665" s="0" t="s">
        <v>161</v>
      </c>
      <c r="AE665" s="4" t="s">
        <v>844</v>
      </c>
      <c r="AJ665" s="0" t="n">
        <f aca="false">VLOOKUP(D665,Koordinaten!$A:$C,2,FALSE())</f>
        <v>12.4853384</v>
      </c>
      <c r="AK665" s="0" t="n">
        <f aca="false">VLOOKUP(D665,Koordinaten!$A:$C,3,FALSE())</f>
        <v>41.894802</v>
      </c>
      <c r="AL665" s="0" t="n">
        <f aca="false">IF(ISBLANK($E665),VLOOKUP(D665,Koordinaten!$A:$C,2,FALSE()),VLOOKUP($E665,Koordinaten!$F:$H,2,FALSE()))</f>
        <v>12.490236</v>
      </c>
      <c r="AM665" s="0" t="n">
        <f aca="false">IF(ISBLANK($E665),VLOOKUP(D665,Koordinaten!$A:$C,3,FALSE()),VLOOKUP($E665,Koordinaten!$F:$H,3,FALSE()))</f>
        <v>42.965916</v>
      </c>
      <c r="AN665" s="0" t="str">
        <f aca="false">CONCATENATE(AK665,";",AJ665)</f>
        <v>41,894802;12,4853384</v>
      </c>
      <c r="AO665" s="0" t="str">
        <f aca="false">CONCATENATE(AM665,";",AL665)</f>
        <v>42,965916;12,490236</v>
      </c>
      <c r="AP665" s="0" t="n">
        <f aca="false">MIN(IF(ISBLANK(X665),9999,X665),IF(ISBLANK(AA665),9999,AA665),IF(ISBLANK(AD665),9999,AD665),IF(ISBLANK(AG665),9999,AG665),IF(ISBLANK(AI665),9999,AI665))</f>
        <v>9999</v>
      </c>
    </row>
    <row r="666" customFormat="false" ht="12.8" hidden="false" customHeight="false" outlineLevel="0" collapsed="false">
      <c r="B666" s="4" t="s">
        <v>52</v>
      </c>
      <c r="C666" s="5" t="n">
        <v>2008</v>
      </c>
      <c r="D666" s="4" t="s">
        <v>60</v>
      </c>
      <c r="E666" s="4" t="s">
        <v>91</v>
      </c>
      <c r="F666" s="4" t="n">
        <v>1</v>
      </c>
      <c r="G666" s="4" t="n">
        <v>1</v>
      </c>
      <c r="H666" s="2" t="s">
        <v>103</v>
      </c>
      <c r="I666" s="2" t="s">
        <v>1084</v>
      </c>
      <c r="J666" s="2" t="s">
        <v>94</v>
      </c>
      <c r="K666" s="4" t="str">
        <f aca="false">CONCATENATE(IF(ISBLANK(W666),"-",W666),"/",IF(ISBLANK(Z666),"-",Z666),"/",IF(ISBLANK(AC666),"-",AC666),"/",IF(ISBLANK(AF666),"-",AF666),"/",IF(ISBLANK(AH666),"-",AH666))</f>
        <v>-/-/2016/-/-</v>
      </c>
      <c r="L666" s="4" t="str">
        <f aca="false">CONCATENATE(IF(ISBLANK(X666),"-",X666),"/",IF(ISBLANK(AA666),"-",AA666),"/",IF(ISBLANK(AD666),"-",AD666),"/",IF(ISBLANK(AG666),"-",AG666),"/",IF(ISBLANK(AI666),"-",AI666))</f>
        <v>-/-/2022/-/-</v>
      </c>
      <c r="M666" s="14"/>
      <c r="N666" s="4" t="n">
        <v>2015</v>
      </c>
      <c r="O666" s="4" t="str">
        <f aca="false">CONCATENATE(IF(ISBLANK(V666),"-",V666),"/",IF(ISBLANK(Y666),"-",Y666),"/",IF(ISBLANK(AB666),"-",AB666),"/",IF(ISBLANK(AE666),"-",AE666))</f>
        <v>-/-/90/92</v>
      </c>
      <c r="P666" s="4" t="s">
        <v>103</v>
      </c>
      <c r="Q666" s="4" t="s">
        <v>1077</v>
      </c>
      <c r="T666" s="11" t="n">
        <f aca="false">M666*F666</f>
        <v>0</v>
      </c>
      <c r="U666" s="12" t="n">
        <f aca="false">G666*M666</f>
        <v>0</v>
      </c>
      <c r="V666" s="2" t="s">
        <v>161</v>
      </c>
      <c r="AB666" s="0" t="n">
        <v>90</v>
      </c>
      <c r="AC666" s="0" t="n">
        <v>2016</v>
      </c>
      <c r="AD666" s="0" t="n">
        <v>2022</v>
      </c>
      <c r="AE666" s="15" t="n">
        <v>92</v>
      </c>
      <c r="AJ666" s="0" t="n">
        <f aca="false">VLOOKUP(D666,Koordinaten!$A:$C,2,FALSE())</f>
        <v>12.4853384</v>
      </c>
      <c r="AK666" s="0" t="n">
        <f aca="false">VLOOKUP(D666,Koordinaten!$A:$C,3,FALSE())</f>
        <v>41.894802</v>
      </c>
      <c r="AL666" s="0" t="n">
        <f aca="false">IF(ISBLANK($E666),VLOOKUP(D666,Koordinaten!$A:$C,2,FALSE()),VLOOKUP($E666,Koordinaten!$F:$H,2,FALSE()))</f>
        <v>12.490236</v>
      </c>
      <c r="AM666" s="0" t="n">
        <f aca="false">IF(ISBLANK($E666),VLOOKUP(D666,Koordinaten!$A:$C,3,FALSE()),VLOOKUP($E666,Koordinaten!$F:$H,3,FALSE()))</f>
        <v>42.965916</v>
      </c>
      <c r="AN666" s="0" t="str">
        <f aca="false">CONCATENATE(AK666,";",AJ666)</f>
        <v>41,894802;12,4853384</v>
      </c>
      <c r="AO666" s="0" t="str">
        <f aca="false">CONCATENATE(AM666,";",AL666)</f>
        <v>42,965916;12,490236</v>
      </c>
      <c r="AP666" s="0" t="n">
        <f aca="false">MIN(IF(ISBLANK(X666),9999,X666),IF(ISBLANK(AA666),9999,AA666),IF(ISBLANK(AD666),9999,AD666),IF(ISBLANK(AG666),9999,AG666),IF(ISBLANK(AI666),9999,AI666))</f>
        <v>2022</v>
      </c>
      <c r="AQ666" s="10" t="n">
        <v>44107</v>
      </c>
      <c r="AR666" s="0" t="s">
        <v>51</v>
      </c>
    </row>
    <row r="667" customFormat="false" ht="12.8" hidden="false" customHeight="false" outlineLevel="0" collapsed="false">
      <c r="B667" s="4" t="s">
        <v>44</v>
      </c>
      <c r="C667" s="5" t="n">
        <v>2011</v>
      </c>
      <c r="D667" s="4" t="s">
        <v>60</v>
      </c>
      <c r="E667" s="4" t="s">
        <v>1085</v>
      </c>
      <c r="F667" s="4" t="n">
        <v>3</v>
      </c>
      <c r="G667" s="4"/>
      <c r="H667" s="4" t="s">
        <v>1086</v>
      </c>
      <c r="I667" s="2" t="s">
        <v>1087</v>
      </c>
      <c r="J667" s="2" t="s">
        <v>48</v>
      </c>
      <c r="K667" s="4" t="str">
        <f aca="false">CONCATENATE(IF(ISBLANK(W667),"-",W667),"/",IF(ISBLANK(Z667),"-",Z667),"/",IF(ISBLANK(AC667),"-",AC667),"/",IF(ISBLANK(AF667),"-",AF667),"/",IF(ISBLANK(AH667),"-",AH667))</f>
        <v>-/-/-/-/-</v>
      </c>
      <c r="L667" s="4" t="str">
        <f aca="false">CONCATENATE(IF(ISBLANK(X667),"-",X667),"/",IF(ISBLANK(AA667),"-",AA667),"/",IF(ISBLANK(AD667),"-",AD667),"/",IF(ISBLANK(AG667),"-",AG667),"/",IF(ISBLANK(AI667),"-",AI667))</f>
        <v>-/-/-/-/-</v>
      </c>
      <c r="M667" s="14"/>
      <c r="N667" s="4" t="n">
        <v>2015</v>
      </c>
      <c r="O667" s="4" t="str">
        <f aca="false">CONCATENATE(IF(ISBLANK(V667),"-",V667),"/",IF(ISBLANK(Y667),"-",Y667),"/",IF(ISBLANK(AB667),"-",AB667),"/",IF(ISBLANK(AE667),"-",AE667))</f>
        <v>-/-/-/CT91</v>
      </c>
      <c r="P667" s="4" t="s">
        <v>1086</v>
      </c>
      <c r="Q667" s="4" t="s">
        <v>1077</v>
      </c>
      <c r="T667" s="11" t="n">
        <f aca="false">M667*F667</f>
        <v>0</v>
      </c>
      <c r="U667" s="12" t="n">
        <f aca="false">G667*M667</f>
        <v>0</v>
      </c>
      <c r="V667" s="2" t="s">
        <v>161</v>
      </c>
      <c r="AB667" s="0" t="s">
        <v>161</v>
      </c>
      <c r="AE667" s="4" t="s">
        <v>902</v>
      </c>
      <c r="AJ667" s="0" t="n">
        <f aca="false">VLOOKUP(D667,Koordinaten!$A:$C,2,FALSE())</f>
        <v>12.4853384</v>
      </c>
      <c r="AK667" s="0" t="n">
        <f aca="false">VLOOKUP(D667,Koordinaten!$A:$C,3,FALSE())</f>
        <v>41.894802</v>
      </c>
      <c r="AL667" s="0" t="n">
        <f aca="false">IF(ISBLANK($E667),VLOOKUP(D667,Koordinaten!$A:$C,2,FALSE()),VLOOKUP($E667,Koordinaten!$F:$H,2,FALSE()))</f>
        <v>14.595614</v>
      </c>
      <c r="AM667" s="0" t="n">
        <f aca="false">IF(ISBLANK($E667),VLOOKUP(D667,Koordinaten!$A:$C,3,FALSE()),VLOOKUP($E667,Koordinaten!$F:$H,3,FALSE()))</f>
        <v>41.684672</v>
      </c>
      <c r="AN667" s="0" t="str">
        <f aca="false">CONCATENATE(AK667,";",AJ667)</f>
        <v>41,894802;12,4853384</v>
      </c>
      <c r="AO667" s="0" t="str">
        <f aca="false">CONCATENATE(AM667,";",AL667)</f>
        <v>41,684672;14,595614</v>
      </c>
      <c r="AP667" s="0" t="n">
        <f aca="false">MIN(IF(ISBLANK(X667),9999,X667),IF(ISBLANK(AA667),9999,AA667),IF(ISBLANK(AD667),9999,AD667),IF(ISBLANK(AG667),9999,AG667),IF(ISBLANK(AI667),9999,AI667))</f>
        <v>9999</v>
      </c>
    </row>
    <row r="668" customFormat="false" ht="12.8" hidden="false" customHeight="false" outlineLevel="0" collapsed="false">
      <c r="B668" s="4" t="s">
        <v>44</v>
      </c>
      <c r="C668" s="4" t="n">
        <v>2011</v>
      </c>
      <c r="D668" s="4" t="s">
        <v>60</v>
      </c>
      <c r="E668" s="4" t="s">
        <v>1085</v>
      </c>
      <c r="F668" s="4" t="n">
        <v>3</v>
      </c>
      <c r="G668" s="4"/>
      <c r="H668" s="4" t="s">
        <v>1086</v>
      </c>
      <c r="I668" s="2" t="s">
        <v>1088</v>
      </c>
      <c r="J668" s="2" t="s">
        <v>48</v>
      </c>
      <c r="K668" s="4" t="str">
        <f aca="false">CONCATENATE(IF(ISBLANK(W668),"-",W668),"/",IF(ISBLANK(Z668),"-",Z668),"/",IF(ISBLANK(AC668),"-",AC668),"/",IF(ISBLANK(AF668),"-",AF668),"/",IF(ISBLANK(AH668),"-",AH668))</f>
        <v>-/2014/-/-/-</v>
      </c>
      <c r="L668" s="4" t="str">
        <f aca="false">CONCATENATE(IF(ISBLANK(X668),"-",X668),"/",IF(ISBLANK(AA668),"-",AA668),"/",IF(ISBLANK(AD668),"-",AD668),"/",IF(ISBLANK(AG668),"-",AG668),"/",IF(ISBLANK(AI668),"-",AI668))</f>
        <v>-/2021/-/-/-</v>
      </c>
      <c r="M668" s="14"/>
      <c r="N668" s="4" t="n">
        <v>2015</v>
      </c>
      <c r="O668" s="4" t="str">
        <f aca="false">CONCATENATE(IF(ISBLANK(V668),"-",V668),"/",IF(ISBLANK(Y668),"-",Y668),"/",IF(ISBLANK(AB668),"-",AB668),"/",IF(ISBLANK(AE668),"-",AE668))</f>
        <v>-/90/-/-</v>
      </c>
      <c r="P668" s="4" t="s">
        <v>1086</v>
      </c>
      <c r="Q668" s="4" t="s">
        <v>1077</v>
      </c>
      <c r="T668" s="11" t="n">
        <f aca="false">M668*F668</f>
        <v>0</v>
      </c>
      <c r="U668" s="12" t="n">
        <f aca="false">G668*M668</f>
        <v>0</v>
      </c>
      <c r="V668" s="2" t="s">
        <v>161</v>
      </c>
      <c r="Y668" s="0" t="n">
        <v>90</v>
      </c>
      <c r="Z668" s="0" t="n">
        <v>2014</v>
      </c>
      <c r="AA668" s="0" t="n">
        <v>2021</v>
      </c>
      <c r="AB668" s="0" t="s">
        <v>161</v>
      </c>
      <c r="AE668" s="15"/>
      <c r="AJ668" s="0" t="n">
        <f aca="false">VLOOKUP(D668,Koordinaten!$A:$C,2,FALSE())</f>
        <v>12.4853384</v>
      </c>
      <c r="AK668" s="0" t="n">
        <f aca="false">VLOOKUP(D668,Koordinaten!$A:$C,3,FALSE())</f>
        <v>41.894802</v>
      </c>
      <c r="AL668" s="0" t="n">
        <f aca="false">IF(ISBLANK($E668),VLOOKUP(D668,Koordinaten!$A:$C,2,FALSE()),VLOOKUP($E668,Koordinaten!$F:$H,2,FALSE()))</f>
        <v>14.595614</v>
      </c>
      <c r="AM668" s="0" t="n">
        <f aca="false">IF(ISBLANK($E668),VLOOKUP(D668,Koordinaten!$A:$C,3,FALSE()),VLOOKUP($E668,Koordinaten!$F:$H,3,FALSE()))</f>
        <v>41.684672</v>
      </c>
      <c r="AN668" s="0" t="str">
        <f aca="false">CONCATENATE(AK668,";",AJ668)</f>
        <v>41,894802;12,4853384</v>
      </c>
      <c r="AO668" s="0" t="str">
        <f aca="false">CONCATENATE(AM668,";",AL668)</f>
        <v>41,684672;14,595614</v>
      </c>
      <c r="AP668" s="0" t="n">
        <f aca="false">MIN(IF(ISBLANK(X668),9999,X668),IF(ISBLANK(AA668),9999,AA668),IF(ISBLANK(AD668),9999,AD668),IF(ISBLANK(AG668),9999,AG668),IF(ISBLANK(AI668),9999,AI668))</f>
        <v>2021</v>
      </c>
    </row>
    <row r="669" customFormat="false" ht="12.8" hidden="false" customHeight="false" outlineLevel="0" collapsed="false">
      <c r="B669" s="15" t="s">
        <v>44</v>
      </c>
      <c r="C669" s="4" t="n">
        <v>2011</v>
      </c>
      <c r="D669" s="4" t="s">
        <v>60</v>
      </c>
      <c r="E669" s="4" t="s">
        <v>1085</v>
      </c>
      <c r="F669" s="4" t="n">
        <v>3</v>
      </c>
      <c r="G669" s="4"/>
      <c r="H669" s="4" t="s">
        <v>1086</v>
      </c>
      <c r="I669" s="2" t="s">
        <v>1089</v>
      </c>
      <c r="J669" s="2" t="s">
        <v>444</v>
      </c>
      <c r="K669" s="4" t="str">
        <f aca="false">CONCATENATE(IF(ISBLANK(W669),"-",W669),"/",IF(ISBLANK(Z669),"-",Z669),"/",IF(ISBLANK(AC669),"-",AC669),"/",IF(ISBLANK(AF669),"-",AF669),"/",IF(ISBLANK(AH669),"-",AH669))</f>
        <v>-/2014/-/-/-</v>
      </c>
      <c r="L669" s="4" t="str">
        <f aca="false">CONCATENATE(IF(ISBLANK(X669),"-",X669),"/",IF(ISBLANK(AA669),"-",AA669),"/",IF(ISBLANK(AD669),"-",AD669),"/",IF(ISBLANK(AG669),"-",AG669),"/",IF(ISBLANK(AI669),"-",AI669))</f>
        <v>-/2017/-/-/-</v>
      </c>
      <c r="M669" s="14"/>
      <c r="N669" s="4" t="n">
        <v>2015</v>
      </c>
      <c r="O669" s="4" t="str">
        <f aca="false">CONCATENATE(IF(ISBLANK(V669),"-",V669),"/",IF(ISBLANK(Y669),"-",Y669),"/",IF(ISBLANK(AB669),"-",AB669),"/",IF(ISBLANK(AE669),"-",AE669))</f>
        <v>-/87/-/-</v>
      </c>
      <c r="P669" s="4" t="s">
        <v>1086</v>
      </c>
      <c r="Q669" s="4" t="s">
        <v>1077</v>
      </c>
      <c r="T669" s="11" t="n">
        <f aca="false">M669*F669</f>
        <v>0</v>
      </c>
      <c r="U669" s="12" t="n">
        <f aca="false">G669*M669</f>
        <v>0</v>
      </c>
      <c r="V669" s="2" t="s">
        <v>161</v>
      </c>
      <c r="Y669" s="0" t="n">
        <v>87</v>
      </c>
      <c r="Z669" s="0" t="n">
        <v>2014</v>
      </c>
      <c r="AA669" s="0" t="n">
        <v>2017</v>
      </c>
      <c r="AB669" s="0" t="s">
        <v>161</v>
      </c>
      <c r="AE669" s="15"/>
      <c r="AJ669" s="0" t="n">
        <f aca="false">VLOOKUP(D669,Koordinaten!$A:$C,2,FALSE())</f>
        <v>12.4853384</v>
      </c>
      <c r="AK669" s="0" t="n">
        <f aca="false">VLOOKUP(D669,Koordinaten!$A:$C,3,FALSE())</f>
        <v>41.894802</v>
      </c>
      <c r="AL669" s="0" t="n">
        <f aca="false">IF(ISBLANK($E669),VLOOKUP(D669,Koordinaten!$A:$C,2,FALSE()),VLOOKUP($E669,Koordinaten!$F:$H,2,FALSE()))</f>
        <v>14.595614</v>
      </c>
      <c r="AM669" s="0" t="n">
        <f aca="false">IF(ISBLANK($E669),VLOOKUP(D669,Koordinaten!$A:$C,3,FALSE()),VLOOKUP($E669,Koordinaten!$F:$H,3,FALSE()))</f>
        <v>41.684672</v>
      </c>
      <c r="AN669" s="0" t="str">
        <f aca="false">CONCATENATE(AK669,";",AJ669)</f>
        <v>41,894802;12,4853384</v>
      </c>
      <c r="AO669" s="0" t="str">
        <f aca="false">CONCATENATE(AM669,";",AL669)</f>
        <v>41,684672;14,595614</v>
      </c>
      <c r="AP669" s="0" t="n">
        <f aca="false">MIN(IF(ISBLANK(X669),9999,X669),IF(ISBLANK(AA669),9999,AA669),IF(ISBLANK(AD669),9999,AD669),IF(ISBLANK(AG669),9999,AG669),IF(ISBLANK(AI669),9999,AI669))</f>
        <v>2017</v>
      </c>
    </row>
    <row r="670" customFormat="false" ht="12.8" hidden="false" customHeight="false" outlineLevel="0" collapsed="false">
      <c r="B670" s="15" t="s">
        <v>44</v>
      </c>
      <c r="C670" s="4" t="n">
        <v>2011</v>
      </c>
      <c r="D670" s="4" t="s">
        <v>60</v>
      </c>
      <c r="E670" s="4" t="s">
        <v>1085</v>
      </c>
      <c r="F670" s="4" t="n">
        <v>3</v>
      </c>
      <c r="G670" s="4"/>
      <c r="H670" s="4" t="s">
        <v>1086</v>
      </c>
      <c r="I670" s="2" t="s">
        <v>1090</v>
      </c>
      <c r="J670" s="2" t="s">
        <v>1090</v>
      </c>
      <c r="K670" s="4" t="str">
        <f aca="false">CONCATENATE(IF(ISBLANK(W670),"-",W670),"/",IF(ISBLANK(Z670),"-",Z670),"/",IF(ISBLANK(AC670),"-",AC670),"/",IF(ISBLANK(AF670),"-",AF670),"/",IF(ISBLANK(AH670),"-",AH670))</f>
        <v>-/-/2015/-/-</v>
      </c>
      <c r="L670" s="4" t="str">
        <f aca="false">CONCATENATE(IF(ISBLANK(X670),"-",X670),"/",IF(ISBLANK(AA670),"-",AA670),"/",IF(ISBLANK(AD670),"-",AD670),"/",IF(ISBLANK(AG670),"-",AG670),"/",IF(ISBLANK(AI670),"-",AI670))</f>
        <v>-/-/2024/-/-</v>
      </c>
      <c r="M670" s="14"/>
      <c r="N670" s="4" t="n">
        <v>2015</v>
      </c>
      <c r="O670" s="4" t="str">
        <f aca="false">CONCATENATE(IF(ISBLANK(V670),"-",V670),"/",IF(ISBLANK(Y670),"-",Y670),"/",IF(ISBLANK(AB670),"-",AB670),"/",IF(ISBLANK(AE670),"-",AE670))</f>
        <v>-/-/90/-</v>
      </c>
      <c r="P670" s="4" t="s">
        <v>1086</v>
      </c>
      <c r="Q670" s="4" t="s">
        <v>1077</v>
      </c>
      <c r="T670" s="11" t="n">
        <f aca="false">M670*F670</f>
        <v>0</v>
      </c>
      <c r="U670" s="12" t="n">
        <f aca="false">G670*M670</f>
        <v>0</v>
      </c>
      <c r="V670" s="2" t="s">
        <v>161</v>
      </c>
      <c r="AB670" s="0" t="n">
        <v>90</v>
      </c>
      <c r="AC670" s="0" t="n">
        <v>2015</v>
      </c>
      <c r="AD670" s="0" t="n">
        <v>2024</v>
      </c>
      <c r="AE670" s="15"/>
      <c r="AJ670" s="0" t="n">
        <f aca="false">VLOOKUP(D670,Koordinaten!$A:$C,2,FALSE())</f>
        <v>12.4853384</v>
      </c>
      <c r="AK670" s="0" t="n">
        <f aca="false">VLOOKUP(D670,Koordinaten!$A:$C,3,FALSE())</f>
        <v>41.894802</v>
      </c>
      <c r="AL670" s="0" t="n">
        <f aca="false">IF(ISBLANK($E670),VLOOKUP(D670,Koordinaten!$A:$C,2,FALSE()),VLOOKUP($E670,Koordinaten!$F:$H,2,FALSE()))</f>
        <v>14.595614</v>
      </c>
      <c r="AM670" s="0" t="n">
        <f aca="false">IF(ISBLANK($E670),VLOOKUP(D670,Koordinaten!$A:$C,3,FALSE()),VLOOKUP($E670,Koordinaten!$F:$H,3,FALSE()))</f>
        <v>41.684672</v>
      </c>
      <c r="AN670" s="0" t="str">
        <f aca="false">CONCATENATE(AK670,";",AJ670)</f>
        <v>41,894802;12,4853384</v>
      </c>
      <c r="AO670" s="0" t="str">
        <f aca="false">CONCATENATE(AM670,";",AL670)</f>
        <v>41,684672;14,595614</v>
      </c>
      <c r="AP670" s="0" t="n">
        <f aca="false">MIN(IF(ISBLANK(X670),9999,X670),IF(ISBLANK(AA670),9999,AA670),IF(ISBLANK(AD670),9999,AD670),IF(ISBLANK(AG670),9999,AG670),IF(ISBLANK(AI670),9999,AI670))</f>
        <v>2024</v>
      </c>
    </row>
    <row r="671" customFormat="false" ht="12.8" hidden="false" customHeight="false" outlineLevel="0" collapsed="false">
      <c r="B671" s="15" t="s">
        <v>128</v>
      </c>
      <c r="C671" s="4" t="n">
        <v>2010</v>
      </c>
      <c r="D671" s="4" t="s">
        <v>60</v>
      </c>
      <c r="E671" s="4" t="s">
        <v>1085</v>
      </c>
      <c r="F671" s="4" t="n">
        <v>3</v>
      </c>
      <c r="G671" s="4"/>
      <c r="H671" s="4" t="s">
        <v>1086</v>
      </c>
      <c r="I671" s="2" t="s">
        <v>1091</v>
      </c>
      <c r="J671" s="2" t="s">
        <v>1092</v>
      </c>
      <c r="K671" s="4" t="str">
        <f aca="false">CONCATENATE(IF(ISBLANK(W671),"-",W671),"/",IF(ISBLANK(Z671),"-",Z671),"/",IF(ISBLANK(AC671),"-",AC671),"/",IF(ISBLANK(AF671),"-",AF671),"/",IF(ISBLANK(AH671),"-",AH671))</f>
        <v>-/-/-/-/-</v>
      </c>
      <c r="L671" s="4" t="str">
        <f aca="false">CONCATENATE(IF(ISBLANK(X671),"-",X671),"/",IF(ISBLANK(AA671),"-",AA671),"/",IF(ISBLANK(AD671),"-",AD671),"/",IF(ISBLANK(AG671),"-",AG671),"/",IF(ISBLANK(AI671),"-",AI671))</f>
        <v>-/-/-/-/-</v>
      </c>
      <c r="M671" s="14"/>
      <c r="N671" s="4" t="n">
        <v>2015</v>
      </c>
      <c r="O671" s="4" t="str">
        <f aca="false">CONCATENATE(IF(ISBLANK(V671),"-",V671),"/",IF(ISBLANK(Y671),"-",Y671),"/",IF(ISBLANK(AB671),"-",AB671),"/",IF(ISBLANK(AE671),"-",AE671))</f>
        <v>-/-/-/-</v>
      </c>
      <c r="P671" s="4" t="s">
        <v>1086</v>
      </c>
      <c r="Q671" s="4" t="s">
        <v>1077</v>
      </c>
      <c r="T671" s="11" t="n">
        <f aca="false">M671*F671</f>
        <v>0</v>
      </c>
      <c r="U671" s="12" t="n">
        <f aca="false">G671*M671</f>
        <v>0</v>
      </c>
      <c r="V671" s="2" t="s">
        <v>161</v>
      </c>
      <c r="AB671" s="0" t="s">
        <v>161</v>
      </c>
      <c r="AE671" s="15"/>
      <c r="AJ671" s="0" t="n">
        <f aca="false">VLOOKUP(D671,Koordinaten!$A:$C,2,FALSE())</f>
        <v>12.4853384</v>
      </c>
      <c r="AK671" s="0" t="n">
        <f aca="false">VLOOKUP(D671,Koordinaten!$A:$C,3,FALSE())</f>
        <v>41.894802</v>
      </c>
      <c r="AL671" s="0" t="n">
        <f aca="false">IF(ISBLANK($E671),VLOOKUP(D671,Koordinaten!$A:$C,2,FALSE()),VLOOKUP($E671,Koordinaten!$F:$H,2,FALSE()))</f>
        <v>14.595614</v>
      </c>
      <c r="AM671" s="0" t="n">
        <f aca="false">IF(ISBLANK($E671),VLOOKUP(D671,Koordinaten!$A:$C,3,FALSE()),VLOOKUP($E671,Koordinaten!$F:$H,3,FALSE()))</f>
        <v>41.684672</v>
      </c>
      <c r="AN671" s="0" t="str">
        <f aca="false">CONCATENATE(AK671,";",AJ671)</f>
        <v>41,894802;12,4853384</v>
      </c>
      <c r="AO671" s="0" t="str">
        <f aca="false">CONCATENATE(AM671,";",AL671)</f>
        <v>41,684672;14,595614</v>
      </c>
      <c r="AP671" s="0" t="n">
        <f aca="false">MIN(IF(ISBLANK(X671),9999,X671),IF(ISBLANK(AA671),9999,AA671),IF(ISBLANK(AD671),9999,AD671),IF(ISBLANK(AG671),9999,AG671),IF(ISBLANK(AI671),9999,AI671))</f>
        <v>9999</v>
      </c>
    </row>
    <row r="672" customFormat="false" ht="12.8" hidden="false" customHeight="false" outlineLevel="0" collapsed="false">
      <c r="B672" s="4" t="s">
        <v>52</v>
      </c>
      <c r="C672" s="5" t="n">
        <v>2011</v>
      </c>
      <c r="D672" s="4" t="s">
        <v>60</v>
      </c>
      <c r="E672" s="4" t="s">
        <v>1085</v>
      </c>
      <c r="F672" s="4" t="n">
        <v>2</v>
      </c>
      <c r="G672" s="4"/>
      <c r="H672" s="4" t="s">
        <v>1086</v>
      </c>
      <c r="I672" s="2" t="s">
        <v>1093</v>
      </c>
      <c r="J672" s="2" t="s">
        <v>1094</v>
      </c>
      <c r="K672" s="4" t="str">
        <f aca="false">CONCATENATE(IF(ISBLANK(W672),"-",W672),"/",IF(ISBLANK(Z672),"-",Z672),"/",IF(ISBLANK(AC672),"-",AC672),"/",IF(ISBLANK(AF672),"-",AF672),"/",IF(ISBLANK(AH672),"-",AH672))</f>
        <v>-/2014/-/-/-</v>
      </c>
      <c r="L672" s="4" t="str">
        <f aca="false">CONCATENATE(IF(ISBLANK(X672),"-",X672),"/",IF(ISBLANK(AA672),"-",AA672),"/",IF(ISBLANK(AD672),"-",AD672),"/",IF(ISBLANK(AG672),"-",AG672),"/",IF(ISBLANK(AI672),"-",AI672))</f>
        <v>-/2017/-/-/-</v>
      </c>
      <c r="M672" s="14"/>
      <c r="N672" s="4" t="n">
        <v>2015</v>
      </c>
      <c r="O672" s="4" t="str">
        <f aca="false">CONCATENATE(IF(ISBLANK(V672),"-",V672),"/",IF(ISBLANK(Y672),"-",Y672),"/",IF(ISBLANK(AB672),"-",AB672),"/",IF(ISBLANK(AE672),"-",AE672))</f>
        <v>-/87/-/-</v>
      </c>
      <c r="P672" s="4" t="s">
        <v>1086</v>
      </c>
      <c r="Q672" s="4" t="s">
        <v>1077</v>
      </c>
      <c r="T672" s="11" t="n">
        <f aca="false">M672*F672</f>
        <v>0</v>
      </c>
      <c r="U672" s="12" t="n">
        <f aca="false">G672*M672</f>
        <v>0</v>
      </c>
      <c r="V672" s="2" t="s">
        <v>161</v>
      </c>
      <c r="Y672" s="0" t="n">
        <v>87</v>
      </c>
      <c r="Z672" s="0" t="n">
        <v>2014</v>
      </c>
      <c r="AA672" s="0" t="n">
        <v>2017</v>
      </c>
      <c r="AB672" s="0" t="s">
        <v>161</v>
      </c>
      <c r="AE672" s="15"/>
      <c r="AJ672" s="0" t="n">
        <f aca="false">VLOOKUP(D672,Koordinaten!$A:$C,2,FALSE())</f>
        <v>12.4853384</v>
      </c>
      <c r="AK672" s="0" t="n">
        <f aca="false">VLOOKUP(D672,Koordinaten!$A:$C,3,FALSE())</f>
        <v>41.894802</v>
      </c>
      <c r="AL672" s="0" t="n">
        <f aca="false">IF(ISBLANK($E672),VLOOKUP(D672,Koordinaten!$A:$C,2,FALSE()),VLOOKUP($E672,Koordinaten!$F:$H,2,FALSE()))</f>
        <v>14.595614</v>
      </c>
      <c r="AM672" s="0" t="n">
        <f aca="false">IF(ISBLANK($E672),VLOOKUP(D672,Koordinaten!$A:$C,3,FALSE()),VLOOKUP($E672,Koordinaten!$F:$H,3,FALSE()))</f>
        <v>41.684672</v>
      </c>
      <c r="AN672" s="0" t="str">
        <f aca="false">CONCATENATE(AK672,";",AJ672)</f>
        <v>41,894802;12,4853384</v>
      </c>
      <c r="AO672" s="0" t="str">
        <f aca="false">CONCATENATE(AM672,";",AL672)</f>
        <v>41,684672;14,595614</v>
      </c>
      <c r="AP672" s="0" t="n">
        <f aca="false">MIN(IF(ISBLANK(X672),9999,X672),IF(ISBLANK(AA672),9999,AA672),IF(ISBLANK(AD672),9999,AD672),IF(ISBLANK(AG672),9999,AG672),IF(ISBLANK(AI672),9999,AI672))</f>
        <v>2017</v>
      </c>
    </row>
    <row r="673" customFormat="false" ht="12.8" hidden="false" customHeight="false" outlineLevel="0" collapsed="false">
      <c r="B673" s="15" t="s">
        <v>44</v>
      </c>
      <c r="C673" s="4" t="n">
        <v>2010</v>
      </c>
      <c r="D673" s="4" t="s">
        <v>60</v>
      </c>
      <c r="E673" s="4" t="s">
        <v>105</v>
      </c>
      <c r="F673" s="4" t="n">
        <v>1</v>
      </c>
      <c r="G673" s="4"/>
      <c r="H673" s="2" t="s">
        <v>1095</v>
      </c>
      <c r="I673" s="2" t="s">
        <v>1096</v>
      </c>
      <c r="J673" s="2" t="s">
        <v>1097</v>
      </c>
      <c r="K673" s="4" t="str">
        <f aca="false">CONCATENATE(IF(ISBLANK(W673),"-",W673),"/",IF(ISBLANK(Z673),"-",Z673),"/",IF(ISBLANK(AC673),"-",AC673),"/",IF(ISBLANK(AF673),"-",AF673),"/",IF(ISBLANK(AH673),"-",AH673))</f>
        <v>2015/-/-/-/-</v>
      </c>
      <c r="L673" s="4" t="str">
        <f aca="false">CONCATENATE(IF(ISBLANK(X673),"-",X673),"/",IF(ISBLANK(AA673),"-",AA673),"/",IF(ISBLANK(AD673),"-",AD673),"/",IF(ISBLANK(AG673),"-",AG673),"/",IF(ISBLANK(AI673),"-",AI673))</f>
        <v>2018/-/-/-/-</v>
      </c>
      <c r="M673" s="14"/>
      <c r="N673" s="4" t="n">
        <v>2015</v>
      </c>
      <c r="O673" s="4" t="str">
        <f aca="false">CONCATENATE(IF(ISBLANK(V673),"-",V673),"/",IF(ISBLANK(Y673),"-",Y673),"/",IF(ISBLANK(AB673),"-",AB673),"/",IF(ISBLANK(AE673),"-",AE673))</f>
        <v>86/-/-/-</v>
      </c>
      <c r="P673" s="4" t="s">
        <v>1098</v>
      </c>
      <c r="Q673" s="4" t="s">
        <v>1077</v>
      </c>
      <c r="T673" s="11" t="n">
        <f aca="false">M673*F673</f>
        <v>0</v>
      </c>
      <c r="U673" s="12" t="n">
        <f aca="false">G673*M673</f>
        <v>0</v>
      </c>
      <c r="V673" s="0" t="n">
        <v>86</v>
      </c>
      <c r="W673" s="0" t="n">
        <v>2015</v>
      </c>
      <c r="X673" s="0" t="n">
        <v>2018</v>
      </c>
      <c r="AB673" s="0" t="s">
        <v>161</v>
      </c>
      <c r="AE673" s="15"/>
      <c r="AJ673" s="0" t="n">
        <f aca="false">VLOOKUP(D673,Koordinaten!$A:$C,2,FALSE())</f>
        <v>12.4853384</v>
      </c>
      <c r="AK673" s="0" t="n">
        <f aca="false">VLOOKUP(D673,Koordinaten!$A:$C,3,FALSE())</f>
        <v>41.894802</v>
      </c>
      <c r="AL673" s="0" t="n">
        <f aca="false">IF(ISBLANK($E673),VLOOKUP(D673,Koordinaten!$A:$C,2,FALSE()),VLOOKUP($E673,Koordinaten!$F:$H,2,FALSE()))</f>
        <v>16.6210027</v>
      </c>
      <c r="AM673" s="0" t="n">
        <f aca="false">IF(ISBLANK($E673),VLOOKUP(D673,Koordinaten!$A:$C,3,FALSE()),VLOOKUP($E673,Koordinaten!$F:$H,3,FALSE()))</f>
        <v>40.9842539</v>
      </c>
      <c r="AN673" s="0" t="str">
        <f aca="false">CONCATENATE(AK673,";",AJ673)</f>
        <v>41,894802;12,4853384</v>
      </c>
      <c r="AO673" s="0" t="str">
        <f aca="false">CONCATENATE(AM673,";",AL673)</f>
        <v>40,9842539;16,6210027</v>
      </c>
      <c r="AP673" s="0" t="n">
        <f aca="false">MIN(IF(ISBLANK(X673),9999,X673),IF(ISBLANK(AA673),9999,AA673),IF(ISBLANK(AD673),9999,AD673),IF(ISBLANK(AG673),9999,AG673),IF(ISBLANK(AI673),9999,AI673))</f>
        <v>2018</v>
      </c>
    </row>
    <row r="674" customFormat="false" ht="12.8" hidden="false" customHeight="false" outlineLevel="0" collapsed="false">
      <c r="B674" s="4" t="s">
        <v>128</v>
      </c>
      <c r="C674" s="4" t="n">
        <v>2011</v>
      </c>
      <c r="D674" s="4" t="s">
        <v>60</v>
      </c>
      <c r="E674" s="4" t="s">
        <v>105</v>
      </c>
      <c r="F674" s="4" t="n">
        <v>1</v>
      </c>
      <c r="G674" s="4"/>
      <c r="H674" s="2" t="s">
        <v>1099</v>
      </c>
      <c r="I674" s="2" t="s">
        <v>1100</v>
      </c>
      <c r="J674" s="2" t="s">
        <v>1101</v>
      </c>
      <c r="K674" s="4" t="str">
        <f aca="false">CONCATENATE(IF(ISBLANK(W674),"-",W674),"/",IF(ISBLANK(Z674),"-",Z674),"/",IF(ISBLANK(AC674),"-",AC674),"/",IF(ISBLANK(AF674),"-",AF674),"/",IF(ISBLANK(AH674),"-",AH674))</f>
        <v>-/-/-/-/-</v>
      </c>
      <c r="L674" s="4" t="str">
        <f aca="false">CONCATENATE(IF(ISBLANK(X674),"-",X674),"/",IF(ISBLANK(AA674),"-",AA674),"/",IF(ISBLANK(AD674),"-",AD674),"/",IF(ISBLANK(AG674),"-",AG674),"/",IF(ISBLANK(AI674),"-",AI674))</f>
        <v>-/-/-/-/-</v>
      </c>
      <c r="M674" s="14"/>
      <c r="N674" s="4" t="n">
        <v>2015</v>
      </c>
      <c r="O674" s="4" t="str">
        <f aca="false">CONCATENATE(IF(ISBLANK(V674),"-",V674),"/",IF(ISBLANK(Y674),"-",Y674),"/",IF(ISBLANK(AB674),"-",AB674),"/",IF(ISBLANK(AE674),"-",AE674))</f>
        <v>-/-/-/-</v>
      </c>
      <c r="P674" s="4" t="s">
        <v>1098</v>
      </c>
      <c r="Q674" s="4" t="s">
        <v>1077</v>
      </c>
      <c r="T674" s="11" t="n">
        <f aca="false">M674*F674</f>
        <v>0</v>
      </c>
      <c r="U674" s="12" t="n">
        <f aca="false">G674*M674</f>
        <v>0</v>
      </c>
      <c r="V674" s="2" t="s">
        <v>161</v>
      </c>
      <c r="AB674" s="0" t="s">
        <v>161</v>
      </c>
      <c r="AE674" s="15"/>
      <c r="AJ674" s="0" t="n">
        <f aca="false">VLOOKUP(D674,Koordinaten!$A:$C,2,FALSE())</f>
        <v>12.4853384</v>
      </c>
      <c r="AK674" s="0" t="n">
        <f aca="false">VLOOKUP(D674,Koordinaten!$A:$C,3,FALSE())</f>
        <v>41.894802</v>
      </c>
      <c r="AL674" s="0" t="n">
        <f aca="false">IF(ISBLANK($E674),VLOOKUP(D674,Koordinaten!$A:$C,2,FALSE()),VLOOKUP($E674,Koordinaten!$F:$H,2,FALSE()))</f>
        <v>16.6210027</v>
      </c>
      <c r="AM674" s="0" t="n">
        <f aca="false">IF(ISBLANK($E674),VLOOKUP(D674,Koordinaten!$A:$C,3,FALSE()),VLOOKUP($E674,Koordinaten!$F:$H,3,FALSE()))</f>
        <v>40.9842539</v>
      </c>
      <c r="AN674" s="0" t="str">
        <f aca="false">CONCATENATE(AK674,";",AJ674)</f>
        <v>41,894802;12,4853384</v>
      </c>
      <c r="AO674" s="0" t="str">
        <f aca="false">CONCATENATE(AM674,";",AL674)</f>
        <v>40,9842539;16,6210027</v>
      </c>
      <c r="AP674" s="0" t="n">
        <f aca="false">MIN(IF(ISBLANK(X674),9999,X674),IF(ISBLANK(AA674),9999,AA674),IF(ISBLANK(AD674),9999,AD674),IF(ISBLANK(AG674),9999,AG674),IF(ISBLANK(AI674),9999,AI674))</f>
        <v>9999</v>
      </c>
    </row>
    <row r="675" customFormat="false" ht="12.8" hidden="false" customHeight="false" outlineLevel="0" collapsed="false">
      <c r="B675" s="4" t="s">
        <v>128</v>
      </c>
      <c r="C675" s="5" t="n">
        <v>2008</v>
      </c>
      <c r="D675" s="4" t="s">
        <v>60</v>
      </c>
      <c r="E675" s="4" t="s">
        <v>105</v>
      </c>
      <c r="F675" s="4" t="n">
        <v>1</v>
      </c>
      <c r="G675" s="4"/>
      <c r="H675" s="2" t="s">
        <v>1099</v>
      </c>
      <c r="I675" s="2" t="s">
        <v>1102</v>
      </c>
      <c r="J675" s="2" t="s">
        <v>1031</v>
      </c>
      <c r="K675" s="4" t="str">
        <f aca="false">CONCATENATE(IF(ISBLANK(W675),"-",W675),"/",IF(ISBLANK(Z675),"-",Z675),"/",IF(ISBLANK(AC675),"-",AC675),"/",IF(ISBLANK(AF675),"-",AF675),"/",IF(ISBLANK(AH675),"-",AH675))</f>
        <v>-/-/-/-/-</v>
      </c>
      <c r="L675" s="4" t="str">
        <f aca="false">CONCATENATE(IF(ISBLANK(X675),"-",X675),"/",IF(ISBLANK(AA675),"-",AA675),"/",IF(ISBLANK(AD675),"-",AD675),"/",IF(ISBLANK(AG675),"-",AG675),"/",IF(ISBLANK(AI675),"-",AI675))</f>
        <v>-/-/-/-/-</v>
      </c>
      <c r="M675" s="14"/>
      <c r="N675" s="4" t="n">
        <v>2015</v>
      </c>
      <c r="O675" s="4" t="str">
        <f aca="false">CONCATENATE(IF(ISBLANK(V675),"-",V675),"/",IF(ISBLANK(Y675),"-",Y675),"/",IF(ISBLANK(AB675),"-",AB675),"/",IF(ISBLANK(AE675),"-",AE675))</f>
        <v>-/-/-/-</v>
      </c>
      <c r="P675" s="4" t="s">
        <v>1098</v>
      </c>
      <c r="Q675" s="4" t="s">
        <v>1077</v>
      </c>
      <c r="T675" s="11" t="n">
        <f aca="false">M675*F675</f>
        <v>0</v>
      </c>
      <c r="U675" s="12" t="n">
        <f aca="false">G675*M675</f>
        <v>0</v>
      </c>
      <c r="V675" s="2" t="s">
        <v>161</v>
      </c>
      <c r="AB675" s="0" t="s">
        <v>161</v>
      </c>
      <c r="AE675" s="15"/>
      <c r="AJ675" s="0" t="n">
        <f aca="false">VLOOKUP(D675,Koordinaten!$A:$C,2,FALSE())</f>
        <v>12.4853384</v>
      </c>
      <c r="AK675" s="0" t="n">
        <f aca="false">VLOOKUP(D675,Koordinaten!$A:$C,3,FALSE())</f>
        <v>41.894802</v>
      </c>
      <c r="AL675" s="0" t="n">
        <f aca="false">IF(ISBLANK($E675),VLOOKUP(D675,Koordinaten!$A:$C,2,FALSE()),VLOOKUP($E675,Koordinaten!$F:$H,2,FALSE()))</f>
        <v>16.6210027</v>
      </c>
      <c r="AM675" s="0" t="n">
        <f aca="false">IF(ISBLANK($E675),VLOOKUP(D675,Koordinaten!$A:$C,3,FALSE()),VLOOKUP($E675,Koordinaten!$F:$H,3,FALSE()))</f>
        <v>40.9842539</v>
      </c>
      <c r="AN675" s="0" t="str">
        <f aca="false">CONCATENATE(AK675,";",AJ675)</f>
        <v>41,894802;12,4853384</v>
      </c>
      <c r="AO675" s="0" t="str">
        <f aca="false">CONCATENATE(AM675,";",AL675)</f>
        <v>40,9842539;16,6210027</v>
      </c>
      <c r="AP675" s="0" t="n">
        <f aca="false">MIN(IF(ISBLANK(X675),9999,X675),IF(ISBLANK(AA675),9999,AA675),IF(ISBLANK(AD675),9999,AD675),IF(ISBLANK(AG675),9999,AG675),IF(ISBLANK(AI675),9999,AI675))</f>
        <v>9999</v>
      </c>
    </row>
    <row r="676" customFormat="false" ht="20" hidden="false" customHeight="false" outlineLevel="0" collapsed="false">
      <c r="B676" s="4" t="s">
        <v>44</v>
      </c>
      <c r="C676" s="5" t="n">
        <v>2010</v>
      </c>
      <c r="D676" s="4" t="s">
        <v>60</v>
      </c>
      <c r="E676" s="4" t="s">
        <v>91</v>
      </c>
      <c r="F676" s="4" t="n">
        <v>2</v>
      </c>
      <c r="G676" s="4" t="n">
        <v>1</v>
      </c>
      <c r="H676" s="2" t="s">
        <v>92</v>
      </c>
      <c r="I676" s="2" t="s">
        <v>1103</v>
      </c>
      <c r="J676" s="2" t="s">
        <v>94</v>
      </c>
      <c r="K676" s="4" t="str">
        <f aca="false">CONCATENATE(IF(ISBLANK(W676),"-",W676),"/",IF(ISBLANK(Z676),"-",Z676),"/",IF(ISBLANK(AC676),"-",AC676),"/",IF(ISBLANK(AF676),"-",AF676),"/",IF(ISBLANK(AH676),"-",AH676))</f>
        <v>2018/2018/-/2018/-</v>
      </c>
      <c r="L676" s="4" t="str">
        <f aca="false">CONCATENATE(IF(ISBLANK(X676),"-",X676),"/",IF(ISBLANK(AA676),"-",AA676),"/",IF(ISBLANK(AD676),"-",AD676),"/",IF(ISBLANK(AG676),"-",AG676),"/",IF(ISBLANK(AI676),"-",AI676))</f>
        <v>2025/2029/-/2025/-</v>
      </c>
      <c r="M676" s="14"/>
      <c r="N676" s="4" t="n">
        <v>2015</v>
      </c>
      <c r="O676" s="4" t="str">
        <f aca="false">CONCATENATE(IF(ISBLANK(V676),"-",V676),"/",IF(ISBLANK(Y676),"-",Y676),"/",IF(ISBLANK(AB676),"-",AB676),"/",IF(ISBLANK(AE676),"-",AE676))</f>
        <v>92/93/-/90,3</v>
      </c>
      <c r="P676" s="4" t="s">
        <v>92</v>
      </c>
      <c r="Q676" s="4" t="s">
        <v>1077</v>
      </c>
      <c r="T676" s="11" t="n">
        <f aca="false">M676*F676</f>
        <v>0</v>
      </c>
      <c r="U676" s="12" t="n">
        <f aca="false">G676*M676</f>
        <v>0</v>
      </c>
      <c r="V676" s="0" t="n">
        <v>92</v>
      </c>
      <c r="W676" s="0" t="n">
        <v>2018</v>
      </c>
      <c r="X676" s="0" t="n">
        <v>2025</v>
      </c>
      <c r="Y676" s="0" t="n">
        <v>93</v>
      </c>
      <c r="Z676" s="0" t="n">
        <v>2018</v>
      </c>
      <c r="AA676" s="0" t="n">
        <v>2029</v>
      </c>
      <c r="AB676" s="0" t="s">
        <v>161</v>
      </c>
      <c r="AE676" s="15" t="n">
        <v>90.3</v>
      </c>
      <c r="AF676" s="0" t="n">
        <v>2018</v>
      </c>
      <c r="AG676" s="0" t="n">
        <v>2025</v>
      </c>
      <c r="AJ676" s="0" t="n">
        <f aca="false">VLOOKUP(D676,Koordinaten!$A:$C,2,FALSE())</f>
        <v>12.4853384</v>
      </c>
      <c r="AK676" s="0" t="n">
        <f aca="false">VLOOKUP(D676,Koordinaten!$A:$C,3,FALSE())</f>
        <v>41.894802</v>
      </c>
      <c r="AL676" s="0" t="n">
        <f aca="false">IF(ISBLANK($E676),VLOOKUP(D676,Koordinaten!$A:$C,2,FALSE()),VLOOKUP($E676,Koordinaten!$F:$H,2,FALSE()))</f>
        <v>12.490236</v>
      </c>
      <c r="AM676" s="0" t="n">
        <f aca="false">IF(ISBLANK($E676),VLOOKUP(D676,Koordinaten!$A:$C,3,FALSE()),VLOOKUP($E676,Koordinaten!$F:$H,3,FALSE()))</f>
        <v>42.965916</v>
      </c>
      <c r="AN676" s="0" t="str">
        <f aca="false">CONCATENATE(AK676,";",AJ676)</f>
        <v>41,894802;12,4853384</v>
      </c>
      <c r="AO676" s="0" t="str">
        <f aca="false">CONCATENATE(AM676,";",AL676)</f>
        <v>42,965916;12,490236</v>
      </c>
      <c r="AP676" s="0" t="n">
        <f aca="false">MIN(IF(ISBLANK(X676),9999,X676),IF(ISBLANK(AA676),9999,AA676),IF(ISBLANK(AD676),9999,AD676),IF(ISBLANK(AG676),9999,AG676),IF(ISBLANK(AI676),9999,AI676))</f>
        <v>2025</v>
      </c>
      <c r="AQ676" s="10" t="n">
        <v>44066</v>
      </c>
      <c r="AR676" s="0" t="n">
        <v>13</v>
      </c>
    </row>
    <row r="677" customFormat="false" ht="13" hidden="false" customHeight="false" outlineLevel="0" collapsed="false">
      <c r="B677" s="4" t="s">
        <v>44</v>
      </c>
      <c r="C677" s="5" t="n">
        <v>2009</v>
      </c>
      <c r="D677" s="4" t="s">
        <v>60</v>
      </c>
      <c r="E677" s="4" t="s">
        <v>91</v>
      </c>
      <c r="F677" s="4" t="n">
        <v>4</v>
      </c>
      <c r="G677" s="4"/>
      <c r="H677" s="2" t="s">
        <v>92</v>
      </c>
      <c r="I677" s="2" t="s">
        <v>1104</v>
      </c>
      <c r="J677" s="2" t="s">
        <v>94</v>
      </c>
      <c r="K677" s="4" t="str">
        <f aca="false">CONCATENATE(IF(ISBLANK(W677),"-",W677),"/",IF(ISBLANK(Z677),"-",Z677),"/",IF(ISBLANK(AC677),"-",AC677),"/",IF(ISBLANK(AF677),"-",AF677),"/",IF(ISBLANK(AH677),"-",AH677))</f>
        <v>2015/2014/-/-/-</v>
      </c>
      <c r="L677" s="4" t="str">
        <f aca="false">CONCATENATE(IF(ISBLANK(X677),"-",X677),"/",IF(ISBLANK(AA677),"-",AA677),"/",IF(ISBLANK(AD677),"-",AD677),"/",IF(ISBLANK(AG677),"-",AG677),"/",IF(ISBLANK(AI677),"-",AI677))</f>
        <v>2025/2024/-/-/-</v>
      </c>
      <c r="M677" s="14"/>
      <c r="N677" s="4" t="n">
        <v>2015</v>
      </c>
      <c r="O677" s="4" t="str">
        <f aca="false">CONCATENATE(IF(ISBLANK(V677),"-",V677),"/",IF(ISBLANK(Y677),"-",Y677),"/",IF(ISBLANK(AB677),"-",AB677),"/",IF(ISBLANK(AE677),"-",AE677))</f>
        <v>93/90/-/-</v>
      </c>
      <c r="P677" s="4" t="s">
        <v>92</v>
      </c>
      <c r="Q677" s="4" t="s">
        <v>1077</v>
      </c>
      <c r="T677" s="11" t="n">
        <f aca="false">M677*F677</f>
        <v>0</v>
      </c>
      <c r="U677" s="12" t="n">
        <f aca="false">G677*M677</f>
        <v>0</v>
      </c>
      <c r="V677" s="0" t="n">
        <v>93</v>
      </c>
      <c r="W677" s="0" t="n">
        <v>2015</v>
      </c>
      <c r="X677" s="0" t="n">
        <v>2025</v>
      </c>
      <c r="Y677" s="0" t="n">
        <v>90</v>
      </c>
      <c r="Z677" s="0" t="n">
        <v>2014</v>
      </c>
      <c r="AA677" s="0" t="n">
        <v>2024</v>
      </c>
      <c r="AB677" s="0" t="s">
        <v>161</v>
      </c>
      <c r="AE677" s="15"/>
      <c r="AJ677" s="0" t="n">
        <f aca="false">VLOOKUP(D677,Koordinaten!$A:$C,2,FALSE())</f>
        <v>12.4853384</v>
      </c>
      <c r="AK677" s="0" t="n">
        <f aca="false">VLOOKUP(D677,Koordinaten!$A:$C,3,FALSE())</f>
        <v>41.894802</v>
      </c>
      <c r="AL677" s="0" t="n">
        <f aca="false">IF(ISBLANK($E677),VLOOKUP(D677,Koordinaten!$A:$C,2,FALSE()),VLOOKUP($E677,Koordinaten!$F:$H,2,FALSE()))</f>
        <v>12.490236</v>
      </c>
      <c r="AM677" s="0" t="n">
        <f aca="false">IF(ISBLANK($E677),VLOOKUP(D677,Koordinaten!$A:$C,3,FALSE()),VLOOKUP($E677,Koordinaten!$F:$H,3,FALSE()))</f>
        <v>42.965916</v>
      </c>
      <c r="AN677" s="0" t="str">
        <f aca="false">CONCATENATE(AK677,";",AJ677)</f>
        <v>41,894802;12,4853384</v>
      </c>
      <c r="AO677" s="0" t="str">
        <f aca="false">CONCATENATE(AM677,";",AL677)</f>
        <v>42,965916;12,490236</v>
      </c>
      <c r="AP677" s="0" t="n">
        <f aca="false">MIN(IF(ISBLANK(X677),9999,X677),IF(ISBLANK(AA677),9999,AA677),IF(ISBLANK(AD677),9999,AD677),IF(ISBLANK(AG677),9999,AG677),IF(ISBLANK(AI677),9999,AI677))</f>
        <v>2024</v>
      </c>
    </row>
    <row r="678" customFormat="false" ht="20" hidden="false" customHeight="false" outlineLevel="0" collapsed="false">
      <c r="B678" s="4" t="s">
        <v>44</v>
      </c>
      <c r="C678" s="5" t="n">
        <v>2009</v>
      </c>
      <c r="D678" s="4" t="s">
        <v>60</v>
      </c>
      <c r="E678" s="4" t="s">
        <v>91</v>
      </c>
      <c r="F678" s="4" t="n">
        <v>6</v>
      </c>
      <c r="G678" s="4"/>
      <c r="H678" s="2" t="s">
        <v>92</v>
      </c>
      <c r="I678" s="2" t="s">
        <v>1105</v>
      </c>
      <c r="J678" s="2" t="s">
        <v>48</v>
      </c>
      <c r="K678" s="4" t="str">
        <f aca="false">CONCATENATE(IF(ISBLANK(W678),"-",W678),"/",IF(ISBLANK(Z678),"-",Z678),"/",IF(ISBLANK(AC678),"-",AC678),"/",IF(ISBLANK(AF678),"-",AF678),"/",IF(ISBLANK(AH678),"-",AH678))</f>
        <v>2015/2017/2013/-/-</v>
      </c>
      <c r="L678" s="4" t="str">
        <f aca="false">CONCATENATE(IF(ISBLANK(X678),"-",X678),"/",IF(ISBLANK(AA678),"-",AA678),"/",IF(ISBLANK(AD678),"-",AD678),"/",IF(ISBLANK(AG678),"-",AG678),"/",IF(ISBLANK(AI678),"-",AI678))</f>
        <v>2023/2030/2019/-/-</v>
      </c>
      <c r="M678" s="14"/>
      <c r="N678" s="4" t="n">
        <v>2015</v>
      </c>
      <c r="O678" s="4" t="str">
        <f aca="false">CONCATENATE(IF(ISBLANK(V678),"-",V678),"/",IF(ISBLANK(Y678),"-",Y678),"/",IF(ISBLANK(AB678),"-",AB678),"/",IF(ISBLANK(AE678),"-",AE678))</f>
        <v>91/91/90/-</v>
      </c>
      <c r="P678" s="4" t="s">
        <v>92</v>
      </c>
      <c r="Q678" s="4" t="s">
        <v>1077</v>
      </c>
      <c r="T678" s="11" t="n">
        <f aca="false">M678*F678</f>
        <v>0</v>
      </c>
      <c r="U678" s="12" t="n">
        <f aca="false">G678*M678</f>
        <v>0</v>
      </c>
      <c r="V678" s="0" t="n">
        <v>91</v>
      </c>
      <c r="W678" s="0" t="n">
        <v>2015</v>
      </c>
      <c r="X678" s="0" t="n">
        <v>2023</v>
      </c>
      <c r="Y678" s="0" t="n">
        <v>91</v>
      </c>
      <c r="Z678" s="0" t="n">
        <v>2017</v>
      </c>
      <c r="AA678" s="0" t="n">
        <v>2030</v>
      </c>
      <c r="AB678" s="0" t="n">
        <v>90</v>
      </c>
      <c r="AC678" s="0" t="n">
        <v>2013</v>
      </c>
      <c r="AD678" s="0" t="n">
        <v>2019</v>
      </c>
      <c r="AE678" s="15"/>
      <c r="AJ678" s="0" t="n">
        <f aca="false">VLOOKUP(D678,Koordinaten!$A:$C,2,FALSE())</f>
        <v>12.4853384</v>
      </c>
      <c r="AK678" s="0" t="n">
        <f aca="false">VLOOKUP(D678,Koordinaten!$A:$C,3,FALSE())</f>
        <v>41.894802</v>
      </c>
      <c r="AL678" s="0" t="n">
        <f aca="false">IF(ISBLANK($E678),VLOOKUP(D678,Koordinaten!$A:$C,2,FALSE()),VLOOKUP($E678,Koordinaten!$F:$H,2,FALSE()))</f>
        <v>12.490236</v>
      </c>
      <c r="AM678" s="0" t="n">
        <f aca="false">IF(ISBLANK($E678),VLOOKUP(D678,Koordinaten!$A:$C,3,FALSE()),VLOOKUP($E678,Koordinaten!$F:$H,3,FALSE()))</f>
        <v>42.965916</v>
      </c>
      <c r="AN678" s="0" t="str">
        <f aca="false">CONCATENATE(AK678,";",AJ678)</f>
        <v>41,894802;12,4853384</v>
      </c>
      <c r="AO678" s="0" t="str">
        <f aca="false">CONCATENATE(AM678,";",AL678)</f>
        <v>42,965916;12,490236</v>
      </c>
      <c r="AP678" s="0" t="n">
        <f aca="false">MIN(IF(ISBLANK(X678),9999,X678),IF(ISBLANK(AA678),9999,AA678),IF(ISBLANK(AD678),9999,AD678),IF(ISBLANK(AG678),9999,AG678),IF(ISBLANK(AI678),9999,AI678))</f>
        <v>2019</v>
      </c>
    </row>
    <row r="679" customFormat="false" ht="13" hidden="false" customHeight="false" outlineLevel="0" collapsed="false">
      <c r="B679" s="4" t="s">
        <v>52</v>
      </c>
      <c r="C679" s="5" t="n">
        <v>2009</v>
      </c>
      <c r="D679" s="4" t="s">
        <v>60</v>
      </c>
      <c r="E679" s="4" t="s">
        <v>91</v>
      </c>
      <c r="F679" s="4" t="n">
        <v>2</v>
      </c>
      <c r="G679" s="4" t="n">
        <v>2</v>
      </c>
      <c r="H679" s="2" t="s">
        <v>92</v>
      </c>
      <c r="I679" s="2" t="s">
        <v>1084</v>
      </c>
      <c r="J679" s="2" t="s">
        <v>94</v>
      </c>
      <c r="K679" s="4" t="str">
        <f aca="false">CONCATENATE(IF(ISBLANK(W679),"-",W679),"/",IF(ISBLANK(Z679),"-",Z679),"/",IF(ISBLANK(AC679),"-",AC679),"/",IF(ISBLANK(AF679),"-",AF679),"/",IF(ISBLANK(AH679),"-",AH679))</f>
        <v>-/-/-/-/-</v>
      </c>
      <c r="L679" s="4" t="str">
        <f aca="false">CONCATENATE(IF(ISBLANK(X679),"-",X679),"/",IF(ISBLANK(AA679),"-",AA679),"/",IF(ISBLANK(AD679),"-",AD679),"/",IF(ISBLANK(AG679),"-",AG679),"/",IF(ISBLANK(AI679),"-",AI679))</f>
        <v>-/-/-/-/-</v>
      </c>
      <c r="M679" s="14"/>
      <c r="N679" s="4" t="n">
        <v>2015</v>
      </c>
      <c r="O679" s="4" t="str">
        <f aca="false">CONCATENATE(IF(ISBLANK(V679),"-",V679),"/",IF(ISBLANK(Y679),"-",Y679),"/",IF(ISBLANK(AB679),"-",AB679),"/",IF(ISBLANK(AE679),"-",AE679))</f>
        <v>-/-/-/-</v>
      </c>
      <c r="P679" s="4" t="s">
        <v>92</v>
      </c>
      <c r="Q679" s="4" t="s">
        <v>1077</v>
      </c>
      <c r="T679" s="11" t="n">
        <f aca="false">M679*F679</f>
        <v>0</v>
      </c>
      <c r="U679" s="12" t="n">
        <f aca="false">G679*M679</f>
        <v>0</v>
      </c>
      <c r="V679" s="0" t="s">
        <v>161</v>
      </c>
      <c r="AB679" s="0" t="s">
        <v>161</v>
      </c>
      <c r="AE679" s="15"/>
      <c r="AJ679" s="0" t="n">
        <f aca="false">VLOOKUP(D679,Koordinaten!$A:$C,2,FALSE())</f>
        <v>12.4853384</v>
      </c>
      <c r="AK679" s="0" t="n">
        <f aca="false">VLOOKUP(D679,Koordinaten!$A:$C,3,FALSE())</f>
        <v>41.894802</v>
      </c>
      <c r="AL679" s="0" t="n">
        <f aca="false">IF(ISBLANK($E679),VLOOKUP(D679,Koordinaten!$A:$C,2,FALSE()),VLOOKUP($E679,Koordinaten!$F:$H,2,FALSE()))</f>
        <v>12.490236</v>
      </c>
      <c r="AM679" s="0" t="n">
        <f aca="false">IF(ISBLANK($E679),VLOOKUP(D679,Koordinaten!$A:$C,3,FALSE()),VLOOKUP($E679,Koordinaten!$F:$H,3,FALSE()))</f>
        <v>42.965916</v>
      </c>
      <c r="AN679" s="0" t="str">
        <f aca="false">CONCATENATE(AK679,";",AJ679)</f>
        <v>41,894802;12,4853384</v>
      </c>
      <c r="AO679" s="0" t="str">
        <f aca="false">CONCATENATE(AM679,";",AL679)</f>
        <v>42,965916;12,490236</v>
      </c>
      <c r="AP679" s="0" t="n">
        <f aca="false">MIN(IF(ISBLANK(X679),9999,X679),IF(ISBLANK(AA679),9999,AA679),IF(ISBLANK(AD679),9999,AD679),IF(ISBLANK(AG679),9999,AG679),IF(ISBLANK(AI679),9999,AI679))</f>
        <v>9999</v>
      </c>
      <c r="AQ679" s="10" t="n">
        <v>44107</v>
      </c>
      <c r="AR679" s="0" t="n">
        <v>16</v>
      </c>
    </row>
    <row r="680" customFormat="false" ht="20" hidden="false" customHeight="false" outlineLevel="0" collapsed="false">
      <c r="B680" s="4" t="s">
        <v>128</v>
      </c>
      <c r="C680" s="4" t="n">
        <v>2012</v>
      </c>
      <c r="D680" s="4" t="s">
        <v>197</v>
      </c>
      <c r="E680" s="4" t="s">
        <v>635</v>
      </c>
      <c r="F680" s="4" t="n">
        <v>3</v>
      </c>
      <c r="G680" s="4"/>
      <c r="H680" s="2" t="s">
        <v>1106</v>
      </c>
      <c r="I680" s="2" t="s">
        <v>1107</v>
      </c>
      <c r="J680" s="2" t="s">
        <v>97</v>
      </c>
      <c r="K680" s="4" t="str">
        <f aca="false">CONCATENATE(IF(ISBLANK(W680),"-",W680),"/",IF(ISBLANK(Z680),"-",Z680),"/",IF(ISBLANK(AC680),"-",AC680),"/",IF(ISBLANK(AF680),"-",AF680),"/",IF(ISBLANK(AH680),"-",AH680))</f>
        <v>-/-/-/-/-</v>
      </c>
      <c r="L680" s="4" t="str">
        <f aca="false">CONCATENATE(IF(ISBLANK(X680),"-",X680),"/",IF(ISBLANK(AA680),"-",AA680),"/",IF(ISBLANK(AD680),"-",AD680),"/",IF(ISBLANK(AG680),"-",AG680),"/",IF(ISBLANK(AI680),"-",AI680))</f>
        <v>-/-/-/-/-</v>
      </c>
      <c r="M680" s="14"/>
      <c r="N680" s="4" t="n">
        <v>2015</v>
      </c>
      <c r="O680" s="4" t="str">
        <f aca="false">CONCATENATE(IF(ISBLANK(V680),"-",V680),"/",IF(ISBLANK(Y680),"-",Y680),"/",IF(ISBLANK(AB680),"-",AB680),"/",IF(ISBLANK(AE680),"-",AE680))</f>
        <v>-/-/-/-</v>
      </c>
      <c r="P680" s="4" t="s">
        <v>1106</v>
      </c>
      <c r="Q680" s="4" t="s">
        <v>1108</v>
      </c>
      <c r="T680" s="11" t="n">
        <f aca="false">M680*F680</f>
        <v>0</v>
      </c>
      <c r="U680" s="12" t="n">
        <f aca="false">G680*M680</f>
        <v>0</v>
      </c>
      <c r="V680" s="0" t="s">
        <v>161</v>
      </c>
      <c r="AB680" s="0" t="s">
        <v>161</v>
      </c>
      <c r="AE680" s="15"/>
      <c r="AJ680" s="0" t="n">
        <f aca="false">VLOOKUP(D680,Koordinaten!$A:$C,2,FALSE())</f>
        <v>13.376935</v>
      </c>
      <c r="AK680" s="0" t="n">
        <f aca="false">VLOOKUP(D680,Koordinaten!$A:$C,3,FALSE())</f>
        <v>52.516181</v>
      </c>
      <c r="AL680" s="0" t="n">
        <f aca="false">IF(ISBLANK($E680),VLOOKUP(D680,Koordinaten!$A:$C,2,FALSE()),VLOOKUP($E680,Koordinaten!$F:$H,2,FALSE()))</f>
        <v>9.1949534</v>
      </c>
      <c r="AM680" s="0" t="n">
        <f aca="false">IF(ISBLANK($E680),VLOOKUP(D680,Koordinaten!$A:$C,3,FALSE()),VLOOKUP($E680,Koordinaten!$F:$H,3,FALSE()))</f>
        <v>48.6296972</v>
      </c>
      <c r="AN680" s="0" t="str">
        <f aca="false">CONCATENATE(AK680,";",AJ680)</f>
        <v>52,516181;13,376935</v>
      </c>
      <c r="AO680" s="0" t="str">
        <f aca="false">CONCATENATE(AM680,";",AL680)</f>
        <v>48,6296972;9,1949534</v>
      </c>
      <c r="AP680" s="0" t="n">
        <f aca="false">MIN(IF(ISBLANK(X680),9999,X680),IF(ISBLANK(AA680),9999,AA680),IF(ISBLANK(AD680),9999,AD680),IF(ISBLANK(AG680),9999,AG680),IF(ISBLANK(AI680),9999,AI680))</f>
        <v>9999</v>
      </c>
    </row>
    <row r="681" customFormat="false" ht="20" hidden="false" customHeight="false" outlineLevel="0" collapsed="false">
      <c r="B681" s="4" t="s">
        <v>128</v>
      </c>
      <c r="C681" s="4" t="n">
        <v>2012</v>
      </c>
      <c r="D681" s="4" t="s">
        <v>197</v>
      </c>
      <c r="E681" s="4" t="s">
        <v>635</v>
      </c>
      <c r="F681" s="4" t="n">
        <v>3</v>
      </c>
      <c r="G681" s="4"/>
      <c r="H681" s="2" t="s">
        <v>1106</v>
      </c>
      <c r="I681" s="2" t="s">
        <v>1107</v>
      </c>
      <c r="J681" s="2" t="s">
        <v>201</v>
      </c>
      <c r="K681" s="4" t="str">
        <f aca="false">CONCATENATE(IF(ISBLANK(W681),"-",W681),"/",IF(ISBLANK(Z681),"-",Z681),"/",IF(ISBLANK(AC681),"-",AC681),"/",IF(ISBLANK(AF681),"-",AF681),"/",IF(ISBLANK(AH681),"-",AH681))</f>
        <v>-/-/-/-/-</v>
      </c>
      <c r="L681" s="4" t="str">
        <f aca="false">CONCATENATE(IF(ISBLANK(X681),"-",X681),"/",IF(ISBLANK(AA681),"-",AA681),"/",IF(ISBLANK(AD681),"-",AD681),"/",IF(ISBLANK(AG681),"-",AG681),"/",IF(ISBLANK(AI681),"-",AI681))</f>
        <v>-/-/-/-/-</v>
      </c>
      <c r="M681" s="14"/>
      <c r="N681" s="4" t="n">
        <v>2015</v>
      </c>
      <c r="O681" s="4" t="str">
        <f aca="false">CONCATENATE(IF(ISBLANK(V681),"-",V681),"/",IF(ISBLANK(Y681),"-",Y681),"/",IF(ISBLANK(AB681),"-",AB681),"/",IF(ISBLANK(AE681),"-",AE681))</f>
        <v>-/-/-/-</v>
      </c>
      <c r="P681" s="4" t="s">
        <v>1106</v>
      </c>
      <c r="Q681" s="4" t="s">
        <v>1108</v>
      </c>
      <c r="T681" s="11" t="n">
        <f aca="false">M681*F681</f>
        <v>0</v>
      </c>
      <c r="U681" s="12" t="n">
        <f aca="false">G681*M681</f>
        <v>0</v>
      </c>
      <c r="V681" s="0" t="s">
        <v>161</v>
      </c>
      <c r="AB681" s="0" t="s">
        <v>161</v>
      </c>
      <c r="AE681" s="15"/>
      <c r="AJ681" s="0" t="n">
        <f aca="false">VLOOKUP(D681,Koordinaten!$A:$C,2,FALSE())</f>
        <v>13.376935</v>
      </c>
      <c r="AK681" s="0" t="n">
        <f aca="false">VLOOKUP(D681,Koordinaten!$A:$C,3,FALSE())</f>
        <v>52.516181</v>
      </c>
      <c r="AL681" s="0" t="n">
        <f aca="false">IF(ISBLANK($E681),VLOOKUP(D681,Koordinaten!$A:$C,2,FALSE()),VLOOKUP($E681,Koordinaten!$F:$H,2,FALSE()))</f>
        <v>9.1949534</v>
      </c>
      <c r="AM681" s="0" t="n">
        <f aca="false">IF(ISBLANK($E681),VLOOKUP(D681,Koordinaten!$A:$C,3,FALSE()),VLOOKUP($E681,Koordinaten!$F:$H,3,FALSE()))</f>
        <v>48.6296972</v>
      </c>
      <c r="AN681" s="0" t="str">
        <f aca="false">CONCATENATE(AK681,";",AJ681)</f>
        <v>52,516181;13,376935</v>
      </c>
      <c r="AO681" s="0" t="str">
        <f aca="false">CONCATENATE(AM681,";",AL681)</f>
        <v>48,6296972;9,1949534</v>
      </c>
      <c r="AP681" s="0" t="n">
        <f aca="false">MIN(IF(ISBLANK(X681),9999,X681),IF(ISBLANK(AA681),9999,AA681),IF(ISBLANK(AD681),9999,AD681),IF(ISBLANK(AG681),9999,AG681),IF(ISBLANK(AI681),9999,AI681))</f>
        <v>9999</v>
      </c>
    </row>
    <row r="682" customFormat="false" ht="20" hidden="false" customHeight="false" outlineLevel="0" collapsed="false">
      <c r="B682" s="4" t="s">
        <v>89</v>
      </c>
      <c r="C682" s="5" t="n">
        <v>2013</v>
      </c>
      <c r="D682" s="4" t="s">
        <v>197</v>
      </c>
      <c r="E682" s="4" t="s">
        <v>635</v>
      </c>
      <c r="F682" s="4" t="n">
        <v>3</v>
      </c>
      <c r="G682" s="4" t="n">
        <v>1</v>
      </c>
      <c r="H682" s="2" t="s">
        <v>1106</v>
      </c>
      <c r="I682" s="2" t="s">
        <v>1109</v>
      </c>
      <c r="J682" s="2" t="s">
        <v>166</v>
      </c>
      <c r="K682" s="4" t="str">
        <f aca="false">CONCATENATE(IF(ISBLANK(W682),"-",W682),"/",IF(ISBLANK(Z682),"-",Z682),"/",IF(ISBLANK(AC682),"-",AC682),"/",IF(ISBLANK(AF682),"-",AF682),"/",IF(ISBLANK(AH682),"-",AH682))</f>
        <v>2017/-/-/-/-</v>
      </c>
      <c r="L682" s="4" t="str">
        <f aca="false">CONCATENATE(IF(ISBLANK(X682),"-",X682),"/",IF(ISBLANK(AA682),"-",AA682),"/",IF(ISBLANK(AD682),"-",AD682),"/",IF(ISBLANK(AG682),"-",AG682),"/",IF(ISBLANK(AI682),"-",AI682))</f>
        <v>2025/-/-/-/-</v>
      </c>
      <c r="M682" s="14"/>
      <c r="N682" s="4" t="n">
        <v>2015</v>
      </c>
      <c r="O682" s="4" t="str">
        <f aca="false">CONCATENATE(IF(ISBLANK(V682),"-",V682),"/",IF(ISBLANK(Y682),"-",Y682),"/",IF(ISBLANK(AB682),"-",AB682),"/",IF(ISBLANK(AE682),"-",AE682))</f>
        <v>93/-/-/-</v>
      </c>
      <c r="P682" s="4" t="s">
        <v>1106</v>
      </c>
      <c r="Q682" s="4" t="s">
        <v>1108</v>
      </c>
      <c r="T682" s="11" t="n">
        <f aca="false">M682*F682</f>
        <v>0</v>
      </c>
      <c r="U682" s="12" t="n">
        <f aca="false">G682*M682</f>
        <v>0</v>
      </c>
      <c r="V682" s="0" t="n">
        <v>93</v>
      </c>
      <c r="W682" s="0" t="n">
        <v>2017</v>
      </c>
      <c r="X682" s="0" t="n">
        <v>2025</v>
      </c>
      <c r="AB682" s="0" t="s">
        <v>161</v>
      </c>
      <c r="AE682" s="15"/>
      <c r="AJ682" s="0" t="n">
        <f aca="false">VLOOKUP(D682,Koordinaten!$A:$C,2,FALSE())</f>
        <v>13.376935</v>
      </c>
      <c r="AK682" s="0" t="n">
        <f aca="false">VLOOKUP(D682,Koordinaten!$A:$C,3,FALSE())</f>
        <v>52.516181</v>
      </c>
      <c r="AL682" s="0" t="n">
        <f aca="false">IF(ISBLANK($E682),VLOOKUP(D682,Koordinaten!$A:$C,2,FALSE()),VLOOKUP($E682,Koordinaten!$F:$H,2,FALSE()))</f>
        <v>9.1949534</v>
      </c>
      <c r="AM682" s="0" t="n">
        <f aca="false">IF(ISBLANK($E682),VLOOKUP(D682,Koordinaten!$A:$C,3,FALSE()),VLOOKUP($E682,Koordinaten!$F:$H,3,FALSE()))</f>
        <v>48.6296972</v>
      </c>
      <c r="AN682" s="0" t="str">
        <f aca="false">CONCATENATE(AK682,";",AJ682)</f>
        <v>52,516181;13,376935</v>
      </c>
      <c r="AO682" s="0" t="str">
        <f aca="false">CONCATENATE(AM682,";",AL682)</f>
        <v>48,6296972;9,1949534</v>
      </c>
      <c r="AP682" s="0" t="n">
        <f aca="false">MIN(IF(ISBLANK(X682),9999,X682),IF(ISBLANK(AA682),9999,AA682),IF(ISBLANK(AD682),9999,AD682),IF(ISBLANK(AG682),9999,AG682),IF(ISBLANK(AI682),9999,AI682))</f>
        <v>2025</v>
      </c>
      <c r="AQ682" s="10" t="n">
        <v>44065</v>
      </c>
      <c r="AR682" s="0" t="n">
        <v>1</v>
      </c>
    </row>
    <row r="683" customFormat="false" ht="20" hidden="false" customHeight="false" outlineLevel="0" collapsed="false">
      <c r="B683" s="4" t="s">
        <v>89</v>
      </c>
      <c r="C683" s="5" t="n">
        <v>2014</v>
      </c>
      <c r="D683" s="4" t="s">
        <v>197</v>
      </c>
      <c r="E683" s="4" t="s">
        <v>635</v>
      </c>
      <c r="F683" s="4" t="n">
        <v>6</v>
      </c>
      <c r="G683" s="4"/>
      <c r="H683" s="2" t="s">
        <v>1106</v>
      </c>
      <c r="I683" s="2" t="s">
        <v>1110</v>
      </c>
      <c r="J683" s="2" t="s">
        <v>166</v>
      </c>
      <c r="K683" s="4" t="str">
        <f aca="false">CONCATENATE(IF(ISBLANK(W683),"-",W683),"/",IF(ISBLANK(Z683),"-",Z683),"/",IF(ISBLANK(AC683),"-",AC683),"/",IF(ISBLANK(AF683),"-",AF683),"/",IF(ISBLANK(AH683),"-",AH683))</f>
        <v>2016/-/-/-/-</v>
      </c>
      <c r="L683" s="4" t="str">
        <f aca="false">CONCATENATE(IF(ISBLANK(X683),"-",X683),"/",IF(ISBLANK(AA683),"-",AA683),"/",IF(ISBLANK(AD683),"-",AD683),"/",IF(ISBLANK(AG683),"-",AG683),"/",IF(ISBLANK(AI683),"-",AI683))</f>
        <v>2023/-/-/-/-</v>
      </c>
      <c r="M683" s="14"/>
      <c r="N683" s="4" t="n">
        <v>2015</v>
      </c>
      <c r="O683" s="4" t="str">
        <f aca="false">CONCATENATE(IF(ISBLANK(V683),"-",V683),"/",IF(ISBLANK(Y683),"-",Y683),"/",IF(ISBLANK(AB683),"-",AB683),"/",IF(ISBLANK(AE683),"-",AE683))</f>
        <v>89/-/-/-</v>
      </c>
      <c r="P683" s="4" t="s">
        <v>1106</v>
      </c>
      <c r="Q683" s="4" t="s">
        <v>1108</v>
      </c>
      <c r="T683" s="11" t="n">
        <f aca="false">M683*F683</f>
        <v>0</v>
      </c>
      <c r="U683" s="12" t="n">
        <f aca="false">G683*M683</f>
        <v>0</v>
      </c>
      <c r="V683" s="0" t="n">
        <v>89</v>
      </c>
      <c r="W683" s="0" t="n">
        <v>2016</v>
      </c>
      <c r="X683" s="0" t="n">
        <v>2023</v>
      </c>
      <c r="AB683" s="0" t="s">
        <v>161</v>
      </c>
      <c r="AE683" s="15"/>
      <c r="AJ683" s="0" t="n">
        <f aca="false">VLOOKUP(D683,Koordinaten!$A:$C,2,FALSE())</f>
        <v>13.376935</v>
      </c>
      <c r="AK683" s="0" t="n">
        <f aca="false">VLOOKUP(D683,Koordinaten!$A:$C,3,FALSE())</f>
        <v>52.516181</v>
      </c>
      <c r="AL683" s="0" t="n">
        <f aca="false">IF(ISBLANK($E683),VLOOKUP(D683,Koordinaten!$A:$C,2,FALSE()),VLOOKUP($E683,Koordinaten!$F:$H,2,FALSE()))</f>
        <v>9.1949534</v>
      </c>
      <c r="AM683" s="0" t="n">
        <f aca="false">IF(ISBLANK($E683),VLOOKUP(D683,Koordinaten!$A:$C,3,FALSE()),VLOOKUP($E683,Koordinaten!$F:$H,3,FALSE()))</f>
        <v>48.6296972</v>
      </c>
      <c r="AN683" s="0" t="str">
        <f aca="false">CONCATENATE(AK683,";",AJ683)</f>
        <v>52,516181;13,376935</v>
      </c>
      <c r="AO683" s="0" t="str">
        <f aca="false">CONCATENATE(AM683,";",AL683)</f>
        <v>48,6296972;9,1949534</v>
      </c>
      <c r="AP683" s="0" t="n">
        <f aca="false">MIN(IF(ISBLANK(X683),9999,X683),IF(ISBLANK(AA683),9999,AA683),IF(ISBLANK(AD683),9999,AD683),IF(ISBLANK(AG683),9999,AG683),IF(ISBLANK(AI683),9999,AI683))</f>
        <v>2023</v>
      </c>
      <c r="AQ683" s="10"/>
    </row>
    <row r="684" customFormat="false" ht="20" hidden="false" customHeight="false" outlineLevel="0" collapsed="false">
      <c r="B684" s="15" t="s">
        <v>89</v>
      </c>
      <c r="C684" s="4" t="n">
        <v>2014</v>
      </c>
      <c r="D684" s="4" t="s">
        <v>197</v>
      </c>
      <c r="E684" s="4" t="s">
        <v>635</v>
      </c>
      <c r="F684" s="4" t="n">
        <v>6</v>
      </c>
      <c r="G684" s="4"/>
      <c r="H684" s="2" t="s">
        <v>1106</v>
      </c>
      <c r="I684" s="2" t="s">
        <v>1111</v>
      </c>
      <c r="J684" s="2" t="s">
        <v>177</v>
      </c>
      <c r="K684" s="4" t="str">
        <f aca="false">CONCATENATE(IF(ISBLANK(W684),"-",W684),"/",IF(ISBLANK(Z684),"-",Z684),"/",IF(ISBLANK(AC684),"-",AC684),"/",IF(ISBLANK(AF684),"-",AF684),"/",IF(ISBLANK(AH684),"-",AH684))</f>
        <v>2017/-/-/-/-</v>
      </c>
      <c r="L684" s="4" t="str">
        <f aca="false">CONCATENATE(IF(ISBLANK(X684),"-",X684),"/",IF(ISBLANK(AA684),"-",AA684),"/",IF(ISBLANK(AD684),"-",AD684),"/",IF(ISBLANK(AG684),"-",AG684),"/",IF(ISBLANK(AI684),"-",AI684))</f>
        <v>2024/-/-/-/-</v>
      </c>
      <c r="M684" s="14"/>
      <c r="N684" s="4" t="n">
        <v>2015</v>
      </c>
      <c r="O684" s="4" t="str">
        <f aca="false">CONCATENATE(IF(ISBLANK(V684),"-",V684),"/",IF(ISBLANK(Y684),"-",Y684),"/",IF(ISBLANK(AB684),"-",AB684),"/",IF(ISBLANK(AE684),"-",AE684))</f>
        <v>88+/-/-/-</v>
      </c>
      <c r="P684" s="4" t="s">
        <v>1106</v>
      </c>
      <c r="Q684" s="4" t="s">
        <v>1108</v>
      </c>
      <c r="T684" s="11" t="n">
        <f aca="false">M684*F684</f>
        <v>0</v>
      </c>
      <c r="U684" s="12" t="n">
        <f aca="false">G684*M684</f>
        <v>0</v>
      </c>
      <c r="V684" s="0" t="s">
        <v>714</v>
      </c>
      <c r="W684" s="0" t="n">
        <v>2017</v>
      </c>
      <c r="X684" s="0" t="n">
        <v>2024</v>
      </c>
      <c r="AB684" s="0" t="s">
        <v>161</v>
      </c>
      <c r="AE684" s="15"/>
      <c r="AJ684" s="0" t="n">
        <f aca="false">VLOOKUP(D684,Koordinaten!$A:$C,2,FALSE())</f>
        <v>13.376935</v>
      </c>
      <c r="AK684" s="0" t="n">
        <f aca="false">VLOOKUP(D684,Koordinaten!$A:$C,3,FALSE())</f>
        <v>52.516181</v>
      </c>
      <c r="AL684" s="0" t="n">
        <f aca="false">IF(ISBLANK($E684),VLOOKUP(D684,Koordinaten!$A:$C,2,FALSE()),VLOOKUP($E684,Koordinaten!$F:$H,2,FALSE()))</f>
        <v>9.1949534</v>
      </c>
      <c r="AM684" s="0" t="n">
        <f aca="false">IF(ISBLANK($E684),VLOOKUP(D684,Koordinaten!$A:$C,3,FALSE()),VLOOKUP($E684,Koordinaten!$F:$H,3,FALSE()))</f>
        <v>48.6296972</v>
      </c>
      <c r="AN684" s="0" t="str">
        <f aca="false">CONCATENATE(AK684,";",AJ684)</f>
        <v>52,516181;13,376935</v>
      </c>
      <c r="AO684" s="0" t="str">
        <f aca="false">CONCATENATE(AM684,";",AL684)</f>
        <v>48,6296972;9,1949534</v>
      </c>
      <c r="AP684" s="0" t="n">
        <f aca="false">MIN(IF(ISBLANK(X684),9999,X684),IF(ISBLANK(AA684),9999,AA684),IF(ISBLANK(AD684),9999,AD684),IF(ISBLANK(AG684),9999,AG684),IF(ISBLANK(AI684),9999,AI684))</f>
        <v>2024</v>
      </c>
    </row>
    <row r="685" customFormat="false" ht="20" hidden="false" customHeight="false" outlineLevel="0" collapsed="false">
      <c r="B685" s="4" t="s">
        <v>128</v>
      </c>
      <c r="C685" s="4" t="n">
        <v>2012</v>
      </c>
      <c r="D685" s="4" t="s">
        <v>197</v>
      </c>
      <c r="E685" s="4" t="s">
        <v>635</v>
      </c>
      <c r="F685" s="4" t="n">
        <v>3</v>
      </c>
      <c r="G685" s="4"/>
      <c r="H685" s="2" t="s">
        <v>1112</v>
      </c>
      <c r="I685" s="2" t="s">
        <v>1113</v>
      </c>
      <c r="J685" s="2" t="s">
        <v>280</v>
      </c>
      <c r="K685" s="4" t="str">
        <f aca="false">CONCATENATE(IF(ISBLANK(W685),"-",W685),"/",IF(ISBLANK(Z685),"-",Z685),"/",IF(ISBLANK(AC685),"-",AC685),"/",IF(ISBLANK(AF685),"-",AF685),"/",IF(ISBLANK(AH685),"-",AH685))</f>
        <v>-/-/-/-/-</v>
      </c>
      <c r="L685" s="4" t="str">
        <f aca="false">CONCATENATE(IF(ISBLANK(X685),"-",X685),"/",IF(ISBLANK(AA685),"-",AA685),"/",IF(ISBLANK(AD685),"-",AD685),"/",IF(ISBLANK(AG685),"-",AG685),"/",IF(ISBLANK(AI685),"-",AI685))</f>
        <v>-/-/-/-/-</v>
      </c>
      <c r="M685" s="14"/>
      <c r="N685" s="4" t="n">
        <v>2015</v>
      </c>
      <c r="O685" s="4" t="str">
        <f aca="false">CONCATENATE(IF(ISBLANK(V685),"-",V685),"/",IF(ISBLANK(Y685),"-",Y685),"/",IF(ISBLANK(AB685),"-",AB685),"/",IF(ISBLANK(AE685),"-",AE685))</f>
        <v>-/-/-/-</v>
      </c>
      <c r="P685" s="4" t="s">
        <v>1112</v>
      </c>
      <c r="Q685" s="4" t="s">
        <v>1108</v>
      </c>
      <c r="T685" s="11" t="n">
        <f aca="false">M685*F685</f>
        <v>0</v>
      </c>
      <c r="U685" s="12" t="n">
        <f aca="false">G685*M685</f>
        <v>0</v>
      </c>
      <c r="V685" s="0" t="s">
        <v>161</v>
      </c>
      <c r="AB685" s="0" t="s">
        <v>161</v>
      </c>
      <c r="AE685" s="15"/>
      <c r="AJ685" s="0" t="n">
        <f aca="false">VLOOKUP(D685,Koordinaten!$A:$C,2,FALSE())</f>
        <v>13.376935</v>
      </c>
      <c r="AK685" s="0" t="n">
        <f aca="false">VLOOKUP(D685,Koordinaten!$A:$C,3,FALSE())</f>
        <v>52.516181</v>
      </c>
      <c r="AL685" s="0" t="n">
        <f aca="false">IF(ISBLANK($E685),VLOOKUP(D685,Koordinaten!$A:$C,2,FALSE()),VLOOKUP($E685,Koordinaten!$F:$H,2,FALSE()))</f>
        <v>9.1949534</v>
      </c>
      <c r="AM685" s="0" t="n">
        <f aca="false">IF(ISBLANK($E685),VLOOKUP(D685,Koordinaten!$A:$C,3,FALSE()),VLOOKUP($E685,Koordinaten!$F:$H,3,FALSE()))</f>
        <v>48.6296972</v>
      </c>
      <c r="AN685" s="0" t="str">
        <f aca="false">CONCATENATE(AK685,";",AJ685)</f>
        <v>52,516181;13,376935</v>
      </c>
      <c r="AO685" s="0" t="str">
        <f aca="false">CONCATENATE(AM685,";",AL685)</f>
        <v>48,6296972;9,1949534</v>
      </c>
      <c r="AP685" s="0" t="n">
        <f aca="false">MIN(IF(ISBLANK(X685),9999,X685),IF(ISBLANK(AA685),9999,AA685),IF(ISBLANK(AD685),9999,AD685),IF(ISBLANK(AG685),9999,AG685),IF(ISBLANK(AI685),9999,AI685))</f>
        <v>9999</v>
      </c>
    </row>
    <row r="686" customFormat="false" ht="20" hidden="false" customHeight="false" outlineLevel="0" collapsed="false">
      <c r="B686" s="15" t="s">
        <v>128</v>
      </c>
      <c r="C686" s="4" t="n">
        <v>2014</v>
      </c>
      <c r="D686" s="4" t="s">
        <v>197</v>
      </c>
      <c r="E686" s="4" t="s">
        <v>635</v>
      </c>
      <c r="F686" s="4" t="n">
        <v>3</v>
      </c>
      <c r="G686" s="4"/>
      <c r="H686" s="2" t="s">
        <v>1112</v>
      </c>
      <c r="I686" s="2" t="s">
        <v>1114</v>
      </c>
      <c r="J686" s="2" t="s">
        <v>201</v>
      </c>
      <c r="K686" s="4" t="str">
        <f aca="false">CONCATENATE(IF(ISBLANK(W686),"-",W686),"/",IF(ISBLANK(Z686),"-",Z686),"/",IF(ISBLANK(AC686),"-",AC686),"/",IF(ISBLANK(AF686),"-",AF686),"/",IF(ISBLANK(AH686),"-",AH686))</f>
        <v>-/-/-/-/-</v>
      </c>
      <c r="L686" s="4" t="str">
        <f aca="false">CONCATENATE(IF(ISBLANK(X686),"-",X686),"/",IF(ISBLANK(AA686),"-",AA686),"/",IF(ISBLANK(AD686),"-",AD686),"/",IF(ISBLANK(AG686),"-",AG686),"/",IF(ISBLANK(AI686),"-",AI686))</f>
        <v>-/-/-/-/-</v>
      </c>
      <c r="M686" s="14"/>
      <c r="N686" s="4" t="n">
        <v>2015</v>
      </c>
      <c r="O686" s="4" t="str">
        <f aca="false">CONCATENATE(IF(ISBLANK(V686),"-",V686),"/",IF(ISBLANK(Y686),"-",Y686),"/",IF(ISBLANK(AB686),"-",AB686),"/",IF(ISBLANK(AE686),"-",AE686))</f>
        <v>-/-/-/-</v>
      </c>
      <c r="P686" s="4" t="s">
        <v>1112</v>
      </c>
      <c r="Q686" s="4" t="s">
        <v>1108</v>
      </c>
      <c r="T686" s="11" t="n">
        <f aca="false">M686*F686</f>
        <v>0</v>
      </c>
      <c r="U686" s="12" t="n">
        <f aca="false">G686*M686</f>
        <v>0</v>
      </c>
      <c r="V686" s="0" t="s">
        <v>161</v>
      </c>
      <c r="AB686" s="0" t="s">
        <v>161</v>
      </c>
      <c r="AE686" s="15"/>
      <c r="AJ686" s="0" t="n">
        <f aca="false">VLOOKUP(D686,Koordinaten!$A:$C,2,FALSE())</f>
        <v>13.376935</v>
      </c>
      <c r="AK686" s="0" t="n">
        <f aca="false">VLOOKUP(D686,Koordinaten!$A:$C,3,FALSE())</f>
        <v>52.516181</v>
      </c>
      <c r="AL686" s="0" t="n">
        <f aca="false">IF(ISBLANK($E686),VLOOKUP(D686,Koordinaten!$A:$C,2,FALSE()),VLOOKUP($E686,Koordinaten!$F:$H,2,FALSE()))</f>
        <v>9.1949534</v>
      </c>
      <c r="AM686" s="0" t="n">
        <f aca="false">IF(ISBLANK($E686),VLOOKUP(D686,Koordinaten!$A:$C,3,FALSE()),VLOOKUP($E686,Koordinaten!$F:$H,3,FALSE()))</f>
        <v>48.6296972</v>
      </c>
      <c r="AN686" s="0" t="str">
        <f aca="false">CONCATENATE(AK686,";",AJ686)</f>
        <v>52,516181;13,376935</v>
      </c>
      <c r="AO686" s="0" t="str">
        <f aca="false">CONCATENATE(AM686,";",AL686)</f>
        <v>48,6296972;9,1949534</v>
      </c>
      <c r="AP686" s="0" t="n">
        <f aca="false">MIN(IF(ISBLANK(X686),9999,X686),IF(ISBLANK(AA686),9999,AA686),IF(ISBLANK(AD686),9999,AD686),IF(ISBLANK(AG686),9999,AG686),IF(ISBLANK(AI686),9999,AI686))</f>
        <v>9999</v>
      </c>
    </row>
    <row r="687" customFormat="false" ht="20" hidden="false" customHeight="false" outlineLevel="0" collapsed="false">
      <c r="B687" s="4" t="s">
        <v>52</v>
      </c>
      <c r="C687" s="5" t="n">
        <v>2014</v>
      </c>
      <c r="D687" s="4" t="s">
        <v>197</v>
      </c>
      <c r="E687" s="4" t="s">
        <v>635</v>
      </c>
      <c r="F687" s="4" t="n">
        <v>1</v>
      </c>
      <c r="G687" s="4" t="n">
        <v>1</v>
      </c>
      <c r="H687" s="2" t="s">
        <v>1112</v>
      </c>
      <c r="I687" s="2" t="s">
        <v>1115</v>
      </c>
      <c r="J687" s="2" t="s">
        <v>201</v>
      </c>
      <c r="K687" s="4" t="str">
        <f aca="false">CONCATENATE(IF(ISBLANK(W687),"-",W687),"/",IF(ISBLANK(Z687),"-",Z687),"/",IF(ISBLANK(AC687),"-",AC687),"/",IF(ISBLANK(AF687),"-",AF687),"/",IF(ISBLANK(AH687),"-",AH687))</f>
        <v>-/-/-/-/-</v>
      </c>
      <c r="L687" s="4" t="str">
        <f aca="false">CONCATENATE(IF(ISBLANK(X687),"-",X687),"/",IF(ISBLANK(AA687),"-",AA687),"/",IF(ISBLANK(AD687),"-",AD687),"/",IF(ISBLANK(AG687),"-",AG687),"/",IF(ISBLANK(AI687),"-",AI687))</f>
        <v>-/-/-/-/-</v>
      </c>
      <c r="M687" s="14"/>
      <c r="N687" s="4" t="n">
        <v>2015</v>
      </c>
      <c r="O687" s="4" t="str">
        <f aca="false">CONCATENATE(IF(ISBLANK(V687),"-",V687),"/",IF(ISBLANK(Y687),"-",Y687),"/",IF(ISBLANK(AB687),"-",AB687),"/",IF(ISBLANK(AE687),"-",AE687))</f>
        <v>-/-/-/-</v>
      </c>
      <c r="P687" s="4" t="s">
        <v>1112</v>
      </c>
      <c r="Q687" s="4" t="s">
        <v>1108</v>
      </c>
      <c r="T687" s="11" t="n">
        <f aca="false">M687*F687</f>
        <v>0</v>
      </c>
      <c r="U687" s="12" t="n">
        <f aca="false">G687*M687</f>
        <v>0</v>
      </c>
      <c r="V687" s="0" t="s">
        <v>161</v>
      </c>
      <c r="AB687" s="0" t="s">
        <v>161</v>
      </c>
      <c r="AE687" s="15"/>
      <c r="AJ687" s="0" t="n">
        <f aca="false">VLOOKUP(D687,Koordinaten!$A:$C,2,FALSE())</f>
        <v>13.376935</v>
      </c>
      <c r="AK687" s="0" t="n">
        <f aca="false">VLOOKUP(D687,Koordinaten!$A:$C,3,FALSE())</f>
        <v>52.516181</v>
      </c>
      <c r="AL687" s="0" t="n">
        <f aca="false">IF(ISBLANK($E687),VLOOKUP(D687,Koordinaten!$A:$C,2,FALSE()),VLOOKUP($E687,Koordinaten!$F:$H,2,FALSE()))</f>
        <v>9.1949534</v>
      </c>
      <c r="AM687" s="0" t="n">
        <f aca="false">IF(ISBLANK($E687),VLOOKUP(D687,Koordinaten!$A:$C,3,FALSE()),VLOOKUP($E687,Koordinaten!$F:$H,3,FALSE()))</f>
        <v>48.6296972</v>
      </c>
      <c r="AN687" s="0" t="str">
        <f aca="false">CONCATENATE(AK687,";",AJ687)</f>
        <v>52,516181;13,376935</v>
      </c>
      <c r="AO687" s="0" t="str">
        <f aca="false">CONCATENATE(AM687,";",AL687)</f>
        <v>48,6296972;9,1949534</v>
      </c>
      <c r="AP687" s="0" t="n">
        <f aca="false">MIN(IF(ISBLANK(X687),9999,X687),IF(ISBLANK(AA687),9999,AA687),IF(ISBLANK(AD687),9999,AD687),IF(ISBLANK(AG687),9999,AG687),IF(ISBLANK(AI687),9999,AI687))</f>
        <v>9999</v>
      </c>
      <c r="AQ687" s="10" t="n">
        <v>44107</v>
      </c>
      <c r="AR687" s="0" t="n">
        <v>16</v>
      </c>
    </row>
    <row r="688" customFormat="false" ht="20" hidden="false" customHeight="false" outlineLevel="0" collapsed="false">
      <c r="B688" s="4" t="s">
        <v>89</v>
      </c>
      <c r="C688" s="5" t="n">
        <v>2014</v>
      </c>
      <c r="D688" s="4" t="s">
        <v>197</v>
      </c>
      <c r="E688" s="4" t="s">
        <v>635</v>
      </c>
      <c r="F688" s="4" t="n">
        <v>6</v>
      </c>
      <c r="G688" s="4" t="n">
        <v>1</v>
      </c>
      <c r="H688" s="2" t="s">
        <v>1112</v>
      </c>
      <c r="I688" s="2" t="s">
        <v>1116</v>
      </c>
      <c r="J688" s="2" t="s">
        <v>201</v>
      </c>
      <c r="K688" s="4" t="str">
        <f aca="false">CONCATENATE(IF(ISBLANK(W688),"-",W688),"/",IF(ISBLANK(Z688),"-",Z688),"/",IF(ISBLANK(AC688),"-",AC688),"/",IF(ISBLANK(AF688),"-",AF688),"/",IF(ISBLANK(AH688),"-",AH688))</f>
        <v>-/-/-/-/-</v>
      </c>
      <c r="L688" s="4" t="str">
        <f aca="false">CONCATENATE(IF(ISBLANK(X688),"-",X688),"/",IF(ISBLANK(AA688),"-",AA688),"/",IF(ISBLANK(AD688),"-",AD688),"/",IF(ISBLANK(AG688),"-",AG688),"/",IF(ISBLANK(AI688),"-",AI688))</f>
        <v>-/-/-/-/-</v>
      </c>
      <c r="M688" s="14"/>
      <c r="N688" s="4" t="n">
        <v>2015</v>
      </c>
      <c r="O688" s="4" t="str">
        <f aca="false">CONCATENATE(IF(ISBLANK(V688),"-",V688),"/",IF(ISBLANK(Y688),"-",Y688),"/",IF(ISBLANK(AB688),"-",AB688),"/",IF(ISBLANK(AE688),"-",AE688))</f>
        <v>-/-/-/-</v>
      </c>
      <c r="P688" s="4" t="s">
        <v>1112</v>
      </c>
      <c r="Q688" s="4" t="s">
        <v>1108</v>
      </c>
      <c r="T688" s="11" t="n">
        <f aca="false">M688*F688</f>
        <v>0</v>
      </c>
      <c r="U688" s="12" t="n">
        <f aca="false">G688*M688</f>
        <v>0</v>
      </c>
      <c r="V688" s="0" t="s">
        <v>161</v>
      </c>
      <c r="AB688" s="0" t="s">
        <v>161</v>
      </c>
      <c r="AE688" s="4"/>
      <c r="AJ688" s="0" t="n">
        <f aca="false">VLOOKUP(D688,Koordinaten!$A:$C,2,FALSE())</f>
        <v>13.376935</v>
      </c>
      <c r="AK688" s="0" t="n">
        <f aca="false">VLOOKUP(D688,Koordinaten!$A:$C,3,FALSE())</f>
        <v>52.516181</v>
      </c>
      <c r="AL688" s="0" t="n">
        <f aca="false">IF(ISBLANK($E688),VLOOKUP(D688,Koordinaten!$A:$C,2,FALSE()),VLOOKUP($E688,Koordinaten!$F:$H,2,FALSE()))</f>
        <v>9.1949534</v>
      </c>
      <c r="AM688" s="0" t="n">
        <f aca="false">IF(ISBLANK($E688),VLOOKUP(D688,Koordinaten!$A:$C,3,FALSE()),VLOOKUP($E688,Koordinaten!$F:$H,3,FALSE()))</f>
        <v>48.6296972</v>
      </c>
      <c r="AN688" s="0" t="str">
        <f aca="false">CONCATENATE(AK688,";",AJ688)</f>
        <v>52,516181;13,376935</v>
      </c>
      <c r="AO688" s="0" t="str">
        <f aca="false">CONCATENATE(AM688,";",AL688)</f>
        <v>48,6296972;9,1949534</v>
      </c>
      <c r="AP688" s="0" t="n">
        <f aca="false">MIN(IF(ISBLANK(X688),9999,X688),IF(ISBLANK(AA688),9999,AA688),IF(ISBLANK(AD688),9999,AD688),IF(ISBLANK(AG688),9999,AG688),IF(ISBLANK(AI688),9999,AI688))</f>
        <v>9999</v>
      </c>
      <c r="AQ688" s="10" t="n">
        <v>44065</v>
      </c>
      <c r="AR688" s="0" t="n">
        <v>5</v>
      </c>
    </row>
    <row r="689" customFormat="false" ht="20" hidden="false" customHeight="false" outlineLevel="0" collapsed="false">
      <c r="B689" s="15" t="s">
        <v>89</v>
      </c>
      <c r="C689" s="4" t="n">
        <v>2010</v>
      </c>
      <c r="D689" s="4" t="s">
        <v>197</v>
      </c>
      <c r="E689" s="4" t="s">
        <v>635</v>
      </c>
      <c r="F689" s="4" t="n">
        <v>0</v>
      </c>
      <c r="G689" s="4"/>
      <c r="H689" s="2" t="s">
        <v>1112</v>
      </c>
      <c r="I689" s="2" t="s">
        <v>1116</v>
      </c>
      <c r="J689" s="2" t="s">
        <v>201</v>
      </c>
      <c r="K689" s="4" t="str">
        <f aca="false">CONCATENATE(IF(ISBLANK(W689),"-",W689),"/",IF(ISBLANK(Z689),"-",Z689),"/",IF(ISBLANK(AC689),"-",AC689),"/",IF(ISBLANK(AF689),"-",AF689),"/",IF(ISBLANK(AH689),"-",AH689))</f>
        <v>-/-/-/-/-</v>
      </c>
      <c r="L689" s="4" t="str">
        <f aca="false">CONCATENATE(IF(ISBLANK(X689),"-",X689),"/",IF(ISBLANK(AA689),"-",AA689),"/",IF(ISBLANK(AD689),"-",AD689),"/",IF(ISBLANK(AG689),"-",AG689),"/",IF(ISBLANK(AI689),"-",AI689))</f>
        <v>-/-/-/-/-</v>
      </c>
      <c r="M689" s="14"/>
      <c r="N689" s="4" t="n">
        <v>2015</v>
      </c>
      <c r="O689" s="4" t="str">
        <f aca="false">CONCATENATE(IF(ISBLANK(V689),"-",V689),"/",IF(ISBLANK(Y689),"-",Y689),"/",IF(ISBLANK(AB689),"-",AB689),"/",IF(ISBLANK(AE689),"-",AE689))</f>
        <v>-/-/-/-</v>
      </c>
      <c r="P689" s="4" t="s">
        <v>1112</v>
      </c>
      <c r="Q689" s="4" t="s">
        <v>1108</v>
      </c>
      <c r="T689" s="11" t="n">
        <f aca="false">M689*F689</f>
        <v>0</v>
      </c>
      <c r="U689" s="12" t="n">
        <f aca="false">G689*M689</f>
        <v>0</v>
      </c>
      <c r="V689" s="0" t="s">
        <v>161</v>
      </c>
      <c r="AB689" s="0" t="s">
        <v>161</v>
      </c>
      <c r="AE689" s="15"/>
      <c r="AJ689" s="0" t="n">
        <f aca="false">VLOOKUP(D689,Koordinaten!$A:$C,2,FALSE())</f>
        <v>13.376935</v>
      </c>
      <c r="AK689" s="0" t="n">
        <f aca="false">VLOOKUP(D689,Koordinaten!$A:$C,3,FALSE())</f>
        <v>52.516181</v>
      </c>
      <c r="AL689" s="0" t="n">
        <f aca="false">IF(ISBLANK($E689),VLOOKUP(D689,Koordinaten!$A:$C,2,FALSE()),VLOOKUP($E689,Koordinaten!$F:$H,2,FALSE()))</f>
        <v>9.1949534</v>
      </c>
      <c r="AM689" s="0" t="n">
        <f aca="false">IF(ISBLANK($E689),VLOOKUP(D689,Koordinaten!$A:$C,3,FALSE()),VLOOKUP($E689,Koordinaten!$F:$H,3,FALSE()))</f>
        <v>48.6296972</v>
      </c>
      <c r="AN689" s="0" t="str">
        <f aca="false">CONCATENATE(AK689,";",AJ689)</f>
        <v>52,516181;13,376935</v>
      </c>
      <c r="AO689" s="0" t="str">
        <f aca="false">CONCATENATE(AM689,";",AL689)</f>
        <v>48,6296972;9,1949534</v>
      </c>
      <c r="AP689" s="0" t="n">
        <f aca="false">MIN(IF(ISBLANK(X689),9999,X689),IF(ISBLANK(AA689),9999,AA689),IF(ISBLANK(AD689),9999,AD689),IF(ISBLANK(AG689),9999,AG689),IF(ISBLANK(AI689),9999,AI689))</f>
        <v>9999</v>
      </c>
    </row>
    <row r="690" customFormat="false" ht="20" hidden="false" customHeight="false" outlineLevel="0" collapsed="false">
      <c r="B690" s="15" t="s">
        <v>89</v>
      </c>
      <c r="C690" s="4" t="n">
        <v>2014</v>
      </c>
      <c r="D690" s="4" t="s">
        <v>197</v>
      </c>
      <c r="E690" s="4" t="s">
        <v>635</v>
      </c>
      <c r="F690" s="4" t="n">
        <v>6</v>
      </c>
      <c r="G690" s="4"/>
      <c r="H690" s="2" t="s">
        <v>1112</v>
      </c>
      <c r="I690" s="2" t="s">
        <v>1117</v>
      </c>
      <c r="J690" s="2" t="s">
        <v>201</v>
      </c>
      <c r="K690" s="4" t="str">
        <f aca="false">CONCATENATE(IF(ISBLANK(W690),"-",W690),"/",IF(ISBLANK(Z690),"-",Z690),"/",IF(ISBLANK(AC690),"-",AC690),"/",IF(ISBLANK(AF690),"-",AF690),"/",IF(ISBLANK(AH690),"-",AH690))</f>
        <v>-/-/-/-/-</v>
      </c>
      <c r="L690" s="4" t="str">
        <f aca="false">CONCATENATE(IF(ISBLANK(X690),"-",X690),"/",IF(ISBLANK(AA690),"-",AA690),"/",IF(ISBLANK(AD690),"-",AD690),"/",IF(ISBLANK(AG690),"-",AG690),"/",IF(ISBLANK(AI690),"-",AI690))</f>
        <v>-/-/-/-/-</v>
      </c>
      <c r="M690" s="14"/>
      <c r="N690" s="4" t="n">
        <v>2015</v>
      </c>
      <c r="O690" s="4" t="str">
        <f aca="false">CONCATENATE(IF(ISBLANK(V690),"-",V690),"/",IF(ISBLANK(Y690),"-",Y690),"/",IF(ISBLANK(AB690),"-",AB690),"/",IF(ISBLANK(AE690),"-",AE690))</f>
        <v>-/-/-/-</v>
      </c>
      <c r="P690" s="4" t="s">
        <v>1112</v>
      </c>
      <c r="Q690" s="4" t="s">
        <v>1108</v>
      </c>
      <c r="T690" s="11" t="n">
        <f aca="false">M690*F690</f>
        <v>0</v>
      </c>
      <c r="U690" s="12" t="n">
        <f aca="false">G690*M690</f>
        <v>0</v>
      </c>
      <c r="V690" s="0" t="s">
        <v>161</v>
      </c>
      <c r="AB690" s="0" t="s">
        <v>161</v>
      </c>
      <c r="AE690" s="15"/>
      <c r="AJ690" s="0" t="n">
        <f aca="false">VLOOKUP(D690,Koordinaten!$A:$C,2,FALSE())</f>
        <v>13.376935</v>
      </c>
      <c r="AK690" s="0" t="n">
        <f aca="false">VLOOKUP(D690,Koordinaten!$A:$C,3,FALSE())</f>
        <v>52.516181</v>
      </c>
      <c r="AL690" s="0" t="n">
        <f aca="false">IF(ISBLANK($E690),VLOOKUP(D690,Koordinaten!$A:$C,2,FALSE()),VLOOKUP($E690,Koordinaten!$F:$H,2,FALSE()))</f>
        <v>9.1949534</v>
      </c>
      <c r="AM690" s="0" t="n">
        <f aca="false">IF(ISBLANK($E690),VLOOKUP(D690,Koordinaten!$A:$C,3,FALSE()),VLOOKUP($E690,Koordinaten!$F:$H,3,FALSE()))</f>
        <v>48.6296972</v>
      </c>
      <c r="AN690" s="0" t="str">
        <f aca="false">CONCATENATE(AK690,";",AJ690)</f>
        <v>52,516181;13,376935</v>
      </c>
      <c r="AO690" s="0" t="str">
        <f aca="false">CONCATENATE(AM690,";",AL690)</f>
        <v>48,6296972;9,1949534</v>
      </c>
      <c r="AP690" s="0" t="n">
        <f aca="false">MIN(IF(ISBLANK(X690),9999,X690),IF(ISBLANK(AA690),9999,AA690),IF(ISBLANK(AD690),9999,AD690),IF(ISBLANK(AG690),9999,AG690),IF(ISBLANK(AI690),9999,AI690))</f>
        <v>9999</v>
      </c>
    </row>
    <row r="691" customFormat="false" ht="12.8" hidden="false" customHeight="false" outlineLevel="0" collapsed="false">
      <c r="B691" s="4" t="s">
        <v>89</v>
      </c>
      <c r="C691" s="5" t="n">
        <v>2013</v>
      </c>
      <c r="D691" s="4" t="s">
        <v>45</v>
      </c>
      <c r="E691" s="4" t="s">
        <v>1118</v>
      </c>
      <c r="F691" s="4" t="n">
        <v>3</v>
      </c>
      <c r="G691" s="4" t="n">
        <v>2</v>
      </c>
      <c r="H691" s="2" t="s">
        <v>1119</v>
      </c>
      <c r="I691" s="2" t="s">
        <v>1120</v>
      </c>
      <c r="J691" s="2" t="s">
        <v>201</v>
      </c>
      <c r="K691" s="4" t="str">
        <f aca="false">CONCATENATE(IF(ISBLANK(W691),"-",W691),"/",IF(ISBLANK(Z691),"-",Z691),"/",IF(ISBLANK(AC691),"-",AC691),"/",IF(ISBLANK(AF691),"-",AF691),"/",IF(ISBLANK(AH691),"-",AH691))</f>
        <v>2016/-/2020/-/-</v>
      </c>
      <c r="L691" s="4" t="str">
        <f aca="false">CONCATENATE(IF(ISBLANK(X691),"-",X691),"/",IF(ISBLANK(AA691),"-",AA691),"/",IF(ISBLANK(AD691),"-",AD691),"/",IF(ISBLANK(AG691),"-",AG691),"/",IF(ISBLANK(AI691),"-",AI691))</f>
        <v>2030/-/2040/-/-</v>
      </c>
      <c r="M691" s="14"/>
      <c r="N691" s="4" t="n">
        <v>2015</v>
      </c>
      <c r="O691" s="4" t="str">
        <f aca="false">CONCATENATE(IF(ISBLANK(V691),"-",V691),"/",IF(ISBLANK(Y691),"-",Y691),"/",IF(ISBLANK(AB691),"-",AB691),"/",IF(ISBLANK(AE691),"-",AE691))</f>
        <v>91+/-/93+/-</v>
      </c>
      <c r="P691" s="4" t="s">
        <v>1121</v>
      </c>
      <c r="Q691" s="4" t="s">
        <v>1108</v>
      </c>
      <c r="T691" s="11" t="n">
        <f aca="false">M691*F691</f>
        <v>0</v>
      </c>
      <c r="U691" s="12" t="n">
        <f aca="false">G691*M691</f>
        <v>0</v>
      </c>
      <c r="V691" s="0" t="s">
        <v>926</v>
      </c>
      <c r="W691" s="0" t="n">
        <v>2016</v>
      </c>
      <c r="X691" s="0" t="n">
        <v>2030</v>
      </c>
      <c r="AB691" s="0" t="s">
        <v>526</v>
      </c>
      <c r="AC691" s="0" t="n">
        <v>2020</v>
      </c>
      <c r="AD691" s="0" t="n">
        <v>2040</v>
      </c>
      <c r="AE691" s="15"/>
      <c r="AJ691" s="0" t="n">
        <f aca="false">VLOOKUP(D691,Koordinaten!$A:$C,2,FALSE())</f>
        <v>2.3514616</v>
      </c>
      <c r="AK691" s="0" t="n">
        <f aca="false">VLOOKUP(D691,Koordinaten!$A:$C,3,FALSE())</f>
        <v>48.8566969</v>
      </c>
      <c r="AL691" s="0" t="n">
        <f aca="false">IF(ISBLANK($E691),VLOOKUP(D691,Koordinaten!$A:$C,2,FALSE()),VLOOKUP($E691,Koordinaten!$F:$H,2,FALSE()))</f>
        <v>7.40747</v>
      </c>
      <c r="AM691" s="0" t="n">
        <f aca="false">IF(ISBLANK($E691),VLOOKUP(D691,Koordinaten!$A:$C,3,FALSE()),VLOOKUP($E691,Koordinaten!$F:$H,3,FALSE()))</f>
        <v>48.2491765</v>
      </c>
      <c r="AN691" s="0" t="str">
        <f aca="false">CONCATENATE(AK691,";",AJ691)</f>
        <v>48,8566969;2,3514616</v>
      </c>
      <c r="AO691" s="0" t="str">
        <f aca="false">CONCATENATE(AM691,";",AL691)</f>
        <v>48,2491765;7,40747</v>
      </c>
      <c r="AP691" s="0" t="n">
        <f aca="false">MIN(IF(ISBLANK(X691),9999,X691),IF(ISBLANK(AA691),9999,AA691),IF(ISBLANK(AD691),9999,AD691),IF(ISBLANK(AG691),9999,AG691),IF(ISBLANK(AI691),9999,AI691))</f>
        <v>2030</v>
      </c>
      <c r="AQ691" s="10" t="n">
        <v>44065</v>
      </c>
      <c r="AR691" s="0" t="n">
        <v>6</v>
      </c>
    </row>
    <row r="692" customFormat="false" ht="12.8" hidden="false" customHeight="false" outlineLevel="0" collapsed="false">
      <c r="B692" s="4" t="s">
        <v>44</v>
      </c>
      <c r="C692" s="4" t="n">
        <v>2007</v>
      </c>
      <c r="D692" s="4" t="s">
        <v>60</v>
      </c>
      <c r="E692" s="4" t="s">
        <v>556</v>
      </c>
      <c r="F692" s="4" t="n">
        <v>1</v>
      </c>
      <c r="G692" s="4"/>
      <c r="H692" s="2" t="s">
        <v>1122</v>
      </c>
      <c r="I692" s="2" t="s">
        <v>1123</v>
      </c>
      <c r="J692" s="2" t="s">
        <v>559</v>
      </c>
      <c r="K692" s="4" t="str">
        <f aca="false">CONCATENATE(IF(ISBLANK(W692),"-",W692),"/",IF(ISBLANK(Z692),"-",Z692),"/",IF(ISBLANK(AC692),"-",AC692),"/",IF(ISBLANK(AF692),"-",AF692),"/",IF(ISBLANK(AH692),"-",AH692))</f>
        <v>-/-/-/-/-</v>
      </c>
      <c r="L692" s="4" t="str">
        <f aca="false">CONCATENATE(IF(ISBLANK(X692),"-",X692),"/",IF(ISBLANK(AA692),"-",AA692),"/",IF(ISBLANK(AD692),"-",AD692),"/",IF(ISBLANK(AG692),"-",AG692),"/",IF(ISBLANK(AI692),"-",AI692))</f>
        <v>-/-/-/-/-</v>
      </c>
      <c r="M692" s="14"/>
      <c r="N692" s="4" t="n">
        <v>2015</v>
      </c>
      <c r="O692" s="4" t="str">
        <f aca="false">CONCATENATE(IF(ISBLANK(V692),"-",V692),"/",IF(ISBLANK(Y692),"-",Y692),"/",IF(ISBLANK(AB692),"-",AB692),"/",IF(ISBLANK(AE692),"-",AE692))</f>
        <v>-/-/-/-</v>
      </c>
      <c r="P692" s="4" t="s">
        <v>1124</v>
      </c>
      <c r="Q692" s="4" t="s">
        <v>1125</v>
      </c>
      <c r="T692" s="11" t="n">
        <f aca="false">M692*F692</f>
        <v>0</v>
      </c>
      <c r="U692" s="12" t="n">
        <f aca="false">G692*M692</f>
        <v>0</v>
      </c>
      <c r="V692" s="0" t="s">
        <v>161</v>
      </c>
      <c r="AB692" s="0" t="s">
        <v>161</v>
      </c>
      <c r="AE692" s="4"/>
      <c r="AJ692" s="0" t="n">
        <f aca="false">VLOOKUP(D692,Koordinaten!$A:$C,2,FALSE())</f>
        <v>12.4853384</v>
      </c>
      <c r="AK692" s="0" t="n">
        <f aca="false">VLOOKUP(D692,Koordinaten!$A:$C,3,FALSE())</f>
        <v>41.894802</v>
      </c>
      <c r="AL692" s="0" t="n">
        <f aca="false">IF(ISBLANK($E692),VLOOKUP(D692,Koordinaten!$A:$C,2,FALSE()),VLOOKUP($E692,Koordinaten!$F:$H,2,FALSE()))</f>
        <v>11.1257601</v>
      </c>
      <c r="AM692" s="0" t="n">
        <f aca="false">IF(ISBLANK($E692),VLOOKUP(D692,Koordinaten!$A:$C,3,FALSE()),VLOOKUP($E692,Koordinaten!$F:$H,3,FALSE()))</f>
        <v>46.0664228</v>
      </c>
      <c r="AN692" s="0" t="str">
        <f aca="false">CONCATENATE(AK692,";",AJ692)</f>
        <v>41,894802;12,4853384</v>
      </c>
      <c r="AO692" s="0" t="str">
        <f aca="false">CONCATENATE(AM692,";",AL692)</f>
        <v>46,0664228;11,1257601</v>
      </c>
      <c r="AP692" s="0" t="n">
        <f aca="false">MIN(IF(ISBLANK(X692),9999,X692),IF(ISBLANK(AA692),9999,AA692),IF(ISBLANK(AD692),9999,AD692),IF(ISBLANK(AG692),9999,AG692),IF(ISBLANK(AI692),9999,AI692))</f>
        <v>9999</v>
      </c>
    </row>
    <row r="693" customFormat="false" ht="12.8" hidden="false" customHeight="false" outlineLevel="0" collapsed="false">
      <c r="B693" s="4" t="s">
        <v>44</v>
      </c>
      <c r="C693" s="5" t="n">
        <v>2009</v>
      </c>
      <c r="D693" s="4" t="s">
        <v>60</v>
      </c>
      <c r="E693" s="4" t="s">
        <v>556</v>
      </c>
      <c r="F693" s="4" t="n">
        <v>1</v>
      </c>
      <c r="G693" s="4"/>
      <c r="H693" s="2" t="s">
        <v>1122</v>
      </c>
      <c r="I693" s="2" t="s">
        <v>1123</v>
      </c>
      <c r="J693" s="2" t="s">
        <v>559</v>
      </c>
      <c r="K693" s="4" t="str">
        <f aca="false">CONCATENATE(IF(ISBLANK(W693),"-",W693),"/",IF(ISBLANK(Z693),"-",Z693),"/",IF(ISBLANK(AC693),"-",AC693),"/",IF(ISBLANK(AF693),"-",AF693),"/",IF(ISBLANK(AH693),"-",AH693))</f>
        <v>2014/-/-/-/-</v>
      </c>
      <c r="L693" s="4" t="str">
        <f aca="false">CONCATENATE(IF(ISBLANK(X693),"-",X693),"/",IF(ISBLANK(AA693),"-",AA693),"/",IF(ISBLANK(AD693),"-",AD693),"/",IF(ISBLANK(AG693),"-",AG693),"/",IF(ISBLANK(AI693),"-",AI693))</f>
        <v>2017/-/-/-/-</v>
      </c>
      <c r="M693" s="14"/>
      <c r="N693" s="4" t="n">
        <v>2015</v>
      </c>
      <c r="O693" s="4" t="str">
        <f aca="false">CONCATENATE(IF(ISBLANK(V693),"-",V693),"/",IF(ISBLANK(Y693),"-",Y693),"/",IF(ISBLANK(AB693),"-",AB693),"/",IF(ISBLANK(AE693),"-",AE693))</f>
        <v>86/-/-/-</v>
      </c>
      <c r="P693" s="4" t="s">
        <v>1124</v>
      </c>
      <c r="Q693" s="4" t="s">
        <v>1125</v>
      </c>
      <c r="T693" s="11" t="n">
        <f aca="false">M693*F693</f>
        <v>0</v>
      </c>
      <c r="U693" s="12" t="n">
        <f aca="false">G693*M693</f>
        <v>0</v>
      </c>
      <c r="V693" s="0" t="n">
        <v>86</v>
      </c>
      <c r="W693" s="0" t="n">
        <v>2014</v>
      </c>
      <c r="X693" s="0" t="n">
        <v>2017</v>
      </c>
      <c r="AB693" s="0" t="s">
        <v>161</v>
      </c>
      <c r="AE693" s="15"/>
      <c r="AJ693" s="0" t="n">
        <f aca="false">VLOOKUP(D693,Koordinaten!$A:$C,2,FALSE())</f>
        <v>12.4853384</v>
      </c>
      <c r="AK693" s="0" t="n">
        <f aca="false">VLOOKUP(D693,Koordinaten!$A:$C,3,FALSE())</f>
        <v>41.894802</v>
      </c>
      <c r="AL693" s="0" t="n">
        <f aca="false">IF(ISBLANK($E693),VLOOKUP(D693,Koordinaten!$A:$C,2,FALSE()),VLOOKUP($E693,Koordinaten!$F:$H,2,FALSE()))</f>
        <v>11.1257601</v>
      </c>
      <c r="AM693" s="0" t="n">
        <f aca="false">IF(ISBLANK($E693),VLOOKUP(D693,Koordinaten!$A:$C,3,FALSE()),VLOOKUP($E693,Koordinaten!$F:$H,3,FALSE()))</f>
        <v>46.0664228</v>
      </c>
      <c r="AN693" s="0" t="str">
        <f aca="false">CONCATENATE(AK693,";",AJ693)</f>
        <v>41,894802;12,4853384</v>
      </c>
      <c r="AO693" s="0" t="str">
        <f aca="false">CONCATENATE(AM693,";",AL693)</f>
        <v>46,0664228;11,1257601</v>
      </c>
      <c r="AP693" s="0" t="n">
        <f aca="false">MIN(IF(ISBLANK(X693),9999,X693),IF(ISBLANK(AA693),9999,AA693),IF(ISBLANK(AD693),9999,AD693),IF(ISBLANK(AG693),9999,AG693),IF(ISBLANK(AI693),9999,AI693))</f>
        <v>2017</v>
      </c>
    </row>
    <row r="694" customFormat="false" ht="12.8" hidden="false" customHeight="false" outlineLevel="0" collapsed="false">
      <c r="B694" s="4" t="s">
        <v>44</v>
      </c>
      <c r="C694" s="5" t="n">
        <v>2011</v>
      </c>
      <c r="D694" s="4" t="s">
        <v>60</v>
      </c>
      <c r="E694" s="4" t="s">
        <v>157</v>
      </c>
      <c r="F694" s="4" t="n">
        <v>2</v>
      </c>
      <c r="G694" s="4"/>
      <c r="H694" s="4" t="s">
        <v>273</v>
      </c>
      <c r="I694" s="2" t="s">
        <v>279</v>
      </c>
      <c r="J694" s="2" t="s">
        <v>280</v>
      </c>
      <c r="K694" s="4" t="str">
        <f aca="false">CONCATENATE(IF(ISBLANK(W694),"-",W694),"/",IF(ISBLANK(Z694),"-",Z694),"/",IF(ISBLANK(AC694),"-",AC694),"/",IF(ISBLANK(AF694),"-",AF694),"/",IF(ISBLANK(AH694),"-",AH694))</f>
        <v>-/-/-/2011/-</v>
      </c>
      <c r="L694" s="4" t="str">
        <f aca="false">CONCATENATE(IF(ISBLANK(X694),"-",X694),"/",IF(ISBLANK(AA694),"-",AA694),"/",IF(ISBLANK(AD694),"-",AD694),"/",IF(ISBLANK(AG694),"-",AG694),"/",IF(ISBLANK(AI694),"-",AI694))</f>
        <v>-/-/-/2021/-</v>
      </c>
      <c r="M694" s="14"/>
      <c r="N694" s="4" t="n">
        <v>2015</v>
      </c>
      <c r="O694" s="4" t="str">
        <f aca="false">CONCATENATE(IF(ISBLANK(V694),"-",V694),"/",IF(ISBLANK(Y694),"-",Y694),"/",IF(ISBLANK(AB694),"-",AB694),"/",IF(ISBLANK(AE694),"-",AE694))</f>
        <v>-/-/-/CT90</v>
      </c>
      <c r="P694" s="4" t="s">
        <v>273</v>
      </c>
      <c r="Q694" s="4" t="s">
        <v>1126</v>
      </c>
      <c r="T694" s="11" t="n">
        <f aca="false">M694*F694</f>
        <v>0</v>
      </c>
      <c r="U694" s="12" t="n">
        <f aca="false">G694*M694</f>
        <v>0</v>
      </c>
      <c r="V694" s="0" t="s">
        <v>161</v>
      </c>
      <c r="Y694" s="0" t="s">
        <v>161</v>
      </c>
      <c r="AB694" s="0" t="s">
        <v>161</v>
      </c>
      <c r="AE694" s="4" t="s">
        <v>658</v>
      </c>
      <c r="AF694" s="0" t="n">
        <v>2011</v>
      </c>
      <c r="AG694" s="0" t="n">
        <v>2021</v>
      </c>
      <c r="AJ694" s="0" t="n">
        <f aca="false">VLOOKUP(D694,Koordinaten!$A:$C,2,FALSE())</f>
        <v>12.4853384</v>
      </c>
      <c r="AK694" s="0" t="n">
        <f aca="false">VLOOKUP(D694,Koordinaten!$A:$C,3,FALSE())</f>
        <v>41.894802</v>
      </c>
      <c r="AL694" s="0" t="n">
        <f aca="false">IF(ISBLANK($E694),VLOOKUP(D694,Koordinaten!$A:$C,2,FALSE()),VLOOKUP($E694,Koordinaten!$F:$H,2,FALSE()))</f>
        <v>11.3547801</v>
      </c>
      <c r="AM694" s="0" t="n">
        <f aca="false">IF(ISBLANK($E694),VLOOKUP(D694,Koordinaten!$A:$C,3,FALSE()),VLOOKUP($E694,Koordinaten!$F:$H,3,FALSE()))</f>
        <v>46.4981125</v>
      </c>
      <c r="AN694" s="0" t="str">
        <f aca="false">CONCATENATE(AK694,";",AJ694)</f>
        <v>41,894802;12,4853384</v>
      </c>
      <c r="AO694" s="0" t="str">
        <f aca="false">CONCATENATE(AM694,";",AL694)</f>
        <v>46,4981125;11,3547801</v>
      </c>
      <c r="AP694" s="0" t="n">
        <f aca="false">MIN(IF(ISBLANK(X694),9999,X694),IF(ISBLANK(AA694),9999,AA694),IF(ISBLANK(AD694),9999,AD694),IF(ISBLANK(AG694),9999,AG694),IF(ISBLANK(AI694),9999,AI694))</f>
        <v>2021</v>
      </c>
    </row>
    <row r="695" customFormat="false" ht="12.8" hidden="false" customHeight="false" outlineLevel="0" collapsed="false">
      <c r="B695" s="15" t="s">
        <v>44</v>
      </c>
      <c r="C695" s="4" t="n">
        <v>2011</v>
      </c>
      <c r="D695" s="4" t="s">
        <v>60</v>
      </c>
      <c r="E695" s="4" t="s">
        <v>157</v>
      </c>
      <c r="F695" s="4" t="n">
        <v>4</v>
      </c>
      <c r="G695" s="4"/>
      <c r="H695" s="4" t="s">
        <v>273</v>
      </c>
      <c r="I695" s="2" t="s">
        <v>282</v>
      </c>
      <c r="J695" s="2" t="s">
        <v>163</v>
      </c>
      <c r="K695" s="4" t="str">
        <f aca="false">CONCATENATE(IF(ISBLANK(W695),"-",W695),"/",IF(ISBLANK(Z695),"-",Z695),"/",IF(ISBLANK(AC695),"-",AC695),"/",IF(ISBLANK(AF695),"-",AF695),"/",IF(ISBLANK(AH695),"-",AH695))</f>
        <v>-/-/-/-/-</v>
      </c>
      <c r="L695" s="4" t="str">
        <f aca="false">CONCATENATE(IF(ISBLANK(X695),"-",X695),"/",IF(ISBLANK(AA695),"-",AA695),"/",IF(ISBLANK(AD695),"-",AD695),"/",IF(ISBLANK(AG695),"-",AG695),"/",IF(ISBLANK(AI695),"-",AI695))</f>
        <v>-/-/-/-/-</v>
      </c>
      <c r="M695" s="14"/>
      <c r="N695" s="4" t="n">
        <v>2015</v>
      </c>
      <c r="O695" s="4" t="str">
        <f aca="false">CONCATENATE(IF(ISBLANK(V695),"-",V695),"/",IF(ISBLANK(Y695),"-",Y695),"/",IF(ISBLANK(AB695),"-",AB695),"/",IF(ISBLANK(AE695),"-",AE695))</f>
        <v>-/-/-/-</v>
      </c>
      <c r="P695" s="4" t="s">
        <v>273</v>
      </c>
      <c r="Q695" s="4" t="s">
        <v>1126</v>
      </c>
      <c r="T695" s="11" t="n">
        <f aca="false">M695*F695</f>
        <v>0</v>
      </c>
      <c r="U695" s="12" t="n">
        <f aca="false">G695*M695</f>
        <v>0</v>
      </c>
      <c r="V695" s="0" t="s">
        <v>161</v>
      </c>
      <c r="Y695" s="0" t="s">
        <v>161</v>
      </c>
      <c r="AB695" s="0" t="s">
        <v>161</v>
      </c>
      <c r="AE695" s="15"/>
      <c r="AJ695" s="0" t="n">
        <f aca="false">VLOOKUP(D695,Koordinaten!$A:$C,2,FALSE())</f>
        <v>12.4853384</v>
      </c>
      <c r="AK695" s="0" t="n">
        <f aca="false">VLOOKUP(D695,Koordinaten!$A:$C,3,FALSE())</f>
        <v>41.894802</v>
      </c>
      <c r="AL695" s="0" t="n">
        <f aca="false">IF(ISBLANK($E695),VLOOKUP(D695,Koordinaten!$A:$C,2,FALSE()),VLOOKUP($E695,Koordinaten!$F:$H,2,FALSE()))</f>
        <v>11.3547801</v>
      </c>
      <c r="AM695" s="0" t="n">
        <f aca="false">IF(ISBLANK($E695),VLOOKUP(D695,Koordinaten!$A:$C,3,FALSE()),VLOOKUP($E695,Koordinaten!$F:$H,3,FALSE()))</f>
        <v>46.4981125</v>
      </c>
      <c r="AN695" s="0" t="str">
        <f aca="false">CONCATENATE(AK695,";",AJ695)</f>
        <v>41,894802;12,4853384</v>
      </c>
      <c r="AO695" s="0" t="str">
        <f aca="false">CONCATENATE(AM695,";",AL695)</f>
        <v>46,4981125;11,3547801</v>
      </c>
      <c r="AP695" s="0" t="n">
        <f aca="false">MIN(IF(ISBLANK(X695),9999,X695),IF(ISBLANK(AA695),9999,AA695),IF(ISBLANK(AD695),9999,AD695),IF(ISBLANK(AG695),9999,AG695),IF(ISBLANK(AI695),9999,AI695))</f>
        <v>9999</v>
      </c>
    </row>
    <row r="696" customFormat="false" ht="12.8" hidden="false" customHeight="false" outlineLevel="0" collapsed="false">
      <c r="B696" s="4" t="s">
        <v>89</v>
      </c>
      <c r="C696" s="4" t="n">
        <v>2013</v>
      </c>
      <c r="D696" s="4" t="s">
        <v>60</v>
      </c>
      <c r="E696" s="4" t="s">
        <v>157</v>
      </c>
      <c r="F696" s="4" t="n">
        <v>3</v>
      </c>
      <c r="G696" s="4"/>
      <c r="H696" s="4" t="s">
        <v>273</v>
      </c>
      <c r="I696" s="2" t="s">
        <v>284</v>
      </c>
      <c r="J696" s="2" t="s">
        <v>144</v>
      </c>
      <c r="K696" s="4" t="str">
        <f aca="false">CONCATENATE(IF(ISBLANK(W696),"-",W696),"/",IF(ISBLANK(Z696),"-",Z696),"/",IF(ISBLANK(AC696),"-",AC696),"/",IF(ISBLANK(AF696),"-",AF696),"/",IF(ISBLANK(AH696),"-",AH696))</f>
        <v>-/2015/2016/-/-</v>
      </c>
      <c r="L696" s="4" t="str">
        <f aca="false">CONCATENATE(IF(ISBLANK(X696),"-",X696),"/",IF(ISBLANK(AA696),"-",AA696),"/",IF(ISBLANK(AD696),"-",AD696),"/",IF(ISBLANK(AG696),"-",AG696),"/",IF(ISBLANK(AI696),"-",AI696))</f>
        <v>-/2023/2020/-/-</v>
      </c>
      <c r="M696" s="14"/>
      <c r="N696" s="4" t="n">
        <v>2015</v>
      </c>
      <c r="O696" s="4" t="str">
        <f aca="false">CONCATENATE(IF(ISBLANK(V696),"-",V696),"/",IF(ISBLANK(Y696),"-",Y696),"/",IF(ISBLANK(AB696),"-",AB696),"/",IF(ISBLANK(AE696),"-",AE696))</f>
        <v>-/90/92/-</v>
      </c>
      <c r="P696" s="4" t="s">
        <v>563</v>
      </c>
      <c r="Q696" s="4" t="s">
        <v>1126</v>
      </c>
      <c r="T696" s="11" t="n">
        <f aca="false">M696*F696</f>
        <v>0</v>
      </c>
      <c r="U696" s="12" t="n">
        <f aca="false">G696*M696</f>
        <v>0</v>
      </c>
      <c r="V696" s="2" t="s">
        <v>161</v>
      </c>
      <c r="Y696" s="0" t="n">
        <v>90</v>
      </c>
      <c r="Z696" s="0" t="n">
        <v>2015</v>
      </c>
      <c r="AA696" s="0" t="n">
        <v>2023</v>
      </c>
      <c r="AB696" s="0" t="n">
        <v>92</v>
      </c>
      <c r="AC696" s="0" t="n">
        <v>2016</v>
      </c>
      <c r="AD696" s="0" t="n">
        <v>2020</v>
      </c>
      <c r="AE696" s="15"/>
      <c r="AJ696" s="0" t="n">
        <f aca="false">VLOOKUP(D696,Koordinaten!$A:$C,2,FALSE())</f>
        <v>12.4853384</v>
      </c>
      <c r="AK696" s="0" t="n">
        <f aca="false">VLOOKUP(D696,Koordinaten!$A:$C,3,FALSE())</f>
        <v>41.894802</v>
      </c>
      <c r="AL696" s="0" t="n">
        <f aca="false">IF(ISBLANK($E696),VLOOKUP(D696,Koordinaten!$A:$C,2,FALSE()),VLOOKUP($E696,Koordinaten!$F:$H,2,FALSE()))</f>
        <v>11.3547801</v>
      </c>
      <c r="AM696" s="0" t="n">
        <f aca="false">IF(ISBLANK($E696),VLOOKUP(D696,Koordinaten!$A:$C,3,FALSE()),VLOOKUP($E696,Koordinaten!$F:$H,3,FALSE()))</f>
        <v>46.4981125</v>
      </c>
      <c r="AN696" s="0" t="str">
        <f aca="false">CONCATENATE(AK696,";",AJ696)</f>
        <v>41,894802;12,4853384</v>
      </c>
      <c r="AO696" s="0" t="str">
        <f aca="false">CONCATENATE(AM696,";",AL696)</f>
        <v>46,4981125;11,3547801</v>
      </c>
      <c r="AP696" s="0" t="n">
        <f aca="false">MIN(IF(ISBLANK(X696),9999,X696),IF(ISBLANK(AA696),9999,AA696),IF(ISBLANK(AD696),9999,AD696),IF(ISBLANK(AG696),9999,AG696),IF(ISBLANK(AI696),9999,AI696))</f>
        <v>2020</v>
      </c>
    </row>
    <row r="697" customFormat="false" ht="12.8" hidden="false" customHeight="false" outlineLevel="0" collapsed="false">
      <c r="B697" s="4" t="s">
        <v>89</v>
      </c>
      <c r="C697" s="4" t="n">
        <v>2013</v>
      </c>
      <c r="D697" s="4" t="s">
        <v>60</v>
      </c>
      <c r="E697" s="4" t="s">
        <v>157</v>
      </c>
      <c r="F697" s="4" t="n">
        <v>3</v>
      </c>
      <c r="G697" s="4"/>
      <c r="H697" s="4" t="s">
        <v>273</v>
      </c>
      <c r="I697" s="2" t="s">
        <v>286</v>
      </c>
      <c r="J697" s="2" t="s">
        <v>97</v>
      </c>
      <c r="K697" s="4" t="str">
        <f aca="false">CONCATENATE(IF(ISBLANK(W697),"-",W697),"/",IF(ISBLANK(Z697),"-",Z697),"/",IF(ISBLANK(AC697),"-",AC697),"/",IF(ISBLANK(AF697),"-",AF697),"/",IF(ISBLANK(AH697),"-",AH697))</f>
        <v>-/-/2016/2016/-</v>
      </c>
      <c r="L697" s="4" t="str">
        <f aca="false">CONCATENATE(IF(ISBLANK(X697),"-",X697),"/",IF(ISBLANK(AA697),"-",AA697),"/",IF(ISBLANK(AD697),"-",AD697),"/",IF(ISBLANK(AG697),"-",AG697),"/",IF(ISBLANK(AI697),"-",AI697))</f>
        <v>-/-/2021/2021/-</v>
      </c>
      <c r="M697" s="14"/>
      <c r="N697" s="4" t="n">
        <v>2015</v>
      </c>
      <c r="O697" s="4" t="str">
        <f aca="false">CONCATENATE(IF(ISBLANK(V697),"-",V697),"/",IF(ISBLANK(Y697),"-",Y697),"/",IF(ISBLANK(AB697),"-",AB697),"/",IF(ISBLANK(AE697),"-",AE697))</f>
        <v>-/-/92/CT90,5</v>
      </c>
      <c r="P697" s="4" t="s">
        <v>563</v>
      </c>
      <c r="Q697" s="4" t="s">
        <v>1126</v>
      </c>
      <c r="T697" s="11" t="n">
        <f aca="false">M697*F697</f>
        <v>0</v>
      </c>
      <c r="U697" s="12" t="n">
        <f aca="false">G697*M697</f>
        <v>0</v>
      </c>
      <c r="V697" s="2" t="s">
        <v>161</v>
      </c>
      <c r="Y697" s="0" t="s">
        <v>161</v>
      </c>
      <c r="AB697" s="0" t="n">
        <v>92</v>
      </c>
      <c r="AC697" s="0" t="n">
        <v>2016</v>
      </c>
      <c r="AD697" s="0" t="n">
        <v>2021</v>
      </c>
      <c r="AE697" s="15" t="s">
        <v>1127</v>
      </c>
      <c r="AF697" s="0" t="n">
        <v>2016</v>
      </c>
      <c r="AG697" s="0" t="n">
        <v>2021</v>
      </c>
      <c r="AJ697" s="0" t="n">
        <f aca="false">VLOOKUP(D697,Koordinaten!$A:$C,2,FALSE())</f>
        <v>12.4853384</v>
      </c>
      <c r="AK697" s="0" t="n">
        <f aca="false">VLOOKUP(D697,Koordinaten!$A:$C,3,FALSE())</f>
        <v>41.894802</v>
      </c>
      <c r="AL697" s="0" t="n">
        <f aca="false">IF(ISBLANK($E697),VLOOKUP(D697,Koordinaten!$A:$C,2,FALSE()),VLOOKUP($E697,Koordinaten!$F:$H,2,FALSE()))</f>
        <v>11.3547801</v>
      </c>
      <c r="AM697" s="0" t="n">
        <f aca="false">IF(ISBLANK($E697),VLOOKUP(D697,Koordinaten!$A:$C,3,FALSE()),VLOOKUP($E697,Koordinaten!$F:$H,3,FALSE()))</f>
        <v>46.4981125</v>
      </c>
      <c r="AN697" s="0" t="str">
        <f aca="false">CONCATENATE(AK697,";",AJ697)</f>
        <v>41,894802;12,4853384</v>
      </c>
      <c r="AO697" s="0" t="str">
        <f aca="false">CONCATENATE(AM697,";",AL697)</f>
        <v>46,4981125;11,3547801</v>
      </c>
      <c r="AP697" s="0" t="n">
        <f aca="false">MIN(IF(ISBLANK(X697),9999,X697),IF(ISBLANK(AA697),9999,AA697),IF(ISBLANK(AD697),9999,AD697),IF(ISBLANK(AG697),9999,AG697),IF(ISBLANK(AI697),9999,AI697))</f>
        <v>2021</v>
      </c>
    </row>
    <row r="698" customFormat="false" ht="12.8" hidden="false" customHeight="false" outlineLevel="0" collapsed="false">
      <c r="B698" s="4" t="s">
        <v>52</v>
      </c>
      <c r="C698" s="5" t="n">
        <v>2012</v>
      </c>
      <c r="D698" s="4" t="s">
        <v>60</v>
      </c>
      <c r="E698" s="4" t="s">
        <v>157</v>
      </c>
      <c r="F698" s="4" t="n">
        <v>2</v>
      </c>
      <c r="G698" s="4" t="n">
        <v>1</v>
      </c>
      <c r="H698" s="2" t="s">
        <v>1128</v>
      </c>
      <c r="I698" s="2" t="s">
        <v>1129</v>
      </c>
      <c r="J698" s="2" t="s">
        <v>79</v>
      </c>
      <c r="K698" s="4" t="str">
        <f aca="false">CONCATENATE(IF(ISBLANK(W698),"-",W698),"/",IF(ISBLANK(Z698),"-",Z698),"/",IF(ISBLANK(AC698),"-",AC698),"/",IF(ISBLANK(AF698),"-",AF698),"/",IF(ISBLANK(AH698),"-",AH698))</f>
        <v>2016/-/-/-/-</v>
      </c>
      <c r="L698" s="4" t="str">
        <f aca="false">CONCATENATE(IF(ISBLANK(X698),"-",X698),"/",IF(ISBLANK(AA698),"-",AA698),"/",IF(ISBLANK(AD698),"-",AD698),"/",IF(ISBLANK(AG698),"-",AG698),"/",IF(ISBLANK(AI698),"-",AI698))</f>
        <v>2022/-/-/-/-</v>
      </c>
      <c r="M698" s="14"/>
      <c r="N698" s="4" t="n">
        <v>2015</v>
      </c>
      <c r="O698" s="4" t="str">
        <f aca="false">CONCATENATE(IF(ISBLANK(V698),"-",V698),"/",IF(ISBLANK(Y698),"-",Y698),"/",IF(ISBLANK(AB698),"-",AB698),"/",IF(ISBLANK(AE698),"-",AE698))</f>
        <v>87?/-/-/-</v>
      </c>
      <c r="P698" s="4" t="s">
        <v>1128</v>
      </c>
      <c r="Q698" s="4" t="s">
        <v>1126</v>
      </c>
      <c r="T698" s="11" t="n">
        <f aca="false">M698*F698</f>
        <v>0</v>
      </c>
      <c r="U698" s="12" t="n">
        <f aca="false">G698*M698</f>
        <v>0</v>
      </c>
      <c r="V698" s="0" t="s">
        <v>881</v>
      </c>
      <c r="W698" s="0" t="n">
        <v>2016</v>
      </c>
      <c r="X698" s="0" t="n">
        <v>2022</v>
      </c>
      <c r="AB698" s="0" t="s">
        <v>161</v>
      </c>
      <c r="AE698" s="15"/>
      <c r="AJ698" s="0" t="n">
        <f aca="false">VLOOKUP(D698,Koordinaten!$A:$C,2,FALSE())</f>
        <v>12.4853384</v>
      </c>
      <c r="AK698" s="0" t="n">
        <f aca="false">VLOOKUP(D698,Koordinaten!$A:$C,3,FALSE())</f>
        <v>41.894802</v>
      </c>
      <c r="AL698" s="0" t="n">
        <f aca="false">IF(ISBLANK($E698),VLOOKUP(D698,Koordinaten!$A:$C,2,FALSE()),VLOOKUP($E698,Koordinaten!$F:$H,2,FALSE()))</f>
        <v>11.3547801</v>
      </c>
      <c r="AM698" s="0" t="n">
        <f aca="false">IF(ISBLANK($E698),VLOOKUP(D698,Koordinaten!$A:$C,3,FALSE()),VLOOKUP($E698,Koordinaten!$F:$H,3,FALSE()))</f>
        <v>46.4981125</v>
      </c>
      <c r="AN698" s="0" t="str">
        <f aca="false">CONCATENATE(AK698,";",AJ698)</f>
        <v>41,894802;12,4853384</v>
      </c>
      <c r="AO698" s="0" t="str">
        <f aca="false">CONCATENATE(AM698,";",AL698)</f>
        <v>46,4981125;11,3547801</v>
      </c>
      <c r="AP698" s="0" t="n">
        <f aca="false">MIN(IF(ISBLANK(X698),9999,X698),IF(ISBLANK(AA698),9999,AA698),IF(ISBLANK(AD698),9999,AD698),IF(ISBLANK(AG698),9999,AG698),IF(ISBLANK(AI698),9999,AI698))</f>
        <v>2022</v>
      </c>
      <c r="AQ698" s="10" t="n">
        <v>44107</v>
      </c>
      <c r="AR698" s="0" t="n">
        <v>16</v>
      </c>
    </row>
    <row r="699" customFormat="false" ht="12.8" hidden="false" customHeight="false" outlineLevel="0" collapsed="false">
      <c r="B699" s="15" t="s">
        <v>128</v>
      </c>
      <c r="C699" s="4" t="n">
        <v>2010</v>
      </c>
      <c r="D699" s="4" t="s">
        <v>60</v>
      </c>
      <c r="E699" s="4" t="s">
        <v>157</v>
      </c>
      <c r="F699" s="4" t="n">
        <v>2</v>
      </c>
      <c r="G699" s="4"/>
      <c r="H699" s="2" t="s">
        <v>1130</v>
      </c>
      <c r="I699" s="2" t="s">
        <v>1131</v>
      </c>
      <c r="J699" s="2" t="s">
        <v>1031</v>
      </c>
      <c r="K699" s="4" t="str">
        <f aca="false">CONCATENATE(IF(ISBLANK(W699),"-",W699),"/",IF(ISBLANK(Z699),"-",Z699),"/",IF(ISBLANK(AC699),"-",AC699),"/",IF(ISBLANK(AF699),"-",AF699),"/",IF(ISBLANK(AH699),"-",AH699))</f>
        <v>-/-/-/-/-</v>
      </c>
      <c r="L699" s="4" t="str">
        <f aca="false">CONCATENATE(IF(ISBLANK(X699),"-",X699),"/",IF(ISBLANK(AA699),"-",AA699),"/",IF(ISBLANK(AD699),"-",AD699),"/",IF(ISBLANK(AG699),"-",AG699),"/",IF(ISBLANK(AI699),"-",AI699))</f>
        <v>-/-/-/-/-</v>
      </c>
      <c r="M699" s="14"/>
      <c r="N699" s="4" t="n">
        <v>2015</v>
      </c>
      <c r="O699" s="4" t="str">
        <f aca="false">CONCATENATE(IF(ISBLANK(V699),"-",V699),"/",IF(ISBLANK(Y699),"-",Y699),"/",IF(ISBLANK(AB699),"-",AB699),"/",IF(ISBLANK(AE699),"-",AE699))</f>
        <v>-/-/-/-</v>
      </c>
      <c r="P699" s="4" t="s">
        <v>1128</v>
      </c>
      <c r="Q699" s="4" t="s">
        <v>1126</v>
      </c>
      <c r="T699" s="11" t="n">
        <f aca="false">M699*F699</f>
        <v>0</v>
      </c>
      <c r="U699" s="12" t="n">
        <f aca="false">G699*M699</f>
        <v>0</v>
      </c>
      <c r="V699" s="0" t="s">
        <v>161</v>
      </c>
      <c r="AB699" s="0" t="s">
        <v>161</v>
      </c>
      <c r="AE699" s="15"/>
      <c r="AJ699" s="0" t="n">
        <f aca="false">VLOOKUP(D699,Koordinaten!$A:$C,2,FALSE())</f>
        <v>12.4853384</v>
      </c>
      <c r="AK699" s="0" t="n">
        <f aca="false">VLOOKUP(D699,Koordinaten!$A:$C,3,FALSE())</f>
        <v>41.894802</v>
      </c>
      <c r="AL699" s="0" t="n">
        <f aca="false">IF(ISBLANK($E699),VLOOKUP(D699,Koordinaten!$A:$C,2,FALSE()),VLOOKUP($E699,Koordinaten!$F:$H,2,FALSE()))</f>
        <v>11.3547801</v>
      </c>
      <c r="AM699" s="0" t="n">
        <f aca="false">IF(ISBLANK($E699),VLOOKUP(D699,Koordinaten!$A:$C,3,FALSE()),VLOOKUP($E699,Koordinaten!$F:$H,3,FALSE()))</f>
        <v>46.4981125</v>
      </c>
      <c r="AN699" s="0" t="str">
        <f aca="false">CONCATENATE(AK699,";",AJ699)</f>
        <v>41,894802;12,4853384</v>
      </c>
      <c r="AO699" s="0" t="str">
        <f aca="false">CONCATENATE(AM699,";",AL699)</f>
        <v>46,4981125;11,3547801</v>
      </c>
      <c r="AP699" s="0" t="n">
        <f aca="false">MIN(IF(ISBLANK(X699),9999,X699),IF(ISBLANK(AA699),9999,AA699),IF(ISBLANK(AD699),9999,AD699),IF(ISBLANK(AG699),9999,AG699),IF(ISBLANK(AI699),9999,AI699))</f>
        <v>9999</v>
      </c>
    </row>
    <row r="700" customFormat="false" ht="12.8" hidden="false" customHeight="false" outlineLevel="0" collapsed="false">
      <c r="B700" s="4" t="s">
        <v>89</v>
      </c>
      <c r="C700" s="4" t="n">
        <v>2010</v>
      </c>
      <c r="D700" s="4" t="s">
        <v>60</v>
      </c>
      <c r="E700" s="4" t="s">
        <v>157</v>
      </c>
      <c r="F700" s="4" t="n">
        <v>3</v>
      </c>
      <c r="G700" s="4"/>
      <c r="H700" s="2" t="s">
        <v>817</v>
      </c>
      <c r="I700" s="2" t="s">
        <v>1132</v>
      </c>
      <c r="J700" s="2" t="s">
        <v>144</v>
      </c>
      <c r="K700" s="4" t="str">
        <f aca="false">CONCATENATE(IF(ISBLANK(W700),"-",W700),"/",IF(ISBLANK(Z700),"-",Z700),"/",IF(ISBLANK(AC700),"-",AC700),"/",IF(ISBLANK(AF700),"-",AF700),"/",IF(ISBLANK(AH700),"-",AH700))</f>
        <v>-/2012/-/-/-</v>
      </c>
      <c r="L700" s="4" t="str">
        <f aca="false">CONCATENATE(IF(ISBLANK(X700),"-",X700),"/",IF(ISBLANK(AA700),"-",AA700),"/",IF(ISBLANK(AD700),"-",AD700),"/",IF(ISBLANK(AG700),"-",AG700),"/",IF(ISBLANK(AI700),"-",AI700))</f>
        <v>-/2015/-/-/-</v>
      </c>
      <c r="M700" s="14"/>
      <c r="N700" s="4" t="n">
        <v>2015</v>
      </c>
      <c r="O700" s="4" t="str">
        <f aca="false">CONCATENATE(IF(ISBLANK(V700),"-",V700),"/",IF(ISBLANK(Y700),"-",Y700),"/",IF(ISBLANK(AB700),"-",AB700),"/",IF(ISBLANK(AE700),"-",AE700))</f>
        <v>-/88/-/-</v>
      </c>
      <c r="P700" s="4" t="s">
        <v>817</v>
      </c>
      <c r="Q700" s="4" t="s">
        <v>1126</v>
      </c>
      <c r="T700" s="11" t="n">
        <f aca="false">M700*F700</f>
        <v>0</v>
      </c>
      <c r="U700" s="12" t="n">
        <f aca="false">G700*M700</f>
        <v>0</v>
      </c>
      <c r="V700" s="0" t="s">
        <v>161</v>
      </c>
      <c r="Y700" s="0" t="n">
        <v>88</v>
      </c>
      <c r="Z700" s="0" t="n">
        <v>2012</v>
      </c>
      <c r="AA700" s="0" t="n">
        <v>2015</v>
      </c>
      <c r="AB700" s="0" t="s">
        <v>161</v>
      </c>
      <c r="AE700" s="15"/>
      <c r="AJ700" s="0" t="n">
        <f aca="false">VLOOKUP(D700,Koordinaten!$A:$C,2,FALSE())</f>
        <v>12.4853384</v>
      </c>
      <c r="AK700" s="0" t="n">
        <f aca="false">VLOOKUP(D700,Koordinaten!$A:$C,3,FALSE())</f>
        <v>41.894802</v>
      </c>
      <c r="AL700" s="0" t="n">
        <f aca="false">IF(ISBLANK($E700),VLOOKUP(D700,Koordinaten!$A:$C,2,FALSE()),VLOOKUP($E700,Koordinaten!$F:$H,2,FALSE()))</f>
        <v>11.3547801</v>
      </c>
      <c r="AM700" s="0" t="n">
        <f aca="false">IF(ISBLANK($E700),VLOOKUP(D700,Koordinaten!$A:$C,3,FALSE()),VLOOKUP($E700,Koordinaten!$F:$H,3,FALSE()))</f>
        <v>46.4981125</v>
      </c>
      <c r="AN700" s="0" t="str">
        <f aca="false">CONCATENATE(AK700,";",AJ700)</f>
        <v>41,894802;12,4853384</v>
      </c>
      <c r="AO700" s="0" t="str">
        <f aca="false">CONCATENATE(AM700,";",AL700)</f>
        <v>46,4981125;11,3547801</v>
      </c>
      <c r="AP700" s="0" t="n">
        <f aca="false">MIN(IF(ISBLANK(X700),9999,X700),IF(ISBLANK(AA700),9999,AA700),IF(ISBLANK(AD700),9999,AD700),IF(ISBLANK(AG700),9999,AG700),IF(ISBLANK(AI700),9999,AI700))</f>
        <v>2015</v>
      </c>
    </row>
    <row r="701" customFormat="false" ht="12.8" hidden="false" customHeight="false" outlineLevel="0" collapsed="false">
      <c r="B701" s="15" t="s">
        <v>89</v>
      </c>
      <c r="C701" s="4" t="n">
        <v>2013</v>
      </c>
      <c r="D701" s="4" t="s">
        <v>60</v>
      </c>
      <c r="E701" s="4" t="s">
        <v>157</v>
      </c>
      <c r="F701" s="4" t="n">
        <v>9</v>
      </c>
      <c r="G701" s="4"/>
      <c r="H701" s="2" t="s">
        <v>817</v>
      </c>
      <c r="I701" s="2" t="s">
        <v>1133</v>
      </c>
      <c r="J701" s="2" t="s">
        <v>79</v>
      </c>
      <c r="K701" s="4" t="str">
        <f aca="false">CONCATENATE(IF(ISBLANK(W701),"-",W701),"/",IF(ISBLANK(Z701),"-",Z701),"/",IF(ISBLANK(AC701),"-",AC701),"/",IF(ISBLANK(AF701),"-",AF701),"/",IF(ISBLANK(AH701),"-",AH701))</f>
        <v>-/-/2015/-/-</v>
      </c>
      <c r="L701" s="4" t="str">
        <f aca="false">CONCATENATE(IF(ISBLANK(X701),"-",X701),"/",IF(ISBLANK(AA701),"-",AA701),"/",IF(ISBLANK(AD701),"-",AD701),"/",IF(ISBLANK(AG701),"-",AG701),"/",IF(ISBLANK(AI701),"-",AI701))</f>
        <v>-/-/2018/-/-</v>
      </c>
      <c r="M701" s="14"/>
      <c r="N701" s="4" t="n">
        <v>2015</v>
      </c>
      <c r="O701" s="4" t="str">
        <f aca="false">CONCATENATE(IF(ISBLANK(V701),"-",V701),"/",IF(ISBLANK(Y701),"-",Y701),"/",IF(ISBLANK(AB701),"-",AB701),"/",IF(ISBLANK(AE701),"-",AE701))</f>
        <v>-/-/90/-</v>
      </c>
      <c r="P701" s="4" t="s">
        <v>817</v>
      </c>
      <c r="Q701" s="4" t="s">
        <v>1126</v>
      </c>
      <c r="T701" s="11" t="n">
        <f aca="false">M701*F701</f>
        <v>0</v>
      </c>
      <c r="U701" s="12" t="n">
        <f aca="false">G701*M701</f>
        <v>0</v>
      </c>
      <c r="V701" s="0" t="s">
        <v>161</v>
      </c>
      <c r="Y701" s="0" t="s">
        <v>161</v>
      </c>
      <c r="AB701" s="0" t="n">
        <v>90</v>
      </c>
      <c r="AC701" s="0" t="n">
        <v>2015</v>
      </c>
      <c r="AD701" s="0" t="n">
        <v>2018</v>
      </c>
      <c r="AE701" s="15"/>
      <c r="AJ701" s="0" t="n">
        <f aca="false">VLOOKUP(D701,Koordinaten!$A:$C,2,FALSE())</f>
        <v>12.4853384</v>
      </c>
      <c r="AK701" s="0" t="n">
        <f aca="false">VLOOKUP(D701,Koordinaten!$A:$C,3,FALSE())</f>
        <v>41.894802</v>
      </c>
      <c r="AL701" s="0" t="n">
        <f aca="false">IF(ISBLANK($E701),VLOOKUP(D701,Koordinaten!$A:$C,2,FALSE()),VLOOKUP($E701,Koordinaten!$F:$H,2,FALSE()))</f>
        <v>11.3547801</v>
      </c>
      <c r="AM701" s="0" t="n">
        <f aca="false">IF(ISBLANK($E701),VLOOKUP(D701,Koordinaten!$A:$C,3,FALSE()),VLOOKUP($E701,Koordinaten!$F:$H,3,FALSE()))</f>
        <v>46.4981125</v>
      </c>
      <c r="AN701" s="0" t="str">
        <f aca="false">CONCATENATE(AK701,";",AJ701)</f>
        <v>41,894802;12,4853384</v>
      </c>
      <c r="AO701" s="0" t="str">
        <f aca="false">CONCATENATE(AM701,";",AL701)</f>
        <v>46,4981125;11,3547801</v>
      </c>
      <c r="AP701" s="0" t="n">
        <f aca="false">MIN(IF(ISBLANK(X701),9999,X701),IF(ISBLANK(AA701),9999,AA701),IF(ISBLANK(AD701),9999,AD701),IF(ISBLANK(AG701),9999,AG701),IF(ISBLANK(AI701),9999,AI701))</f>
        <v>2018</v>
      </c>
    </row>
    <row r="702" customFormat="false" ht="12.8" hidden="false" customHeight="false" outlineLevel="0" collapsed="false">
      <c r="B702" s="4" t="s">
        <v>89</v>
      </c>
      <c r="C702" s="4" t="n">
        <v>2013</v>
      </c>
      <c r="D702" s="4" t="s">
        <v>60</v>
      </c>
      <c r="E702" s="4" t="s">
        <v>157</v>
      </c>
      <c r="F702" s="4" t="n">
        <v>0</v>
      </c>
      <c r="G702" s="4"/>
      <c r="H702" s="2" t="s">
        <v>817</v>
      </c>
      <c r="I702" s="2" t="s">
        <v>1134</v>
      </c>
      <c r="J702" s="2" t="s">
        <v>278</v>
      </c>
      <c r="K702" s="4" t="str">
        <f aca="false">CONCATENATE(IF(ISBLANK(W702),"-",W702),"/",IF(ISBLANK(Z702),"-",Z702),"/",IF(ISBLANK(AC702),"-",AC702),"/",IF(ISBLANK(AF702),"-",AF702),"/",IF(ISBLANK(AH702),"-",AH702))</f>
        <v>-/-/-/-/-</v>
      </c>
      <c r="L702" s="4" t="str">
        <f aca="false">CONCATENATE(IF(ISBLANK(X702),"-",X702),"/",IF(ISBLANK(AA702),"-",AA702),"/",IF(ISBLANK(AD702),"-",AD702),"/",IF(ISBLANK(AG702),"-",AG702),"/",IF(ISBLANK(AI702),"-",AI702))</f>
        <v>-/-/-/-/-</v>
      </c>
      <c r="M702" s="14"/>
      <c r="N702" s="4" t="n">
        <v>2015</v>
      </c>
      <c r="O702" s="4" t="str">
        <f aca="false">CONCATENATE(IF(ISBLANK(V702),"-",V702),"/",IF(ISBLANK(Y702),"-",Y702),"/",IF(ISBLANK(AB702),"-",AB702),"/",IF(ISBLANK(AE702),"-",AE702))</f>
        <v>-/-/-/-</v>
      </c>
      <c r="P702" s="4" t="s">
        <v>817</v>
      </c>
      <c r="Q702" s="4" t="s">
        <v>1126</v>
      </c>
      <c r="T702" s="11" t="n">
        <f aca="false">M702*F702</f>
        <v>0</v>
      </c>
      <c r="U702" s="12" t="n">
        <f aca="false">G702*M702</f>
        <v>0</v>
      </c>
      <c r="V702" s="0" t="s">
        <v>161</v>
      </c>
      <c r="Y702" s="0" t="s">
        <v>161</v>
      </c>
      <c r="AB702" s="0" t="s">
        <v>161</v>
      </c>
      <c r="AE702" s="15"/>
      <c r="AJ702" s="0" t="n">
        <f aca="false">VLOOKUP(D702,Koordinaten!$A:$C,2,FALSE())</f>
        <v>12.4853384</v>
      </c>
      <c r="AK702" s="0" t="n">
        <f aca="false">VLOOKUP(D702,Koordinaten!$A:$C,3,FALSE())</f>
        <v>41.894802</v>
      </c>
      <c r="AL702" s="0" t="n">
        <f aca="false">IF(ISBLANK($E702),VLOOKUP(D702,Koordinaten!$A:$C,2,FALSE()),VLOOKUP($E702,Koordinaten!$F:$H,2,FALSE()))</f>
        <v>11.3547801</v>
      </c>
      <c r="AM702" s="0" t="n">
        <f aca="false">IF(ISBLANK($E702),VLOOKUP(D702,Koordinaten!$A:$C,3,FALSE()),VLOOKUP($E702,Koordinaten!$F:$H,3,FALSE()))</f>
        <v>46.4981125</v>
      </c>
      <c r="AN702" s="0" t="str">
        <f aca="false">CONCATENATE(AK702,";",AJ702)</f>
        <v>41,894802;12,4853384</v>
      </c>
      <c r="AO702" s="0" t="str">
        <f aca="false">CONCATENATE(AM702,";",AL702)</f>
        <v>46,4981125;11,3547801</v>
      </c>
      <c r="AP702" s="0" t="n">
        <f aca="false">MIN(IF(ISBLANK(X702),9999,X702),IF(ISBLANK(AA702),9999,AA702),IF(ISBLANK(AD702),9999,AD702),IF(ISBLANK(AG702),9999,AG702),IF(ISBLANK(AI702),9999,AI702))</f>
        <v>9999</v>
      </c>
    </row>
    <row r="703" customFormat="false" ht="12.8" hidden="false" customHeight="false" outlineLevel="0" collapsed="false">
      <c r="B703" s="15" t="s">
        <v>89</v>
      </c>
      <c r="C703" s="4" t="n">
        <v>2014</v>
      </c>
      <c r="D703" s="4" t="s">
        <v>53</v>
      </c>
      <c r="E703" s="4" t="s">
        <v>174</v>
      </c>
      <c r="F703" s="4" t="n">
        <v>6</v>
      </c>
      <c r="G703" s="4"/>
      <c r="H703" s="2" t="s">
        <v>760</v>
      </c>
      <c r="I703" s="2" t="s">
        <v>57</v>
      </c>
      <c r="J703" s="2" t="s">
        <v>57</v>
      </c>
      <c r="K703" s="4" t="str">
        <f aca="false">CONCATENATE(IF(ISBLANK(W703),"-",W703),"/",IF(ISBLANK(Z703),"-",Z703),"/",IF(ISBLANK(AC703),"-",AC703),"/",IF(ISBLANK(AF703),"-",AF703),"/",IF(ISBLANK(AH703),"-",AH703))</f>
        <v>-/-/-/-/-</v>
      </c>
      <c r="L703" s="4" t="str">
        <f aca="false">CONCATENATE(IF(ISBLANK(X703),"-",X703),"/",IF(ISBLANK(AA703),"-",AA703),"/",IF(ISBLANK(AD703),"-",AD703),"/",IF(ISBLANK(AG703),"-",AG703),"/",IF(ISBLANK(AI703),"-",AI703))</f>
        <v>-/-/-/-/-</v>
      </c>
      <c r="M703" s="14"/>
      <c r="N703" s="4" t="n">
        <v>2015</v>
      </c>
      <c r="O703" s="4" t="str">
        <f aca="false">CONCATENATE(IF(ISBLANK(V703),"-",V703),"/",IF(ISBLANK(Y703),"-",Y703),"/",IF(ISBLANK(AB703),"-",AB703),"/",IF(ISBLANK(AE703),"-",AE703))</f>
        <v>-/-/-/-</v>
      </c>
      <c r="P703" s="4" t="s">
        <v>252</v>
      </c>
      <c r="Q703" s="4" t="s">
        <v>1135</v>
      </c>
      <c r="T703" s="11" t="n">
        <f aca="false">M703*F703</f>
        <v>0</v>
      </c>
      <c r="U703" s="12" t="n">
        <f aca="false">G703*M703</f>
        <v>0</v>
      </c>
      <c r="V703" s="0" t="s">
        <v>161</v>
      </c>
      <c r="Y703" s="0" t="s">
        <v>161</v>
      </c>
      <c r="AB703" s="0" t="s">
        <v>161</v>
      </c>
      <c r="AE703" s="15"/>
      <c r="AJ703" s="0" t="n">
        <f aca="false">VLOOKUP(D703,Koordinaten!$A:$C,2,FALSE())</f>
        <v>16.3725042</v>
      </c>
      <c r="AK703" s="0" t="n">
        <f aca="false">VLOOKUP(D703,Koordinaten!$A:$C,3,FALSE())</f>
        <v>48.2083537</v>
      </c>
      <c r="AL703" s="0" t="n">
        <f aca="false">IF(ISBLANK($E703),VLOOKUP(D703,Koordinaten!$A:$C,2,FALSE()),VLOOKUP($E703,Koordinaten!$F:$H,2,FALSE()))</f>
        <v>15.1666665</v>
      </c>
      <c r="AM703" s="0" t="n">
        <f aca="false">IF(ISBLANK($E703),VLOOKUP(D703,Koordinaten!$A:$C,3,FALSE()),VLOOKUP($E703,Koordinaten!$F:$H,3,FALSE()))</f>
        <v>47.2500001</v>
      </c>
      <c r="AN703" s="0" t="str">
        <f aca="false">CONCATENATE(AK703,";",AJ703)</f>
        <v>48,2083537;16,3725042</v>
      </c>
      <c r="AO703" s="0" t="str">
        <f aca="false">CONCATENATE(AM703,";",AL703)</f>
        <v>47,2500001;15,1666665</v>
      </c>
      <c r="AP703" s="0" t="n">
        <f aca="false">MIN(IF(ISBLANK(X703),9999,X703),IF(ISBLANK(AA703),9999,AA703),IF(ISBLANK(AD703),9999,AD703),IF(ISBLANK(AG703),9999,AG703),IF(ISBLANK(AI703),9999,AI703))</f>
        <v>9999</v>
      </c>
    </row>
    <row r="704" customFormat="false" ht="12.8" hidden="false" customHeight="false" outlineLevel="0" collapsed="false">
      <c r="B704" s="15" t="s">
        <v>89</v>
      </c>
      <c r="C704" s="4" t="n">
        <v>2013</v>
      </c>
      <c r="D704" s="4" t="s">
        <v>53</v>
      </c>
      <c r="E704" s="4" t="s">
        <v>174</v>
      </c>
      <c r="F704" s="4" t="n">
        <v>1</v>
      </c>
      <c r="G704" s="4"/>
      <c r="H704" s="2" t="s">
        <v>1136</v>
      </c>
      <c r="I704" s="2" t="s">
        <v>1137</v>
      </c>
      <c r="J704" s="2" t="s">
        <v>144</v>
      </c>
      <c r="K704" s="4" t="str">
        <f aca="false">CONCATENATE(IF(ISBLANK(W704),"-",W704),"/",IF(ISBLANK(Z704),"-",Z704),"/",IF(ISBLANK(AC704),"-",AC704),"/",IF(ISBLANK(AF704),"-",AF704),"/",IF(ISBLANK(AH704),"-",AH704))</f>
        <v>-/-/-/-/-</v>
      </c>
      <c r="L704" s="4" t="str">
        <f aca="false">CONCATENATE(IF(ISBLANK(X704),"-",X704),"/",IF(ISBLANK(AA704),"-",AA704),"/",IF(ISBLANK(AD704),"-",AD704),"/",IF(ISBLANK(AG704),"-",AG704),"/",IF(ISBLANK(AI704),"-",AI704))</f>
        <v>-/-/-/-/-</v>
      </c>
      <c r="M704" s="14"/>
      <c r="N704" s="4" t="n">
        <v>2015</v>
      </c>
      <c r="O704" s="4" t="str">
        <f aca="false">CONCATENATE(IF(ISBLANK(V704),"-",V704),"/",IF(ISBLANK(Y704),"-",Y704),"/",IF(ISBLANK(AB704),"-",AB704),"/",IF(ISBLANK(AE704),"-",AE704))</f>
        <v>-/-/-/-</v>
      </c>
      <c r="P704" s="4" t="s">
        <v>1138</v>
      </c>
      <c r="Q704" s="4" t="s">
        <v>1139</v>
      </c>
      <c r="T704" s="11"/>
      <c r="U704" s="12"/>
      <c r="V704" s="0" t="s">
        <v>161</v>
      </c>
      <c r="AB704" s="0" t="s">
        <v>161</v>
      </c>
      <c r="AE704" s="15"/>
      <c r="AJ704" s="0" t="n">
        <f aca="false">VLOOKUP(D704,Koordinaten!$A:$C,2,FALSE())</f>
        <v>16.3725042</v>
      </c>
      <c r="AK704" s="0" t="n">
        <f aca="false">VLOOKUP(D704,Koordinaten!$A:$C,3,FALSE())</f>
        <v>48.2083537</v>
      </c>
      <c r="AL704" s="0" t="n">
        <f aca="false">IF(ISBLANK($E704),VLOOKUP(D704,Koordinaten!$A:$C,2,FALSE()),VLOOKUP($E704,Koordinaten!$F:$H,2,FALSE()))</f>
        <v>15.1666665</v>
      </c>
      <c r="AM704" s="0" t="n">
        <f aca="false">IF(ISBLANK($E704),VLOOKUP(D704,Koordinaten!$A:$C,3,FALSE()),VLOOKUP($E704,Koordinaten!$F:$H,3,FALSE()))</f>
        <v>47.2500001</v>
      </c>
      <c r="AN704" s="0" t="str">
        <f aca="false">CONCATENATE(AK704,";",AJ704)</f>
        <v>48,2083537;16,3725042</v>
      </c>
      <c r="AO704" s="0" t="str">
        <f aca="false">CONCATENATE(AM704,";",AL704)</f>
        <v>47,2500001;15,1666665</v>
      </c>
      <c r="AP704" s="0" t="n">
        <f aca="false">MIN(IF(ISBLANK(X704),9999,X704),IF(ISBLANK(AA704),9999,AA704),IF(ISBLANK(AD704),9999,AD704),IF(ISBLANK(AG704),9999,AG704),IF(ISBLANK(AI704),9999,AI704))</f>
        <v>9999</v>
      </c>
    </row>
    <row r="705" customFormat="false" ht="12.8" hidden="false" customHeight="false" outlineLevel="0" collapsed="false">
      <c r="B705" s="4" t="s">
        <v>89</v>
      </c>
      <c r="C705" s="5" t="n">
        <v>2011</v>
      </c>
      <c r="D705" s="4" t="s">
        <v>53</v>
      </c>
      <c r="E705" s="4" t="s">
        <v>174</v>
      </c>
      <c r="F705" s="4" t="n">
        <v>2</v>
      </c>
      <c r="G705" s="4" t="n">
        <v>2</v>
      </c>
      <c r="H705" s="2" t="s">
        <v>763</v>
      </c>
      <c r="I705" s="2" t="s">
        <v>1140</v>
      </c>
      <c r="J705" s="2" t="s">
        <v>144</v>
      </c>
      <c r="K705" s="4" t="str">
        <f aca="false">CONCATENATE(IF(ISBLANK(W705),"-",W705),"/",IF(ISBLANK(Z705),"-",Z705),"/",IF(ISBLANK(AC705),"-",AC705),"/",IF(ISBLANK(AF705),"-",AF705),"/",IF(ISBLANK(AH705),"-",AH705))</f>
        <v>2020/-/-/-/-</v>
      </c>
      <c r="L705" s="4" t="str">
        <f aca="false">CONCATENATE(IF(ISBLANK(X705),"-",X705),"/",IF(ISBLANK(AA705),"-",AA705),"/",IF(ISBLANK(AD705),"-",AD705),"/",IF(ISBLANK(AG705),"-",AG705),"/",IF(ISBLANK(AI705),"-",AI705))</f>
        <v>2031/-/-/-/-</v>
      </c>
      <c r="M705" s="14"/>
      <c r="N705" s="4" t="n">
        <v>2015</v>
      </c>
      <c r="O705" s="4" t="str">
        <f aca="false">CONCATENATE(IF(ISBLANK(V705),"-",V705),"/",IF(ISBLANK(Y705),"-",Y705),"/",IF(ISBLANK(AB705),"-",AB705),"/",IF(ISBLANK(AE705),"-",AE705))</f>
        <v>94+/-/93/FS95-97</v>
      </c>
      <c r="P705" s="4" t="s">
        <v>1141</v>
      </c>
      <c r="Q705" s="4" t="s">
        <v>1139</v>
      </c>
      <c r="T705" s="11" t="n">
        <f aca="false">M705*F705</f>
        <v>0</v>
      </c>
      <c r="U705" s="12" t="n">
        <f aca="false">G705*M705</f>
        <v>0</v>
      </c>
      <c r="V705" s="0" t="s">
        <v>390</v>
      </c>
      <c r="W705" s="0" t="n">
        <v>2020</v>
      </c>
      <c r="X705" s="0" t="n">
        <v>2031</v>
      </c>
      <c r="Y705" s="0" t="s">
        <v>161</v>
      </c>
      <c r="AB705" s="0" t="n">
        <v>93</v>
      </c>
      <c r="AE705" s="15" t="s">
        <v>1142</v>
      </c>
      <c r="AJ705" s="0" t="n">
        <f aca="false">VLOOKUP(D705,Koordinaten!$A:$C,2,FALSE())</f>
        <v>16.3725042</v>
      </c>
      <c r="AK705" s="0" t="n">
        <f aca="false">VLOOKUP(D705,Koordinaten!$A:$C,3,FALSE())</f>
        <v>48.2083537</v>
      </c>
      <c r="AL705" s="0" t="n">
        <f aca="false">IF(ISBLANK($E705),VLOOKUP(D705,Koordinaten!$A:$C,2,FALSE()),VLOOKUP($E705,Koordinaten!$F:$H,2,FALSE()))</f>
        <v>15.1666665</v>
      </c>
      <c r="AM705" s="0" t="n">
        <f aca="false">IF(ISBLANK($E705),VLOOKUP(D705,Koordinaten!$A:$C,3,FALSE()),VLOOKUP($E705,Koordinaten!$F:$H,3,FALSE()))</f>
        <v>47.2500001</v>
      </c>
      <c r="AN705" s="0" t="str">
        <f aca="false">CONCATENATE(AK705,";",AJ705)</f>
        <v>48,2083537;16,3725042</v>
      </c>
      <c r="AO705" s="0" t="str">
        <f aca="false">CONCATENATE(AM705,";",AL705)</f>
        <v>47,2500001;15,1666665</v>
      </c>
      <c r="AP705" s="0" t="n">
        <f aca="false">MIN(IF(ISBLANK(X705),9999,X705),IF(ISBLANK(AA705),9999,AA705),IF(ISBLANK(AD705),9999,AD705),IF(ISBLANK(AG705),9999,AG705),IF(ISBLANK(AI705),9999,AI705))</f>
        <v>2031</v>
      </c>
      <c r="AQ705" s="10" t="n">
        <v>44065</v>
      </c>
      <c r="AR705" s="0" t="n">
        <v>4</v>
      </c>
    </row>
    <row r="706" customFormat="false" ht="12.8" hidden="false" customHeight="false" outlineLevel="0" collapsed="false">
      <c r="B706" s="15" t="s">
        <v>89</v>
      </c>
      <c r="C706" s="4" t="n">
        <v>2013</v>
      </c>
      <c r="D706" s="4" t="s">
        <v>1143</v>
      </c>
      <c r="E706" s="4"/>
      <c r="F706" s="4" t="n">
        <v>1</v>
      </c>
      <c r="G706" s="4"/>
      <c r="H706" s="2" t="s">
        <v>1144</v>
      </c>
      <c r="I706" s="2" t="s">
        <v>1145</v>
      </c>
      <c r="K706" s="4" t="str">
        <f aca="false">CONCATENATE(IF(ISBLANK(W706),"-",W706),"/",IF(ISBLANK(Z706),"-",Z706),"/",IF(ISBLANK(AC706),"-",AC706),"/",IF(ISBLANK(AF706),"-",AF706),"/",IF(ISBLANK(AH706),"-",AH706))</f>
        <v>-/-/-/-/-</v>
      </c>
      <c r="L706" s="4" t="str">
        <f aca="false">CONCATENATE(IF(ISBLANK(X706),"-",X706),"/",IF(ISBLANK(AA706),"-",AA706),"/",IF(ISBLANK(AD706),"-",AD706),"/",IF(ISBLANK(AG706),"-",AG706),"/",IF(ISBLANK(AI706),"-",AI706))</f>
        <v>-/-/-/-/-</v>
      </c>
      <c r="M706" s="14"/>
      <c r="N706" s="4" t="n">
        <v>2015</v>
      </c>
      <c r="O706" s="4" t="str">
        <f aca="false">CONCATENATE(IF(ISBLANK(V706),"-",V706),"/",IF(ISBLANK(Y706),"-",Y706),"/",IF(ISBLANK(AB706),"-",AB706),"/",IF(ISBLANK(AE706),"-",AE706))</f>
        <v>-/-/-/-</v>
      </c>
      <c r="P706" s="4" t="s">
        <v>252</v>
      </c>
      <c r="Q706" s="4" t="s">
        <v>1146</v>
      </c>
      <c r="T706" s="11" t="n">
        <f aca="false">M706*F706</f>
        <v>0</v>
      </c>
      <c r="U706" s="12" t="n">
        <f aca="false">G706*M706</f>
        <v>0</v>
      </c>
      <c r="V706" s="0" t="s">
        <v>161</v>
      </c>
      <c r="AB706" s="0" t="s">
        <v>161</v>
      </c>
      <c r="AE706" s="15"/>
      <c r="AJ706" s="0" t="n">
        <f aca="false">VLOOKUP(D706,Koordinaten!$A:$C,2,FALSE())</f>
        <v>-3.7035825</v>
      </c>
      <c r="AK706" s="0" t="n">
        <f aca="false">VLOOKUP(D706,Koordinaten!$A:$C,3,FALSE())</f>
        <v>40.4167047</v>
      </c>
      <c r="AL706" s="0" t="n">
        <f aca="false">IF(ISBLANK($E706),VLOOKUP(D706,Koordinaten!$A:$C,2,FALSE()),VLOOKUP($E706,Koordinaten!$F:$H,2,FALSE()))</f>
        <v>-3.7035825</v>
      </c>
      <c r="AM706" s="0" t="n">
        <f aca="false">IF(ISBLANK($E706),VLOOKUP(D706,Koordinaten!$A:$C,3,FALSE()),VLOOKUP($E706,Koordinaten!$F:$H,3,FALSE()))</f>
        <v>40.4167047</v>
      </c>
      <c r="AN706" s="0" t="str">
        <f aca="false">CONCATENATE(AK706,";",AJ706)</f>
        <v>40,4167047;-3,7035825</v>
      </c>
      <c r="AO706" s="0" t="str">
        <f aca="false">CONCATENATE(AM706,";",AL706)</f>
        <v>40,4167047;-3,7035825</v>
      </c>
      <c r="AP706" s="0" t="n">
        <f aca="false">MIN(IF(ISBLANK(X706),9999,X706),IF(ISBLANK(AA706),9999,AA706),IF(ISBLANK(AD706),9999,AD706),IF(ISBLANK(AG706),9999,AG706),IF(ISBLANK(AI706),9999,AI706))</f>
        <v>9999</v>
      </c>
    </row>
    <row r="707" customFormat="false" ht="12.8" hidden="false" customHeight="false" outlineLevel="0" collapsed="false">
      <c r="B707" s="15" t="s">
        <v>89</v>
      </c>
      <c r="C707" s="4" t="n">
        <v>2012</v>
      </c>
      <c r="D707" s="4" t="s">
        <v>60</v>
      </c>
      <c r="E707" s="4" t="s">
        <v>224</v>
      </c>
      <c r="F707" s="4" t="n">
        <v>1</v>
      </c>
      <c r="G707" s="4"/>
      <c r="H707" s="2" t="s">
        <v>1147</v>
      </c>
      <c r="I707" s="2" t="s">
        <v>1148</v>
      </c>
      <c r="K707" s="4" t="str">
        <f aca="false">CONCATENATE(IF(ISBLANK(W707),"-",W707),"/",IF(ISBLANK(Z707),"-",Z707),"/",IF(ISBLANK(AC707),"-",AC707),"/",IF(ISBLANK(AF707),"-",AF707),"/",IF(ISBLANK(AH707),"-",AH707))</f>
        <v>2013/-/-/-/-</v>
      </c>
      <c r="L707" s="4" t="str">
        <f aca="false">CONCATENATE(IF(ISBLANK(X707),"-",X707),"/",IF(ISBLANK(AA707),"-",AA707),"/",IF(ISBLANK(AD707),"-",AD707),"/",IF(ISBLANK(AG707),"-",AG707),"/",IF(ISBLANK(AI707),"-",AI707))</f>
        <v>2015/-/-/-/-</v>
      </c>
      <c r="M707" s="14"/>
      <c r="N707" s="4" t="n">
        <v>2015</v>
      </c>
      <c r="O707" s="4" t="str">
        <f aca="false">CONCATENATE(IF(ISBLANK(V707),"-",V707),"/",IF(ISBLANK(Y707),"-",Y707),"/",IF(ISBLANK(AB707),"-",AB707),"/",IF(ISBLANK(AE707),"-",AE707))</f>
        <v>87/-/-/-</v>
      </c>
      <c r="P707" s="4" t="s">
        <v>252</v>
      </c>
      <c r="Q707" s="4" t="s">
        <v>1146</v>
      </c>
      <c r="T707" s="11" t="n">
        <f aca="false">M707*F707</f>
        <v>0</v>
      </c>
      <c r="U707" s="12" t="n">
        <f aca="false">G707*M707</f>
        <v>0</v>
      </c>
      <c r="V707" s="0" t="n">
        <v>87</v>
      </c>
      <c r="W707" s="0" t="n">
        <v>2013</v>
      </c>
      <c r="X707" s="0" t="n">
        <v>2015</v>
      </c>
      <c r="AB707" s="0" t="s">
        <v>161</v>
      </c>
      <c r="AE707" s="15"/>
      <c r="AJ707" s="0" t="n">
        <f aca="false">VLOOKUP(D707,Koordinaten!$A:$C,2,FALSE())</f>
        <v>12.4853384</v>
      </c>
      <c r="AK707" s="0" t="n">
        <f aca="false">VLOOKUP(D707,Koordinaten!$A:$C,3,FALSE())</f>
        <v>41.894802</v>
      </c>
      <c r="AL707" s="0" t="n">
        <f aca="false">IF(ISBLANK($E707),VLOOKUP(D707,Koordinaten!$A:$C,2,FALSE()),VLOOKUP($E707,Koordinaten!$F:$H,2,FALSE()))</f>
        <v>10.9924122</v>
      </c>
      <c r="AM707" s="0" t="n">
        <f aca="false">IF(ISBLANK($E707),VLOOKUP(D707,Koordinaten!$A:$C,3,FALSE()),VLOOKUP($E707,Koordinaten!$F:$H,3,FALSE()))</f>
        <v>45.4384958</v>
      </c>
      <c r="AN707" s="0" t="str">
        <f aca="false">CONCATENATE(AK707,";",AJ707)</f>
        <v>41,894802;12,4853384</v>
      </c>
      <c r="AO707" s="0" t="str">
        <f aca="false">CONCATENATE(AM707,";",AL707)</f>
        <v>45,4384958;10,9924122</v>
      </c>
      <c r="AP707" s="0" t="n">
        <f aca="false">MIN(IF(ISBLANK(X707),9999,X707),IF(ISBLANK(AA707),9999,AA707),IF(ISBLANK(AD707),9999,AD707),IF(ISBLANK(AG707),9999,AG707),IF(ISBLANK(AI707),9999,AI707))</f>
        <v>2015</v>
      </c>
    </row>
    <row r="708" customFormat="false" ht="12.8" hidden="false" customHeight="false" outlineLevel="0" collapsed="false">
      <c r="B708" s="15" t="s">
        <v>89</v>
      </c>
      <c r="C708" s="4" t="n">
        <v>2013</v>
      </c>
      <c r="D708" s="4" t="s">
        <v>60</v>
      </c>
      <c r="E708" s="4"/>
      <c r="F708" s="4" t="n">
        <v>1</v>
      </c>
      <c r="G708" s="4"/>
      <c r="H708" s="2" t="s">
        <v>1149</v>
      </c>
      <c r="I708" s="2" t="s">
        <v>1150</v>
      </c>
      <c r="J708" s="2" t="s">
        <v>1151</v>
      </c>
      <c r="K708" s="4" t="str">
        <f aca="false">CONCATENATE(IF(ISBLANK(W708),"-",W708),"/",IF(ISBLANK(Z708),"-",Z708),"/",IF(ISBLANK(AC708),"-",AC708),"/",IF(ISBLANK(AF708),"-",AF708),"/",IF(ISBLANK(AH708),"-",AH708))</f>
        <v>-/-/-/-/-</v>
      </c>
      <c r="L708" s="4" t="str">
        <f aca="false">CONCATENATE(IF(ISBLANK(X708),"-",X708),"/",IF(ISBLANK(AA708),"-",AA708),"/",IF(ISBLANK(AD708),"-",AD708),"/",IF(ISBLANK(AG708),"-",AG708),"/",IF(ISBLANK(AI708),"-",AI708))</f>
        <v>-/-/-/-/-</v>
      </c>
      <c r="M708" s="14"/>
      <c r="N708" s="4" t="n">
        <v>2015</v>
      </c>
      <c r="O708" s="4" t="str">
        <f aca="false">CONCATENATE(IF(ISBLANK(V708),"-",V708),"/",IF(ISBLANK(Y708),"-",Y708),"/",IF(ISBLANK(AB708),"-",AB708),"/",IF(ISBLANK(AE708),"-",AE708))</f>
        <v>-/-/-/-</v>
      </c>
      <c r="P708" s="4" t="s">
        <v>507</v>
      </c>
      <c r="Q708" s="4" t="s">
        <v>1146</v>
      </c>
      <c r="T708" s="11" t="n">
        <f aca="false">M708*F708</f>
        <v>0</v>
      </c>
      <c r="U708" s="12" t="n">
        <f aca="false">G708*M708</f>
        <v>0</v>
      </c>
      <c r="V708" s="0" t="s">
        <v>161</v>
      </c>
      <c r="AB708" s="0" t="s">
        <v>161</v>
      </c>
      <c r="AE708" s="15"/>
      <c r="AJ708" s="0" t="n">
        <f aca="false">VLOOKUP(D708,Koordinaten!$A:$C,2,FALSE())</f>
        <v>12.4853384</v>
      </c>
      <c r="AK708" s="0" t="n">
        <f aca="false">VLOOKUP(D708,Koordinaten!$A:$C,3,FALSE())</f>
        <v>41.894802</v>
      </c>
      <c r="AL708" s="0" t="n">
        <f aca="false">IF(ISBLANK($E708),VLOOKUP(D708,Koordinaten!$A:$C,2,FALSE()),VLOOKUP($E708,Koordinaten!$F:$H,2,FALSE()))</f>
        <v>12.4853384</v>
      </c>
      <c r="AM708" s="0" t="n">
        <f aca="false">IF(ISBLANK($E708),VLOOKUP(D708,Koordinaten!$A:$C,3,FALSE()),VLOOKUP($E708,Koordinaten!$F:$H,3,FALSE()))</f>
        <v>41.894802</v>
      </c>
      <c r="AN708" s="0" t="str">
        <f aca="false">CONCATENATE(AK708,";",AJ708)</f>
        <v>41,894802;12,4853384</v>
      </c>
      <c r="AO708" s="0" t="str">
        <f aca="false">CONCATENATE(AM708,";",AL708)</f>
        <v>41,894802;12,4853384</v>
      </c>
      <c r="AP708" s="0" t="n">
        <f aca="false">MIN(IF(ISBLANK(X708),9999,X708),IF(ISBLANK(AA708),9999,AA708),IF(ISBLANK(AD708),9999,AD708),IF(ISBLANK(AG708),9999,AG708),IF(ISBLANK(AI708),9999,AI708))</f>
        <v>9999</v>
      </c>
    </row>
    <row r="709" customFormat="false" ht="12.8" hidden="false" customHeight="false" outlineLevel="0" collapsed="false">
      <c r="B709" s="15" t="s">
        <v>89</v>
      </c>
      <c r="C709" s="4" t="n">
        <v>2014</v>
      </c>
      <c r="D709" s="4" t="s">
        <v>60</v>
      </c>
      <c r="E709" s="4" t="s">
        <v>224</v>
      </c>
      <c r="F709" s="4" t="n">
        <v>1</v>
      </c>
      <c r="G709" s="4"/>
      <c r="H709" s="2" t="s">
        <v>1152</v>
      </c>
      <c r="I709" s="2" t="s">
        <v>480</v>
      </c>
      <c r="K709" s="4" t="str">
        <f aca="false">CONCATENATE(IF(ISBLANK(W709),"-",W709),"/",IF(ISBLANK(Z709),"-",Z709),"/",IF(ISBLANK(AC709),"-",AC709),"/",IF(ISBLANK(AF709),"-",AF709),"/",IF(ISBLANK(AH709),"-",AH709))</f>
        <v>-/-/-/-/-</v>
      </c>
      <c r="L709" s="4" t="str">
        <f aca="false">CONCATENATE(IF(ISBLANK(X709),"-",X709),"/",IF(ISBLANK(AA709),"-",AA709),"/",IF(ISBLANK(AD709),"-",AD709),"/",IF(ISBLANK(AG709),"-",AG709),"/",IF(ISBLANK(AI709),"-",AI709))</f>
        <v>-/-/-/-/-</v>
      </c>
      <c r="M709" s="14"/>
      <c r="N709" s="4" t="n">
        <v>2015</v>
      </c>
      <c r="O709" s="4" t="str">
        <f aca="false">CONCATENATE(IF(ISBLANK(V709),"-",V709),"/",IF(ISBLANK(Y709),"-",Y709),"/",IF(ISBLANK(AB709),"-",AB709),"/",IF(ISBLANK(AE709),"-",AE709))</f>
        <v>-/-/-/-</v>
      </c>
      <c r="P709" s="4" t="s">
        <v>507</v>
      </c>
      <c r="Q709" s="4" t="s">
        <v>1146</v>
      </c>
      <c r="T709" s="11" t="n">
        <f aca="false">M709*F709</f>
        <v>0</v>
      </c>
      <c r="U709" s="12" t="n">
        <f aca="false">G709*M709</f>
        <v>0</v>
      </c>
      <c r="V709" s="0" t="s">
        <v>161</v>
      </c>
      <c r="AB709" s="0" t="s">
        <v>161</v>
      </c>
      <c r="AE709" s="15"/>
      <c r="AJ709" s="0" t="n">
        <f aca="false">VLOOKUP(D709,Koordinaten!$A:$C,2,FALSE())</f>
        <v>12.4853384</v>
      </c>
      <c r="AK709" s="0" t="n">
        <f aca="false">VLOOKUP(D709,Koordinaten!$A:$C,3,FALSE())</f>
        <v>41.894802</v>
      </c>
      <c r="AL709" s="0" t="n">
        <f aca="false">IF(ISBLANK($E709),VLOOKUP(D709,Koordinaten!$A:$C,2,FALSE()),VLOOKUP($E709,Koordinaten!$F:$H,2,FALSE()))</f>
        <v>10.9924122</v>
      </c>
      <c r="AM709" s="0" t="n">
        <f aca="false">IF(ISBLANK($E709),VLOOKUP(D709,Koordinaten!$A:$C,3,FALSE()),VLOOKUP($E709,Koordinaten!$F:$H,3,FALSE()))</f>
        <v>45.4384958</v>
      </c>
      <c r="AN709" s="0" t="str">
        <f aca="false">CONCATENATE(AK709,";",AJ709)</f>
        <v>41,894802;12,4853384</v>
      </c>
      <c r="AO709" s="0" t="str">
        <f aca="false">CONCATENATE(AM709,";",AL709)</f>
        <v>45,4384958;10,9924122</v>
      </c>
      <c r="AP709" s="0" t="n">
        <f aca="false">MIN(IF(ISBLANK(X709),9999,X709),IF(ISBLANK(AA709),9999,AA709),IF(ISBLANK(AD709),9999,AD709),IF(ISBLANK(AG709),9999,AG709),IF(ISBLANK(AI709),9999,AI709))</f>
        <v>9999</v>
      </c>
    </row>
    <row r="710" customFormat="false" ht="12.8" hidden="false" customHeight="false" outlineLevel="0" collapsed="false">
      <c r="B710" s="15" t="s">
        <v>89</v>
      </c>
      <c r="C710" s="4" t="n">
        <v>2014</v>
      </c>
      <c r="D710" s="4" t="s">
        <v>53</v>
      </c>
      <c r="E710" s="4" t="s">
        <v>174</v>
      </c>
      <c r="F710" s="4" t="n">
        <v>1</v>
      </c>
      <c r="G710" s="4"/>
      <c r="H710" s="2" t="s">
        <v>760</v>
      </c>
      <c r="I710" s="2" t="s">
        <v>1153</v>
      </c>
      <c r="J710" s="2" t="s">
        <v>810</v>
      </c>
      <c r="K710" s="4" t="str">
        <f aca="false">CONCATENATE(IF(ISBLANK(W710),"-",W710),"/",IF(ISBLANK(Z710),"-",Z710),"/",IF(ISBLANK(AC710),"-",AC710),"/",IF(ISBLANK(AF710),"-",AF710),"/",IF(ISBLANK(AH710),"-",AH710))</f>
        <v>-/-/-/-/-</v>
      </c>
      <c r="L710" s="4" t="str">
        <f aca="false">CONCATENATE(IF(ISBLANK(X710),"-",X710),"/",IF(ISBLANK(AA710),"-",AA710),"/",IF(ISBLANK(AD710),"-",AD710),"/",IF(ISBLANK(AG710),"-",AG710),"/",IF(ISBLANK(AI710),"-",AI710))</f>
        <v>-/-/-/-/-</v>
      </c>
      <c r="M710" s="14"/>
      <c r="N710" s="4" t="n">
        <v>2015</v>
      </c>
      <c r="O710" s="4" t="str">
        <f aca="false">CONCATENATE(IF(ISBLANK(V710),"-",V710),"/",IF(ISBLANK(Y710),"-",Y710),"/",IF(ISBLANK(AB710),"-",AB710),"/",IF(ISBLANK(AE710),"-",AE710))</f>
        <v>-/-/-/-</v>
      </c>
      <c r="P710" s="4" t="s">
        <v>507</v>
      </c>
      <c r="Q710" s="4" t="s">
        <v>1146</v>
      </c>
      <c r="T710" s="11" t="n">
        <f aca="false">M710*F710</f>
        <v>0</v>
      </c>
      <c r="U710" s="12" t="n">
        <f aca="false">G710*M710</f>
        <v>0</v>
      </c>
      <c r="V710" s="0" t="s">
        <v>161</v>
      </c>
      <c r="Y710" s="0" t="s">
        <v>161</v>
      </c>
      <c r="AB710" s="0" t="s">
        <v>161</v>
      </c>
      <c r="AE710" s="15"/>
      <c r="AJ710" s="0" t="n">
        <f aca="false">VLOOKUP(D710,Koordinaten!$A:$C,2,FALSE())</f>
        <v>16.3725042</v>
      </c>
      <c r="AK710" s="0" t="n">
        <f aca="false">VLOOKUP(D710,Koordinaten!$A:$C,3,FALSE())</f>
        <v>48.2083537</v>
      </c>
      <c r="AL710" s="0" t="n">
        <f aca="false">IF(ISBLANK($E710),VLOOKUP(D710,Koordinaten!$A:$C,2,FALSE()),VLOOKUP($E710,Koordinaten!$F:$H,2,FALSE()))</f>
        <v>15.1666665</v>
      </c>
      <c r="AM710" s="0" t="n">
        <f aca="false">IF(ISBLANK($E710),VLOOKUP(D710,Koordinaten!$A:$C,3,FALSE()),VLOOKUP($E710,Koordinaten!$F:$H,3,FALSE()))</f>
        <v>47.2500001</v>
      </c>
      <c r="AN710" s="0" t="str">
        <f aca="false">CONCATENATE(AK710,";",AJ710)</f>
        <v>48,2083537;16,3725042</v>
      </c>
      <c r="AO710" s="0" t="str">
        <f aca="false">CONCATENATE(AM710,";",AL710)</f>
        <v>47,2500001;15,1666665</v>
      </c>
      <c r="AP710" s="0" t="n">
        <f aca="false">MIN(IF(ISBLANK(X710),9999,X710),IF(ISBLANK(AA710),9999,AA710),IF(ISBLANK(AD710),9999,AD710),IF(ISBLANK(AG710),9999,AG710),IF(ISBLANK(AI710),9999,AI710))</f>
        <v>9999</v>
      </c>
    </row>
    <row r="711" customFormat="false" ht="12.8" hidden="false" customHeight="false" outlineLevel="0" collapsed="false">
      <c r="B711" s="15" t="s">
        <v>89</v>
      </c>
      <c r="C711" s="4" t="n">
        <v>2014</v>
      </c>
      <c r="D711" s="4" t="s">
        <v>53</v>
      </c>
      <c r="E711" s="4"/>
      <c r="F711" s="4" t="n">
        <v>1</v>
      </c>
      <c r="G711" s="4"/>
      <c r="H711" s="2" t="s">
        <v>1154</v>
      </c>
      <c r="I711" s="2" t="s">
        <v>97</v>
      </c>
      <c r="J711" s="2" t="s">
        <v>97</v>
      </c>
      <c r="K711" s="4" t="str">
        <f aca="false">CONCATENATE(IF(ISBLANK(W711),"-",W711),"/",IF(ISBLANK(Z711),"-",Z711),"/",IF(ISBLANK(AC711),"-",AC711),"/",IF(ISBLANK(AF711),"-",AF711),"/",IF(ISBLANK(AH711),"-",AH711))</f>
        <v>-/-/-/-/-</v>
      </c>
      <c r="L711" s="4" t="str">
        <f aca="false">CONCATENATE(IF(ISBLANK(X711),"-",X711),"/",IF(ISBLANK(AA711),"-",AA711),"/",IF(ISBLANK(AD711),"-",AD711),"/",IF(ISBLANK(AG711),"-",AG711),"/",IF(ISBLANK(AI711),"-",AI711))</f>
        <v>-/-/-/-/-</v>
      </c>
      <c r="M711" s="14"/>
      <c r="N711" s="4" t="n">
        <v>2015</v>
      </c>
      <c r="O711" s="4" t="str">
        <f aca="false">CONCATENATE(IF(ISBLANK(V711),"-",V711),"/",IF(ISBLANK(Y711),"-",Y711),"/",IF(ISBLANK(AB711),"-",AB711),"/",IF(ISBLANK(AE711),"-",AE711))</f>
        <v>-/-/-/-</v>
      </c>
      <c r="P711" s="4" t="s">
        <v>507</v>
      </c>
      <c r="Q711" s="4" t="s">
        <v>1146</v>
      </c>
      <c r="T711" s="11" t="n">
        <f aca="false">M711*F711</f>
        <v>0</v>
      </c>
      <c r="U711" s="12" t="n">
        <f aca="false">G711*M711</f>
        <v>0</v>
      </c>
      <c r="V711" s="0" t="s">
        <v>161</v>
      </c>
      <c r="AB711" s="0" t="s">
        <v>161</v>
      </c>
      <c r="AE711" s="15"/>
      <c r="AJ711" s="0" t="n">
        <f aca="false">VLOOKUP(D711,Koordinaten!$A:$C,2,FALSE())</f>
        <v>16.3725042</v>
      </c>
      <c r="AK711" s="0" t="n">
        <f aca="false">VLOOKUP(D711,Koordinaten!$A:$C,3,FALSE())</f>
        <v>48.2083537</v>
      </c>
      <c r="AL711" s="0" t="n">
        <f aca="false">IF(ISBLANK($E711),VLOOKUP(D711,Koordinaten!$A:$C,2,FALSE()),VLOOKUP($E711,Koordinaten!$F:$H,2,FALSE()))</f>
        <v>16.3725042</v>
      </c>
      <c r="AM711" s="0" t="n">
        <f aca="false">IF(ISBLANK($E711),VLOOKUP(D711,Koordinaten!$A:$C,3,FALSE()),VLOOKUP($E711,Koordinaten!$F:$H,3,FALSE()))</f>
        <v>48.2083537</v>
      </c>
      <c r="AN711" s="0" t="str">
        <f aca="false">CONCATENATE(AK711,";",AJ711)</f>
        <v>48,2083537;16,3725042</v>
      </c>
      <c r="AO711" s="0" t="str">
        <f aca="false">CONCATENATE(AM711,";",AL711)</f>
        <v>48,2083537;16,3725042</v>
      </c>
      <c r="AP711" s="0" t="n">
        <f aca="false">MIN(IF(ISBLANK(X711),9999,X711),IF(ISBLANK(AA711),9999,AA711),IF(ISBLANK(AD711),9999,AD711),IF(ISBLANK(AG711),9999,AG711),IF(ISBLANK(AI711),9999,AI711))</f>
        <v>9999</v>
      </c>
    </row>
    <row r="712" customFormat="false" ht="12.8" hidden="false" customHeight="false" outlineLevel="0" collapsed="false">
      <c r="B712" s="15" t="s">
        <v>89</v>
      </c>
      <c r="C712" s="4" t="n">
        <v>2014</v>
      </c>
      <c r="D712" s="4" t="s">
        <v>53</v>
      </c>
      <c r="E712" s="4"/>
      <c r="F712" s="4" t="n">
        <v>1</v>
      </c>
      <c r="G712" s="4"/>
      <c r="H712" s="2" t="s">
        <v>1155</v>
      </c>
      <c r="I712" s="2" t="s">
        <v>1156</v>
      </c>
      <c r="J712" s="2" t="s">
        <v>150</v>
      </c>
      <c r="K712" s="4" t="str">
        <f aca="false">CONCATENATE(IF(ISBLANK(W712),"-",W712),"/",IF(ISBLANK(Z712),"-",Z712),"/",IF(ISBLANK(AC712),"-",AC712),"/",IF(ISBLANK(AF712),"-",AF712),"/",IF(ISBLANK(AH712),"-",AH712))</f>
        <v>-/-/-/-/-</v>
      </c>
      <c r="L712" s="4" t="str">
        <f aca="false">CONCATENATE(IF(ISBLANK(X712),"-",X712),"/",IF(ISBLANK(AA712),"-",AA712),"/",IF(ISBLANK(AD712),"-",AD712),"/",IF(ISBLANK(AG712),"-",AG712),"/",IF(ISBLANK(AI712),"-",AI712))</f>
        <v>-/-/-/-/-</v>
      </c>
      <c r="M712" s="14"/>
      <c r="N712" s="4" t="n">
        <v>2015</v>
      </c>
      <c r="O712" s="4" t="str">
        <f aca="false">CONCATENATE(IF(ISBLANK(V712),"-",V712),"/",IF(ISBLANK(Y712),"-",Y712),"/",IF(ISBLANK(AB712),"-",AB712),"/",IF(ISBLANK(AE712),"-",AE712))</f>
        <v>-/-/-/-</v>
      </c>
      <c r="P712" s="4" t="s">
        <v>507</v>
      </c>
      <c r="Q712" s="4" t="s">
        <v>1146</v>
      </c>
      <c r="T712" s="11" t="n">
        <f aca="false">M712*F712</f>
        <v>0</v>
      </c>
      <c r="U712" s="12" t="n">
        <f aca="false">G712*M712</f>
        <v>0</v>
      </c>
      <c r="V712" s="0" t="s">
        <v>161</v>
      </c>
      <c r="AB712" s="0" t="s">
        <v>161</v>
      </c>
      <c r="AE712" s="15"/>
      <c r="AJ712" s="0" t="n">
        <f aca="false">VLOOKUP(D712,Koordinaten!$A:$C,2,FALSE())</f>
        <v>16.3725042</v>
      </c>
      <c r="AK712" s="0" t="n">
        <f aca="false">VLOOKUP(D712,Koordinaten!$A:$C,3,FALSE())</f>
        <v>48.2083537</v>
      </c>
      <c r="AL712" s="0" t="n">
        <f aca="false">IF(ISBLANK($E712),VLOOKUP(D712,Koordinaten!$A:$C,2,FALSE()),VLOOKUP($E712,Koordinaten!$F:$H,2,FALSE()))</f>
        <v>16.3725042</v>
      </c>
      <c r="AM712" s="0" t="n">
        <f aca="false">IF(ISBLANK($E712),VLOOKUP(D712,Koordinaten!$A:$C,3,FALSE()),VLOOKUP($E712,Koordinaten!$F:$H,3,FALSE()))</f>
        <v>48.2083537</v>
      </c>
      <c r="AN712" s="0" t="str">
        <f aca="false">CONCATENATE(AK712,";",AJ712)</f>
        <v>48,2083537;16,3725042</v>
      </c>
      <c r="AO712" s="0" t="str">
        <f aca="false">CONCATENATE(AM712,";",AL712)</f>
        <v>48,2083537;16,3725042</v>
      </c>
      <c r="AP712" s="0" t="n">
        <f aca="false">MIN(IF(ISBLANK(X712),9999,X712),IF(ISBLANK(AA712),9999,AA712),IF(ISBLANK(AD712),9999,AD712),IF(ISBLANK(AG712),9999,AG712),IF(ISBLANK(AI712),9999,AI712))</f>
        <v>9999</v>
      </c>
    </row>
    <row r="713" customFormat="false" ht="12.8" hidden="false" customHeight="false" outlineLevel="0" collapsed="false">
      <c r="B713" s="4" t="s">
        <v>89</v>
      </c>
      <c r="C713" s="5" t="n">
        <v>2012</v>
      </c>
      <c r="D713" s="4" t="s">
        <v>53</v>
      </c>
      <c r="E713" s="4" t="s">
        <v>174</v>
      </c>
      <c r="F713" s="4" t="n">
        <v>2</v>
      </c>
      <c r="G713" s="4"/>
      <c r="H713" s="2" t="s">
        <v>763</v>
      </c>
      <c r="I713" s="2" t="s">
        <v>1157</v>
      </c>
      <c r="J713" s="2" t="s">
        <v>97</v>
      </c>
      <c r="K713" s="4" t="str">
        <f aca="false">CONCATENATE(IF(ISBLANK(W713),"-",W713),"/",IF(ISBLANK(Z713),"-",Z713),"/",IF(ISBLANK(AC713),"-",AC713),"/",IF(ISBLANK(AF713),"-",AF713),"/",IF(ISBLANK(AH713),"-",AH713))</f>
        <v>-/-/-/-/-</v>
      </c>
      <c r="L713" s="4" t="str">
        <f aca="false">CONCATENATE(IF(ISBLANK(X713),"-",X713),"/",IF(ISBLANK(AA713),"-",AA713),"/",IF(ISBLANK(AD713),"-",AD713),"/",IF(ISBLANK(AG713),"-",AG713),"/",IF(ISBLANK(AI713),"-",AI713))</f>
        <v>-/-/-/-/-</v>
      </c>
      <c r="M713" s="14"/>
      <c r="N713" s="4" t="n">
        <v>2014</v>
      </c>
      <c r="O713" s="4" t="str">
        <f aca="false">CONCATENATE(IF(ISBLANK(V713),"-",V713),"/",IF(ISBLANK(Y713),"-",Y713),"/",IF(ISBLANK(AB713),"-",AB713),"/",IF(ISBLANK(AE713),"-",AE713))</f>
        <v>-/-/-/FS90</v>
      </c>
      <c r="P713" s="4" t="s">
        <v>161</v>
      </c>
      <c r="Q713" s="4" t="s">
        <v>433</v>
      </c>
      <c r="T713" s="11" t="n">
        <f aca="false">M713*F713</f>
        <v>0</v>
      </c>
      <c r="U713" s="12" t="n">
        <f aca="false">G713*M713</f>
        <v>0</v>
      </c>
      <c r="V713" s="2" t="s">
        <v>161</v>
      </c>
      <c r="Y713" s="0" t="s">
        <v>161</v>
      </c>
      <c r="AB713" s="0" t="s">
        <v>161</v>
      </c>
      <c r="AE713" s="15" t="s">
        <v>1158</v>
      </c>
      <c r="AJ713" s="0" t="n">
        <f aca="false">VLOOKUP(D713,Koordinaten!$A:$C,2,FALSE())</f>
        <v>16.3725042</v>
      </c>
      <c r="AK713" s="0" t="n">
        <f aca="false">VLOOKUP(D713,Koordinaten!$A:$C,3,FALSE())</f>
        <v>48.2083537</v>
      </c>
      <c r="AL713" s="0" t="n">
        <f aca="false">IF(ISBLANK($E713),VLOOKUP(D713,Koordinaten!$A:$C,2,FALSE()),VLOOKUP($E713,Koordinaten!$F:$H,2,FALSE()))</f>
        <v>15.1666665</v>
      </c>
      <c r="AM713" s="0" t="n">
        <f aca="false">IF(ISBLANK($E713),VLOOKUP(D713,Koordinaten!$A:$C,3,FALSE()),VLOOKUP($E713,Koordinaten!$F:$H,3,FALSE()))</f>
        <v>47.2500001</v>
      </c>
      <c r="AN713" s="0" t="str">
        <f aca="false">CONCATENATE(AK713,";",AJ713)</f>
        <v>48,2083537;16,3725042</v>
      </c>
      <c r="AO713" s="0" t="str">
        <f aca="false">CONCATENATE(AM713,";",AL713)</f>
        <v>47,2500001;15,1666665</v>
      </c>
      <c r="AP713" s="0" t="n">
        <f aca="false">MIN(IF(ISBLANK(X713),9999,X713),IF(ISBLANK(AA713),9999,AA713),IF(ISBLANK(AD713),9999,AD713),IF(ISBLANK(AG713),9999,AG713),IF(ISBLANK(AI713),9999,AI713))</f>
        <v>9999</v>
      </c>
    </row>
    <row r="714" customFormat="false" ht="12.8" hidden="false" customHeight="false" outlineLevel="0" collapsed="false">
      <c r="B714" s="4" t="s">
        <v>71</v>
      </c>
      <c r="C714" s="5" t="n">
        <v>2009</v>
      </c>
      <c r="D714" s="4" t="s">
        <v>45</v>
      </c>
      <c r="E714" s="4"/>
      <c r="F714" s="4" t="n">
        <v>0</v>
      </c>
      <c r="G714" s="4"/>
      <c r="H714" s="2" t="s">
        <v>1159</v>
      </c>
      <c r="I714" s="2" t="s">
        <v>1160</v>
      </c>
      <c r="J714" s="2" t="s">
        <v>48</v>
      </c>
      <c r="K714" s="4" t="str">
        <f aca="false">CONCATENATE(IF(ISBLANK(W714),"-",W714),"/",IF(ISBLANK(Z714),"-",Z714),"/",IF(ISBLANK(AC714),"-",AC714),"/",IF(ISBLANK(AF714),"-",AF714),"/",IF(ISBLANK(AH714),"-",AH714))</f>
        <v>-/-/-/-/-</v>
      </c>
      <c r="L714" s="4" t="str">
        <f aca="false">CONCATENATE(IF(ISBLANK(X714),"-",X714),"/",IF(ISBLANK(AA714),"-",AA714),"/",IF(ISBLANK(AD714),"-",AD714),"/",IF(ISBLANK(AG714),"-",AG714),"/",IF(ISBLANK(AI714),"-",AI714))</f>
        <v>-/-/-/-/-</v>
      </c>
      <c r="M714" s="14"/>
      <c r="N714" s="4" t="n">
        <v>2014</v>
      </c>
      <c r="O714" s="4" t="str">
        <f aca="false">CONCATENATE(IF(ISBLANK(V714),"-",V714),"/",IF(ISBLANK(Y714),"-",Y714),"/",IF(ISBLANK(AB714),"-",AB714),"/",IF(ISBLANK(AE714),"-",AE714))</f>
        <v>-/-/-/-</v>
      </c>
      <c r="P714" s="4" t="s">
        <v>161</v>
      </c>
      <c r="Q714" s="4" t="s">
        <v>1161</v>
      </c>
      <c r="T714" s="11" t="n">
        <f aca="false">M714*F714</f>
        <v>0</v>
      </c>
      <c r="U714" s="12" t="n">
        <f aca="false">G714*M714</f>
        <v>0</v>
      </c>
      <c r="V714" s="0" t="s">
        <v>161</v>
      </c>
      <c r="AB714" s="0" t="s">
        <v>161</v>
      </c>
      <c r="AE714" s="4"/>
      <c r="AJ714" s="0" t="n">
        <f aca="false">VLOOKUP(D714,Koordinaten!$A:$C,2,FALSE())</f>
        <v>2.3514616</v>
      </c>
      <c r="AK714" s="0" t="n">
        <f aca="false">VLOOKUP(D714,Koordinaten!$A:$C,3,FALSE())</f>
        <v>48.8566969</v>
      </c>
      <c r="AL714" s="0" t="n">
        <f aca="false">IF(ISBLANK($E714),VLOOKUP(D714,Koordinaten!$A:$C,2,FALSE()),VLOOKUP($E714,Koordinaten!$F:$H,2,FALSE()))</f>
        <v>2.3514616</v>
      </c>
      <c r="AM714" s="0" t="n">
        <f aca="false">IF(ISBLANK($E714),VLOOKUP(D714,Koordinaten!$A:$C,3,FALSE()),VLOOKUP($E714,Koordinaten!$F:$H,3,FALSE()))</f>
        <v>48.8566969</v>
      </c>
      <c r="AN714" s="0" t="str">
        <f aca="false">CONCATENATE(AK714,";",AJ714)</f>
        <v>48,8566969;2,3514616</v>
      </c>
      <c r="AO714" s="0" t="str">
        <f aca="false">CONCATENATE(AM714,";",AL714)</f>
        <v>48,8566969;2,3514616</v>
      </c>
      <c r="AP714" s="0" t="n">
        <f aca="false">MIN(IF(ISBLANK(X714),9999,X714),IF(ISBLANK(AA714),9999,AA714),IF(ISBLANK(AD714),9999,AD714),IF(ISBLANK(AG714),9999,AG714),IF(ISBLANK(AI714),9999,AI714))</f>
        <v>9999</v>
      </c>
    </row>
    <row r="715" customFormat="false" ht="12.8" hidden="false" customHeight="false" outlineLevel="0" collapsed="false">
      <c r="B715" s="15" t="s">
        <v>128</v>
      </c>
      <c r="C715" s="4" t="n">
        <v>2014</v>
      </c>
      <c r="D715" s="4" t="s">
        <v>60</v>
      </c>
      <c r="E715" s="4" t="s">
        <v>157</v>
      </c>
      <c r="F715" s="4" t="n">
        <v>3</v>
      </c>
      <c r="G715" s="4"/>
      <c r="H715" s="2" t="s">
        <v>170</v>
      </c>
      <c r="I715" s="2" t="s">
        <v>1162</v>
      </c>
      <c r="K715" s="4" t="str">
        <f aca="false">CONCATENATE(IF(ISBLANK(W715),"-",W715),"/",IF(ISBLANK(Z715),"-",Z715),"/",IF(ISBLANK(AC715),"-",AC715),"/",IF(ISBLANK(AF715),"-",AF715),"/",IF(ISBLANK(AH715),"-",AH715))</f>
        <v>-/-/-/-/-</v>
      </c>
      <c r="L715" s="4" t="str">
        <f aca="false">CONCATENATE(IF(ISBLANK(X715),"-",X715),"/",IF(ISBLANK(AA715),"-",AA715),"/",IF(ISBLANK(AD715),"-",AD715),"/",IF(ISBLANK(AG715),"-",AG715),"/",IF(ISBLANK(AI715),"-",AI715))</f>
        <v>-/-/-/-/-</v>
      </c>
      <c r="M715" s="14"/>
      <c r="N715" s="4" t="n">
        <v>2014</v>
      </c>
      <c r="O715" s="4" t="str">
        <f aca="false">CONCATENATE(IF(ISBLANK(V715),"-",V715),"/",IF(ISBLANK(Y715),"-",Y715),"/",IF(ISBLANK(AB715),"-",AB715),"/",IF(ISBLANK(AE715),"-",AE715))</f>
        <v>-/-/-/-</v>
      </c>
      <c r="P715" s="4" t="s">
        <v>172</v>
      </c>
      <c r="Q715" s="4" t="s">
        <v>544</v>
      </c>
      <c r="T715" s="11" t="n">
        <f aca="false">M715*F715</f>
        <v>0</v>
      </c>
      <c r="U715" s="12" t="n">
        <f aca="false">G715*M715</f>
        <v>0</v>
      </c>
      <c r="V715" s="0" t="s">
        <v>161</v>
      </c>
      <c r="AB715" s="0" t="s">
        <v>161</v>
      </c>
      <c r="AE715" s="15"/>
      <c r="AJ715" s="0" t="n">
        <f aca="false">VLOOKUP(D715,Koordinaten!$A:$C,2,FALSE())</f>
        <v>12.4853384</v>
      </c>
      <c r="AK715" s="0" t="n">
        <f aca="false">VLOOKUP(D715,Koordinaten!$A:$C,3,FALSE())</f>
        <v>41.894802</v>
      </c>
      <c r="AL715" s="0" t="n">
        <f aca="false">IF(ISBLANK($E715),VLOOKUP(D715,Koordinaten!$A:$C,2,FALSE()),VLOOKUP($E715,Koordinaten!$F:$H,2,FALSE()))</f>
        <v>11.3547801</v>
      </c>
      <c r="AM715" s="0" t="n">
        <f aca="false">IF(ISBLANK($E715),VLOOKUP(D715,Koordinaten!$A:$C,3,FALSE()),VLOOKUP($E715,Koordinaten!$F:$H,3,FALSE()))</f>
        <v>46.4981125</v>
      </c>
      <c r="AN715" s="0" t="str">
        <f aca="false">CONCATENATE(AK715,";",AJ715)</f>
        <v>41,894802;12,4853384</v>
      </c>
      <c r="AO715" s="0" t="str">
        <f aca="false">CONCATENATE(AM715,";",AL715)</f>
        <v>46,4981125;11,3547801</v>
      </c>
      <c r="AP715" s="0" t="n">
        <f aca="false">MIN(IF(ISBLANK(X715),9999,X715),IF(ISBLANK(AA715),9999,AA715),IF(ISBLANK(AD715),9999,AD715),IF(ISBLANK(AG715),9999,AG715),IF(ISBLANK(AI715),9999,AI715))</f>
        <v>9999</v>
      </c>
    </row>
    <row r="716" customFormat="false" ht="12.8" hidden="false" customHeight="false" outlineLevel="0" collapsed="false">
      <c r="B716" s="4" t="s">
        <v>44</v>
      </c>
      <c r="C716" s="4" t="n">
        <v>2005</v>
      </c>
      <c r="D716" s="4" t="s">
        <v>60</v>
      </c>
      <c r="E716" s="4" t="s">
        <v>157</v>
      </c>
      <c r="F716" s="4" t="n">
        <v>3</v>
      </c>
      <c r="G716" s="4"/>
      <c r="H716" s="2" t="s">
        <v>170</v>
      </c>
      <c r="I716" s="2" t="s">
        <v>1163</v>
      </c>
      <c r="J716" s="2" t="s">
        <v>48</v>
      </c>
      <c r="K716" s="4" t="str">
        <f aca="false">CONCATENATE(IF(ISBLANK(W716),"-",W716),"/",IF(ISBLANK(Z716),"-",Z716),"/",IF(ISBLANK(AC716),"-",AC716),"/",IF(ISBLANK(AF716),"-",AF716),"/",IF(ISBLANK(AH716),"-",AH716))</f>
        <v>-/-/-/-/-</v>
      </c>
      <c r="L716" s="4" t="str">
        <f aca="false">CONCATENATE(IF(ISBLANK(X716),"-",X716),"/",IF(ISBLANK(AA716),"-",AA716),"/",IF(ISBLANK(AD716),"-",AD716),"/",IF(ISBLANK(AG716),"-",AG716),"/",IF(ISBLANK(AI716),"-",AI716))</f>
        <v>-/-/-/-/-</v>
      </c>
      <c r="M716" s="14"/>
      <c r="N716" s="4" t="n">
        <v>2014</v>
      </c>
      <c r="O716" s="4" t="str">
        <f aca="false">CONCATENATE(IF(ISBLANK(V716),"-",V716),"/",IF(ISBLANK(Y716),"-",Y716),"/",IF(ISBLANK(AB716),"-",AB716),"/",IF(ISBLANK(AE716),"-",AE716))</f>
        <v>-/-/-/-</v>
      </c>
      <c r="P716" s="4" t="s">
        <v>172</v>
      </c>
      <c r="Q716" s="4" t="s">
        <v>544</v>
      </c>
      <c r="T716" s="11" t="n">
        <f aca="false">M716*F716</f>
        <v>0</v>
      </c>
      <c r="U716" s="12" t="n">
        <f aca="false">G716*M716</f>
        <v>0</v>
      </c>
      <c r="V716" s="0" t="s">
        <v>161</v>
      </c>
      <c r="AB716" s="0" t="s">
        <v>161</v>
      </c>
      <c r="AE716" s="4"/>
      <c r="AJ716" s="0" t="n">
        <f aca="false">VLOOKUP(D716,Koordinaten!$A:$C,2,FALSE())</f>
        <v>12.4853384</v>
      </c>
      <c r="AK716" s="0" t="n">
        <f aca="false">VLOOKUP(D716,Koordinaten!$A:$C,3,FALSE())</f>
        <v>41.894802</v>
      </c>
      <c r="AL716" s="0" t="n">
        <f aca="false">IF(ISBLANK($E716),VLOOKUP(D716,Koordinaten!$A:$C,2,FALSE()),VLOOKUP($E716,Koordinaten!$F:$H,2,FALSE()))</f>
        <v>11.3547801</v>
      </c>
      <c r="AM716" s="0" t="n">
        <f aca="false">IF(ISBLANK($E716),VLOOKUP(D716,Koordinaten!$A:$C,3,FALSE()),VLOOKUP($E716,Koordinaten!$F:$H,3,FALSE()))</f>
        <v>46.4981125</v>
      </c>
      <c r="AN716" s="0" t="str">
        <f aca="false">CONCATENATE(AK716,";",AJ716)</f>
        <v>41,894802;12,4853384</v>
      </c>
      <c r="AO716" s="0" t="str">
        <f aca="false">CONCATENATE(AM716,";",AL716)</f>
        <v>46,4981125;11,3547801</v>
      </c>
      <c r="AP716" s="0" t="n">
        <f aca="false">MIN(IF(ISBLANK(X716),9999,X716),IF(ISBLANK(AA716),9999,AA716),IF(ISBLANK(AD716),9999,AD716),IF(ISBLANK(AG716),9999,AG716),IF(ISBLANK(AI716),9999,AI716))</f>
        <v>9999</v>
      </c>
    </row>
    <row r="717" customFormat="false" ht="12.8" hidden="false" customHeight="false" outlineLevel="0" collapsed="false">
      <c r="B717" s="4" t="s">
        <v>89</v>
      </c>
      <c r="C717" s="4" t="n">
        <v>2011</v>
      </c>
      <c r="D717" s="4" t="s">
        <v>60</v>
      </c>
      <c r="E717" s="4" t="s">
        <v>91</v>
      </c>
      <c r="F717" s="4" t="n">
        <v>2</v>
      </c>
      <c r="G717" s="4"/>
      <c r="H717" s="13" t="s">
        <v>1164</v>
      </c>
      <c r="I717" s="2" t="s">
        <v>1165</v>
      </c>
      <c r="J717" s="2" t="s">
        <v>79</v>
      </c>
      <c r="K717" s="4" t="str">
        <f aca="false">CONCATENATE(IF(ISBLANK(W717),"-",W717),"/",IF(ISBLANK(Z717),"-",Z717),"/",IF(ISBLANK(AC717),"-",AC717),"/",IF(ISBLANK(AF717),"-",AF717),"/",IF(ISBLANK(AH717),"-",AH717))</f>
        <v>2013/-/-/-/-</v>
      </c>
      <c r="L717" s="4" t="str">
        <f aca="false">CONCATENATE(IF(ISBLANK(X717),"-",X717),"/",IF(ISBLANK(AA717),"-",AA717),"/",IF(ISBLANK(AD717),"-",AD717),"/",IF(ISBLANK(AG717),"-",AG717),"/",IF(ISBLANK(AI717),"-",AI717))</f>
        <v>2015/-/-/-/-</v>
      </c>
      <c r="M717" s="14"/>
      <c r="N717" s="4" t="n">
        <v>2014</v>
      </c>
      <c r="O717" s="4" t="str">
        <f aca="false">CONCATENATE(IF(ISBLANK(V717),"-",V717),"/",IF(ISBLANK(Y717),"-",Y717),"/",IF(ISBLANK(AB717),"-",AB717),"/",IF(ISBLANK(AE717),"-",AE717))</f>
        <v>88/-/-/-</v>
      </c>
      <c r="P717" s="4" t="s">
        <v>1166</v>
      </c>
      <c r="Q717" s="4" t="s">
        <v>1167</v>
      </c>
      <c r="T717" s="11" t="n">
        <f aca="false">M717*F717</f>
        <v>0</v>
      </c>
      <c r="U717" s="12" t="n">
        <f aca="false">G717*M717</f>
        <v>0</v>
      </c>
      <c r="V717" s="0" t="n">
        <v>88</v>
      </c>
      <c r="W717" s="0" t="n">
        <v>2013</v>
      </c>
      <c r="X717" s="0" t="n">
        <v>2015</v>
      </c>
      <c r="AB717" s="0" t="s">
        <v>161</v>
      </c>
      <c r="AE717" s="15"/>
      <c r="AJ717" s="0" t="n">
        <f aca="false">VLOOKUP(D717,Koordinaten!$A:$C,2,FALSE())</f>
        <v>12.4853384</v>
      </c>
      <c r="AK717" s="0" t="n">
        <f aca="false">VLOOKUP(D717,Koordinaten!$A:$C,3,FALSE())</f>
        <v>41.894802</v>
      </c>
      <c r="AL717" s="0" t="n">
        <f aca="false">IF(ISBLANK($E717),VLOOKUP(D717,Koordinaten!$A:$C,2,FALSE()),VLOOKUP($E717,Koordinaten!$F:$H,2,FALSE()))</f>
        <v>12.490236</v>
      </c>
      <c r="AM717" s="0" t="n">
        <f aca="false">IF(ISBLANK($E717),VLOOKUP(D717,Koordinaten!$A:$C,3,FALSE()),VLOOKUP($E717,Koordinaten!$F:$H,3,FALSE()))</f>
        <v>42.965916</v>
      </c>
      <c r="AN717" s="0" t="str">
        <f aca="false">CONCATENATE(AK717,";",AJ717)</f>
        <v>41,894802;12,4853384</v>
      </c>
      <c r="AO717" s="0" t="str">
        <f aca="false">CONCATENATE(AM717,";",AL717)</f>
        <v>42,965916;12,490236</v>
      </c>
      <c r="AP717" s="0" t="n">
        <f aca="false">MIN(IF(ISBLANK(X717),9999,X717),IF(ISBLANK(AA717),9999,AA717),IF(ISBLANK(AD717),9999,AD717),IF(ISBLANK(AG717),9999,AG717),IF(ISBLANK(AI717),9999,AI717))</f>
        <v>2015</v>
      </c>
    </row>
    <row r="718" customFormat="false" ht="12.8" hidden="false" customHeight="false" outlineLevel="0" collapsed="false">
      <c r="B718" s="4" t="s">
        <v>89</v>
      </c>
      <c r="C718" s="4" t="n">
        <v>2012</v>
      </c>
      <c r="D718" s="4" t="s">
        <v>60</v>
      </c>
      <c r="E718" s="4" t="s">
        <v>91</v>
      </c>
      <c r="F718" s="4" t="n">
        <v>2</v>
      </c>
      <c r="G718" s="4"/>
      <c r="H718" s="13" t="s">
        <v>1168</v>
      </c>
      <c r="I718" s="2" t="s">
        <v>1169</v>
      </c>
      <c r="J718" s="2" t="s">
        <v>79</v>
      </c>
      <c r="K718" s="4" t="str">
        <f aca="false">CONCATENATE(IF(ISBLANK(W718),"-",W718),"/",IF(ISBLANK(Z718),"-",Z718),"/",IF(ISBLANK(AC718),"-",AC718),"/",IF(ISBLANK(AF718),"-",AF718),"/",IF(ISBLANK(AH718),"-",AH718))</f>
        <v>-/2014/-/-/-</v>
      </c>
      <c r="L718" s="4" t="str">
        <f aca="false">CONCATENATE(IF(ISBLANK(X718),"-",X718),"/",IF(ISBLANK(AA718),"-",AA718),"/",IF(ISBLANK(AD718),"-",AD718),"/",IF(ISBLANK(AG718),"-",AG718),"/",IF(ISBLANK(AI718),"-",AI718))</f>
        <v>-/2016/-/-/-</v>
      </c>
      <c r="M718" s="14"/>
      <c r="N718" s="4" t="n">
        <v>2014</v>
      </c>
      <c r="O718" s="4" t="str">
        <f aca="false">CONCATENATE(IF(ISBLANK(V718),"-",V718),"/",IF(ISBLANK(Y718),"-",Y718),"/",IF(ISBLANK(AB718),"-",AB718),"/",IF(ISBLANK(AE718),"-",AE718))</f>
        <v>-/87/-/-</v>
      </c>
      <c r="P718" s="4" t="s">
        <v>1166</v>
      </c>
      <c r="Q718" s="4" t="s">
        <v>1167</v>
      </c>
      <c r="T718" s="11" t="n">
        <f aca="false">M718*F718</f>
        <v>0</v>
      </c>
      <c r="U718" s="12" t="n">
        <f aca="false">G718*M718</f>
        <v>0</v>
      </c>
      <c r="V718" s="0" t="s">
        <v>161</v>
      </c>
      <c r="Y718" s="0" t="n">
        <v>87</v>
      </c>
      <c r="Z718" s="0" t="n">
        <v>2014</v>
      </c>
      <c r="AA718" s="0" t="n">
        <v>2016</v>
      </c>
      <c r="AB718" s="0" t="s">
        <v>161</v>
      </c>
      <c r="AE718" s="15"/>
      <c r="AJ718" s="0" t="n">
        <f aca="false">VLOOKUP(D718,Koordinaten!$A:$C,2,FALSE())</f>
        <v>12.4853384</v>
      </c>
      <c r="AK718" s="0" t="n">
        <f aca="false">VLOOKUP(D718,Koordinaten!$A:$C,3,FALSE())</f>
        <v>41.894802</v>
      </c>
      <c r="AL718" s="0" t="n">
        <f aca="false">IF(ISBLANK($E718),VLOOKUP(D718,Koordinaten!$A:$C,2,FALSE()),VLOOKUP($E718,Koordinaten!$F:$H,2,FALSE()))</f>
        <v>12.490236</v>
      </c>
      <c r="AM718" s="0" t="n">
        <f aca="false">IF(ISBLANK($E718),VLOOKUP(D718,Koordinaten!$A:$C,3,FALSE()),VLOOKUP($E718,Koordinaten!$F:$H,3,FALSE()))</f>
        <v>42.965916</v>
      </c>
      <c r="AN718" s="0" t="str">
        <f aca="false">CONCATENATE(AK718,";",AJ718)</f>
        <v>41,894802;12,4853384</v>
      </c>
      <c r="AO718" s="0" t="str">
        <f aca="false">CONCATENATE(AM718,";",AL718)</f>
        <v>42,965916;12,490236</v>
      </c>
      <c r="AP718" s="0" t="n">
        <f aca="false">MIN(IF(ISBLANK(X718),9999,X718),IF(ISBLANK(AA718),9999,AA718),IF(ISBLANK(AD718),9999,AD718),IF(ISBLANK(AG718),9999,AG718),IF(ISBLANK(AI718),9999,AI718))</f>
        <v>2016</v>
      </c>
    </row>
    <row r="719" customFormat="false" ht="12.8" hidden="false" customHeight="false" outlineLevel="0" collapsed="false">
      <c r="B719" s="4" t="s">
        <v>89</v>
      </c>
      <c r="C719" s="5" t="n">
        <v>2012</v>
      </c>
      <c r="D719" s="4" t="s">
        <v>60</v>
      </c>
      <c r="E719" s="4" t="s">
        <v>91</v>
      </c>
      <c r="F719" s="4" t="n">
        <v>2</v>
      </c>
      <c r="G719" s="4" t="n">
        <v>2</v>
      </c>
      <c r="H719" s="27" t="s">
        <v>1170</v>
      </c>
      <c r="I719" s="2" t="s">
        <v>1171</v>
      </c>
      <c r="J719" s="2" t="s">
        <v>79</v>
      </c>
      <c r="K719" s="4" t="str">
        <f aca="false">CONCATENATE(IF(ISBLANK(W719),"-",W719),"/",IF(ISBLANK(Z719),"-",Z719),"/",IF(ISBLANK(AC719),"-",AC719),"/",IF(ISBLANK(AF719),"-",AF719),"/",IF(ISBLANK(AH719),"-",AH719))</f>
        <v>-/2015/-/-/-</v>
      </c>
      <c r="L719" s="4" t="str">
        <f aca="false">CONCATENATE(IF(ISBLANK(X719),"-",X719),"/",IF(ISBLANK(AA719),"-",AA719),"/",IF(ISBLANK(AD719),"-",AD719),"/",IF(ISBLANK(AG719),"-",AG719),"/",IF(ISBLANK(AI719),"-",AI719))</f>
        <v>-/2025/-/-/-</v>
      </c>
      <c r="M719" s="14"/>
      <c r="N719" s="4" t="n">
        <v>2014</v>
      </c>
      <c r="O719" s="4" t="str">
        <f aca="false">CONCATENATE(IF(ISBLANK(V719),"-",V719),"/",IF(ISBLANK(Y719),"-",Y719),"/",IF(ISBLANK(AB719),"-",AB719),"/",IF(ISBLANK(AE719),"-",AE719))</f>
        <v>-/91/-/-</v>
      </c>
      <c r="P719" s="4" t="s">
        <v>1166</v>
      </c>
      <c r="Q719" s="4" t="s">
        <v>1167</v>
      </c>
      <c r="T719" s="11" t="n">
        <f aca="false">M719*F719</f>
        <v>0</v>
      </c>
      <c r="U719" s="12" t="n">
        <f aca="false">G719*M719</f>
        <v>0</v>
      </c>
      <c r="V719" s="0" t="s">
        <v>161</v>
      </c>
      <c r="Y719" s="0" t="n">
        <v>91</v>
      </c>
      <c r="Z719" s="0" t="n">
        <v>2015</v>
      </c>
      <c r="AA719" s="0" t="n">
        <v>2025</v>
      </c>
      <c r="AB719" s="0" t="s">
        <v>161</v>
      </c>
      <c r="AE719" s="15"/>
      <c r="AJ719" s="0" t="n">
        <f aca="false">VLOOKUP(D719,Koordinaten!$A:$C,2,FALSE())</f>
        <v>12.4853384</v>
      </c>
      <c r="AK719" s="0" t="n">
        <f aca="false">VLOOKUP(D719,Koordinaten!$A:$C,3,FALSE())</f>
        <v>41.894802</v>
      </c>
      <c r="AL719" s="0" t="n">
        <f aca="false">IF(ISBLANK($E719),VLOOKUP(D719,Koordinaten!$A:$C,2,FALSE()),VLOOKUP($E719,Koordinaten!$F:$H,2,FALSE()))</f>
        <v>12.490236</v>
      </c>
      <c r="AM719" s="0" t="n">
        <f aca="false">IF(ISBLANK($E719),VLOOKUP(D719,Koordinaten!$A:$C,3,FALSE()),VLOOKUP($E719,Koordinaten!$F:$H,3,FALSE()))</f>
        <v>42.965916</v>
      </c>
      <c r="AN719" s="0" t="str">
        <f aca="false">CONCATENATE(AK719,";",AJ719)</f>
        <v>41,894802;12,4853384</v>
      </c>
      <c r="AO719" s="0" t="str">
        <f aca="false">CONCATENATE(AM719,";",AL719)</f>
        <v>42,965916;12,490236</v>
      </c>
      <c r="AP719" s="0" t="n">
        <f aca="false">MIN(IF(ISBLANK(X719),9999,X719),IF(ISBLANK(AA719),9999,AA719),IF(ISBLANK(AD719),9999,AD719),IF(ISBLANK(AG719),9999,AG719),IF(ISBLANK(AI719),9999,AI719))</f>
        <v>2025</v>
      </c>
      <c r="AQ719" s="10" t="n">
        <v>44065</v>
      </c>
      <c r="AR719" s="0" t="n">
        <v>2</v>
      </c>
    </row>
    <row r="720" customFormat="false" ht="12.8" hidden="false" customHeight="false" outlineLevel="0" collapsed="false">
      <c r="B720" s="4" t="s">
        <v>52</v>
      </c>
      <c r="C720" s="5" t="n">
        <v>2006</v>
      </c>
      <c r="D720" s="4" t="s">
        <v>60</v>
      </c>
      <c r="E720" s="4" t="s">
        <v>61</v>
      </c>
      <c r="F720" s="4" t="n">
        <v>1</v>
      </c>
      <c r="G720" s="4"/>
      <c r="H720" s="27" t="s">
        <v>1172</v>
      </c>
      <c r="I720" s="2" t="s">
        <v>78</v>
      </c>
      <c r="J720" s="2" t="s">
        <v>79</v>
      </c>
      <c r="K720" s="4" t="str">
        <f aca="false">CONCATENATE(IF(ISBLANK(W720),"-",W720),"/",IF(ISBLANK(Z720),"-",Z720),"/",IF(ISBLANK(AC720),"-",AC720),"/",IF(ISBLANK(AF720),"-",AF720),"/",IF(ISBLANK(AH720),"-",AH720))</f>
        <v>-/-/-/-/-</v>
      </c>
      <c r="L720" s="4" t="str">
        <f aca="false">CONCATENATE(IF(ISBLANK(X720),"-",X720),"/",IF(ISBLANK(AA720),"-",AA720),"/",IF(ISBLANK(AD720),"-",AD720),"/",IF(ISBLANK(AG720),"-",AG720),"/",IF(ISBLANK(AI720),"-",AI720))</f>
        <v>-/-/-/-/2031</v>
      </c>
      <c r="M720" s="14"/>
      <c r="N720" s="4" t="n">
        <v>2014</v>
      </c>
      <c r="O720" s="4" t="str">
        <f aca="false">CONCATENATE(IF(ISBLANK(V720),"-",V720),"/",IF(ISBLANK(Y720),"-",Y720),"/",IF(ISBLANK(AB720),"-",AB720),"/",IF(ISBLANK(AE720),"-",AE720))</f>
        <v>-/-/-/-</v>
      </c>
      <c r="P720" s="26" t="s">
        <v>1172</v>
      </c>
      <c r="Q720" s="4" t="s">
        <v>1167</v>
      </c>
      <c r="T720" s="11" t="n">
        <f aca="false">M720*F720</f>
        <v>0</v>
      </c>
      <c r="U720" s="12" t="n">
        <f aca="false">G720*M720</f>
        <v>0</v>
      </c>
      <c r="V720" s="0" t="s">
        <v>161</v>
      </c>
      <c r="AB720" s="0" t="s">
        <v>161</v>
      </c>
      <c r="AE720" s="15"/>
      <c r="AI720" s="0" t="n">
        <v>2031</v>
      </c>
      <c r="AJ720" s="0" t="n">
        <f aca="false">VLOOKUP(D720,Koordinaten!$A:$C,2,FALSE())</f>
        <v>12.4853384</v>
      </c>
      <c r="AK720" s="0" t="n">
        <f aca="false">VLOOKUP(D720,Koordinaten!$A:$C,3,FALSE())</f>
        <v>41.894802</v>
      </c>
      <c r="AL720" s="0" t="n">
        <f aca="false">IF(ISBLANK($E720),VLOOKUP(D720,Koordinaten!$A:$C,2,FALSE()),VLOOKUP($E720,Koordinaten!$F:$H,2,FALSE()))</f>
        <v>11.2555757</v>
      </c>
      <c r="AM720" s="0" t="n">
        <f aca="false">IF(ISBLANK($E720),VLOOKUP(D720,Koordinaten!$A:$C,3,FALSE()),VLOOKUP($E720,Koordinaten!$F:$H,3,FALSE()))</f>
        <v>43.7698712</v>
      </c>
      <c r="AN720" s="0" t="str">
        <f aca="false">CONCATENATE(AK720,";",AJ720)</f>
        <v>41,894802;12,4853384</v>
      </c>
      <c r="AO720" s="0" t="str">
        <f aca="false">CONCATENATE(AM720,";",AL720)</f>
        <v>43,7698712;11,2555757</v>
      </c>
      <c r="AP720" s="0" t="n">
        <f aca="false">MIN(IF(ISBLANK(X720),9999,X720),IF(ISBLANK(AA720),9999,AA720),IF(ISBLANK(AD720),9999,AD720),IF(ISBLANK(AG720),9999,AG720),IF(ISBLANK(AI720),9999,AI720))</f>
        <v>2031</v>
      </c>
    </row>
    <row r="721" customFormat="false" ht="12.8" hidden="false" customHeight="false" outlineLevel="0" collapsed="false">
      <c r="B721" s="4" t="s">
        <v>44</v>
      </c>
      <c r="C721" s="5" t="n">
        <v>2010</v>
      </c>
      <c r="D721" s="4" t="s">
        <v>60</v>
      </c>
      <c r="E721" s="4" t="s">
        <v>61</v>
      </c>
      <c r="F721" s="4" t="n">
        <v>3</v>
      </c>
      <c r="G721" s="4"/>
      <c r="H721" s="27" t="s">
        <v>1172</v>
      </c>
      <c r="I721" s="2" t="s">
        <v>1173</v>
      </c>
      <c r="J721" s="2" t="s">
        <v>48</v>
      </c>
      <c r="K721" s="4" t="str">
        <f aca="false">CONCATENATE(IF(ISBLANK(W721),"-",W721),"/",IF(ISBLANK(Z721),"-",Z721),"/",IF(ISBLANK(AC721),"-",AC721),"/",IF(ISBLANK(AF721),"-",AF721),"/",IF(ISBLANK(AH721),"-",AH721))</f>
        <v>-/2016/-/-/-</v>
      </c>
      <c r="L721" s="4" t="str">
        <f aca="false">CONCATENATE(IF(ISBLANK(X721),"-",X721),"/",IF(ISBLANK(AA721),"-",AA721),"/",IF(ISBLANK(AD721),"-",AD721),"/",IF(ISBLANK(AG721),"-",AG721),"/",IF(ISBLANK(AI721),"-",AI721))</f>
        <v>-/2024/-/-/2025</v>
      </c>
      <c r="M721" s="14"/>
      <c r="N721" s="4" t="n">
        <v>2014</v>
      </c>
      <c r="O721" s="4" t="str">
        <f aca="false">CONCATENATE(IF(ISBLANK(V721),"-",V721),"/",IF(ISBLANK(Y721),"-",Y721),"/",IF(ISBLANK(AB721),"-",AB721),"/",IF(ISBLANK(AE721),"-",AE721))</f>
        <v>-/92/88/-</v>
      </c>
      <c r="P721" s="26" t="s">
        <v>1172</v>
      </c>
      <c r="Q721" s="4" t="s">
        <v>1167</v>
      </c>
      <c r="T721" s="11" t="n">
        <f aca="false">M721*F721</f>
        <v>0</v>
      </c>
      <c r="U721" s="12" t="n">
        <f aca="false">G721*M721</f>
        <v>0</v>
      </c>
      <c r="V721" s="0" t="s">
        <v>161</v>
      </c>
      <c r="Y721" s="0" t="n">
        <v>92</v>
      </c>
      <c r="Z721" s="0" t="n">
        <v>2016</v>
      </c>
      <c r="AA721" s="0" t="n">
        <v>2024</v>
      </c>
      <c r="AB721" s="0" t="n">
        <v>88</v>
      </c>
      <c r="AE721" s="15"/>
      <c r="AI721" s="0" t="n">
        <v>2025</v>
      </c>
      <c r="AJ721" s="0" t="n">
        <f aca="false">VLOOKUP(D721,Koordinaten!$A:$C,2,FALSE())</f>
        <v>12.4853384</v>
      </c>
      <c r="AK721" s="0" t="n">
        <f aca="false">VLOOKUP(D721,Koordinaten!$A:$C,3,FALSE())</f>
        <v>41.894802</v>
      </c>
      <c r="AL721" s="0" t="n">
        <f aca="false">IF(ISBLANK($E721),VLOOKUP(D721,Koordinaten!$A:$C,2,FALSE()),VLOOKUP($E721,Koordinaten!$F:$H,2,FALSE()))</f>
        <v>11.2555757</v>
      </c>
      <c r="AM721" s="0" t="n">
        <f aca="false">IF(ISBLANK($E721),VLOOKUP(D721,Koordinaten!$A:$C,3,FALSE()),VLOOKUP($E721,Koordinaten!$F:$H,3,FALSE()))</f>
        <v>43.7698712</v>
      </c>
      <c r="AN721" s="0" t="str">
        <f aca="false">CONCATENATE(AK721,";",AJ721)</f>
        <v>41,894802;12,4853384</v>
      </c>
      <c r="AO721" s="0" t="str">
        <f aca="false">CONCATENATE(AM721,";",AL721)</f>
        <v>43,7698712;11,2555757</v>
      </c>
      <c r="AP721" s="0" t="n">
        <f aca="false">MIN(IF(ISBLANK(X721),9999,X721),IF(ISBLANK(AA721),9999,AA721),IF(ISBLANK(AD721),9999,AD721),IF(ISBLANK(AG721),9999,AG721),IF(ISBLANK(AI721),9999,AI721))</f>
        <v>2024</v>
      </c>
    </row>
    <row r="722" customFormat="false" ht="12.8" hidden="false" customHeight="false" outlineLevel="0" collapsed="false">
      <c r="B722" s="4" t="s">
        <v>44</v>
      </c>
      <c r="C722" s="4" t="n">
        <v>2007</v>
      </c>
      <c r="D722" s="4" t="s">
        <v>60</v>
      </c>
      <c r="E722" s="4" t="s">
        <v>61</v>
      </c>
      <c r="F722" s="4" t="n">
        <v>3</v>
      </c>
      <c r="G722" s="4"/>
      <c r="H722" s="27" t="s">
        <v>1172</v>
      </c>
      <c r="I722" s="2" t="s">
        <v>1174</v>
      </c>
      <c r="J722" s="2" t="s">
        <v>48</v>
      </c>
      <c r="K722" s="4" t="str">
        <f aca="false">CONCATENATE(IF(ISBLANK(W722),"-",W722),"/",IF(ISBLANK(Z722),"-",Z722),"/",IF(ISBLANK(AC722),"-",AC722),"/",IF(ISBLANK(AF722),"-",AF722),"/",IF(ISBLANK(AH722),"-",AH722))</f>
        <v>2010/-/2013/-/-</v>
      </c>
      <c r="L722" s="4" t="str">
        <f aca="false">CONCATENATE(IF(ISBLANK(X722),"-",X722),"/",IF(ISBLANK(AA722),"-",AA722),"/",IF(ISBLANK(AD722),"-",AD722),"/",IF(ISBLANK(AG722),"-",AG722),"/",IF(ISBLANK(AI722),"-",AI722))</f>
        <v>2019/-/2019/-/-</v>
      </c>
      <c r="M722" s="14"/>
      <c r="N722" s="4" t="n">
        <v>2014</v>
      </c>
      <c r="O722" s="4" t="str">
        <f aca="false">CONCATENATE(IF(ISBLANK(V722),"-",V722),"/",IF(ISBLANK(Y722),"-",Y722),"/",IF(ISBLANK(AB722),"-",AB722),"/",IF(ISBLANK(AE722),"-",AE722))</f>
        <v>92/-/92/-</v>
      </c>
      <c r="P722" s="26" t="s">
        <v>1172</v>
      </c>
      <c r="Q722" s="4" t="s">
        <v>1167</v>
      </c>
      <c r="T722" s="11" t="n">
        <f aca="false">M722*F722</f>
        <v>0</v>
      </c>
      <c r="U722" s="12" t="n">
        <f aca="false">G722*M722</f>
        <v>0</v>
      </c>
      <c r="V722" s="0" t="n">
        <v>92</v>
      </c>
      <c r="W722" s="0" t="n">
        <v>2010</v>
      </c>
      <c r="X722" s="0" t="n">
        <v>2019</v>
      </c>
      <c r="AB722" s="0" t="n">
        <v>92</v>
      </c>
      <c r="AC722" s="0" t="n">
        <v>2013</v>
      </c>
      <c r="AD722" s="0" t="n">
        <v>2019</v>
      </c>
      <c r="AE722" s="15"/>
      <c r="AJ722" s="0" t="n">
        <f aca="false">VLOOKUP(D722,Koordinaten!$A:$C,2,FALSE())</f>
        <v>12.4853384</v>
      </c>
      <c r="AK722" s="0" t="n">
        <f aca="false">VLOOKUP(D722,Koordinaten!$A:$C,3,FALSE())</f>
        <v>41.894802</v>
      </c>
      <c r="AL722" s="0" t="n">
        <f aca="false">IF(ISBLANK($E722),VLOOKUP(D722,Koordinaten!$A:$C,2,FALSE()),VLOOKUP($E722,Koordinaten!$F:$H,2,FALSE()))</f>
        <v>11.2555757</v>
      </c>
      <c r="AM722" s="0" t="n">
        <f aca="false">IF(ISBLANK($E722),VLOOKUP(D722,Koordinaten!$A:$C,3,FALSE()),VLOOKUP($E722,Koordinaten!$F:$H,3,FALSE()))</f>
        <v>43.7698712</v>
      </c>
      <c r="AN722" s="0" t="str">
        <f aca="false">CONCATENATE(AK722,";",AJ722)</f>
        <v>41,894802;12,4853384</v>
      </c>
      <c r="AO722" s="0" t="str">
        <f aca="false">CONCATENATE(AM722,";",AL722)</f>
        <v>43,7698712;11,2555757</v>
      </c>
      <c r="AP722" s="0" t="n">
        <f aca="false">MIN(IF(ISBLANK(X722),9999,X722),IF(ISBLANK(AA722),9999,AA722),IF(ISBLANK(AD722),9999,AD722),IF(ISBLANK(AG722),9999,AG722),IF(ISBLANK(AI722),9999,AI722))</f>
        <v>2019</v>
      </c>
    </row>
    <row r="723" customFormat="false" ht="12.8" hidden="false" customHeight="false" outlineLevel="0" collapsed="false">
      <c r="B723" s="4" t="s">
        <v>44</v>
      </c>
      <c r="C723" s="4" t="n">
        <v>2010</v>
      </c>
      <c r="D723" s="4" t="s">
        <v>60</v>
      </c>
      <c r="E723" s="4" t="s">
        <v>61</v>
      </c>
      <c r="F723" s="4" t="n">
        <v>3</v>
      </c>
      <c r="G723" s="4"/>
      <c r="H723" s="27" t="s">
        <v>1172</v>
      </c>
      <c r="I723" s="2" t="s">
        <v>1175</v>
      </c>
      <c r="J723" s="2" t="s">
        <v>75</v>
      </c>
      <c r="K723" s="4" t="str">
        <f aca="false">CONCATENATE(IF(ISBLANK(W723),"-",W723),"/",IF(ISBLANK(Z723),"-",Z723),"/",IF(ISBLANK(AC723),"-",AC723),"/",IF(ISBLANK(AF723),"-",AF723),"/",IF(ISBLANK(AH723),"-",AH723))</f>
        <v>-/2015/2015/-/-</v>
      </c>
      <c r="L723" s="4" t="str">
        <f aca="false">CONCATENATE(IF(ISBLANK(X723),"-",X723),"/",IF(ISBLANK(AA723),"-",AA723),"/",IF(ISBLANK(AD723),"-",AD723),"/",IF(ISBLANK(AG723),"-",AG723),"/",IF(ISBLANK(AI723),"-",AI723))</f>
        <v>-/2025/2025/-/-</v>
      </c>
      <c r="M723" s="14"/>
      <c r="N723" s="4" t="n">
        <v>2014</v>
      </c>
      <c r="O723" s="4" t="str">
        <f aca="false">CONCATENATE(IF(ISBLANK(V723),"-",V723),"/",IF(ISBLANK(Y723),"-",Y723),"/",IF(ISBLANK(AB723),"-",AB723),"/",IF(ISBLANK(AE723),"-",AE723))</f>
        <v>-/89/93/-</v>
      </c>
      <c r="P723" s="26" t="s">
        <v>1172</v>
      </c>
      <c r="Q723" s="4" t="s">
        <v>1167</v>
      </c>
      <c r="T723" s="11" t="n">
        <f aca="false">M723*F723</f>
        <v>0</v>
      </c>
      <c r="U723" s="12" t="n">
        <f aca="false">G723*M723</f>
        <v>0</v>
      </c>
      <c r="V723" s="0" t="s">
        <v>161</v>
      </c>
      <c r="Y723" s="0" t="n">
        <v>89</v>
      </c>
      <c r="Z723" s="0" t="n">
        <v>2015</v>
      </c>
      <c r="AA723" s="0" t="n">
        <v>2025</v>
      </c>
      <c r="AB723" s="0" t="n">
        <v>93</v>
      </c>
      <c r="AC723" s="0" t="n">
        <v>2015</v>
      </c>
      <c r="AD723" s="0" t="n">
        <v>2025</v>
      </c>
      <c r="AE723" s="15"/>
      <c r="AJ723" s="0" t="n">
        <f aca="false">VLOOKUP(D723,Koordinaten!$A:$C,2,FALSE())</f>
        <v>12.4853384</v>
      </c>
      <c r="AK723" s="0" t="n">
        <f aca="false">VLOOKUP(D723,Koordinaten!$A:$C,3,FALSE())</f>
        <v>41.894802</v>
      </c>
      <c r="AL723" s="0" t="n">
        <f aca="false">IF(ISBLANK($E723),VLOOKUP(D723,Koordinaten!$A:$C,2,FALSE()),VLOOKUP($E723,Koordinaten!$F:$H,2,FALSE()))</f>
        <v>11.2555757</v>
      </c>
      <c r="AM723" s="0" t="n">
        <f aca="false">IF(ISBLANK($E723),VLOOKUP(D723,Koordinaten!$A:$C,3,FALSE()),VLOOKUP($E723,Koordinaten!$F:$H,3,FALSE()))</f>
        <v>43.7698712</v>
      </c>
      <c r="AN723" s="0" t="str">
        <f aca="false">CONCATENATE(AK723,";",AJ723)</f>
        <v>41,894802;12,4853384</v>
      </c>
      <c r="AO723" s="0" t="str">
        <f aca="false">CONCATENATE(AM723,";",AL723)</f>
        <v>43,7698712;11,2555757</v>
      </c>
      <c r="AP723" s="0" t="n">
        <f aca="false">MIN(IF(ISBLANK(X723),9999,X723),IF(ISBLANK(AA723),9999,AA723),IF(ISBLANK(AD723),9999,AD723),IF(ISBLANK(AG723),9999,AG723),IF(ISBLANK(AI723),9999,AI723))</f>
        <v>2025</v>
      </c>
    </row>
    <row r="724" customFormat="false" ht="20" hidden="false" customHeight="false" outlineLevel="0" collapsed="false">
      <c r="B724" s="4" t="s">
        <v>44</v>
      </c>
      <c r="C724" s="5" t="n">
        <v>2011</v>
      </c>
      <c r="D724" s="4" t="s">
        <v>60</v>
      </c>
      <c r="E724" s="4" t="s">
        <v>61</v>
      </c>
      <c r="F724" s="4" t="n">
        <v>6</v>
      </c>
      <c r="G724" s="4"/>
      <c r="H724" s="27" t="s">
        <v>1172</v>
      </c>
      <c r="I724" s="2" t="s">
        <v>534</v>
      </c>
      <c r="J724" s="2" t="s">
        <v>48</v>
      </c>
      <c r="K724" s="4" t="str">
        <f aca="false">CONCATENATE(IF(ISBLANK(W724),"-",W724),"/",IF(ISBLANK(Z724),"-",Z724),"/",IF(ISBLANK(AC724),"-",AC724),"/",IF(ISBLANK(AF724),"-",AF724),"/",IF(ISBLANK(AH724),"-",AH724))</f>
        <v>2015/2015/2014/-/-</v>
      </c>
      <c r="L724" s="4" t="str">
        <f aca="false">CONCATENATE(IF(ISBLANK(X724),"-",X724),"/",IF(ISBLANK(AA724),"-",AA724),"/",IF(ISBLANK(AD724),"-",AD724),"/",IF(ISBLANK(AG724),"-",AG724),"/",IF(ISBLANK(AI724),"-",AI724))</f>
        <v>2025/2024/2021/-/-</v>
      </c>
      <c r="M724" s="14"/>
      <c r="N724" s="4" t="n">
        <v>2014</v>
      </c>
      <c r="O724" s="4" t="str">
        <f aca="false">CONCATENATE(IF(ISBLANK(V724),"-",V724),"/",IF(ISBLANK(Y724),"-",Y724),"/",IF(ISBLANK(AB724),"-",AB724),"/",IF(ISBLANK(AE724),"-",AE724))</f>
        <v>90+/90/90/-</v>
      </c>
      <c r="P724" s="26" t="s">
        <v>1172</v>
      </c>
      <c r="Q724" s="4" t="s">
        <v>1167</v>
      </c>
      <c r="T724" s="11" t="n">
        <f aca="false">M724*F724</f>
        <v>0</v>
      </c>
      <c r="U724" s="12" t="n">
        <f aca="false">G724*M724</f>
        <v>0</v>
      </c>
      <c r="V724" s="0" t="s">
        <v>388</v>
      </c>
      <c r="W724" s="0" t="n">
        <v>2015</v>
      </c>
      <c r="X724" s="0" t="n">
        <v>2025</v>
      </c>
      <c r="Y724" s="0" t="n">
        <v>90</v>
      </c>
      <c r="Z724" s="0" t="n">
        <v>2015</v>
      </c>
      <c r="AA724" s="0" t="n">
        <v>2024</v>
      </c>
      <c r="AB724" s="0" t="n">
        <v>90</v>
      </c>
      <c r="AC724" s="0" t="n">
        <v>2014</v>
      </c>
      <c r="AD724" s="0" t="n">
        <v>2021</v>
      </c>
      <c r="AE724" s="15"/>
      <c r="AJ724" s="0" t="n">
        <f aca="false">VLOOKUP(D724,Koordinaten!$A:$C,2,FALSE())</f>
        <v>12.4853384</v>
      </c>
      <c r="AK724" s="0" t="n">
        <f aca="false">VLOOKUP(D724,Koordinaten!$A:$C,3,FALSE())</f>
        <v>41.894802</v>
      </c>
      <c r="AL724" s="0" t="n">
        <f aca="false">IF(ISBLANK($E724),VLOOKUP(D724,Koordinaten!$A:$C,2,FALSE()),VLOOKUP($E724,Koordinaten!$F:$H,2,FALSE()))</f>
        <v>11.2555757</v>
      </c>
      <c r="AM724" s="0" t="n">
        <f aca="false">IF(ISBLANK($E724),VLOOKUP(D724,Koordinaten!$A:$C,3,FALSE()),VLOOKUP($E724,Koordinaten!$F:$H,3,FALSE()))</f>
        <v>43.7698712</v>
      </c>
      <c r="AN724" s="0" t="str">
        <f aca="false">CONCATENATE(AK724,";",AJ724)</f>
        <v>41,894802;12,4853384</v>
      </c>
      <c r="AO724" s="0" t="str">
        <f aca="false">CONCATENATE(AM724,";",AL724)</f>
        <v>43,7698712;11,2555757</v>
      </c>
      <c r="AP724" s="0" t="n">
        <f aca="false">MIN(IF(ISBLANK(X724),9999,X724),IF(ISBLANK(AA724),9999,AA724),IF(ISBLANK(AD724),9999,AD724),IF(ISBLANK(AG724),9999,AG724),IF(ISBLANK(AI724),9999,AI724))</f>
        <v>2021</v>
      </c>
    </row>
    <row r="725" customFormat="false" ht="12.8" hidden="false" customHeight="false" outlineLevel="0" collapsed="false">
      <c r="B725" s="4" t="s">
        <v>333</v>
      </c>
      <c r="C725" s="4" t="n">
        <v>2013</v>
      </c>
      <c r="D725" s="4" t="s">
        <v>45</v>
      </c>
      <c r="E725" s="4" t="s">
        <v>312</v>
      </c>
      <c r="F725" s="4" t="n">
        <v>2</v>
      </c>
      <c r="G725" s="4"/>
      <c r="H725" s="13" t="s">
        <v>1176</v>
      </c>
      <c r="I725" s="2" t="s">
        <v>540</v>
      </c>
      <c r="J725" s="2" t="s">
        <v>48</v>
      </c>
      <c r="K725" s="4" t="str">
        <f aca="false">CONCATENATE(IF(ISBLANK(W725),"-",W725),"/",IF(ISBLANK(Z725),"-",Z725),"/",IF(ISBLANK(AC725),"-",AC725),"/",IF(ISBLANK(AF725),"-",AF725),"/",IF(ISBLANK(AH725),"-",AH725))</f>
        <v>-/-/-/-/-</v>
      </c>
      <c r="L725" s="4" t="str">
        <f aca="false">CONCATENATE(IF(ISBLANK(X725),"-",X725),"/",IF(ISBLANK(AA725),"-",AA725),"/",IF(ISBLANK(AD725),"-",AD725),"/",IF(ISBLANK(AG725),"-",AG725),"/",IF(ISBLANK(AI725),"-",AI725))</f>
        <v>-/-/-/-/-</v>
      </c>
      <c r="M725" s="14"/>
      <c r="N725" s="4" t="n">
        <v>2014</v>
      </c>
      <c r="O725" s="4" t="str">
        <f aca="false">CONCATENATE(IF(ISBLANK(V725),"-",V725),"/",IF(ISBLANK(Y725),"-",Y725),"/",IF(ISBLANK(AB725),"-",AB725),"/",IF(ISBLANK(AE725),"-",AE725))</f>
        <v>-/-/-/-</v>
      </c>
      <c r="P725" s="26" t="s">
        <v>1176</v>
      </c>
      <c r="Q725" s="4" t="s">
        <v>1167</v>
      </c>
      <c r="T725" s="11" t="n">
        <f aca="false">M725*F725</f>
        <v>0</v>
      </c>
      <c r="U725" s="12" t="n">
        <f aca="false">G725*M725</f>
        <v>0</v>
      </c>
      <c r="V725" s="0" t="s">
        <v>161</v>
      </c>
      <c r="AB725" s="0" t="s">
        <v>161</v>
      </c>
      <c r="AE725" s="4"/>
      <c r="AJ725" s="0" t="n">
        <f aca="false">VLOOKUP(D725,Koordinaten!$A:$C,2,FALSE())</f>
        <v>2.3514616</v>
      </c>
      <c r="AK725" s="0" t="n">
        <f aca="false">VLOOKUP(D725,Koordinaten!$A:$C,3,FALSE())</f>
        <v>48.8566969</v>
      </c>
      <c r="AL725" s="0" t="n">
        <f aca="false">IF(ISBLANK($E725),VLOOKUP(D725,Koordinaten!$A:$C,2,FALSE()),VLOOKUP($E725,Koordinaten!$F:$H,2,FALSE()))</f>
        <v>9.0684138</v>
      </c>
      <c r="AM725" s="0" t="n">
        <f aca="false">IF(ISBLANK($E725),VLOOKUP(D725,Koordinaten!$A:$C,3,FALSE()),VLOOKUP($E725,Koordinaten!$F:$H,3,FALSE()))</f>
        <v>42.1880897</v>
      </c>
      <c r="AN725" s="0" t="str">
        <f aca="false">CONCATENATE(AK725,";",AJ725)</f>
        <v>48,8566969;2,3514616</v>
      </c>
      <c r="AO725" s="0" t="str">
        <f aca="false">CONCATENATE(AM725,";",AL725)</f>
        <v>42,1880897;9,0684138</v>
      </c>
      <c r="AP725" s="0" t="n">
        <f aca="false">MIN(IF(ISBLANK(X725),9999,X725),IF(ISBLANK(AA725),9999,AA725),IF(ISBLANK(AD725),9999,AD725),IF(ISBLANK(AG725),9999,AG725),IF(ISBLANK(AI725),9999,AI725))</f>
        <v>9999</v>
      </c>
    </row>
    <row r="726" customFormat="false" ht="12.8" hidden="false" customHeight="false" outlineLevel="0" collapsed="false">
      <c r="B726" s="15" t="s">
        <v>44</v>
      </c>
      <c r="C726" s="4" t="n">
        <v>2011</v>
      </c>
      <c r="D726" s="4" t="s">
        <v>45</v>
      </c>
      <c r="E726" s="4" t="s">
        <v>312</v>
      </c>
      <c r="F726" s="4" t="n">
        <v>1</v>
      </c>
      <c r="G726" s="4"/>
      <c r="H726" s="13" t="s">
        <v>1176</v>
      </c>
      <c r="I726" s="2" t="s">
        <v>1177</v>
      </c>
      <c r="K726" s="4" t="str">
        <f aca="false">CONCATENATE(IF(ISBLANK(W726),"-",W726),"/",IF(ISBLANK(Z726),"-",Z726),"/",IF(ISBLANK(AC726),"-",AC726),"/",IF(ISBLANK(AF726),"-",AF726),"/",IF(ISBLANK(AH726),"-",AH726))</f>
        <v>-/-/-/-/-</v>
      </c>
      <c r="L726" s="4" t="str">
        <f aca="false">CONCATENATE(IF(ISBLANK(X726),"-",X726),"/",IF(ISBLANK(AA726),"-",AA726),"/",IF(ISBLANK(AD726),"-",AD726),"/",IF(ISBLANK(AG726),"-",AG726),"/",IF(ISBLANK(AI726),"-",AI726))</f>
        <v>-/-/-/-/-</v>
      </c>
      <c r="M726" s="14"/>
      <c r="N726" s="4" t="n">
        <v>2014</v>
      </c>
      <c r="O726" s="4" t="str">
        <f aca="false">CONCATENATE(IF(ISBLANK(V726),"-",V726),"/",IF(ISBLANK(Y726),"-",Y726),"/",IF(ISBLANK(AB726),"-",AB726),"/",IF(ISBLANK(AE726),"-",AE726))</f>
        <v>-/-/-/-</v>
      </c>
      <c r="P726" s="26" t="s">
        <v>1176</v>
      </c>
      <c r="Q726" s="4" t="s">
        <v>1167</v>
      </c>
      <c r="T726" s="11" t="n">
        <f aca="false">M726*F726</f>
        <v>0</v>
      </c>
      <c r="U726" s="12" t="n">
        <f aca="false">G726*M726</f>
        <v>0</v>
      </c>
      <c r="V726" s="0" t="s">
        <v>161</v>
      </c>
      <c r="AB726" s="0" t="s">
        <v>161</v>
      </c>
      <c r="AE726" s="15"/>
      <c r="AJ726" s="0" t="n">
        <f aca="false">VLOOKUP(D726,Koordinaten!$A:$C,2,FALSE())</f>
        <v>2.3514616</v>
      </c>
      <c r="AK726" s="0" t="n">
        <f aca="false">VLOOKUP(D726,Koordinaten!$A:$C,3,FALSE())</f>
        <v>48.8566969</v>
      </c>
      <c r="AL726" s="0" t="n">
        <f aca="false">IF(ISBLANK($E726),VLOOKUP(D726,Koordinaten!$A:$C,2,FALSE()),VLOOKUP($E726,Koordinaten!$F:$H,2,FALSE()))</f>
        <v>9.0684138</v>
      </c>
      <c r="AM726" s="0" t="n">
        <f aca="false">IF(ISBLANK($E726),VLOOKUP(D726,Koordinaten!$A:$C,3,FALSE()),VLOOKUP($E726,Koordinaten!$F:$H,3,FALSE()))</f>
        <v>42.1880897</v>
      </c>
      <c r="AN726" s="0" t="str">
        <f aca="false">CONCATENATE(AK726,";",AJ726)</f>
        <v>48,8566969;2,3514616</v>
      </c>
      <c r="AO726" s="0" t="str">
        <f aca="false">CONCATENATE(AM726,";",AL726)</f>
        <v>42,1880897;9,0684138</v>
      </c>
      <c r="AP726" s="0" t="n">
        <f aca="false">MIN(IF(ISBLANK(X726),9999,X726),IF(ISBLANK(AA726),9999,AA726),IF(ISBLANK(AD726),9999,AD726),IF(ISBLANK(AG726),9999,AG726),IF(ISBLANK(AI726),9999,AI726))</f>
        <v>9999</v>
      </c>
    </row>
    <row r="727" customFormat="false" ht="12.8" hidden="false" customHeight="false" outlineLevel="0" collapsed="false">
      <c r="B727" s="4" t="s">
        <v>89</v>
      </c>
      <c r="C727" s="4" t="n">
        <v>2012</v>
      </c>
      <c r="D727" s="4" t="s">
        <v>45</v>
      </c>
      <c r="E727" s="4" t="s">
        <v>312</v>
      </c>
      <c r="F727" s="4" t="n">
        <v>3</v>
      </c>
      <c r="G727" s="4"/>
      <c r="H727" s="13" t="s">
        <v>1176</v>
      </c>
      <c r="I727" s="2" t="s">
        <v>1177</v>
      </c>
      <c r="J727" s="2" t="s">
        <v>595</v>
      </c>
      <c r="K727" s="4" t="str">
        <f aca="false">CONCATENATE(IF(ISBLANK(W727),"-",W727),"/",IF(ISBLANK(Z727),"-",Z727),"/",IF(ISBLANK(AC727),"-",AC727),"/",IF(ISBLANK(AF727),"-",AF727),"/",IF(ISBLANK(AH727),"-",AH727))</f>
        <v>-/-/-/-/-</v>
      </c>
      <c r="L727" s="4" t="str">
        <f aca="false">CONCATENATE(IF(ISBLANK(X727),"-",X727),"/",IF(ISBLANK(AA727),"-",AA727),"/",IF(ISBLANK(AD727),"-",AD727),"/",IF(ISBLANK(AG727),"-",AG727),"/",IF(ISBLANK(AI727),"-",AI727))</f>
        <v>-/-/-/-/-</v>
      </c>
      <c r="M727" s="14"/>
      <c r="N727" s="4" t="n">
        <v>2014</v>
      </c>
      <c r="O727" s="4" t="str">
        <f aca="false">CONCATENATE(IF(ISBLANK(V727),"-",V727),"/",IF(ISBLANK(Y727),"-",Y727),"/",IF(ISBLANK(AB727),"-",AB727),"/",IF(ISBLANK(AE727),"-",AE727))</f>
        <v>-/-/-/-</v>
      </c>
      <c r="P727" s="26" t="s">
        <v>1176</v>
      </c>
      <c r="Q727" s="4" t="s">
        <v>1167</v>
      </c>
      <c r="T727" s="11" t="n">
        <f aca="false">M727*F727</f>
        <v>0</v>
      </c>
      <c r="U727" s="12" t="n">
        <f aca="false">G727*M727</f>
        <v>0</v>
      </c>
      <c r="V727" s="0" t="s">
        <v>161</v>
      </c>
      <c r="AB727" s="0" t="s">
        <v>161</v>
      </c>
      <c r="AE727" s="4"/>
      <c r="AJ727" s="0" t="n">
        <f aca="false">VLOOKUP(D727,Koordinaten!$A:$C,2,FALSE())</f>
        <v>2.3514616</v>
      </c>
      <c r="AK727" s="0" t="n">
        <f aca="false">VLOOKUP(D727,Koordinaten!$A:$C,3,FALSE())</f>
        <v>48.8566969</v>
      </c>
      <c r="AL727" s="0" t="n">
        <f aca="false">IF(ISBLANK($E727),VLOOKUP(D727,Koordinaten!$A:$C,2,FALSE()),VLOOKUP($E727,Koordinaten!$F:$H,2,FALSE()))</f>
        <v>9.0684138</v>
      </c>
      <c r="AM727" s="0" t="n">
        <f aca="false">IF(ISBLANK($E727),VLOOKUP(D727,Koordinaten!$A:$C,3,FALSE()),VLOOKUP($E727,Koordinaten!$F:$H,3,FALSE()))</f>
        <v>42.1880897</v>
      </c>
      <c r="AN727" s="0" t="str">
        <f aca="false">CONCATENATE(AK727,";",AJ727)</f>
        <v>48,8566969;2,3514616</v>
      </c>
      <c r="AO727" s="0" t="str">
        <f aca="false">CONCATENATE(AM727,";",AL727)</f>
        <v>42,1880897;9,0684138</v>
      </c>
      <c r="AP727" s="0" t="n">
        <f aca="false">MIN(IF(ISBLANK(X727),9999,X727),IF(ISBLANK(AA727),9999,AA727),IF(ISBLANK(AD727),9999,AD727),IF(ISBLANK(AG727),9999,AG727),IF(ISBLANK(AI727),9999,AI727))</f>
        <v>9999</v>
      </c>
    </row>
    <row r="728" customFormat="false" ht="12.8" hidden="false" customHeight="false" outlineLevel="0" collapsed="false">
      <c r="B728" s="4" t="s">
        <v>128</v>
      </c>
      <c r="C728" s="4"/>
      <c r="D728" s="4" t="s">
        <v>45</v>
      </c>
      <c r="E728" s="4" t="s">
        <v>312</v>
      </c>
      <c r="F728" s="4" t="n">
        <v>6</v>
      </c>
      <c r="G728" s="4"/>
      <c r="H728" s="13" t="s">
        <v>1176</v>
      </c>
      <c r="I728" s="2" t="s">
        <v>1178</v>
      </c>
      <c r="J728" s="2" t="s">
        <v>595</v>
      </c>
      <c r="K728" s="4" t="str">
        <f aca="false">CONCATENATE(IF(ISBLANK(W728),"-",W728),"/",IF(ISBLANK(Z728),"-",Z728),"/",IF(ISBLANK(AC728),"-",AC728),"/",IF(ISBLANK(AF728),"-",AF728),"/",IF(ISBLANK(AH728),"-",AH728))</f>
        <v>-/-/-/-/-</v>
      </c>
      <c r="L728" s="4" t="str">
        <f aca="false">CONCATENATE(IF(ISBLANK(X728),"-",X728),"/",IF(ISBLANK(AA728),"-",AA728),"/",IF(ISBLANK(AD728),"-",AD728),"/",IF(ISBLANK(AG728),"-",AG728),"/",IF(ISBLANK(AI728),"-",AI728))</f>
        <v>-/-/-/-/-</v>
      </c>
      <c r="M728" s="14"/>
      <c r="N728" s="4" t="n">
        <v>2014</v>
      </c>
      <c r="O728" s="4" t="str">
        <f aca="false">CONCATENATE(IF(ISBLANK(V728),"-",V728),"/",IF(ISBLANK(Y728),"-",Y728),"/",IF(ISBLANK(AB728),"-",AB728),"/",IF(ISBLANK(AE728),"-",AE728))</f>
        <v>-/-/-/-</v>
      </c>
      <c r="P728" s="26" t="s">
        <v>1176</v>
      </c>
      <c r="Q728" s="4" t="s">
        <v>1167</v>
      </c>
      <c r="T728" s="11" t="n">
        <f aca="false">M728*F728</f>
        <v>0</v>
      </c>
      <c r="U728" s="12" t="n">
        <f aca="false">G728*M728</f>
        <v>0</v>
      </c>
      <c r="V728" s="0" t="s">
        <v>161</v>
      </c>
      <c r="AB728" s="0" t="s">
        <v>161</v>
      </c>
      <c r="AE728" s="15"/>
      <c r="AJ728" s="0" t="n">
        <f aca="false">VLOOKUP(D728,Koordinaten!$A:$C,2,FALSE())</f>
        <v>2.3514616</v>
      </c>
      <c r="AK728" s="0" t="n">
        <f aca="false">VLOOKUP(D728,Koordinaten!$A:$C,3,FALSE())</f>
        <v>48.8566969</v>
      </c>
      <c r="AL728" s="0" t="n">
        <f aca="false">IF(ISBLANK($E728),VLOOKUP(D728,Koordinaten!$A:$C,2,FALSE()),VLOOKUP($E728,Koordinaten!$F:$H,2,FALSE()))</f>
        <v>9.0684138</v>
      </c>
      <c r="AM728" s="0" t="n">
        <f aca="false">IF(ISBLANK($E728),VLOOKUP(D728,Koordinaten!$A:$C,3,FALSE()),VLOOKUP($E728,Koordinaten!$F:$H,3,FALSE()))</f>
        <v>42.1880897</v>
      </c>
      <c r="AN728" s="0" t="str">
        <f aca="false">CONCATENATE(AK728,";",AJ728)</f>
        <v>48,8566969;2,3514616</v>
      </c>
      <c r="AO728" s="0" t="str">
        <f aca="false">CONCATENATE(AM728,";",AL728)</f>
        <v>42,1880897;9,0684138</v>
      </c>
      <c r="AP728" s="0" t="n">
        <f aca="false">MIN(IF(ISBLANK(X728),9999,X728),IF(ISBLANK(AA728),9999,AA728),IF(ISBLANK(AD728),9999,AD728),IF(ISBLANK(AG728),9999,AG728),IF(ISBLANK(AI728),9999,AI728))</f>
        <v>9999</v>
      </c>
    </row>
    <row r="729" customFormat="false" ht="12.8" hidden="false" customHeight="false" outlineLevel="0" collapsed="false">
      <c r="B729" s="4" t="s">
        <v>89</v>
      </c>
      <c r="C729" s="4" t="n">
        <v>2012</v>
      </c>
      <c r="D729" s="4" t="s">
        <v>45</v>
      </c>
      <c r="E729" s="4" t="s">
        <v>312</v>
      </c>
      <c r="F729" s="4" t="n">
        <v>6</v>
      </c>
      <c r="G729" s="4"/>
      <c r="H729" s="13" t="s">
        <v>1179</v>
      </c>
      <c r="I729" s="2" t="s">
        <v>1180</v>
      </c>
      <c r="J729" s="2" t="s">
        <v>595</v>
      </c>
      <c r="K729" s="4" t="str">
        <f aca="false">CONCATENATE(IF(ISBLANK(W729),"-",W729),"/",IF(ISBLANK(Z729),"-",Z729),"/",IF(ISBLANK(AC729),"-",AC729),"/",IF(ISBLANK(AF729),"-",AF729),"/",IF(ISBLANK(AH729),"-",AH729))</f>
        <v>-/-/-/-/-</v>
      </c>
      <c r="L729" s="4" t="str">
        <f aca="false">CONCATENATE(IF(ISBLANK(X729),"-",X729),"/",IF(ISBLANK(AA729),"-",AA729),"/",IF(ISBLANK(AD729),"-",AD729),"/",IF(ISBLANK(AG729),"-",AG729),"/",IF(ISBLANK(AI729),"-",AI729))</f>
        <v>-/-/-/-/-</v>
      </c>
      <c r="M729" s="14"/>
      <c r="N729" s="4" t="n">
        <v>2014</v>
      </c>
      <c r="O729" s="4" t="str">
        <f aca="false">CONCATENATE(IF(ISBLANK(V729),"-",V729),"/",IF(ISBLANK(Y729),"-",Y729),"/",IF(ISBLANK(AB729),"-",AB729),"/",IF(ISBLANK(AE729),"-",AE729))</f>
        <v>-/-/-/-</v>
      </c>
      <c r="P729" s="26" t="s">
        <v>1179</v>
      </c>
      <c r="Q729" s="4" t="s">
        <v>1167</v>
      </c>
      <c r="T729" s="11" t="n">
        <f aca="false">M729*F729</f>
        <v>0</v>
      </c>
      <c r="U729" s="12" t="n">
        <f aca="false">G729*M729</f>
        <v>0</v>
      </c>
      <c r="V729" s="0" t="s">
        <v>161</v>
      </c>
      <c r="AB729" s="0" t="s">
        <v>161</v>
      </c>
      <c r="AE729" s="4"/>
      <c r="AJ729" s="0" t="n">
        <f aca="false">VLOOKUP(D729,Koordinaten!$A:$C,2,FALSE())</f>
        <v>2.3514616</v>
      </c>
      <c r="AK729" s="0" t="n">
        <f aca="false">VLOOKUP(D729,Koordinaten!$A:$C,3,FALSE())</f>
        <v>48.8566969</v>
      </c>
      <c r="AL729" s="0" t="n">
        <f aca="false">IF(ISBLANK($E729),VLOOKUP(D729,Koordinaten!$A:$C,2,FALSE()),VLOOKUP($E729,Koordinaten!$F:$H,2,FALSE()))</f>
        <v>9.0684138</v>
      </c>
      <c r="AM729" s="0" t="n">
        <f aca="false">IF(ISBLANK($E729),VLOOKUP(D729,Koordinaten!$A:$C,3,FALSE()),VLOOKUP($E729,Koordinaten!$F:$H,3,FALSE()))</f>
        <v>42.1880897</v>
      </c>
      <c r="AN729" s="0" t="str">
        <f aca="false">CONCATENATE(AK729,";",AJ729)</f>
        <v>48,8566969;2,3514616</v>
      </c>
      <c r="AO729" s="0" t="str">
        <f aca="false">CONCATENATE(AM729,";",AL729)</f>
        <v>42,1880897;9,0684138</v>
      </c>
      <c r="AP729" s="0" t="n">
        <f aca="false">MIN(IF(ISBLANK(X729),9999,X729),IF(ISBLANK(AA729),9999,AA729),IF(ISBLANK(AD729),9999,AD729),IF(ISBLANK(AG729),9999,AG729),IF(ISBLANK(AI729),9999,AI729))</f>
        <v>9999</v>
      </c>
    </row>
    <row r="730" customFormat="false" ht="12.8" hidden="false" customHeight="false" outlineLevel="0" collapsed="false">
      <c r="B730" s="15" t="s">
        <v>44</v>
      </c>
      <c r="C730" s="4" t="n">
        <v>2012</v>
      </c>
      <c r="D730" s="4" t="s">
        <v>45</v>
      </c>
      <c r="E730" s="4" t="s">
        <v>312</v>
      </c>
      <c r="F730" s="4" t="n">
        <v>6</v>
      </c>
      <c r="G730" s="4"/>
      <c r="H730" s="13" t="s">
        <v>1179</v>
      </c>
      <c r="I730" s="2" t="s">
        <v>1180</v>
      </c>
      <c r="J730" s="2" t="s">
        <v>48</v>
      </c>
      <c r="K730" s="4" t="str">
        <f aca="false">CONCATENATE(IF(ISBLANK(W730),"-",W730),"/",IF(ISBLANK(Z730),"-",Z730),"/",IF(ISBLANK(AC730),"-",AC730),"/",IF(ISBLANK(AF730),"-",AF730),"/",IF(ISBLANK(AH730),"-",AH730))</f>
        <v>-/-/-/-/-</v>
      </c>
      <c r="L730" s="4" t="str">
        <f aca="false">CONCATENATE(IF(ISBLANK(X730),"-",X730),"/",IF(ISBLANK(AA730),"-",AA730),"/",IF(ISBLANK(AD730),"-",AD730),"/",IF(ISBLANK(AG730),"-",AG730),"/",IF(ISBLANK(AI730),"-",AI730))</f>
        <v>-/-/-/-/-</v>
      </c>
      <c r="M730" s="14"/>
      <c r="N730" s="4" t="n">
        <v>2014</v>
      </c>
      <c r="O730" s="4" t="str">
        <f aca="false">CONCATENATE(IF(ISBLANK(V730),"-",V730),"/",IF(ISBLANK(Y730),"-",Y730),"/",IF(ISBLANK(AB730),"-",AB730),"/",IF(ISBLANK(AE730),"-",AE730))</f>
        <v>-/-/-/-</v>
      </c>
      <c r="P730" s="26" t="s">
        <v>1179</v>
      </c>
      <c r="Q730" s="4" t="s">
        <v>1167</v>
      </c>
      <c r="T730" s="11" t="n">
        <f aca="false">M730*F730</f>
        <v>0</v>
      </c>
      <c r="U730" s="12" t="n">
        <f aca="false">G730*M730</f>
        <v>0</v>
      </c>
      <c r="V730" s="0" t="s">
        <v>161</v>
      </c>
      <c r="AB730" s="0" t="s">
        <v>161</v>
      </c>
      <c r="AE730" s="15"/>
      <c r="AJ730" s="0" t="n">
        <f aca="false">VLOOKUP(D730,Koordinaten!$A:$C,2,FALSE())</f>
        <v>2.3514616</v>
      </c>
      <c r="AK730" s="0" t="n">
        <f aca="false">VLOOKUP(D730,Koordinaten!$A:$C,3,FALSE())</f>
        <v>48.8566969</v>
      </c>
      <c r="AL730" s="0" t="n">
        <f aca="false">IF(ISBLANK($E730),VLOOKUP(D730,Koordinaten!$A:$C,2,FALSE()),VLOOKUP($E730,Koordinaten!$F:$H,2,FALSE()))</f>
        <v>9.0684138</v>
      </c>
      <c r="AM730" s="0" t="n">
        <f aca="false">IF(ISBLANK($E730),VLOOKUP(D730,Koordinaten!$A:$C,3,FALSE()),VLOOKUP($E730,Koordinaten!$F:$H,3,FALSE()))</f>
        <v>42.1880897</v>
      </c>
      <c r="AN730" s="0" t="str">
        <f aca="false">CONCATENATE(AK730,";",AJ730)</f>
        <v>48,8566969;2,3514616</v>
      </c>
      <c r="AO730" s="0" t="str">
        <f aca="false">CONCATENATE(AM730,";",AL730)</f>
        <v>42,1880897;9,0684138</v>
      </c>
      <c r="AP730" s="0" t="n">
        <f aca="false">MIN(IF(ISBLANK(X730),9999,X730),IF(ISBLANK(AA730),9999,AA730),IF(ISBLANK(AD730),9999,AD730),IF(ISBLANK(AG730),9999,AG730),IF(ISBLANK(AI730),9999,AI730))</f>
        <v>9999</v>
      </c>
    </row>
    <row r="731" customFormat="false" ht="12.8" hidden="false" customHeight="false" outlineLevel="0" collapsed="false">
      <c r="B731" s="15" t="s">
        <v>44</v>
      </c>
      <c r="C731" s="4" t="n">
        <v>2009</v>
      </c>
      <c r="D731" s="4" t="s">
        <v>60</v>
      </c>
      <c r="E731" s="4" t="s">
        <v>157</v>
      </c>
      <c r="F731" s="4" t="n">
        <v>1</v>
      </c>
      <c r="G731" s="4"/>
      <c r="H731" s="2" t="s">
        <v>1181</v>
      </c>
      <c r="I731" s="2" t="s">
        <v>162</v>
      </c>
      <c r="J731" s="2" t="s">
        <v>163</v>
      </c>
      <c r="K731" s="4" t="str">
        <f aca="false">CONCATENATE(IF(ISBLANK(W731),"-",W731),"/",IF(ISBLANK(Z731),"-",Z731),"/",IF(ISBLANK(AC731),"-",AC731),"/",IF(ISBLANK(AF731),"-",AF731),"/",IF(ISBLANK(AH731),"-",AH731))</f>
        <v>-/-/-/-/-</v>
      </c>
      <c r="L731" s="4" t="str">
        <f aca="false">CONCATENATE(IF(ISBLANK(X731),"-",X731),"/",IF(ISBLANK(AA731),"-",AA731),"/",IF(ISBLANK(AD731),"-",AD731),"/",IF(ISBLANK(AG731),"-",AG731),"/",IF(ISBLANK(AI731),"-",AI731))</f>
        <v>-/-/-/-/-</v>
      </c>
      <c r="M731" s="14"/>
      <c r="N731" s="4" t="n">
        <v>2014</v>
      </c>
      <c r="O731" s="4" t="str">
        <f aca="false">CONCATENATE(IF(ISBLANK(V731),"-",V731),"/",IF(ISBLANK(Y731),"-",Y731),"/",IF(ISBLANK(AB731),"-",AB731),"/",IF(ISBLANK(AE731),"-",AE731))</f>
        <v>-/-/-/-</v>
      </c>
      <c r="P731" s="4" t="s">
        <v>1182</v>
      </c>
      <c r="Q731" s="4" t="s">
        <v>1183</v>
      </c>
      <c r="T731" s="11" t="n">
        <f aca="false">M731*F731</f>
        <v>0</v>
      </c>
      <c r="U731" s="12" t="n">
        <f aca="false">G731*M731</f>
        <v>0</v>
      </c>
      <c r="V731" s="0" t="s">
        <v>161</v>
      </c>
      <c r="AB731" s="0" t="s">
        <v>161</v>
      </c>
      <c r="AE731" s="4"/>
      <c r="AJ731" s="0" t="n">
        <f aca="false">VLOOKUP(D731,Koordinaten!$A:$C,2,FALSE())</f>
        <v>12.4853384</v>
      </c>
      <c r="AK731" s="0" t="n">
        <f aca="false">VLOOKUP(D731,Koordinaten!$A:$C,3,FALSE())</f>
        <v>41.894802</v>
      </c>
      <c r="AL731" s="0" t="n">
        <f aca="false">IF(ISBLANK($E731),VLOOKUP(D731,Koordinaten!$A:$C,2,FALSE()),VLOOKUP($E731,Koordinaten!$F:$H,2,FALSE()))</f>
        <v>11.3547801</v>
      </c>
      <c r="AM731" s="0" t="n">
        <f aca="false">IF(ISBLANK($E731),VLOOKUP(D731,Koordinaten!$A:$C,3,FALSE()),VLOOKUP($E731,Koordinaten!$F:$H,3,FALSE()))</f>
        <v>46.4981125</v>
      </c>
      <c r="AN731" s="0" t="str">
        <f aca="false">CONCATENATE(AK731,";",AJ731)</f>
        <v>41,894802;12,4853384</v>
      </c>
      <c r="AO731" s="0" t="str">
        <f aca="false">CONCATENATE(AM731,";",AL731)</f>
        <v>46,4981125;11,3547801</v>
      </c>
      <c r="AP731" s="0" t="n">
        <f aca="false">MIN(IF(ISBLANK(X731),9999,X731),IF(ISBLANK(AA731),9999,AA731),IF(ISBLANK(AD731),9999,AD731),IF(ISBLANK(AG731),9999,AG731),IF(ISBLANK(AI731),9999,AI731))</f>
        <v>9999</v>
      </c>
    </row>
    <row r="732" customFormat="false" ht="12.8" hidden="false" customHeight="false" outlineLevel="0" collapsed="false">
      <c r="B732" s="15" t="s">
        <v>89</v>
      </c>
      <c r="C732" s="4" t="n">
        <v>2010</v>
      </c>
      <c r="D732" s="4" t="s">
        <v>60</v>
      </c>
      <c r="E732" s="4" t="s">
        <v>157</v>
      </c>
      <c r="F732" s="4" t="n">
        <v>1</v>
      </c>
      <c r="G732" s="4"/>
      <c r="H732" s="2" t="s">
        <v>570</v>
      </c>
      <c r="I732" s="2" t="s">
        <v>1184</v>
      </c>
      <c r="J732" s="2" t="s">
        <v>97</v>
      </c>
      <c r="K732" s="4" t="str">
        <f aca="false">CONCATENATE(IF(ISBLANK(W732),"-",W732),"/",IF(ISBLANK(Z732),"-",Z732),"/",IF(ISBLANK(AC732),"-",AC732),"/",IF(ISBLANK(AF732),"-",AF732),"/",IF(ISBLANK(AH732),"-",AH732))</f>
        <v>-/-/-/-/-</v>
      </c>
      <c r="L732" s="4" t="str">
        <f aca="false">CONCATENATE(IF(ISBLANK(X732),"-",X732),"/",IF(ISBLANK(AA732),"-",AA732),"/",IF(ISBLANK(AD732),"-",AD732),"/",IF(ISBLANK(AG732),"-",AG732),"/",IF(ISBLANK(AI732),"-",AI732))</f>
        <v>-/-/-/-/-</v>
      </c>
      <c r="M732" s="14"/>
      <c r="N732" s="4" t="n">
        <v>2014</v>
      </c>
      <c r="O732" s="4" t="str">
        <f aca="false">CONCATENATE(IF(ISBLANK(V732),"-",V732),"/",IF(ISBLANK(Y732),"-",Y732),"/",IF(ISBLANK(AB732),"-",AB732),"/",IF(ISBLANK(AE732),"-",AE732))</f>
        <v>-/-/-/-</v>
      </c>
      <c r="P732" s="4" t="s">
        <v>1182</v>
      </c>
      <c r="Q732" s="4" t="s">
        <v>1183</v>
      </c>
      <c r="T732" s="11" t="n">
        <f aca="false">M732*F732</f>
        <v>0</v>
      </c>
      <c r="U732" s="12" t="n">
        <f aca="false">G732*M732</f>
        <v>0</v>
      </c>
      <c r="V732" s="0" t="s">
        <v>161</v>
      </c>
      <c r="AB732" s="0" t="s">
        <v>161</v>
      </c>
      <c r="AE732" s="4"/>
      <c r="AJ732" s="0" t="n">
        <f aca="false">VLOOKUP(D732,Koordinaten!$A:$C,2,FALSE())</f>
        <v>12.4853384</v>
      </c>
      <c r="AK732" s="0" t="n">
        <f aca="false">VLOOKUP(D732,Koordinaten!$A:$C,3,FALSE())</f>
        <v>41.894802</v>
      </c>
      <c r="AL732" s="0" t="n">
        <f aca="false">IF(ISBLANK($E732),VLOOKUP(D732,Koordinaten!$A:$C,2,FALSE()),VLOOKUP($E732,Koordinaten!$F:$H,2,FALSE()))</f>
        <v>11.3547801</v>
      </c>
      <c r="AM732" s="0" t="n">
        <f aca="false">IF(ISBLANK($E732),VLOOKUP(D732,Koordinaten!$A:$C,3,FALSE()),VLOOKUP($E732,Koordinaten!$F:$H,3,FALSE()))</f>
        <v>46.4981125</v>
      </c>
      <c r="AN732" s="0" t="str">
        <f aca="false">CONCATENATE(AK732,";",AJ732)</f>
        <v>41,894802;12,4853384</v>
      </c>
      <c r="AO732" s="0" t="str">
        <f aca="false">CONCATENATE(AM732,";",AL732)</f>
        <v>46,4981125;11,3547801</v>
      </c>
      <c r="AP732" s="0" t="n">
        <f aca="false">MIN(IF(ISBLANK(X732),9999,X732),IF(ISBLANK(AA732),9999,AA732),IF(ISBLANK(AD732),9999,AD732),IF(ISBLANK(AG732),9999,AG732),IF(ISBLANK(AI732),9999,AI732))</f>
        <v>9999</v>
      </c>
    </row>
    <row r="733" customFormat="false" ht="12.8" hidden="false" customHeight="false" outlineLevel="0" collapsed="false">
      <c r="B733" s="15" t="s">
        <v>44</v>
      </c>
      <c r="C733" s="4" t="n">
        <v>2009</v>
      </c>
      <c r="D733" s="4" t="s">
        <v>60</v>
      </c>
      <c r="E733" s="4" t="s">
        <v>157</v>
      </c>
      <c r="F733" s="4" t="n">
        <v>1</v>
      </c>
      <c r="G733" s="4"/>
      <c r="H733" s="13" t="s">
        <v>1185</v>
      </c>
      <c r="I733" s="13" t="s">
        <v>1186</v>
      </c>
      <c r="J733" s="2" t="s">
        <v>163</v>
      </c>
      <c r="K733" s="4" t="str">
        <f aca="false">CONCATENATE(IF(ISBLANK(W733),"-",W733),"/",IF(ISBLANK(Z733),"-",Z733),"/",IF(ISBLANK(AC733),"-",AC733),"/",IF(ISBLANK(AF733),"-",AF733),"/",IF(ISBLANK(AH733),"-",AH733))</f>
        <v>2014/-/-/-/-</v>
      </c>
      <c r="L733" s="4" t="str">
        <f aca="false">CONCATENATE(IF(ISBLANK(X733),"-",X733),"/",IF(ISBLANK(AA733),"-",AA733),"/",IF(ISBLANK(AD733),"-",AD733),"/",IF(ISBLANK(AG733),"-",AG733),"/",IF(ISBLANK(AI733),"-",AI733))</f>
        <v>2019/-/-/-/-</v>
      </c>
      <c r="M733" s="14"/>
      <c r="N733" s="4" t="n">
        <v>2014</v>
      </c>
      <c r="O733" s="4" t="str">
        <f aca="false">CONCATENATE(IF(ISBLANK(V733),"-",V733),"/",IF(ISBLANK(Y733),"-",Y733),"/",IF(ISBLANK(AB733),"-",AB733),"/",IF(ISBLANK(AE733),"-",AE733))</f>
        <v>90/-/-/-</v>
      </c>
      <c r="P733" s="4" t="s">
        <v>1182</v>
      </c>
      <c r="Q733" s="4" t="s">
        <v>1183</v>
      </c>
      <c r="T733" s="11" t="n">
        <f aca="false">M733*F733</f>
        <v>0</v>
      </c>
      <c r="U733" s="12" t="n">
        <f aca="false">G733*M733</f>
        <v>0</v>
      </c>
      <c r="V733" s="0" t="n">
        <v>90</v>
      </c>
      <c r="W733" s="0" t="n">
        <v>2014</v>
      </c>
      <c r="X733" s="0" t="n">
        <v>2019</v>
      </c>
      <c r="AB733" s="0" t="s">
        <v>161</v>
      </c>
      <c r="AE733" s="15"/>
      <c r="AJ733" s="0" t="n">
        <f aca="false">VLOOKUP(D733,Koordinaten!$A:$C,2,FALSE())</f>
        <v>12.4853384</v>
      </c>
      <c r="AK733" s="0" t="n">
        <f aca="false">VLOOKUP(D733,Koordinaten!$A:$C,3,FALSE())</f>
        <v>41.894802</v>
      </c>
      <c r="AL733" s="0" t="n">
        <f aca="false">IF(ISBLANK($E733),VLOOKUP(D733,Koordinaten!$A:$C,2,FALSE()),VLOOKUP($E733,Koordinaten!$F:$H,2,FALSE()))</f>
        <v>11.3547801</v>
      </c>
      <c r="AM733" s="0" t="n">
        <f aca="false">IF(ISBLANK($E733),VLOOKUP(D733,Koordinaten!$A:$C,3,FALSE()),VLOOKUP($E733,Koordinaten!$F:$H,3,FALSE()))</f>
        <v>46.4981125</v>
      </c>
      <c r="AN733" s="0" t="str">
        <f aca="false">CONCATENATE(AK733,";",AJ733)</f>
        <v>41,894802;12,4853384</v>
      </c>
      <c r="AO733" s="0" t="str">
        <f aca="false">CONCATENATE(AM733,";",AL733)</f>
        <v>46,4981125;11,3547801</v>
      </c>
      <c r="AP733" s="0" t="n">
        <f aca="false">MIN(IF(ISBLANK(X733),9999,X733),IF(ISBLANK(AA733),9999,AA733),IF(ISBLANK(AD733),9999,AD733),IF(ISBLANK(AG733),9999,AG733),IF(ISBLANK(AI733),9999,AI733))</f>
        <v>2019</v>
      </c>
    </row>
    <row r="734" customFormat="false" ht="12.8" hidden="false" customHeight="false" outlineLevel="0" collapsed="false">
      <c r="B734" s="4" t="s">
        <v>52</v>
      </c>
      <c r="C734" s="5" t="n">
        <v>2012</v>
      </c>
      <c r="D734" s="4" t="s">
        <v>60</v>
      </c>
      <c r="E734" s="4" t="s">
        <v>157</v>
      </c>
      <c r="F734" s="4" t="n">
        <v>1</v>
      </c>
      <c r="G734" s="4"/>
      <c r="H734" s="2" t="s">
        <v>319</v>
      </c>
      <c r="I734" s="2" t="s">
        <v>1187</v>
      </c>
      <c r="J734" s="2" t="s">
        <v>275</v>
      </c>
      <c r="K734" s="4" t="str">
        <f aca="false">CONCATENATE(IF(ISBLANK(W734),"-",W734),"/",IF(ISBLANK(Z734),"-",Z734),"/",IF(ISBLANK(AC734),"-",AC734),"/",IF(ISBLANK(AF734),"-",AF734),"/",IF(ISBLANK(AH734),"-",AH734))</f>
        <v>-/-/-/-/-</v>
      </c>
      <c r="L734" s="4" t="str">
        <f aca="false">CONCATENATE(IF(ISBLANK(X734),"-",X734),"/",IF(ISBLANK(AA734),"-",AA734),"/",IF(ISBLANK(AD734),"-",AD734),"/",IF(ISBLANK(AG734),"-",AG734),"/",IF(ISBLANK(AI734),"-",AI734))</f>
        <v>-/-/-/-/-</v>
      </c>
      <c r="M734" s="14"/>
      <c r="N734" s="4" t="n">
        <v>2014</v>
      </c>
      <c r="O734" s="4" t="str">
        <f aca="false">CONCATENATE(IF(ISBLANK(V734),"-",V734),"/",IF(ISBLANK(Y734),"-",Y734),"/",IF(ISBLANK(AB734),"-",AB734),"/",IF(ISBLANK(AE734),"-",AE734))</f>
        <v>-/-/-/-</v>
      </c>
      <c r="P734" s="4" t="s">
        <v>319</v>
      </c>
      <c r="Q734" s="4" t="s">
        <v>1188</v>
      </c>
      <c r="T734" s="11" t="n">
        <f aca="false">M734*F734</f>
        <v>0</v>
      </c>
      <c r="U734" s="12" t="n">
        <f aca="false">G734*M734</f>
        <v>0</v>
      </c>
      <c r="V734" s="0" t="s">
        <v>161</v>
      </c>
      <c r="Y734" s="0" t="s">
        <v>161</v>
      </c>
      <c r="AB734" s="0" t="s">
        <v>161</v>
      </c>
      <c r="AE734" s="15"/>
      <c r="AH734" s="2" t="s">
        <v>161</v>
      </c>
      <c r="AI734" s="2" t="s">
        <v>161</v>
      </c>
      <c r="AJ734" s="0" t="n">
        <f aca="false">VLOOKUP(D734,Koordinaten!$A:$C,2,FALSE())</f>
        <v>12.4853384</v>
      </c>
      <c r="AK734" s="0" t="n">
        <f aca="false">VLOOKUP(D734,Koordinaten!$A:$C,3,FALSE())</f>
        <v>41.894802</v>
      </c>
      <c r="AL734" s="0" t="n">
        <f aca="false">IF(ISBLANK($E734),VLOOKUP(D734,Koordinaten!$A:$C,2,FALSE()),VLOOKUP($E734,Koordinaten!$F:$H,2,FALSE()))</f>
        <v>11.3547801</v>
      </c>
      <c r="AM734" s="0" t="n">
        <f aca="false">IF(ISBLANK($E734),VLOOKUP(D734,Koordinaten!$A:$C,3,FALSE()),VLOOKUP($E734,Koordinaten!$F:$H,3,FALSE()))</f>
        <v>46.4981125</v>
      </c>
      <c r="AN734" s="0" t="str">
        <f aca="false">CONCATENATE(AK734,";",AJ734)</f>
        <v>41,894802;12,4853384</v>
      </c>
      <c r="AO734" s="0" t="str">
        <f aca="false">CONCATENATE(AM734,";",AL734)</f>
        <v>46,4981125;11,3547801</v>
      </c>
      <c r="AP734" s="0" t="n">
        <f aca="false">MIN(IF(ISBLANK(X734),9999,X734),IF(ISBLANK(AA734),9999,AA734),IF(ISBLANK(AD734),9999,AD734),IF(ISBLANK(AG734),9999,AG734),IF(ISBLANK(AI734),9999,AI734))</f>
        <v>9999</v>
      </c>
      <c r="AQ734" s="10" t="n">
        <v>44107</v>
      </c>
      <c r="AR734" s="0" t="s">
        <v>51</v>
      </c>
    </row>
    <row r="735" customFormat="false" ht="12.8" hidden="false" customHeight="false" outlineLevel="0" collapsed="false">
      <c r="B735" s="15" t="s">
        <v>52</v>
      </c>
      <c r="C735" s="4" t="n">
        <v>2010</v>
      </c>
      <c r="D735" s="4" t="s">
        <v>60</v>
      </c>
      <c r="E735" s="4" t="s">
        <v>157</v>
      </c>
      <c r="F735" s="4" t="n">
        <v>1</v>
      </c>
      <c r="G735" s="4"/>
      <c r="H735" s="2" t="s">
        <v>319</v>
      </c>
      <c r="I735" s="2" t="s">
        <v>320</v>
      </c>
      <c r="J735" s="2" t="s">
        <v>278</v>
      </c>
      <c r="K735" s="4" t="str">
        <f aca="false">CONCATENATE(IF(ISBLANK(W735),"-",W735),"/",IF(ISBLANK(Z735),"-",Z735),"/",IF(ISBLANK(AC735),"-",AC735),"/",IF(ISBLANK(AF735),"-",AF735),"/",IF(ISBLANK(AH735),"-",AH735))</f>
        <v>-/-/-/-/-</v>
      </c>
      <c r="L735" s="4" t="str">
        <f aca="false">CONCATENATE(IF(ISBLANK(X735),"-",X735),"/",IF(ISBLANK(AA735),"-",AA735),"/",IF(ISBLANK(AD735),"-",AD735),"/",IF(ISBLANK(AG735),"-",AG735),"/",IF(ISBLANK(AI735),"-",AI735))</f>
        <v>-/-/-/-/-</v>
      </c>
      <c r="M735" s="14"/>
      <c r="N735" s="4" t="n">
        <v>2014</v>
      </c>
      <c r="O735" s="4" t="str">
        <f aca="false">CONCATENATE(IF(ISBLANK(V735),"-",V735),"/",IF(ISBLANK(Y735),"-",Y735),"/",IF(ISBLANK(AB735),"-",AB735),"/",IF(ISBLANK(AE735),"-",AE735))</f>
        <v>-/-/-/-</v>
      </c>
      <c r="P735" s="4" t="s">
        <v>319</v>
      </c>
      <c r="Q735" s="4" t="s">
        <v>1188</v>
      </c>
      <c r="T735" s="11" t="n">
        <f aca="false">M735*F735</f>
        <v>0</v>
      </c>
      <c r="U735" s="12" t="n">
        <f aca="false">G735*M735</f>
        <v>0</v>
      </c>
      <c r="V735" s="0" t="s">
        <v>161</v>
      </c>
      <c r="Y735" s="0" t="s">
        <v>161</v>
      </c>
      <c r="AB735" s="0" t="s">
        <v>161</v>
      </c>
      <c r="AE735" s="15"/>
      <c r="AH735" s="2" t="s">
        <v>161</v>
      </c>
      <c r="AI735" s="2" t="s">
        <v>161</v>
      </c>
      <c r="AJ735" s="0" t="n">
        <f aca="false">VLOOKUP(D735,Koordinaten!$A:$C,2,FALSE())</f>
        <v>12.4853384</v>
      </c>
      <c r="AK735" s="0" t="n">
        <f aca="false">VLOOKUP(D735,Koordinaten!$A:$C,3,FALSE())</f>
        <v>41.894802</v>
      </c>
      <c r="AL735" s="0" t="n">
        <f aca="false">IF(ISBLANK($E735),VLOOKUP(D735,Koordinaten!$A:$C,2,FALSE()),VLOOKUP($E735,Koordinaten!$F:$H,2,FALSE()))</f>
        <v>11.3547801</v>
      </c>
      <c r="AM735" s="0" t="n">
        <f aca="false">IF(ISBLANK($E735),VLOOKUP(D735,Koordinaten!$A:$C,3,FALSE()),VLOOKUP($E735,Koordinaten!$F:$H,3,FALSE()))</f>
        <v>46.4981125</v>
      </c>
      <c r="AN735" s="0" t="str">
        <f aca="false">CONCATENATE(AK735,";",AJ735)</f>
        <v>41,894802;12,4853384</v>
      </c>
      <c r="AO735" s="0" t="str">
        <f aca="false">CONCATENATE(AM735,";",AL735)</f>
        <v>46,4981125;11,3547801</v>
      </c>
      <c r="AP735" s="0" t="n">
        <f aca="false">MIN(IF(ISBLANK(X735),9999,X735),IF(ISBLANK(AA735),9999,AA735),IF(ISBLANK(AD735),9999,AD735),IF(ISBLANK(AG735),9999,AG735),IF(ISBLANK(AI735),9999,AI735))</f>
        <v>9999</v>
      </c>
    </row>
    <row r="736" customFormat="false" ht="12.8" hidden="false" customHeight="false" outlineLevel="0" collapsed="false">
      <c r="B736" s="4" t="s">
        <v>44</v>
      </c>
      <c r="C736" s="4" t="n">
        <v>2011</v>
      </c>
      <c r="D736" s="4" t="s">
        <v>60</v>
      </c>
      <c r="E736" s="4" t="s">
        <v>157</v>
      </c>
      <c r="F736" s="4" t="n">
        <v>3</v>
      </c>
      <c r="G736" s="4"/>
      <c r="H736" s="2" t="s">
        <v>319</v>
      </c>
      <c r="I736" s="2" t="s">
        <v>1189</v>
      </c>
      <c r="J736" s="2" t="s">
        <v>69</v>
      </c>
      <c r="K736" s="4" t="str">
        <f aca="false">CONCATENATE(IF(ISBLANK(W736),"-",W736),"/",IF(ISBLANK(Z736),"-",Z736),"/",IF(ISBLANK(AC736),"-",AC736),"/",IF(ISBLANK(AF736),"-",AF736),"/",IF(ISBLANK(AH736),"-",AH736))</f>
        <v>-/-/-/-/-</v>
      </c>
      <c r="L736" s="4" t="str">
        <f aca="false">CONCATENATE(IF(ISBLANK(X736),"-",X736),"/",IF(ISBLANK(AA736),"-",AA736),"/",IF(ISBLANK(AD736),"-",AD736),"/",IF(ISBLANK(AG736),"-",AG736),"/",IF(ISBLANK(AI736),"-",AI736))</f>
        <v>-/-/-/-/-</v>
      </c>
      <c r="M736" s="14"/>
      <c r="N736" s="4" t="n">
        <v>2014</v>
      </c>
      <c r="O736" s="4" t="str">
        <f aca="false">CONCATENATE(IF(ISBLANK(V736),"-",V736),"/",IF(ISBLANK(Y736),"-",Y736),"/",IF(ISBLANK(AB736),"-",AB736),"/",IF(ISBLANK(AE736),"-",AE736))</f>
        <v>-/-/-/-</v>
      </c>
      <c r="P736" s="4" t="s">
        <v>319</v>
      </c>
      <c r="Q736" s="4" t="s">
        <v>1188</v>
      </c>
      <c r="T736" s="11" t="n">
        <f aca="false">M736*F736</f>
        <v>0</v>
      </c>
      <c r="U736" s="12" t="n">
        <f aca="false">G736*M736</f>
        <v>0</v>
      </c>
      <c r="V736" s="0" t="s">
        <v>161</v>
      </c>
      <c r="Y736" s="0" t="s">
        <v>161</v>
      </c>
      <c r="AB736" s="0" t="s">
        <v>161</v>
      </c>
      <c r="AE736" s="15"/>
      <c r="AH736" s="2" t="s">
        <v>161</v>
      </c>
      <c r="AI736" s="2" t="s">
        <v>161</v>
      </c>
      <c r="AJ736" s="0" t="n">
        <f aca="false">VLOOKUP(D736,Koordinaten!$A:$C,2,FALSE())</f>
        <v>12.4853384</v>
      </c>
      <c r="AK736" s="0" t="n">
        <f aca="false">VLOOKUP(D736,Koordinaten!$A:$C,3,FALSE())</f>
        <v>41.894802</v>
      </c>
      <c r="AL736" s="0" t="n">
        <f aca="false">IF(ISBLANK($E736),VLOOKUP(D736,Koordinaten!$A:$C,2,FALSE()),VLOOKUP($E736,Koordinaten!$F:$H,2,FALSE()))</f>
        <v>11.3547801</v>
      </c>
      <c r="AM736" s="0" t="n">
        <f aca="false">IF(ISBLANK($E736),VLOOKUP(D736,Koordinaten!$A:$C,3,FALSE()),VLOOKUP($E736,Koordinaten!$F:$H,3,FALSE()))</f>
        <v>46.4981125</v>
      </c>
      <c r="AN736" s="0" t="str">
        <f aca="false">CONCATENATE(AK736,";",AJ736)</f>
        <v>41,894802;12,4853384</v>
      </c>
      <c r="AO736" s="0" t="str">
        <f aca="false">CONCATENATE(AM736,";",AL736)</f>
        <v>46,4981125;11,3547801</v>
      </c>
      <c r="AP736" s="0" t="n">
        <f aca="false">MIN(IF(ISBLANK(X736),9999,X736),IF(ISBLANK(AA736),9999,AA736),IF(ISBLANK(AD736),9999,AD736),IF(ISBLANK(AG736),9999,AG736),IF(ISBLANK(AI736),9999,AI736))</f>
        <v>9999</v>
      </c>
    </row>
    <row r="737" customFormat="false" ht="12.8" hidden="false" customHeight="false" outlineLevel="0" collapsed="false">
      <c r="B737" s="4" t="s">
        <v>89</v>
      </c>
      <c r="C737" s="4" t="n">
        <v>2013</v>
      </c>
      <c r="D737" s="4" t="s">
        <v>60</v>
      </c>
      <c r="E737" s="4" t="s">
        <v>157</v>
      </c>
      <c r="F737" s="4" t="n">
        <v>3</v>
      </c>
      <c r="G737" s="4"/>
      <c r="H737" s="2" t="s">
        <v>319</v>
      </c>
      <c r="I737" s="2" t="s">
        <v>1190</v>
      </c>
      <c r="J737" s="2" t="s">
        <v>144</v>
      </c>
      <c r="K737" s="4" t="str">
        <f aca="false">CONCATENATE(IF(ISBLANK(W737),"-",W737),"/",IF(ISBLANK(Z737),"-",Z737),"/",IF(ISBLANK(AC737),"-",AC737),"/",IF(ISBLANK(AF737),"-",AF737),"/",IF(ISBLANK(AH737),"-",AH737))</f>
        <v>-/-/2015/-/-</v>
      </c>
      <c r="L737" s="4" t="str">
        <f aca="false">CONCATENATE(IF(ISBLANK(X737),"-",X737),"/",IF(ISBLANK(AA737),"-",AA737),"/",IF(ISBLANK(AD737),"-",AD737),"/",IF(ISBLANK(AG737),"-",AG737),"/",IF(ISBLANK(AI737),"-",AI737))</f>
        <v>-/-/2017/-/-</v>
      </c>
      <c r="M737" s="14"/>
      <c r="N737" s="4" t="n">
        <v>2014</v>
      </c>
      <c r="O737" s="4" t="str">
        <f aca="false">CONCATENATE(IF(ISBLANK(V737),"-",V737),"/",IF(ISBLANK(Y737),"-",Y737),"/",IF(ISBLANK(AB737),"-",AB737),"/",IF(ISBLANK(AE737),"-",AE737))</f>
        <v>-/-/89/-</v>
      </c>
      <c r="P737" s="4" t="s">
        <v>319</v>
      </c>
      <c r="Q737" s="4" t="s">
        <v>1188</v>
      </c>
      <c r="T737" s="11" t="n">
        <f aca="false">M737*F737</f>
        <v>0</v>
      </c>
      <c r="U737" s="12" t="n">
        <f aca="false">G737*M737</f>
        <v>0</v>
      </c>
      <c r="V737" s="0" t="s">
        <v>161</v>
      </c>
      <c r="Y737" s="0" t="s">
        <v>161</v>
      </c>
      <c r="AB737" s="0" t="n">
        <v>89</v>
      </c>
      <c r="AC737" s="0" t="n">
        <v>2015</v>
      </c>
      <c r="AD737" s="0" t="n">
        <v>2017</v>
      </c>
      <c r="AE737" s="15"/>
      <c r="AH737" s="2" t="s">
        <v>161</v>
      </c>
      <c r="AI737" s="2" t="s">
        <v>161</v>
      </c>
      <c r="AJ737" s="0" t="n">
        <f aca="false">VLOOKUP(D737,Koordinaten!$A:$C,2,FALSE())</f>
        <v>12.4853384</v>
      </c>
      <c r="AK737" s="0" t="n">
        <f aca="false">VLOOKUP(D737,Koordinaten!$A:$C,3,FALSE())</f>
        <v>41.894802</v>
      </c>
      <c r="AL737" s="0" t="n">
        <f aca="false">IF(ISBLANK($E737),VLOOKUP(D737,Koordinaten!$A:$C,2,FALSE()),VLOOKUP($E737,Koordinaten!$F:$H,2,FALSE()))</f>
        <v>11.3547801</v>
      </c>
      <c r="AM737" s="0" t="n">
        <f aca="false">IF(ISBLANK($E737),VLOOKUP(D737,Koordinaten!$A:$C,3,FALSE()),VLOOKUP($E737,Koordinaten!$F:$H,3,FALSE()))</f>
        <v>46.4981125</v>
      </c>
      <c r="AN737" s="0" t="str">
        <f aca="false">CONCATENATE(AK737,";",AJ737)</f>
        <v>41,894802;12,4853384</v>
      </c>
      <c r="AO737" s="0" t="str">
        <f aca="false">CONCATENATE(AM737,";",AL737)</f>
        <v>46,4981125;11,3547801</v>
      </c>
      <c r="AP737" s="0" t="n">
        <f aca="false">MIN(IF(ISBLANK(X737),9999,X737),IF(ISBLANK(AA737),9999,AA737),IF(ISBLANK(AD737),9999,AD737),IF(ISBLANK(AG737),9999,AG737),IF(ISBLANK(AI737),9999,AI737))</f>
        <v>2017</v>
      </c>
    </row>
    <row r="738" customFormat="false" ht="12.8" hidden="false" customHeight="false" outlineLevel="0" collapsed="false">
      <c r="B738" s="4" t="s">
        <v>44</v>
      </c>
      <c r="C738" s="4" t="n">
        <v>2010</v>
      </c>
      <c r="D738" s="4" t="s">
        <v>60</v>
      </c>
      <c r="E738" s="4" t="s">
        <v>157</v>
      </c>
      <c r="F738" s="4" t="n">
        <v>3</v>
      </c>
      <c r="G738" s="4"/>
      <c r="H738" s="2" t="s">
        <v>545</v>
      </c>
      <c r="I738" s="2" t="s">
        <v>1191</v>
      </c>
      <c r="J738" s="2" t="s">
        <v>280</v>
      </c>
      <c r="K738" s="4" t="str">
        <f aca="false">CONCATENATE(IF(ISBLANK(W738),"-",W738),"/",IF(ISBLANK(Z738),"-",Z738),"/",IF(ISBLANK(AC738),"-",AC738),"/",IF(ISBLANK(AF738),"-",AF738),"/",IF(ISBLANK(AH738),"-",AH738))</f>
        <v>-/-/-/-/-</v>
      </c>
      <c r="L738" s="4" t="str">
        <f aca="false">CONCATENATE(IF(ISBLANK(X738),"-",X738),"/",IF(ISBLANK(AA738),"-",AA738),"/",IF(ISBLANK(AD738),"-",AD738),"/",IF(ISBLANK(AG738),"-",AG738),"/",IF(ISBLANK(AI738),"-",AI738))</f>
        <v>-/-/-/-/-</v>
      </c>
      <c r="M738" s="14"/>
      <c r="N738" s="4" t="n">
        <v>2014</v>
      </c>
      <c r="O738" s="4" t="str">
        <f aca="false">CONCATENATE(IF(ISBLANK(V738),"-",V738),"/",IF(ISBLANK(Y738),"-",Y738),"/",IF(ISBLANK(AB738),"-",AB738),"/",IF(ISBLANK(AE738),"-",AE738))</f>
        <v>-/-/-/85</v>
      </c>
      <c r="P738" s="4" t="s">
        <v>1192</v>
      </c>
      <c r="Q738" s="4" t="s">
        <v>1188</v>
      </c>
      <c r="T738" s="11" t="n">
        <f aca="false">M738*F738</f>
        <v>0</v>
      </c>
      <c r="U738" s="12" t="n">
        <f aca="false">G738*M738</f>
        <v>0</v>
      </c>
      <c r="V738" s="0" t="s">
        <v>161</v>
      </c>
      <c r="Y738" s="0" t="s">
        <v>161</v>
      </c>
      <c r="AB738" s="0" t="s">
        <v>161</v>
      </c>
      <c r="AE738" s="4" t="n">
        <v>85</v>
      </c>
      <c r="AJ738" s="0" t="n">
        <f aca="false">VLOOKUP(D738,Koordinaten!$A:$C,2,FALSE())</f>
        <v>12.4853384</v>
      </c>
      <c r="AK738" s="0" t="n">
        <f aca="false">VLOOKUP(D738,Koordinaten!$A:$C,3,FALSE())</f>
        <v>41.894802</v>
      </c>
      <c r="AL738" s="0" t="n">
        <f aca="false">IF(ISBLANK($E738),VLOOKUP(D738,Koordinaten!$A:$C,2,FALSE()),VLOOKUP($E738,Koordinaten!$F:$H,2,FALSE()))</f>
        <v>11.3547801</v>
      </c>
      <c r="AM738" s="0" t="n">
        <f aca="false">IF(ISBLANK($E738),VLOOKUP(D738,Koordinaten!$A:$C,3,FALSE()),VLOOKUP($E738,Koordinaten!$F:$H,3,FALSE()))</f>
        <v>46.4981125</v>
      </c>
      <c r="AN738" s="0" t="str">
        <f aca="false">CONCATENATE(AK738,";",AJ738)</f>
        <v>41,894802;12,4853384</v>
      </c>
      <c r="AO738" s="0" t="str">
        <f aca="false">CONCATENATE(AM738,";",AL738)</f>
        <v>46,4981125;11,3547801</v>
      </c>
      <c r="AP738" s="0" t="n">
        <f aca="false">MIN(IF(ISBLANK(X738),9999,X738),IF(ISBLANK(AA738),9999,AA738),IF(ISBLANK(AD738),9999,AD738),IF(ISBLANK(AG738),9999,AG738),IF(ISBLANK(AI738),9999,AI738))</f>
        <v>9999</v>
      </c>
      <c r="AQ738" s="10" t="n">
        <v>44066</v>
      </c>
      <c r="AR738" s="0" t="n">
        <v>9</v>
      </c>
    </row>
    <row r="739" customFormat="false" ht="12.8" hidden="false" customHeight="false" outlineLevel="0" collapsed="false">
      <c r="B739" s="15" t="s">
        <v>128</v>
      </c>
      <c r="C739" s="4" t="n">
        <v>2007</v>
      </c>
      <c r="D739" s="4" t="s">
        <v>60</v>
      </c>
      <c r="E739" s="4" t="s">
        <v>157</v>
      </c>
      <c r="F739" s="4" t="n">
        <v>3</v>
      </c>
      <c r="G739" s="4"/>
      <c r="H739" s="2" t="s">
        <v>1193</v>
      </c>
      <c r="I739" s="2" t="s">
        <v>1194</v>
      </c>
      <c r="J739" s="2" t="s">
        <v>79</v>
      </c>
      <c r="K739" s="4" t="str">
        <f aca="false">CONCATENATE(IF(ISBLANK(W739),"-",W739),"/",IF(ISBLANK(Z739),"-",Z739),"/",IF(ISBLANK(AC739),"-",AC739),"/",IF(ISBLANK(AF739),"-",AF739),"/",IF(ISBLANK(AH739),"-",AH739))</f>
        <v>-/-/-/-/-</v>
      </c>
      <c r="L739" s="4" t="str">
        <f aca="false">CONCATENATE(IF(ISBLANK(X739),"-",X739),"/",IF(ISBLANK(AA739),"-",AA739),"/",IF(ISBLANK(AD739),"-",AD739),"/",IF(ISBLANK(AG739),"-",AG739),"/",IF(ISBLANK(AI739),"-",AI739))</f>
        <v>-/-/-/-/-</v>
      </c>
      <c r="M739" s="14"/>
      <c r="N739" s="4" t="n">
        <v>2014</v>
      </c>
      <c r="O739" s="4" t="str">
        <f aca="false">CONCATENATE(IF(ISBLANK(V739),"-",V739),"/",IF(ISBLANK(Y739),"-",Y739),"/",IF(ISBLANK(AB739),"-",AB739),"/",IF(ISBLANK(AE739),"-",AE739))</f>
        <v>-/-/-/-</v>
      </c>
      <c r="P739" s="4" t="s">
        <v>1192</v>
      </c>
      <c r="Q739" s="4" t="s">
        <v>1188</v>
      </c>
      <c r="T739" s="11" t="n">
        <f aca="false">M739*F739</f>
        <v>0</v>
      </c>
      <c r="U739" s="12" t="n">
        <f aca="false">G739*M739</f>
        <v>0</v>
      </c>
      <c r="V739" s="0" t="s">
        <v>161</v>
      </c>
      <c r="AB739" s="0" t="s">
        <v>161</v>
      </c>
      <c r="AE739" s="15"/>
      <c r="AJ739" s="0" t="n">
        <f aca="false">VLOOKUP(D739,Koordinaten!$A:$C,2,FALSE())</f>
        <v>12.4853384</v>
      </c>
      <c r="AK739" s="0" t="n">
        <f aca="false">VLOOKUP(D739,Koordinaten!$A:$C,3,FALSE())</f>
        <v>41.894802</v>
      </c>
      <c r="AL739" s="0" t="n">
        <f aca="false">IF(ISBLANK($E739),VLOOKUP(D739,Koordinaten!$A:$C,2,FALSE()),VLOOKUP($E739,Koordinaten!$F:$H,2,FALSE()))</f>
        <v>11.3547801</v>
      </c>
      <c r="AM739" s="0" t="n">
        <f aca="false">IF(ISBLANK($E739),VLOOKUP(D739,Koordinaten!$A:$C,3,FALSE()),VLOOKUP($E739,Koordinaten!$F:$H,3,FALSE()))</f>
        <v>46.4981125</v>
      </c>
      <c r="AN739" s="0" t="str">
        <f aca="false">CONCATENATE(AK739,";",AJ739)</f>
        <v>41,894802;12,4853384</v>
      </c>
      <c r="AO739" s="0" t="str">
        <f aca="false">CONCATENATE(AM739,";",AL739)</f>
        <v>46,4981125;11,3547801</v>
      </c>
      <c r="AP739" s="0" t="n">
        <f aca="false">MIN(IF(ISBLANK(X739),9999,X739),IF(ISBLANK(AA739),9999,AA739),IF(ISBLANK(AD739),9999,AD739),IF(ISBLANK(AG739),9999,AG739),IF(ISBLANK(AI739),9999,AI739))</f>
        <v>9999</v>
      </c>
    </row>
    <row r="740" customFormat="false" ht="12.8" hidden="false" customHeight="false" outlineLevel="0" collapsed="false">
      <c r="B740" s="4" t="s">
        <v>44</v>
      </c>
      <c r="C740" s="4" t="n">
        <v>2011</v>
      </c>
      <c r="D740" s="4" t="s">
        <v>60</v>
      </c>
      <c r="E740" s="4" t="s">
        <v>157</v>
      </c>
      <c r="F740" s="4" t="n">
        <v>6</v>
      </c>
      <c r="G740" s="4"/>
      <c r="H740" s="2" t="s">
        <v>167</v>
      </c>
      <c r="I740" s="2" t="s">
        <v>1195</v>
      </c>
      <c r="J740" s="2" t="s">
        <v>73</v>
      </c>
      <c r="K740" s="4" t="str">
        <f aca="false">CONCATENATE(IF(ISBLANK(W740),"-",W740),"/",IF(ISBLANK(Z740),"-",Z740),"/",IF(ISBLANK(AC740),"-",AC740),"/",IF(ISBLANK(AF740),"-",AF740),"/",IF(ISBLANK(AH740),"-",AH740))</f>
        <v>-/-/-/-/-</v>
      </c>
      <c r="L740" s="4" t="str">
        <f aca="false">CONCATENATE(IF(ISBLANK(X740),"-",X740),"/",IF(ISBLANK(AA740),"-",AA740),"/",IF(ISBLANK(AD740),"-",AD740),"/",IF(ISBLANK(AG740),"-",AG740),"/",IF(ISBLANK(AI740),"-",AI740))</f>
        <v>-/-/-/-/-</v>
      </c>
      <c r="M740" s="14"/>
      <c r="N740" s="4" t="n">
        <v>2014</v>
      </c>
      <c r="O740" s="4" t="str">
        <f aca="false">CONCATENATE(IF(ISBLANK(V740),"-",V740),"/",IF(ISBLANK(Y740),"-",Y740),"/",IF(ISBLANK(AB740),"-",AB740),"/",IF(ISBLANK(AE740),"-",AE740))</f>
        <v>-/-/-/-</v>
      </c>
      <c r="P740" s="4" t="s">
        <v>167</v>
      </c>
      <c r="Q740" s="4" t="s">
        <v>1196</v>
      </c>
      <c r="T740" s="11" t="n">
        <f aca="false">M740*F740</f>
        <v>0</v>
      </c>
      <c r="U740" s="12" t="n">
        <f aca="false">G740*M740</f>
        <v>0</v>
      </c>
      <c r="V740" s="0" t="s">
        <v>161</v>
      </c>
      <c r="AB740" s="0" t="s">
        <v>161</v>
      </c>
      <c r="AE740" s="15"/>
      <c r="AJ740" s="0" t="n">
        <f aca="false">VLOOKUP(D740,Koordinaten!$A:$C,2,FALSE())</f>
        <v>12.4853384</v>
      </c>
      <c r="AK740" s="0" t="n">
        <f aca="false">VLOOKUP(D740,Koordinaten!$A:$C,3,FALSE())</f>
        <v>41.894802</v>
      </c>
      <c r="AL740" s="0" t="n">
        <f aca="false">IF(ISBLANK($E740),VLOOKUP(D740,Koordinaten!$A:$C,2,FALSE()),VLOOKUP($E740,Koordinaten!$F:$H,2,FALSE()))</f>
        <v>11.3547801</v>
      </c>
      <c r="AM740" s="0" t="n">
        <f aca="false">IF(ISBLANK($E740),VLOOKUP(D740,Koordinaten!$A:$C,3,FALSE()),VLOOKUP($E740,Koordinaten!$F:$H,3,FALSE()))</f>
        <v>46.4981125</v>
      </c>
      <c r="AN740" s="0" t="str">
        <f aca="false">CONCATENATE(AK740,";",AJ740)</f>
        <v>41,894802;12,4853384</v>
      </c>
      <c r="AO740" s="0" t="str">
        <f aca="false">CONCATENATE(AM740,";",AL740)</f>
        <v>46,4981125;11,3547801</v>
      </c>
      <c r="AP740" s="0" t="n">
        <f aca="false">MIN(IF(ISBLANK(X740),9999,X740),IF(ISBLANK(AA740),9999,AA740),IF(ISBLANK(AD740),9999,AD740),IF(ISBLANK(AG740),9999,AG740),IF(ISBLANK(AI740),9999,AI740))</f>
        <v>9999</v>
      </c>
    </row>
    <row r="741" customFormat="false" ht="12.8" hidden="false" customHeight="false" outlineLevel="0" collapsed="false">
      <c r="B741" s="15" t="s">
        <v>89</v>
      </c>
      <c r="C741" s="4" t="n">
        <v>2009</v>
      </c>
      <c r="D741" s="4" t="s">
        <v>53</v>
      </c>
      <c r="E741" s="4" t="s">
        <v>174</v>
      </c>
      <c r="F741" s="4" t="n">
        <v>1</v>
      </c>
      <c r="G741" s="4"/>
      <c r="H741" s="2" t="s">
        <v>489</v>
      </c>
      <c r="I741" s="2" t="s">
        <v>1197</v>
      </c>
      <c r="J741" s="2" t="s">
        <v>810</v>
      </c>
      <c r="K741" s="4" t="str">
        <f aca="false">CONCATENATE(IF(ISBLANK(W741),"-",W741),"/",IF(ISBLANK(Z741),"-",Z741),"/",IF(ISBLANK(AC741),"-",AC741),"/",IF(ISBLANK(AF741),"-",AF741),"/",IF(ISBLANK(AH741),"-",AH741))</f>
        <v>-/-/-/-/-</v>
      </c>
      <c r="L741" s="4" t="str">
        <f aca="false">CONCATENATE(IF(ISBLANK(X741),"-",X741),"/",IF(ISBLANK(AA741),"-",AA741),"/",IF(ISBLANK(AD741),"-",AD741),"/",IF(ISBLANK(AG741),"-",AG741),"/",IF(ISBLANK(AI741),"-",AI741))</f>
        <v>-/-/-/-/-</v>
      </c>
      <c r="M741" s="14"/>
      <c r="N741" s="4" t="n">
        <v>2014</v>
      </c>
      <c r="O741" s="4" t="str">
        <f aca="false">CONCATENATE(IF(ISBLANK(V741),"-",V741),"/",IF(ISBLANK(Y741),"-",Y741),"/",IF(ISBLANK(AB741),"-",AB741),"/",IF(ISBLANK(AE741),"-",AE741))</f>
        <v>-/-/-/-</v>
      </c>
      <c r="P741" s="4" t="s">
        <v>507</v>
      </c>
      <c r="Q741" s="4" t="s">
        <v>1198</v>
      </c>
      <c r="T741" s="11" t="n">
        <f aca="false">M741*F741</f>
        <v>0</v>
      </c>
      <c r="U741" s="12" t="n">
        <f aca="false">G741*M741</f>
        <v>0</v>
      </c>
      <c r="V741" s="0" t="s">
        <v>161</v>
      </c>
      <c r="AB741" s="0" t="s">
        <v>161</v>
      </c>
      <c r="AE741" s="15"/>
      <c r="AJ741" s="0" t="n">
        <f aca="false">VLOOKUP(D741,Koordinaten!$A:$C,2,FALSE())</f>
        <v>16.3725042</v>
      </c>
      <c r="AK741" s="0" t="n">
        <f aca="false">VLOOKUP(D741,Koordinaten!$A:$C,3,FALSE())</f>
        <v>48.2083537</v>
      </c>
      <c r="AL741" s="0" t="n">
        <f aca="false">IF(ISBLANK($E741),VLOOKUP(D741,Koordinaten!$A:$C,2,FALSE()),VLOOKUP($E741,Koordinaten!$F:$H,2,FALSE()))</f>
        <v>15.1666665</v>
      </c>
      <c r="AM741" s="0" t="n">
        <f aca="false">IF(ISBLANK($E741),VLOOKUP(D741,Koordinaten!$A:$C,3,FALSE()),VLOOKUP($E741,Koordinaten!$F:$H,3,FALSE()))</f>
        <v>47.2500001</v>
      </c>
      <c r="AN741" s="0" t="str">
        <f aca="false">CONCATENATE(AK741,";",AJ741)</f>
        <v>48,2083537;16,3725042</v>
      </c>
      <c r="AO741" s="0" t="str">
        <f aca="false">CONCATENATE(AM741,";",AL741)</f>
        <v>47,2500001;15,1666665</v>
      </c>
      <c r="AP741" s="0" t="n">
        <f aca="false">MIN(IF(ISBLANK(X741),9999,X741),IF(ISBLANK(AA741),9999,AA741),IF(ISBLANK(AD741),9999,AD741),IF(ISBLANK(AG741),9999,AG741),IF(ISBLANK(AI741),9999,AI741))</f>
        <v>9999</v>
      </c>
    </row>
    <row r="742" customFormat="false" ht="12.8" hidden="false" customHeight="false" outlineLevel="0" collapsed="false">
      <c r="B742" s="15" t="s">
        <v>89</v>
      </c>
      <c r="C742" s="4" t="n">
        <v>2008</v>
      </c>
      <c r="D742" s="4" t="s">
        <v>53</v>
      </c>
      <c r="E742" s="4" t="s">
        <v>54</v>
      </c>
      <c r="F742" s="4" t="n">
        <v>1</v>
      </c>
      <c r="G742" s="4"/>
      <c r="H742" s="2" t="s">
        <v>1199</v>
      </c>
      <c r="I742" s="2" t="s">
        <v>1200</v>
      </c>
      <c r="J742" s="2" t="s">
        <v>97</v>
      </c>
      <c r="K742" s="4" t="str">
        <f aca="false">CONCATENATE(IF(ISBLANK(W742),"-",W742),"/",IF(ISBLANK(Z742),"-",Z742),"/",IF(ISBLANK(AC742),"-",AC742),"/",IF(ISBLANK(AF742),"-",AF742),"/",IF(ISBLANK(AH742),"-",AH742))</f>
        <v>-/-/-/-/-</v>
      </c>
      <c r="L742" s="4" t="str">
        <f aca="false">CONCATENATE(IF(ISBLANK(X742),"-",X742),"/",IF(ISBLANK(AA742),"-",AA742),"/",IF(ISBLANK(AD742),"-",AD742),"/",IF(ISBLANK(AG742),"-",AG742),"/",IF(ISBLANK(AI742),"-",AI742))</f>
        <v>-/-/-/-/-</v>
      </c>
      <c r="M742" s="14"/>
      <c r="N742" s="4" t="n">
        <v>2014</v>
      </c>
      <c r="O742" s="4" t="str">
        <f aca="false">CONCATENATE(IF(ISBLANK(V742),"-",V742),"/",IF(ISBLANK(Y742),"-",Y742),"/",IF(ISBLANK(AB742),"-",AB742),"/",IF(ISBLANK(AE742),"-",AE742))</f>
        <v>-/-/-/-</v>
      </c>
      <c r="P742" s="4" t="s">
        <v>507</v>
      </c>
      <c r="Q742" s="4" t="s">
        <v>1198</v>
      </c>
      <c r="T742" s="11" t="n">
        <f aca="false">M742*F742</f>
        <v>0</v>
      </c>
      <c r="U742" s="12" t="n">
        <f aca="false">G742*M742</f>
        <v>0</v>
      </c>
      <c r="V742" s="0" t="s">
        <v>161</v>
      </c>
      <c r="AB742" s="0" t="s">
        <v>161</v>
      </c>
      <c r="AE742" s="15"/>
      <c r="AJ742" s="0" t="n">
        <f aca="false">VLOOKUP(D742,Koordinaten!$A:$C,2,FALSE())</f>
        <v>16.3725042</v>
      </c>
      <c r="AK742" s="0" t="n">
        <f aca="false">VLOOKUP(D742,Koordinaten!$A:$C,3,FALSE())</f>
        <v>48.2083537</v>
      </c>
      <c r="AL742" s="0" t="n">
        <f aca="false">IF(ISBLANK($E742),VLOOKUP(D742,Koordinaten!$A:$C,2,FALSE()),VLOOKUP($E742,Koordinaten!$F:$H,2,FALSE()))</f>
        <v>16.4166666</v>
      </c>
      <c r="AM742" s="0" t="n">
        <f aca="false">IF(ISBLANK($E742),VLOOKUP(D742,Koordinaten!$A:$C,3,FALSE()),VLOOKUP($E742,Koordinaten!$F:$H,3,FALSE()))</f>
        <v>47.5000001</v>
      </c>
      <c r="AN742" s="0" t="str">
        <f aca="false">CONCATENATE(AK742,";",AJ742)</f>
        <v>48,2083537;16,3725042</v>
      </c>
      <c r="AO742" s="0" t="str">
        <f aca="false">CONCATENATE(AM742,";",AL742)</f>
        <v>47,5000001;16,4166666</v>
      </c>
      <c r="AP742" s="0" t="n">
        <f aca="false">MIN(IF(ISBLANK(X742),9999,X742),IF(ISBLANK(AA742),9999,AA742),IF(ISBLANK(AD742),9999,AD742),IF(ISBLANK(AG742),9999,AG742),IF(ISBLANK(AI742),9999,AI742))</f>
        <v>9999</v>
      </c>
    </row>
    <row r="743" customFormat="false" ht="12.8" hidden="false" customHeight="false" outlineLevel="0" collapsed="false">
      <c r="B743" s="15" t="s">
        <v>89</v>
      </c>
      <c r="C743" s="4" t="n">
        <v>2013</v>
      </c>
      <c r="D743" s="4" t="s">
        <v>60</v>
      </c>
      <c r="E743" s="4" t="s">
        <v>224</v>
      </c>
      <c r="F743" s="4" t="n">
        <v>1</v>
      </c>
      <c r="G743" s="4"/>
      <c r="H743" s="2" t="s">
        <v>1152</v>
      </c>
      <c r="I743" s="2" t="s">
        <v>1201</v>
      </c>
      <c r="K743" s="4" t="str">
        <f aca="false">CONCATENATE(IF(ISBLANK(W743),"-",W743),"/",IF(ISBLANK(Z743),"-",Z743),"/",IF(ISBLANK(AC743),"-",AC743),"/",IF(ISBLANK(AF743),"-",AF743),"/",IF(ISBLANK(AH743),"-",AH743))</f>
        <v>-/-/-/-/-</v>
      </c>
      <c r="L743" s="4" t="str">
        <f aca="false">CONCATENATE(IF(ISBLANK(X743),"-",X743),"/",IF(ISBLANK(AA743),"-",AA743),"/",IF(ISBLANK(AD743),"-",AD743),"/",IF(ISBLANK(AG743),"-",AG743),"/",IF(ISBLANK(AI743),"-",AI743))</f>
        <v>-/-/-/-/-</v>
      </c>
      <c r="M743" s="14"/>
      <c r="N743" s="4" t="n">
        <v>2014</v>
      </c>
      <c r="O743" s="4" t="str">
        <f aca="false">CONCATENATE(IF(ISBLANK(V743),"-",V743),"/",IF(ISBLANK(Y743),"-",Y743),"/",IF(ISBLANK(AB743),"-",AB743),"/",IF(ISBLANK(AE743),"-",AE743))</f>
        <v>-/-/-/-</v>
      </c>
      <c r="P743" s="4" t="s">
        <v>507</v>
      </c>
      <c r="Q743" s="4" t="s">
        <v>1198</v>
      </c>
      <c r="T743" s="11" t="n">
        <f aca="false">M743*F743</f>
        <v>0</v>
      </c>
      <c r="U743" s="12" t="n">
        <f aca="false">G743*M743</f>
        <v>0</v>
      </c>
      <c r="V743" s="0" t="s">
        <v>161</v>
      </c>
      <c r="AB743" s="0" t="s">
        <v>161</v>
      </c>
      <c r="AE743" s="4"/>
      <c r="AJ743" s="0" t="n">
        <f aca="false">VLOOKUP(D743,Koordinaten!$A:$C,2,FALSE())</f>
        <v>12.4853384</v>
      </c>
      <c r="AK743" s="0" t="n">
        <f aca="false">VLOOKUP(D743,Koordinaten!$A:$C,3,FALSE())</f>
        <v>41.894802</v>
      </c>
      <c r="AL743" s="0" t="n">
        <f aca="false">IF(ISBLANK($E743),VLOOKUP(D743,Koordinaten!$A:$C,2,FALSE()),VLOOKUP($E743,Koordinaten!$F:$H,2,FALSE()))</f>
        <v>10.9924122</v>
      </c>
      <c r="AM743" s="0" t="n">
        <f aca="false">IF(ISBLANK($E743),VLOOKUP(D743,Koordinaten!$A:$C,3,FALSE()),VLOOKUP($E743,Koordinaten!$F:$H,3,FALSE()))</f>
        <v>45.4384958</v>
      </c>
      <c r="AN743" s="0" t="str">
        <f aca="false">CONCATENATE(AK743,";",AJ743)</f>
        <v>41,894802;12,4853384</v>
      </c>
      <c r="AO743" s="0" t="str">
        <f aca="false">CONCATENATE(AM743,";",AL743)</f>
        <v>45,4384958;10,9924122</v>
      </c>
      <c r="AP743" s="0" t="n">
        <f aca="false">MIN(IF(ISBLANK(X743),9999,X743),IF(ISBLANK(AA743),9999,AA743),IF(ISBLANK(AD743),9999,AD743),IF(ISBLANK(AG743),9999,AG743),IF(ISBLANK(AI743),9999,AI743))</f>
        <v>9999</v>
      </c>
    </row>
    <row r="744" customFormat="false" ht="12.8" hidden="false" customHeight="false" outlineLevel="0" collapsed="false">
      <c r="B744" s="15" t="s">
        <v>89</v>
      </c>
      <c r="C744" s="4" t="n">
        <v>2012</v>
      </c>
      <c r="D744" s="4" t="s">
        <v>60</v>
      </c>
      <c r="E744" s="4" t="s">
        <v>556</v>
      </c>
      <c r="F744" s="4" t="n">
        <v>1</v>
      </c>
      <c r="G744" s="4"/>
      <c r="H744" s="2" t="s">
        <v>1202</v>
      </c>
      <c r="I744" s="2" t="s">
        <v>97</v>
      </c>
      <c r="J744" s="2" t="s">
        <v>97</v>
      </c>
      <c r="K744" s="4" t="str">
        <f aca="false">CONCATENATE(IF(ISBLANK(W744),"-",W744),"/",IF(ISBLANK(Z744),"-",Z744),"/",IF(ISBLANK(AC744),"-",AC744),"/",IF(ISBLANK(AF744),"-",AF744),"/",IF(ISBLANK(AH744),"-",AH744))</f>
        <v>-/-/-/-/-</v>
      </c>
      <c r="L744" s="4" t="str">
        <f aca="false">CONCATENATE(IF(ISBLANK(X744),"-",X744),"/",IF(ISBLANK(AA744),"-",AA744),"/",IF(ISBLANK(AD744),"-",AD744),"/",IF(ISBLANK(AG744),"-",AG744),"/",IF(ISBLANK(AI744),"-",AI744))</f>
        <v>-/-/-/-/-</v>
      </c>
      <c r="M744" s="14"/>
      <c r="N744" s="4" t="n">
        <v>2014</v>
      </c>
      <c r="O744" s="4" t="str">
        <f aca="false">CONCATENATE(IF(ISBLANK(V744),"-",V744),"/",IF(ISBLANK(Y744),"-",Y744),"/",IF(ISBLANK(AB744),"-",AB744),"/",IF(ISBLANK(AE744),"-",AE744))</f>
        <v>-/-/-/-</v>
      </c>
      <c r="P744" s="4" t="s">
        <v>507</v>
      </c>
      <c r="Q744" s="4" t="s">
        <v>1198</v>
      </c>
      <c r="T744" s="11" t="n">
        <f aca="false">M744*F744</f>
        <v>0</v>
      </c>
      <c r="U744" s="12" t="n">
        <f aca="false">G744*M744</f>
        <v>0</v>
      </c>
      <c r="V744" s="0" t="s">
        <v>161</v>
      </c>
      <c r="AB744" s="0" t="s">
        <v>161</v>
      </c>
      <c r="AE744" s="4"/>
      <c r="AJ744" s="0" t="n">
        <f aca="false">VLOOKUP(D744,Koordinaten!$A:$C,2,FALSE())</f>
        <v>12.4853384</v>
      </c>
      <c r="AK744" s="0" t="n">
        <f aca="false">VLOOKUP(D744,Koordinaten!$A:$C,3,FALSE())</f>
        <v>41.894802</v>
      </c>
      <c r="AL744" s="0" t="n">
        <f aca="false">IF(ISBLANK($E744),VLOOKUP(D744,Koordinaten!$A:$C,2,FALSE()),VLOOKUP($E744,Koordinaten!$F:$H,2,FALSE()))</f>
        <v>11.1257601</v>
      </c>
      <c r="AM744" s="0" t="n">
        <f aca="false">IF(ISBLANK($E744),VLOOKUP(D744,Koordinaten!$A:$C,3,FALSE()),VLOOKUP($E744,Koordinaten!$F:$H,3,FALSE()))</f>
        <v>46.0664228</v>
      </c>
      <c r="AN744" s="0" t="str">
        <f aca="false">CONCATENATE(AK744,";",AJ744)</f>
        <v>41,894802;12,4853384</v>
      </c>
      <c r="AO744" s="0" t="str">
        <f aca="false">CONCATENATE(AM744,";",AL744)</f>
        <v>46,0664228;11,1257601</v>
      </c>
      <c r="AP744" s="0" t="n">
        <f aca="false">MIN(IF(ISBLANK(X744),9999,X744),IF(ISBLANK(AA744),9999,AA744),IF(ISBLANK(AD744),9999,AD744),IF(ISBLANK(AG744),9999,AG744),IF(ISBLANK(AI744),9999,AI744))</f>
        <v>9999</v>
      </c>
    </row>
    <row r="745" customFormat="false" ht="12.8" hidden="false" customHeight="false" outlineLevel="0" collapsed="false">
      <c r="B745" s="15" t="s">
        <v>89</v>
      </c>
      <c r="C745" s="4" t="n">
        <v>2013</v>
      </c>
      <c r="D745" s="4" t="s">
        <v>53</v>
      </c>
      <c r="E745" s="4" t="s">
        <v>147</v>
      </c>
      <c r="F745" s="4" t="n">
        <v>1</v>
      </c>
      <c r="G745" s="4"/>
      <c r="H745" s="2" t="s">
        <v>1203</v>
      </c>
      <c r="I745" s="2" t="s">
        <v>1204</v>
      </c>
      <c r="J745" s="2" t="s">
        <v>1031</v>
      </c>
      <c r="K745" s="4" t="str">
        <f aca="false">CONCATENATE(IF(ISBLANK(W745),"-",W745),"/",IF(ISBLANK(Z745),"-",Z745),"/",IF(ISBLANK(AC745),"-",AC745),"/",IF(ISBLANK(AF745),"-",AF745),"/",IF(ISBLANK(AH745),"-",AH745))</f>
        <v>-/-/-/-/-</v>
      </c>
      <c r="L745" s="4" t="str">
        <f aca="false">CONCATENATE(IF(ISBLANK(X745),"-",X745),"/",IF(ISBLANK(AA745),"-",AA745),"/",IF(ISBLANK(AD745),"-",AD745),"/",IF(ISBLANK(AG745),"-",AG745),"/",IF(ISBLANK(AI745),"-",AI745))</f>
        <v>-/-/-/-/-</v>
      </c>
      <c r="M745" s="14"/>
      <c r="N745" s="4" t="n">
        <v>2014</v>
      </c>
      <c r="O745" s="4" t="str">
        <f aca="false">CONCATENATE(IF(ISBLANK(V745),"-",V745),"/",IF(ISBLANK(Y745),"-",Y745),"/",IF(ISBLANK(AB745),"-",AB745),"/",IF(ISBLANK(AE745),"-",AE745))</f>
        <v>-/-/-/-</v>
      </c>
      <c r="P745" s="4" t="s">
        <v>507</v>
      </c>
      <c r="Q745" s="4" t="s">
        <v>1198</v>
      </c>
      <c r="T745" s="11" t="n">
        <f aca="false">M745*F745</f>
        <v>0</v>
      </c>
      <c r="U745" s="12" t="n">
        <f aca="false">G745*M745</f>
        <v>0</v>
      </c>
      <c r="V745" s="0" t="s">
        <v>161</v>
      </c>
      <c r="AB745" s="0" t="s">
        <v>161</v>
      </c>
      <c r="AE745" s="4"/>
      <c r="AJ745" s="0" t="n">
        <f aca="false">VLOOKUP(D745,Koordinaten!$A:$C,2,FALSE())</f>
        <v>16.3725042</v>
      </c>
      <c r="AK745" s="0" t="n">
        <f aca="false">VLOOKUP(D745,Koordinaten!$A:$C,3,FALSE())</f>
        <v>48.2083537</v>
      </c>
      <c r="AL745" s="0" t="n">
        <f aca="false">IF(ISBLANK($E745),VLOOKUP(D745,Koordinaten!$A:$C,2,FALSE()),VLOOKUP($E745,Koordinaten!$F:$H,2,FALSE()))</f>
        <v>16.0816</v>
      </c>
      <c r="AM745" s="0" t="n">
        <f aca="false">IF(ISBLANK($E745),VLOOKUP(D745,Koordinaten!$A:$C,3,FALSE()),VLOOKUP($E745,Koordinaten!$F:$H,3,FALSE()))</f>
        <v>47.7221</v>
      </c>
      <c r="AN745" s="0" t="str">
        <f aca="false">CONCATENATE(AK745,";",AJ745)</f>
        <v>48,2083537;16,3725042</v>
      </c>
      <c r="AO745" s="0" t="str">
        <f aca="false">CONCATENATE(AM745,";",AL745)</f>
        <v>47,7221;16,0816</v>
      </c>
      <c r="AP745" s="0" t="n">
        <f aca="false">MIN(IF(ISBLANK(X745),9999,X745),IF(ISBLANK(AA745),9999,AA745),IF(ISBLANK(AD745),9999,AD745),IF(ISBLANK(AG745),9999,AG745),IF(ISBLANK(AI745),9999,AI745))</f>
        <v>9999</v>
      </c>
    </row>
    <row r="746" customFormat="false" ht="12.8" hidden="false" customHeight="false" outlineLevel="0" collapsed="false">
      <c r="B746" s="15" t="s">
        <v>89</v>
      </c>
      <c r="C746" s="4" t="n">
        <v>2013</v>
      </c>
      <c r="D746" s="4" t="s">
        <v>53</v>
      </c>
      <c r="E746" s="4" t="s">
        <v>174</v>
      </c>
      <c r="F746" s="4" t="n">
        <v>1</v>
      </c>
      <c r="G746" s="4"/>
      <c r="H746" s="2" t="s">
        <v>770</v>
      </c>
      <c r="I746" s="2" t="s">
        <v>1205</v>
      </c>
      <c r="J746" s="2" t="s">
        <v>1031</v>
      </c>
      <c r="K746" s="4" t="str">
        <f aca="false">CONCATENATE(IF(ISBLANK(W746),"-",W746),"/",IF(ISBLANK(Z746),"-",Z746),"/",IF(ISBLANK(AC746),"-",AC746),"/",IF(ISBLANK(AF746),"-",AF746),"/",IF(ISBLANK(AH746),"-",AH746))</f>
        <v>-/-/-/-/-</v>
      </c>
      <c r="L746" s="4" t="str">
        <f aca="false">CONCATENATE(IF(ISBLANK(X746),"-",X746),"/",IF(ISBLANK(AA746),"-",AA746),"/",IF(ISBLANK(AD746),"-",AD746),"/",IF(ISBLANK(AG746),"-",AG746),"/",IF(ISBLANK(AI746),"-",AI746))</f>
        <v>-/-/-/-/-</v>
      </c>
      <c r="M746" s="14"/>
      <c r="N746" s="4" t="n">
        <v>2014</v>
      </c>
      <c r="O746" s="4" t="str">
        <f aca="false">CONCATENATE(IF(ISBLANK(V746),"-",V746),"/",IF(ISBLANK(Y746),"-",Y746),"/",IF(ISBLANK(AB746),"-",AB746),"/",IF(ISBLANK(AE746),"-",AE746))</f>
        <v>-/-/-/-</v>
      </c>
      <c r="P746" s="4" t="s">
        <v>507</v>
      </c>
      <c r="Q746" s="4" t="s">
        <v>1198</v>
      </c>
      <c r="T746" s="11" t="n">
        <f aca="false">M746*F746</f>
        <v>0</v>
      </c>
      <c r="U746" s="12" t="n">
        <f aca="false">G746*M746</f>
        <v>0</v>
      </c>
      <c r="V746" s="0" t="s">
        <v>161</v>
      </c>
      <c r="Y746" s="0" t="s">
        <v>161</v>
      </c>
      <c r="AA746" s="0" t="s">
        <v>161</v>
      </c>
      <c r="AB746" s="0" t="s">
        <v>161</v>
      </c>
      <c r="AE746" s="4"/>
      <c r="AJ746" s="0" t="n">
        <f aca="false">VLOOKUP(D746,Koordinaten!$A:$C,2,FALSE())</f>
        <v>16.3725042</v>
      </c>
      <c r="AK746" s="0" t="n">
        <f aca="false">VLOOKUP(D746,Koordinaten!$A:$C,3,FALSE())</f>
        <v>48.2083537</v>
      </c>
      <c r="AL746" s="0" t="n">
        <f aca="false">IF(ISBLANK($E746),VLOOKUP(D746,Koordinaten!$A:$C,2,FALSE()),VLOOKUP($E746,Koordinaten!$F:$H,2,FALSE()))</f>
        <v>15.1666665</v>
      </c>
      <c r="AM746" s="0" t="n">
        <f aca="false">IF(ISBLANK($E746),VLOOKUP(D746,Koordinaten!$A:$C,3,FALSE()),VLOOKUP($E746,Koordinaten!$F:$H,3,FALSE()))</f>
        <v>47.2500001</v>
      </c>
      <c r="AN746" s="0" t="str">
        <f aca="false">CONCATENATE(AK746,";",AJ746)</f>
        <v>48,2083537;16,3725042</v>
      </c>
      <c r="AO746" s="0" t="str">
        <f aca="false">CONCATENATE(AM746,";",AL746)</f>
        <v>47,2500001;15,1666665</v>
      </c>
      <c r="AP746" s="0" t="n">
        <f aca="false">MIN(IF(ISBLANK(X746),9999,X746),IF(ISBLANK(AA746),9999,AA746),IF(ISBLANK(AD746),9999,AD746),IF(ISBLANK(AG746),9999,AG746),IF(ISBLANK(AI746),9999,AI746))</f>
        <v>9999</v>
      </c>
    </row>
    <row r="747" customFormat="false" ht="12.8" hidden="false" customHeight="false" outlineLevel="0" collapsed="false">
      <c r="B747" s="15" t="s">
        <v>89</v>
      </c>
      <c r="C747" s="4" t="n">
        <v>2011</v>
      </c>
      <c r="D747" s="4" t="s">
        <v>53</v>
      </c>
      <c r="E747" s="4" t="s">
        <v>147</v>
      </c>
      <c r="F747" s="4" t="n">
        <v>1</v>
      </c>
      <c r="G747" s="4"/>
      <c r="H747" s="2" t="s">
        <v>1206</v>
      </c>
      <c r="I747" s="2" t="s">
        <v>1207</v>
      </c>
      <c r="J747" s="2" t="s">
        <v>150</v>
      </c>
      <c r="K747" s="4" t="str">
        <f aca="false">CONCATENATE(IF(ISBLANK(W747),"-",W747),"/",IF(ISBLANK(Z747),"-",Z747),"/",IF(ISBLANK(AC747),"-",AC747),"/",IF(ISBLANK(AF747),"-",AF747),"/",IF(ISBLANK(AH747),"-",AH747))</f>
        <v>-/-/-/-/-</v>
      </c>
      <c r="L747" s="4" t="str">
        <f aca="false">CONCATENATE(IF(ISBLANK(X747),"-",X747),"/",IF(ISBLANK(AA747),"-",AA747),"/",IF(ISBLANK(AD747),"-",AD747),"/",IF(ISBLANK(AG747),"-",AG747),"/",IF(ISBLANK(AI747),"-",AI747))</f>
        <v>-/-/-/-/-</v>
      </c>
      <c r="M747" s="14"/>
      <c r="N747" s="4" t="n">
        <v>2014</v>
      </c>
      <c r="O747" s="4" t="str">
        <f aca="false">CONCATENATE(IF(ISBLANK(V747),"-",V747),"/",IF(ISBLANK(Y747),"-",Y747),"/",IF(ISBLANK(AB747),"-",AB747),"/",IF(ISBLANK(AE747),"-",AE747))</f>
        <v>-/-/-/-</v>
      </c>
      <c r="P747" s="4" t="s">
        <v>1208</v>
      </c>
      <c r="Q747" s="4" t="s">
        <v>1198</v>
      </c>
      <c r="T747" s="11" t="n">
        <f aca="false">M747*F747</f>
        <v>0</v>
      </c>
      <c r="U747" s="12" t="n">
        <f aca="false">G747*M747</f>
        <v>0</v>
      </c>
      <c r="V747" s="0" t="s">
        <v>161</v>
      </c>
      <c r="AB747" s="0" t="s">
        <v>161</v>
      </c>
      <c r="AE747" s="4"/>
      <c r="AJ747" s="0" t="n">
        <f aca="false">VLOOKUP(D747,Koordinaten!$A:$C,2,FALSE())</f>
        <v>16.3725042</v>
      </c>
      <c r="AK747" s="0" t="n">
        <f aca="false">VLOOKUP(D747,Koordinaten!$A:$C,3,FALSE())</f>
        <v>48.2083537</v>
      </c>
      <c r="AL747" s="0" t="n">
        <f aca="false">IF(ISBLANK($E747),VLOOKUP(D747,Koordinaten!$A:$C,2,FALSE()),VLOOKUP($E747,Koordinaten!$F:$H,2,FALSE()))</f>
        <v>16.0816</v>
      </c>
      <c r="AM747" s="0" t="n">
        <f aca="false">IF(ISBLANK($E747),VLOOKUP(D747,Koordinaten!$A:$C,3,FALSE()),VLOOKUP($E747,Koordinaten!$F:$H,3,FALSE()))</f>
        <v>47.7221</v>
      </c>
      <c r="AN747" s="0" t="str">
        <f aca="false">CONCATENATE(AK747,";",AJ747)</f>
        <v>48,2083537;16,3725042</v>
      </c>
      <c r="AO747" s="0" t="str">
        <f aca="false">CONCATENATE(AM747,";",AL747)</f>
        <v>47,7221;16,0816</v>
      </c>
      <c r="AP747" s="0" t="n">
        <f aca="false">MIN(IF(ISBLANK(X747),9999,X747),IF(ISBLANK(AA747),9999,AA747),IF(ISBLANK(AD747),9999,AD747),IF(ISBLANK(AG747),9999,AG747),IF(ISBLANK(AI747),9999,AI747))</f>
        <v>9999</v>
      </c>
    </row>
    <row r="748" customFormat="false" ht="12.8" hidden="false" customHeight="false" outlineLevel="0" collapsed="false">
      <c r="B748" s="15" t="s">
        <v>89</v>
      </c>
      <c r="C748" s="4" t="n">
        <v>2012</v>
      </c>
      <c r="D748" s="4" t="s">
        <v>53</v>
      </c>
      <c r="E748" s="4" t="s">
        <v>147</v>
      </c>
      <c r="F748" s="4" t="n">
        <v>1</v>
      </c>
      <c r="G748" s="4"/>
      <c r="H748" s="2" t="s">
        <v>1209</v>
      </c>
      <c r="I748" s="2" t="s">
        <v>150</v>
      </c>
      <c r="J748" s="2" t="s">
        <v>150</v>
      </c>
      <c r="K748" s="4" t="str">
        <f aca="false">CONCATENATE(IF(ISBLANK(W748),"-",W748),"/",IF(ISBLANK(Z748),"-",Z748),"/",IF(ISBLANK(AC748),"-",AC748),"/",IF(ISBLANK(AF748),"-",AF748),"/",IF(ISBLANK(AH748),"-",AH748))</f>
        <v>-/-/-/-/-</v>
      </c>
      <c r="L748" s="4" t="str">
        <f aca="false">CONCATENATE(IF(ISBLANK(X748),"-",X748),"/",IF(ISBLANK(AA748),"-",AA748),"/",IF(ISBLANK(AD748),"-",AD748),"/",IF(ISBLANK(AG748),"-",AG748),"/",IF(ISBLANK(AI748),"-",AI748))</f>
        <v>-/-/-/-/-</v>
      </c>
      <c r="M748" s="14"/>
      <c r="N748" s="4" t="n">
        <v>2014</v>
      </c>
      <c r="O748" s="4" t="str">
        <f aca="false">CONCATENATE(IF(ISBLANK(V748),"-",V748),"/",IF(ISBLANK(Y748),"-",Y748),"/",IF(ISBLANK(AB748),"-",AB748),"/",IF(ISBLANK(AE748),"-",AE748))</f>
        <v>-/-/-/-</v>
      </c>
      <c r="P748" s="4" t="s">
        <v>1208</v>
      </c>
      <c r="Q748" s="4" t="s">
        <v>1198</v>
      </c>
      <c r="T748" s="11" t="n">
        <f aca="false">M748*F748</f>
        <v>0</v>
      </c>
      <c r="U748" s="12" t="n">
        <f aca="false">G748*M748</f>
        <v>0</v>
      </c>
      <c r="V748" s="0" t="s">
        <v>161</v>
      </c>
      <c r="AB748" s="0" t="s">
        <v>161</v>
      </c>
      <c r="AE748" s="4"/>
      <c r="AJ748" s="0" t="n">
        <f aca="false">VLOOKUP(D748,Koordinaten!$A:$C,2,FALSE())</f>
        <v>16.3725042</v>
      </c>
      <c r="AK748" s="0" t="n">
        <f aca="false">VLOOKUP(D748,Koordinaten!$A:$C,3,FALSE())</f>
        <v>48.2083537</v>
      </c>
      <c r="AL748" s="0" t="n">
        <f aca="false">IF(ISBLANK($E748),VLOOKUP(D748,Koordinaten!$A:$C,2,FALSE()),VLOOKUP($E748,Koordinaten!$F:$H,2,FALSE()))</f>
        <v>16.0816</v>
      </c>
      <c r="AM748" s="0" t="n">
        <f aca="false">IF(ISBLANK($E748),VLOOKUP(D748,Koordinaten!$A:$C,3,FALSE()),VLOOKUP($E748,Koordinaten!$F:$H,3,FALSE()))</f>
        <v>47.7221</v>
      </c>
      <c r="AN748" s="0" t="str">
        <f aca="false">CONCATENATE(AK748,";",AJ748)</f>
        <v>48,2083537;16,3725042</v>
      </c>
      <c r="AO748" s="0" t="str">
        <f aca="false">CONCATENATE(AM748,";",AL748)</f>
        <v>47,7221;16,0816</v>
      </c>
      <c r="AP748" s="0" t="n">
        <f aca="false">MIN(IF(ISBLANK(X748),9999,X748),IF(ISBLANK(AA748),9999,AA748),IF(ISBLANK(AD748),9999,AD748),IF(ISBLANK(AG748),9999,AG748),IF(ISBLANK(AI748),9999,AI748))</f>
        <v>9999</v>
      </c>
    </row>
    <row r="749" customFormat="false" ht="12.8" hidden="false" customHeight="false" outlineLevel="0" collapsed="false">
      <c r="B749" s="15" t="s">
        <v>89</v>
      </c>
      <c r="C749" s="4" t="n">
        <v>2012</v>
      </c>
      <c r="D749" s="4" t="s">
        <v>60</v>
      </c>
      <c r="E749" s="4"/>
      <c r="F749" s="4" t="n">
        <v>1</v>
      </c>
      <c r="G749" s="4"/>
      <c r="H749" s="2" t="s">
        <v>1210</v>
      </c>
      <c r="I749" s="2" t="s">
        <v>1211</v>
      </c>
      <c r="J749" s="2" t="s">
        <v>177</v>
      </c>
      <c r="K749" s="4" t="str">
        <f aca="false">CONCATENATE(IF(ISBLANK(W749),"-",W749),"/",IF(ISBLANK(Z749),"-",Z749),"/",IF(ISBLANK(AC749),"-",AC749),"/",IF(ISBLANK(AF749),"-",AF749),"/",IF(ISBLANK(AH749),"-",AH749))</f>
        <v>-/2014/-/-/-</v>
      </c>
      <c r="L749" s="4" t="str">
        <f aca="false">CONCATENATE(IF(ISBLANK(X749),"-",X749),"/",IF(ISBLANK(AA749),"-",AA749),"/",IF(ISBLANK(AD749),"-",AD749),"/",IF(ISBLANK(AG749),"-",AG749),"/",IF(ISBLANK(AI749),"-",AI749))</f>
        <v>-/2014/-/-/-</v>
      </c>
      <c r="M749" s="14"/>
      <c r="N749" s="4" t="n">
        <v>2014</v>
      </c>
      <c r="O749" s="4" t="str">
        <f aca="false">CONCATENATE(IF(ISBLANK(V749),"-",V749),"/",IF(ISBLANK(Y749),"-",Y749),"/",IF(ISBLANK(AB749),"-",AB749),"/",IF(ISBLANK(AE749),"-",AE749))</f>
        <v>-/83/-/-</v>
      </c>
      <c r="P749" s="4" t="s">
        <v>1208</v>
      </c>
      <c r="Q749" s="4" t="s">
        <v>1198</v>
      </c>
      <c r="T749" s="11" t="n">
        <f aca="false">M749*F749</f>
        <v>0</v>
      </c>
      <c r="U749" s="12" t="n">
        <f aca="false">G749*M749</f>
        <v>0</v>
      </c>
      <c r="V749" s="0" t="s">
        <v>161</v>
      </c>
      <c r="Y749" s="0" t="n">
        <v>83</v>
      </c>
      <c r="Z749" s="0" t="n">
        <v>2014</v>
      </c>
      <c r="AA749" s="0" t="n">
        <v>2014</v>
      </c>
      <c r="AB749" s="0" t="s">
        <v>161</v>
      </c>
      <c r="AE749" s="15"/>
      <c r="AJ749" s="0" t="n">
        <f aca="false">VLOOKUP(D749,Koordinaten!$A:$C,2,FALSE())</f>
        <v>12.4853384</v>
      </c>
      <c r="AK749" s="0" t="n">
        <f aca="false">VLOOKUP(D749,Koordinaten!$A:$C,3,FALSE())</f>
        <v>41.894802</v>
      </c>
      <c r="AL749" s="0" t="n">
        <f aca="false">IF(ISBLANK($E749),VLOOKUP(D749,Koordinaten!$A:$C,2,FALSE()),VLOOKUP($E749,Koordinaten!$F:$H,2,FALSE()))</f>
        <v>12.4853384</v>
      </c>
      <c r="AM749" s="0" t="n">
        <f aca="false">IF(ISBLANK($E749),VLOOKUP(D749,Koordinaten!$A:$C,3,FALSE()),VLOOKUP($E749,Koordinaten!$F:$H,3,FALSE()))</f>
        <v>41.894802</v>
      </c>
      <c r="AN749" s="0" t="str">
        <f aca="false">CONCATENATE(AK749,";",AJ749)</f>
        <v>41,894802;12,4853384</v>
      </c>
      <c r="AO749" s="0" t="str">
        <f aca="false">CONCATENATE(AM749,";",AL749)</f>
        <v>41,894802;12,4853384</v>
      </c>
      <c r="AP749" s="0" t="n">
        <f aca="false">MIN(IF(ISBLANK(X749),9999,X749),IF(ISBLANK(AA749),9999,AA749),IF(ISBLANK(AD749),9999,AD749),IF(ISBLANK(AG749),9999,AG749),IF(ISBLANK(AI749),9999,AI749))</f>
        <v>2014</v>
      </c>
    </row>
    <row r="750" customFormat="false" ht="12.8" hidden="false" customHeight="false" outlineLevel="0" collapsed="false">
      <c r="B750" s="15" t="s">
        <v>44</v>
      </c>
      <c r="C750" s="4" t="n">
        <v>2009</v>
      </c>
      <c r="D750" s="4" t="s">
        <v>60</v>
      </c>
      <c r="E750" s="4" t="s">
        <v>157</v>
      </c>
      <c r="F750" s="4" t="n">
        <v>3</v>
      </c>
      <c r="G750" s="4"/>
      <c r="H750" s="4" t="s">
        <v>273</v>
      </c>
      <c r="I750" s="13" t="s">
        <v>283</v>
      </c>
      <c r="J750" s="2" t="s">
        <v>48</v>
      </c>
      <c r="K750" s="4" t="str">
        <f aca="false">CONCATENATE(IF(ISBLANK(W750),"-",W750),"/",IF(ISBLANK(Z750),"-",Z750),"/",IF(ISBLANK(AC750),"-",AC750),"/",IF(ISBLANK(AF750),"-",AF750),"/",IF(ISBLANK(AH750),"-",AH750))</f>
        <v>-/-/-/-/-</v>
      </c>
      <c r="L750" s="4" t="str">
        <f aca="false">CONCATENATE(IF(ISBLANK(X750),"-",X750),"/",IF(ISBLANK(AA750),"-",AA750),"/",IF(ISBLANK(AD750),"-",AD750),"/",IF(ISBLANK(AG750),"-",AG750),"/",IF(ISBLANK(AI750),"-",AI750))</f>
        <v>-/-/-/-/-</v>
      </c>
      <c r="M750" s="14"/>
      <c r="N750" s="4" t="n">
        <v>2013</v>
      </c>
      <c r="O750" s="4" t="str">
        <f aca="false">CONCATENATE(IF(ISBLANK(V750),"-",V750),"/",IF(ISBLANK(Y750),"-",Y750),"/",IF(ISBLANK(AB750),"-",AB750),"/",IF(ISBLANK(AE750),"-",AE750))</f>
        <v>-/-/-/-</v>
      </c>
      <c r="P750" s="4" t="s">
        <v>273</v>
      </c>
      <c r="Q750" s="4" t="s">
        <v>1212</v>
      </c>
      <c r="T750" s="11" t="n">
        <f aca="false">M750*F750</f>
        <v>0</v>
      </c>
      <c r="U750" s="12" t="n">
        <f aca="false">G750*M750</f>
        <v>0</v>
      </c>
      <c r="V750" s="0" t="s">
        <v>161</v>
      </c>
      <c r="Y750" s="0" t="s">
        <v>161</v>
      </c>
      <c r="AB750" s="0" t="s">
        <v>161</v>
      </c>
      <c r="AE750" s="4"/>
      <c r="AJ750" s="0" t="n">
        <f aca="false">VLOOKUP(D750,Koordinaten!$A:$C,2,FALSE())</f>
        <v>12.4853384</v>
      </c>
      <c r="AK750" s="0" t="n">
        <f aca="false">VLOOKUP(D750,Koordinaten!$A:$C,3,FALSE())</f>
        <v>41.894802</v>
      </c>
      <c r="AL750" s="0" t="n">
        <f aca="false">IF(ISBLANK($E750),VLOOKUP(D750,Koordinaten!$A:$C,2,FALSE()),VLOOKUP($E750,Koordinaten!$F:$H,2,FALSE()))</f>
        <v>11.3547801</v>
      </c>
      <c r="AM750" s="0" t="n">
        <f aca="false">IF(ISBLANK($E750),VLOOKUP(D750,Koordinaten!$A:$C,3,FALSE()),VLOOKUP($E750,Koordinaten!$F:$H,3,FALSE()))</f>
        <v>46.4981125</v>
      </c>
      <c r="AN750" s="0" t="str">
        <f aca="false">CONCATENATE(AK750,";",AJ750)</f>
        <v>41,894802;12,4853384</v>
      </c>
      <c r="AO750" s="0" t="str">
        <f aca="false">CONCATENATE(AM750,";",AL750)</f>
        <v>46,4981125;11,3547801</v>
      </c>
      <c r="AP750" s="0" t="n">
        <f aca="false">MIN(IF(ISBLANK(X750),9999,X750),IF(ISBLANK(AA750),9999,AA750),IF(ISBLANK(AD750),9999,AD750),IF(ISBLANK(AG750),9999,AG750),IF(ISBLANK(AI750),9999,AI750))</f>
        <v>9999</v>
      </c>
    </row>
    <row r="751" customFormat="false" ht="12.8" hidden="false" customHeight="false" outlineLevel="0" collapsed="false">
      <c r="B751" s="4" t="s">
        <v>89</v>
      </c>
      <c r="C751" s="4" t="n">
        <v>2011</v>
      </c>
      <c r="D751" s="4" t="s">
        <v>60</v>
      </c>
      <c r="E751" s="4" t="s">
        <v>157</v>
      </c>
      <c r="F751" s="4" t="n">
        <v>3</v>
      </c>
      <c r="G751" s="4"/>
      <c r="H751" s="4" t="s">
        <v>273</v>
      </c>
      <c r="I751" s="13" t="s">
        <v>284</v>
      </c>
      <c r="J751" s="2" t="s">
        <v>144</v>
      </c>
      <c r="K751" s="4" t="str">
        <f aca="false">CONCATENATE(IF(ISBLANK(W751),"-",W751),"/",IF(ISBLANK(Z751),"-",Z751),"/",IF(ISBLANK(AC751),"-",AC751),"/",IF(ISBLANK(AF751),"-",AF751),"/",IF(ISBLANK(AH751),"-",AH751))</f>
        <v>-/-/2015/2013/-</v>
      </c>
      <c r="L751" s="4" t="str">
        <f aca="false">CONCATENATE(IF(ISBLANK(X751),"-",X751),"/",IF(ISBLANK(AA751),"-",AA751),"/",IF(ISBLANK(AD751),"-",AD751),"/",IF(ISBLANK(AG751),"-",AG751),"/",IF(ISBLANK(AI751),"-",AI751))</f>
        <v>-/-/2021/2015/-</v>
      </c>
      <c r="M751" s="14"/>
      <c r="N751" s="4" t="n">
        <v>2013</v>
      </c>
      <c r="O751" s="4" t="str">
        <f aca="false">CONCATENATE(IF(ISBLANK(V751),"-",V751),"/",IF(ISBLANK(Y751),"-",Y751),"/",IF(ISBLANK(AB751),"-",AB751),"/",IF(ISBLANK(AE751),"-",AE751))</f>
        <v>-/-/92/CT89</v>
      </c>
      <c r="P751" s="4" t="s">
        <v>563</v>
      </c>
      <c r="Q751" s="4" t="s">
        <v>1212</v>
      </c>
      <c r="T751" s="11" t="n">
        <f aca="false">M751*F751</f>
        <v>0</v>
      </c>
      <c r="U751" s="12" t="n">
        <f aca="false">G751*M751</f>
        <v>0</v>
      </c>
      <c r="V751" s="0" t="s">
        <v>161</v>
      </c>
      <c r="Y751" s="0" t="s">
        <v>161</v>
      </c>
      <c r="AB751" s="0" t="n">
        <v>92</v>
      </c>
      <c r="AC751" s="0" t="n">
        <v>2015</v>
      </c>
      <c r="AD751" s="0" t="n">
        <v>2021</v>
      </c>
      <c r="AE751" s="15" t="s">
        <v>604</v>
      </c>
      <c r="AF751" s="0" t="n">
        <v>2013</v>
      </c>
      <c r="AG751" s="0" t="n">
        <v>2015</v>
      </c>
      <c r="AJ751" s="0" t="n">
        <f aca="false">VLOOKUP(D751,Koordinaten!$A:$C,2,FALSE())</f>
        <v>12.4853384</v>
      </c>
      <c r="AK751" s="0" t="n">
        <f aca="false">VLOOKUP(D751,Koordinaten!$A:$C,3,FALSE())</f>
        <v>41.894802</v>
      </c>
      <c r="AL751" s="0" t="n">
        <f aca="false">IF(ISBLANK($E751),VLOOKUP(D751,Koordinaten!$A:$C,2,FALSE()),VLOOKUP($E751,Koordinaten!$F:$H,2,FALSE()))</f>
        <v>11.3547801</v>
      </c>
      <c r="AM751" s="0" t="n">
        <f aca="false">IF(ISBLANK($E751),VLOOKUP(D751,Koordinaten!$A:$C,3,FALSE()),VLOOKUP($E751,Koordinaten!$F:$H,3,FALSE()))</f>
        <v>46.4981125</v>
      </c>
      <c r="AN751" s="0" t="str">
        <f aca="false">CONCATENATE(AK751,";",AJ751)</f>
        <v>41,894802;12,4853384</v>
      </c>
      <c r="AO751" s="0" t="str">
        <f aca="false">CONCATENATE(AM751,";",AL751)</f>
        <v>46,4981125;11,3547801</v>
      </c>
      <c r="AP751" s="0" t="n">
        <f aca="false">MIN(IF(ISBLANK(X751),9999,X751),IF(ISBLANK(AA751),9999,AA751),IF(ISBLANK(AD751),9999,AD751),IF(ISBLANK(AG751),9999,AG751),IF(ISBLANK(AI751),9999,AI751))</f>
        <v>2015</v>
      </c>
    </row>
    <row r="752" customFormat="false" ht="12.8" hidden="false" customHeight="false" outlineLevel="0" collapsed="false">
      <c r="B752" s="4" t="s">
        <v>52</v>
      </c>
      <c r="C752" s="5" t="n">
        <v>2010</v>
      </c>
      <c r="D752" s="4" t="s">
        <v>60</v>
      </c>
      <c r="E752" s="4" t="s">
        <v>157</v>
      </c>
      <c r="F752" s="4" t="n">
        <v>1</v>
      </c>
      <c r="G752" s="4" t="n">
        <v>1</v>
      </c>
      <c r="H752" s="13" t="s">
        <v>817</v>
      </c>
      <c r="I752" s="13" t="s">
        <v>1213</v>
      </c>
      <c r="J752" s="2" t="s">
        <v>815</v>
      </c>
      <c r="K752" s="4" t="str">
        <f aca="false">CONCATENATE(IF(ISBLANK(W752),"-",W752),"/",IF(ISBLANK(Z752),"-",Z752),"/",IF(ISBLANK(AC752),"-",AC752),"/",IF(ISBLANK(AF752),"-",AF752),"/",IF(ISBLANK(AH752),"-",AH752))</f>
        <v>-/-/-/2010/-</v>
      </c>
      <c r="L752" s="4" t="str">
        <f aca="false">CONCATENATE(IF(ISBLANK(X752),"-",X752),"/",IF(ISBLANK(AA752),"-",AA752),"/",IF(ISBLANK(AD752),"-",AD752),"/",IF(ISBLANK(AG752),"-",AG752),"/",IF(ISBLANK(AI752),"-",AI752))</f>
        <v>-/-/-/2020/-</v>
      </c>
      <c r="M752" s="14"/>
      <c r="N752" s="4" t="n">
        <v>2013</v>
      </c>
      <c r="O752" s="4" t="str">
        <f aca="false">CONCATENATE(IF(ISBLANK(V752),"-",V752),"/",IF(ISBLANK(Y752),"-",Y752),"/",IF(ISBLANK(AB752),"-",AB752),"/",IF(ISBLANK(AE752),"-",AE752))</f>
        <v>-/-/-/CT</v>
      </c>
      <c r="P752" s="4" t="s">
        <v>817</v>
      </c>
      <c r="Q752" s="4" t="s">
        <v>1212</v>
      </c>
      <c r="T752" s="11" t="n">
        <f aca="false">M752*F752</f>
        <v>0</v>
      </c>
      <c r="U752" s="12" t="n">
        <f aca="false">G752*M752</f>
        <v>0</v>
      </c>
      <c r="V752" s="0" t="s">
        <v>161</v>
      </c>
      <c r="Y752" s="0" t="s">
        <v>161</v>
      </c>
      <c r="AB752" s="0" t="s">
        <v>161</v>
      </c>
      <c r="AE752" s="4" t="s">
        <v>640</v>
      </c>
      <c r="AF752" s="0" t="n">
        <v>2010</v>
      </c>
      <c r="AG752" s="0" t="n">
        <v>2020</v>
      </c>
      <c r="AJ752" s="0" t="n">
        <f aca="false">VLOOKUP(D752,Koordinaten!$A:$C,2,FALSE())</f>
        <v>12.4853384</v>
      </c>
      <c r="AK752" s="0" t="n">
        <f aca="false">VLOOKUP(D752,Koordinaten!$A:$C,3,FALSE())</f>
        <v>41.894802</v>
      </c>
      <c r="AL752" s="0" t="n">
        <f aca="false">IF(ISBLANK($E752),VLOOKUP(D752,Koordinaten!$A:$C,2,FALSE()),VLOOKUP($E752,Koordinaten!$F:$H,2,FALSE()))</f>
        <v>11.3547801</v>
      </c>
      <c r="AM752" s="0" t="n">
        <f aca="false">IF(ISBLANK($E752),VLOOKUP(D752,Koordinaten!$A:$C,3,FALSE()),VLOOKUP($E752,Koordinaten!$F:$H,3,FALSE()))</f>
        <v>46.4981125</v>
      </c>
      <c r="AN752" s="0" t="str">
        <f aca="false">CONCATENATE(AK752,";",AJ752)</f>
        <v>41,894802;12,4853384</v>
      </c>
      <c r="AO752" s="0" t="str">
        <f aca="false">CONCATENATE(AM752,";",AL752)</f>
        <v>46,4981125;11,3547801</v>
      </c>
      <c r="AP752" s="0" t="n">
        <f aca="false">MIN(IF(ISBLANK(X752),9999,X752),IF(ISBLANK(AA752),9999,AA752),IF(ISBLANK(AD752),9999,AD752),IF(ISBLANK(AG752),9999,AG752),IF(ISBLANK(AI752),9999,AI752))</f>
        <v>2020</v>
      </c>
      <c r="AQ752" s="10" t="n">
        <v>44107</v>
      </c>
      <c r="AR752" s="0" t="s">
        <v>51</v>
      </c>
    </row>
    <row r="753" customFormat="false" ht="12.8" hidden="false" customHeight="false" outlineLevel="0" collapsed="false">
      <c r="B753" s="15" t="s">
        <v>89</v>
      </c>
      <c r="C753" s="4" t="n">
        <v>2012</v>
      </c>
      <c r="D753" s="4" t="s">
        <v>60</v>
      </c>
      <c r="E753" s="4" t="s">
        <v>157</v>
      </c>
      <c r="F753" s="4" t="n">
        <v>3</v>
      </c>
      <c r="G753" s="4"/>
      <c r="H753" s="13" t="s">
        <v>817</v>
      </c>
      <c r="I753" s="13" t="s">
        <v>824</v>
      </c>
      <c r="J753" s="2" t="s">
        <v>166</v>
      </c>
      <c r="K753" s="4" t="str">
        <f aca="false">CONCATENATE(IF(ISBLANK(W753),"-",W753),"/",IF(ISBLANK(Z753),"-",Z753),"/",IF(ISBLANK(AC753),"-",AC753),"/",IF(ISBLANK(AF753),"-",AF753),"/",IF(ISBLANK(AH753),"-",AH753))</f>
        <v>2014/2014/-/-/-</v>
      </c>
      <c r="L753" s="4" t="str">
        <f aca="false">CONCATENATE(IF(ISBLANK(X753),"-",X753),"/",IF(ISBLANK(AA753),"-",AA753),"/",IF(ISBLANK(AD753),"-",AD753),"/",IF(ISBLANK(AG753),"-",AG753),"/",IF(ISBLANK(AI753),"-",AI753))</f>
        <v>2019/2017/-/-/-</v>
      </c>
      <c r="M753" s="14"/>
      <c r="N753" s="4" t="n">
        <v>2013</v>
      </c>
      <c r="O753" s="4" t="str">
        <f aca="false">CONCATENATE(IF(ISBLANK(V753),"-",V753),"/",IF(ISBLANK(Y753),"-",Y753),"/",IF(ISBLANK(AB753),"-",AB753),"/",IF(ISBLANK(AE753),"-",AE753))</f>
        <v>90/88/-/-</v>
      </c>
      <c r="P753" s="4" t="s">
        <v>817</v>
      </c>
      <c r="Q753" s="4" t="s">
        <v>1212</v>
      </c>
      <c r="T753" s="11" t="n">
        <f aca="false">M753*F753</f>
        <v>0</v>
      </c>
      <c r="U753" s="12" t="n">
        <f aca="false">G753*M753</f>
        <v>0</v>
      </c>
      <c r="V753" s="0" t="n">
        <v>90</v>
      </c>
      <c r="W753" s="0" t="n">
        <v>2014</v>
      </c>
      <c r="X753" s="0" t="n">
        <v>2019</v>
      </c>
      <c r="Y753" s="0" t="n">
        <v>88</v>
      </c>
      <c r="Z753" s="0" t="n">
        <v>2014</v>
      </c>
      <c r="AA753" s="0" t="n">
        <v>2017</v>
      </c>
      <c r="AB753" s="0" t="s">
        <v>161</v>
      </c>
      <c r="AE753" s="15"/>
      <c r="AJ753" s="0" t="n">
        <f aca="false">VLOOKUP(D753,Koordinaten!$A:$C,2,FALSE())</f>
        <v>12.4853384</v>
      </c>
      <c r="AK753" s="0" t="n">
        <f aca="false">VLOOKUP(D753,Koordinaten!$A:$C,3,FALSE())</f>
        <v>41.894802</v>
      </c>
      <c r="AL753" s="0" t="n">
        <f aca="false">IF(ISBLANK($E753),VLOOKUP(D753,Koordinaten!$A:$C,2,FALSE()),VLOOKUP($E753,Koordinaten!$F:$H,2,FALSE()))</f>
        <v>11.3547801</v>
      </c>
      <c r="AM753" s="0" t="n">
        <f aca="false">IF(ISBLANK($E753),VLOOKUP(D753,Koordinaten!$A:$C,3,FALSE()),VLOOKUP($E753,Koordinaten!$F:$H,3,FALSE()))</f>
        <v>46.4981125</v>
      </c>
      <c r="AN753" s="0" t="str">
        <f aca="false">CONCATENATE(AK753,";",AJ753)</f>
        <v>41,894802;12,4853384</v>
      </c>
      <c r="AO753" s="0" t="str">
        <f aca="false">CONCATENATE(AM753,";",AL753)</f>
        <v>46,4981125;11,3547801</v>
      </c>
      <c r="AP753" s="0" t="n">
        <f aca="false">MIN(IF(ISBLANK(X753),9999,X753),IF(ISBLANK(AA753),9999,AA753),IF(ISBLANK(AD753),9999,AD753),IF(ISBLANK(AG753),9999,AG753),IF(ISBLANK(AI753),9999,AI753))</f>
        <v>2017</v>
      </c>
    </row>
    <row r="754" customFormat="false" ht="12.8" hidden="false" customHeight="false" outlineLevel="0" collapsed="false">
      <c r="B754" s="15" t="s">
        <v>89</v>
      </c>
      <c r="C754" s="4" t="n">
        <v>2012</v>
      </c>
      <c r="D754" s="4" t="s">
        <v>60</v>
      </c>
      <c r="E754" s="4" t="s">
        <v>157</v>
      </c>
      <c r="F754" s="4" t="n">
        <v>3</v>
      </c>
      <c r="G754" s="4"/>
      <c r="H754" s="13" t="s">
        <v>817</v>
      </c>
      <c r="I754" s="13" t="s">
        <v>822</v>
      </c>
      <c r="J754" s="2" t="s">
        <v>97</v>
      </c>
      <c r="K754" s="4" t="str">
        <f aca="false">CONCATENATE(IF(ISBLANK(W754),"-",W754),"/",IF(ISBLANK(Z754),"-",Z754),"/",IF(ISBLANK(AC754),"-",AC754),"/",IF(ISBLANK(AF754),"-",AF754),"/",IF(ISBLANK(AH754),"-",AH754))</f>
        <v>2014/2014/-/-/-</v>
      </c>
      <c r="L754" s="4" t="str">
        <f aca="false">CONCATENATE(IF(ISBLANK(X754),"-",X754),"/",IF(ISBLANK(AA754),"-",AA754),"/",IF(ISBLANK(AD754),"-",AD754),"/",IF(ISBLANK(AG754),"-",AG754),"/",IF(ISBLANK(AI754),"-",AI754))</f>
        <v>2015/2018/-/-/-</v>
      </c>
      <c r="M754" s="14"/>
      <c r="N754" s="4" t="n">
        <v>2013</v>
      </c>
      <c r="O754" s="4" t="str">
        <f aca="false">CONCATENATE(IF(ISBLANK(V754),"-",V754),"/",IF(ISBLANK(Y754),"-",Y754),"/",IF(ISBLANK(AB754),"-",AB754),"/",IF(ISBLANK(AE754),"-",AE754))</f>
        <v>87/89/-/-</v>
      </c>
      <c r="P754" s="4" t="s">
        <v>817</v>
      </c>
      <c r="Q754" s="4" t="s">
        <v>1212</v>
      </c>
      <c r="T754" s="11" t="n">
        <f aca="false">M754*F754</f>
        <v>0</v>
      </c>
      <c r="U754" s="12" t="n">
        <f aca="false">G754*M754</f>
        <v>0</v>
      </c>
      <c r="V754" s="0" t="n">
        <v>87</v>
      </c>
      <c r="W754" s="0" t="n">
        <v>2014</v>
      </c>
      <c r="X754" s="0" t="n">
        <v>2015</v>
      </c>
      <c r="Y754" s="0" t="n">
        <v>89</v>
      </c>
      <c r="Z754" s="0" t="n">
        <v>2014</v>
      </c>
      <c r="AA754" s="0" t="n">
        <v>2018</v>
      </c>
      <c r="AB754" s="0" t="s">
        <v>161</v>
      </c>
      <c r="AE754" s="15"/>
      <c r="AJ754" s="0" t="n">
        <f aca="false">VLOOKUP(D754,Koordinaten!$A:$C,2,FALSE())</f>
        <v>12.4853384</v>
      </c>
      <c r="AK754" s="0" t="n">
        <f aca="false">VLOOKUP(D754,Koordinaten!$A:$C,3,FALSE())</f>
        <v>41.894802</v>
      </c>
      <c r="AL754" s="0" t="n">
        <f aca="false">IF(ISBLANK($E754),VLOOKUP(D754,Koordinaten!$A:$C,2,FALSE()),VLOOKUP($E754,Koordinaten!$F:$H,2,FALSE()))</f>
        <v>11.3547801</v>
      </c>
      <c r="AM754" s="0" t="n">
        <f aca="false">IF(ISBLANK($E754),VLOOKUP(D754,Koordinaten!$A:$C,3,FALSE()),VLOOKUP($E754,Koordinaten!$F:$H,3,FALSE()))</f>
        <v>46.4981125</v>
      </c>
      <c r="AN754" s="0" t="str">
        <f aca="false">CONCATENATE(AK754,";",AJ754)</f>
        <v>41,894802;12,4853384</v>
      </c>
      <c r="AO754" s="0" t="str">
        <f aca="false">CONCATENATE(AM754,";",AL754)</f>
        <v>46,4981125;11,3547801</v>
      </c>
      <c r="AP754" s="0" t="n">
        <f aca="false">MIN(IF(ISBLANK(X754),9999,X754),IF(ISBLANK(AA754),9999,AA754),IF(ISBLANK(AD754),9999,AD754),IF(ISBLANK(AG754),9999,AG754),IF(ISBLANK(AI754),9999,AI754))</f>
        <v>2015</v>
      </c>
    </row>
    <row r="755" customFormat="false" ht="12.8" hidden="false" customHeight="false" outlineLevel="0" collapsed="false">
      <c r="B755" s="4" t="s">
        <v>44</v>
      </c>
      <c r="C755" s="4" t="n">
        <v>2011</v>
      </c>
      <c r="D755" s="4" t="s">
        <v>60</v>
      </c>
      <c r="E755" s="4" t="s">
        <v>157</v>
      </c>
      <c r="F755" s="4" t="n">
        <v>3</v>
      </c>
      <c r="G755" s="4"/>
      <c r="H755" s="13" t="s">
        <v>817</v>
      </c>
      <c r="I755" s="13" t="s">
        <v>819</v>
      </c>
      <c r="J755" s="2" t="s">
        <v>48</v>
      </c>
      <c r="K755" s="4" t="str">
        <f aca="false">CONCATENATE(IF(ISBLANK(W755),"-",W755),"/",IF(ISBLANK(Z755),"-",Z755),"/",IF(ISBLANK(AC755),"-",AC755),"/",IF(ISBLANK(AF755),"-",AF755),"/",IF(ISBLANK(AH755),"-",AH755))</f>
        <v>2014/-/-/-/-</v>
      </c>
      <c r="L755" s="4" t="str">
        <f aca="false">CONCATENATE(IF(ISBLANK(X755),"-",X755),"/",IF(ISBLANK(AA755),"-",AA755),"/",IF(ISBLANK(AD755),"-",AD755),"/",IF(ISBLANK(AG755),"-",AG755),"/",IF(ISBLANK(AI755),"-",AI755))</f>
        <v>2018/-/-/-/-</v>
      </c>
      <c r="M755" s="14"/>
      <c r="N755" s="4" t="n">
        <v>2013</v>
      </c>
      <c r="O755" s="4" t="str">
        <f aca="false">CONCATENATE(IF(ISBLANK(V755),"-",V755),"/",IF(ISBLANK(Y755),"-",Y755),"/",IF(ISBLANK(AB755),"-",AB755),"/",IF(ISBLANK(AE755),"-",AE755))</f>
        <v>88/-/-/-</v>
      </c>
      <c r="P755" s="4" t="s">
        <v>817</v>
      </c>
      <c r="Q755" s="4" t="s">
        <v>1212</v>
      </c>
      <c r="T755" s="11" t="n">
        <f aca="false">M755*F755</f>
        <v>0</v>
      </c>
      <c r="U755" s="12" t="n">
        <f aca="false">G755*M755</f>
        <v>0</v>
      </c>
      <c r="V755" s="0" t="n">
        <v>88</v>
      </c>
      <c r="W755" s="0" t="n">
        <v>2014</v>
      </c>
      <c r="X755" s="0" t="n">
        <v>2018</v>
      </c>
      <c r="Y755" s="0" t="s">
        <v>161</v>
      </c>
      <c r="AB755" s="0" t="s">
        <v>161</v>
      </c>
      <c r="AE755" s="15"/>
      <c r="AJ755" s="0" t="n">
        <f aca="false">VLOOKUP(D755,Koordinaten!$A:$C,2,FALSE())</f>
        <v>12.4853384</v>
      </c>
      <c r="AK755" s="0" t="n">
        <f aca="false">VLOOKUP(D755,Koordinaten!$A:$C,3,FALSE())</f>
        <v>41.894802</v>
      </c>
      <c r="AL755" s="0" t="n">
        <f aca="false">IF(ISBLANK($E755),VLOOKUP(D755,Koordinaten!$A:$C,2,FALSE()),VLOOKUP($E755,Koordinaten!$F:$H,2,FALSE()))</f>
        <v>11.3547801</v>
      </c>
      <c r="AM755" s="0" t="n">
        <f aca="false">IF(ISBLANK($E755),VLOOKUP(D755,Koordinaten!$A:$C,3,FALSE()),VLOOKUP($E755,Koordinaten!$F:$H,3,FALSE()))</f>
        <v>46.4981125</v>
      </c>
      <c r="AN755" s="0" t="str">
        <f aca="false">CONCATENATE(AK755,";",AJ755)</f>
        <v>41,894802;12,4853384</v>
      </c>
      <c r="AO755" s="0" t="str">
        <f aca="false">CONCATENATE(AM755,";",AL755)</f>
        <v>46,4981125;11,3547801</v>
      </c>
      <c r="AP755" s="0" t="n">
        <f aca="false">MIN(IF(ISBLANK(X755),9999,X755),IF(ISBLANK(AA755),9999,AA755),IF(ISBLANK(AD755),9999,AD755),IF(ISBLANK(AG755),9999,AG755),IF(ISBLANK(AI755),9999,AI755))</f>
        <v>2018</v>
      </c>
    </row>
    <row r="756" customFormat="false" ht="12.8" hidden="false" customHeight="false" outlineLevel="0" collapsed="false">
      <c r="B756" s="4" t="s">
        <v>44</v>
      </c>
      <c r="C756" s="4" t="n">
        <v>2011</v>
      </c>
      <c r="D756" s="4" t="s">
        <v>60</v>
      </c>
      <c r="E756" s="4" t="s">
        <v>157</v>
      </c>
      <c r="F756" s="4" t="n">
        <v>3</v>
      </c>
      <c r="G756" s="4"/>
      <c r="H756" s="13" t="s">
        <v>817</v>
      </c>
      <c r="I756" s="13" t="s">
        <v>820</v>
      </c>
      <c r="J756" s="2" t="s">
        <v>163</v>
      </c>
      <c r="K756" s="4" t="str">
        <f aca="false">CONCATENATE(IF(ISBLANK(W756),"-",W756),"/",IF(ISBLANK(Z756),"-",Z756),"/",IF(ISBLANK(AC756),"-",AC756),"/",IF(ISBLANK(AF756),"-",AF756),"/",IF(ISBLANK(AH756),"-",AH756))</f>
        <v>2014/2014/-/-/-</v>
      </c>
      <c r="L756" s="4" t="str">
        <f aca="false">CONCATENATE(IF(ISBLANK(X756),"-",X756),"/",IF(ISBLANK(AA756),"-",AA756),"/",IF(ISBLANK(AD756),"-",AD756),"/",IF(ISBLANK(AG756),"-",AG756),"/",IF(ISBLANK(AI756),"-",AI756))</f>
        <v>2016/2014/-/-/-</v>
      </c>
      <c r="M756" s="14"/>
      <c r="N756" s="4" t="n">
        <v>2013</v>
      </c>
      <c r="O756" s="4" t="str">
        <f aca="false">CONCATENATE(IF(ISBLANK(V756),"-",V756),"/",IF(ISBLANK(Y756),"-",Y756),"/",IF(ISBLANK(AB756),"-",AB756),"/",IF(ISBLANK(AE756),"-",AE756))</f>
        <v>88/86/-/-</v>
      </c>
      <c r="P756" s="4" t="s">
        <v>817</v>
      </c>
      <c r="Q756" s="4" t="s">
        <v>1212</v>
      </c>
      <c r="S756" s="0" t="s">
        <v>1214</v>
      </c>
      <c r="T756" s="11" t="n">
        <f aca="false">M756*F756</f>
        <v>0</v>
      </c>
      <c r="U756" s="12" t="n">
        <f aca="false">G756*M756</f>
        <v>0</v>
      </c>
      <c r="V756" s="0" t="n">
        <v>88</v>
      </c>
      <c r="W756" s="0" t="n">
        <v>2014</v>
      </c>
      <c r="X756" s="0" t="n">
        <v>2016</v>
      </c>
      <c r="Y756" s="0" t="n">
        <v>86</v>
      </c>
      <c r="Z756" s="0" t="n">
        <v>2014</v>
      </c>
      <c r="AA756" s="0" t="n">
        <v>2014</v>
      </c>
      <c r="AB756" s="0" t="s">
        <v>161</v>
      </c>
      <c r="AE756" s="15"/>
      <c r="AJ756" s="0" t="n">
        <f aca="false">VLOOKUP(D756,Koordinaten!$A:$C,2,FALSE())</f>
        <v>12.4853384</v>
      </c>
      <c r="AK756" s="0" t="n">
        <f aca="false">VLOOKUP(D756,Koordinaten!$A:$C,3,FALSE())</f>
        <v>41.894802</v>
      </c>
      <c r="AL756" s="0" t="n">
        <f aca="false">IF(ISBLANK($E756),VLOOKUP(D756,Koordinaten!$A:$C,2,FALSE()),VLOOKUP($E756,Koordinaten!$F:$H,2,FALSE()))</f>
        <v>11.3547801</v>
      </c>
      <c r="AM756" s="0" t="n">
        <f aca="false">IF(ISBLANK($E756),VLOOKUP(D756,Koordinaten!$A:$C,3,FALSE()),VLOOKUP($E756,Koordinaten!$F:$H,3,FALSE()))</f>
        <v>46.4981125</v>
      </c>
      <c r="AN756" s="0" t="str">
        <f aca="false">CONCATENATE(AK756,";",AJ756)</f>
        <v>41,894802;12,4853384</v>
      </c>
      <c r="AO756" s="0" t="str">
        <f aca="false">CONCATENATE(AM756,";",AL756)</f>
        <v>46,4981125;11,3547801</v>
      </c>
      <c r="AP756" s="0" t="n">
        <f aca="false">MIN(IF(ISBLANK(X756),9999,X756),IF(ISBLANK(AA756),9999,AA756),IF(ISBLANK(AD756),9999,AD756),IF(ISBLANK(AG756),9999,AG756),IF(ISBLANK(AI756),9999,AI756))</f>
        <v>2014</v>
      </c>
    </row>
    <row r="757" customFormat="false" ht="12.8" hidden="false" customHeight="false" outlineLevel="0" collapsed="false">
      <c r="B757" s="4" t="s">
        <v>89</v>
      </c>
      <c r="C757" s="5" t="n">
        <v>2012</v>
      </c>
      <c r="D757" s="4" t="s">
        <v>60</v>
      </c>
      <c r="E757" s="4" t="s">
        <v>157</v>
      </c>
      <c r="F757" s="4" t="n">
        <v>6</v>
      </c>
      <c r="G757" s="4"/>
      <c r="H757" s="13" t="s">
        <v>935</v>
      </c>
      <c r="I757" s="13" t="s">
        <v>1215</v>
      </c>
      <c r="J757" s="2" t="s">
        <v>144</v>
      </c>
      <c r="K757" s="4" t="str">
        <f aca="false">CONCATENATE(IF(ISBLANK(W757),"-",W757),"/",IF(ISBLANK(Z757),"-",Z757),"/",IF(ISBLANK(AC757),"-",AC757),"/",IF(ISBLANK(AF757),"-",AF757),"/",IF(ISBLANK(AH757),"-",AH757))</f>
        <v>-/2014/-/-/-</v>
      </c>
      <c r="L757" s="4" t="str">
        <f aca="false">CONCATENATE(IF(ISBLANK(X757),"-",X757),"/",IF(ISBLANK(AA757),"-",AA757),"/",IF(ISBLANK(AD757),"-",AD757),"/",IF(ISBLANK(AG757),"-",AG757),"/",IF(ISBLANK(AI757),"-",AI757))</f>
        <v>-/2017/-/-/-</v>
      </c>
      <c r="M757" s="14"/>
      <c r="N757" s="4" t="n">
        <v>2013</v>
      </c>
      <c r="O757" s="4" t="str">
        <f aca="false">CONCATENATE(IF(ISBLANK(V757),"-",V757),"/",IF(ISBLANK(Y757),"-",Y757),"/",IF(ISBLANK(AB757),"-",AB757),"/",IF(ISBLANK(AE757),"-",AE757))</f>
        <v>-/89/-/-</v>
      </c>
      <c r="P757" s="4" t="s">
        <v>1216</v>
      </c>
      <c r="Q757" s="4" t="s">
        <v>1212</v>
      </c>
      <c r="T757" s="11" t="n">
        <f aca="false">M757*F757</f>
        <v>0</v>
      </c>
      <c r="U757" s="12" t="n">
        <f aca="false">G757*M757</f>
        <v>0</v>
      </c>
      <c r="V757" s="2" t="s">
        <v>161</v>
      </c>
      <c r="Y757" s="0" t="n">
        <v>89</v>
      </c>
      <c r="Z757" s="0" t="n">
        <v>2014</v>
      </c>
      <c r="AA757" s="0" t="n">
        <v>2017</v>
      </c>
      <c r="AB757" s="0" t="s">
        <v>161</v>
      </c>
      <c r="AE757" s="15"/>
      <c r="AJ757" s="0" t="n">
        <f aca="false">VLOOKUP(D757,Koordinaten!$A:$C,2,FALSE())</f>
        <v>12.4853384</v>
      </c>
      <c r="AK757" s="0" t="n">
        <f aca="false">VLOOKUP(D757,Koordinaten!$A:$C,3,FALSE())</f>
        <v>41.894802</v>
      </c>
      <c r="AL757" s="0" t="n">
        <f aca="false">IF(ISBLANK($E757),VLOOKUP(D757,Koordinaten!$A:$C,2,FALSE()),VLOOKUP($E757,Koordinaten!$F:$H,2,FALSE()))</f>
        <v>11.3547801</v>
      </c>
      <c r="AM757" s="0" t="n">
        <f aca="false">IF(ISBLANK($E757),VLOOKUP(D757,Koordinaten!$A:$C,3,FALSE()),VLOOKUP($E757,Koordinaten!$F:$H,3,FALSE()))</f>
        <v>46.4981125</v>
      </c>
      <c r="AN757" s="0" t="str">
        <f aca="false">CONCATENATE(AK757,";",AJ757)</f>
        <v>41,894802;12,4853384</v>
      </c>
      <c r="AO757" s="0" t="str">
        <f aca="false">CONCATENATE(AM757,";",AL757)</f>
        <v>46,4981125;11,3547801</v>
      </c>
      <c r="AP757" s="0" t="n">
        <f aca="false">MIN(IF(ISBLANK(X757),9999,X757),IF(ISBLANK(AA757),9999,AA757),IF(ISBLANK(AD757),9999,AD757),IF(ISBLANK(AG757),9999,AG757),IF(ISBLANK(AI757),9999,AI757))</f>
        <v>2017</v>
      </c>
    </row>
    <row r="758" customFormat="false" ht="12.8" hidden="false" customHeight="false" outlineLevel="0" collapsed="false">
      <c r="B758" s="4" t="s">
        <v>89</v>
      </c>
      <c r="C758" s="4" t="n">
        <v>2011</v>
      </c>
      <c r="D758" s="4" t="s">
        <v>60</v>
      </c>
      <c r="E758" s="4" t="s">
        <v>157</v>
      </c>
      <c r="F758" s="4" t="n">
        <v>3</v>
      </c>
      <c r="G758" s="4"/>
      <c r="H758" s="13" t="s">
        <v>935</v>
      </c>
      <c r="I758" s="13" t="s">
        <v>1217</v>
      </c>
      <c r="J758" s="2" t="s">
        <v>97</v>
      </c>
      <c r="K758" s="4" t="str">
        <f aca="false">CONCATENATE(IF(ISBLANK(W758),"-",W758),"/",IF(ISBLANK(Z758),"-",Z758),"/",IF(ISBLANK(AC758),"-",AC758),"/",IF(ISBLANK(AF758),"-",AF758),"/",IF(ISBLANK(AH758),"-",AH758))</f>
        <v>-/2014/-/-/-</v>
      </c>
      <c r="L758" s="4" t="str">
        <f aca="false">CONCATENATE(IF(ISBLANK(X758),"-",X758),"/",IF(ISBLANK(AA758),"-",AA758),"/",IF(ISBLANK(AD758),"-",AD758),"/",IF(ISBLANK(AG758),"-",AG758),"/",IF(ISBLANK(AI758),"-",AI758))</f>
        <v>-/2024/-/-/-</v>
      </c>
      <c r="M758" s="14"/>
      <c r="N758" s="4" t="n">
        <v>2013</v>
      </c>
      <c r="O758" s="4" t="str">
        <f aca="false">CONCATENATE(IF(ISBLANK(V758),"-",V758),"/",IF(ISBLANK(Y758),"-",Y758),"/",IF(ISBLANK(AB758),"-",AB758),"/",IF(ISBLANK(AE758),"-",AE758))</f>
        <v>-/90/-/-</v>
      </c>
      <c r="P758" s="4" t="s">
        <v>1216</v>
      </c>
      <c r="Q758" s="4" t="s">
        <v>1212</v>
      </c>
      <c r="T758" s="11" t="n">
        <f aca="false">M758*F758</f>
        <v>0</v>
      </c>
      <c r="U758" s="12" t="n">
        <f aca="false">G758*M758</f>
        <v>0</v>
      </c>
      <c r="V758" s="2" t="s">
        <v>161</v>
      </c>
      <c r="Y758" s="0" t="n">
        <v>90</v>
      </c>
      <c r="Z758" s="0" t="n">
        <v>2014</v>
      </c>
      <c r="AA758" s="0" t="n">
        <v>2024</v>
      </c>
      <c r="AB758" s="0" t="s">
        <v>161</v>
      </c>
      <c r="AE758" s="15"/>
      <c r="AJ758" s="0" t="n">
        <f aca="false">VLOOKUP(D758,Koordinaten!$A:$C,2,FALSE())</f>
        <v>12.4853384</v>
      </c>
      <c r="AK758" s="0" t="n">
        <f aca="false">VLOOKUP(D758,Koordinaten!$A:$C,3,FALSE())</f>
        <v>41.894802</v>
      </c>
      <c r="AL758" s="0" t="n">
        <f aca="false">IF(ISBLANK($E758),VLOOKUP(D758,Koordinaten!$A:$C,2,FALSE()),VLOOKUP($E758,Koordinaten!$F:$H,2,FALSE()))</f>
        <v>11.3547801</v>
      </c>
      <c r="AM758" s="0" t="n">
        <f aca="false">IF(ISBLANK($E758),VLOOKUP(D758,Koordinaten!$A:$C,3,FALSE()),VLOOKUP($E758,Koordinaten!$F:$H,3,FALSE()))</f>
        <v>46.4981125</v>
      </c>
      <c r="AN758" s="0" t="str">
        <f aca="false">CONCATENATE(AK758,";",AJ758)</f>
        <v>41,894802;12,4853384</v>
      </c>
      <c r="AO758" s="0" t="str">
        <f aca="false">CONCATENATE(AM758,";",AL758)</f>
        <v>46,4981125;11,3547801</v>
      </c>
      <c r="AP758" s="0" t="n">
        <f aca="false">MIN(IF(ISBLANK(X758),9999,X758),IF(ISBLANK(AA758),9999,AA758),IF(ISBLANK(AD758),9999,AD758),IF(ISBLANK(AG758),9999,AG758),IF(ISBLANK(AI758),9999,AI758))</f>
        <v>2024</v>
      </c>
    </row>
    <row r="759" customFormat="false" ht="12.8" hidden="false" customHeight="false" outlineLevel="0" collapsed="false">
      <c r="B759" s="15" t="s">
        <v>44</v>
      </c>
      <c r="C759" s="4" t="n">
        <v>2006</v>
      </c>
      <c r="D759" s="4" t="s">
        <v>60</v>
      </c>
      <c r="E759" s="4" t="s">
        <v>157</v>
      </c>
      <c r="F759" s="4" t="n">
        <v>3</v>
      </c>
      <c r="G759" s="4"/>
      <c r="H759" s="13" t="s">
        <v>935</v>
      </c>
      <c r="I759" s="13" t="s">
        <v>1218</v>
      </c>
      <c r="J759" s="2" t="s">
        <v>69</v>
      </c>
      <c r="K759" s="4" t="str">
        <f aca="false">CONCATENATE(IF(ISBLANK(W759),"-",W759),"/",IF(ISBLANK(Z759),"-",Z759),"/",IF(ISBLANK(AC759),"-",AC759),"/",IF(ISBLANK(AF759),"-",AF759),"/",IF(ISBLANK(AH759),"-",AH759))</f>
        <v>-/-/-/-/-</v>
      </c>
      <c r="L759" s="4" t="str">
        <f aca="false">CONCATENATE(IF(ISBLANK(X759),"-",X759),"/",IF(ISBLANK(AA759),"-",AA759),"/",IF(ISBLANK(AD759),"-",AD759),"/",IF(ISBLANK(AG759),"-",AG759),"/",IF(ISBLANK(AI759),"-",AI759))</f>
        <v>-/-/-/-/-</v>
      </c>
      <c r="M759" s="14"/>
      <c r="N759" s="4" t="n">
        <v>2013</v>
      </c>
      <c r="O759" s="4" t="str">
        <f aca="false">CONCATENATE(IF(ISBLANK(V759),"-",V759),"/",IF(ISBLANK(Y759),"-",Y759),"/",IF(ISBLANK(AB759),"-",AB759),"/",IF(ISBLANK(AE759),"-",AE759))</f>
        <v>-/-/-/-</v>
      </c>
      <c r="P759" s="4" t="s">
        <v>1216</v>
      </c>
      <c r="Q759" s="4" t="s">
        <v>1212</v>
      </c>
      <c r="T759" s="11" t="n">
        <f aca="false">M759*F759</f>
        <v>0</v>
      </c>
      <c r="U759" s="12" t="n">
        <f aca="false">G759*M759</f>
        <v>0</v>
      </c>
      <c r="V759" s="2" t="s">
        <v>161</v>
      </c>
      <c r="Y759" s="0" t="s">
        <v>161</v>
      </c>
      <c r="AB759" s="0" t="s">
        <v>161</v>
      </c>
      <c r="AE759" s="15"/>
      <c r="AJ759" s="0" t="n">
        <f aca="false">VLOOKUP(D759,Koordinaten!$A:$C,2,FALSE())</f>
        <v>12.4853384</v>
      </c>
      <c r="AK759" s="0" t="n">
        <f aca="false">VLOOKUP(D759,Koordinaten!$A:$C,3,FALSE())</f>
        <v>41.894802</v>
      </c>
      <c r="AL759" s="0" t="n">
        <f aca="false">IF(ISBLANK($E759),VLOOKUP(D759,Koordinaten!$A:$C,2,FALSE()),VLOOKUP($E759,Koordinaten!$F:$H,2,FALSE()))</f>
        <v>11.3547801</v>
      </c>
      <c r="AM759" s="0" t="n">
        <f aca="false">IF(ISBLANK($E759),VLOOKUP(D759,Koordinaten!$A:$C,3,FALSE()),VLOOKUP($E759,Koordinaten!$F:$H,3,FALSE()))</f>
        <v>46.4981125</v>
      </c>
      <c r="AN759" s="0" t="str">
        <f aca="false">CONCATENATE(AK759,";",AJ759)</f>
        <v>41,894802;12,4853384</v>
      </c>
      <c r="AO759" s="0" t="str">
        <f aca="false">CONCATENATE(AM759,";",AL759)</f>
        <v>46,4981125;11,3547801</v>
      </c>
      <c r="AP759" s="0" t="n">
        <f aca="false">MIN(IF(ISBLANK(X759),9999,X759),IF(ISBLANK(AA759),9999,AA759),IF(ISBLANK(AD759),9999,AD759),IF(ISBLANK(AG759),9999,AG759),IF(ISBLANK(AI759),9999,AI759))</f>
        <v>9999</v>
      </c>
    </row>
    <row r="760" customFormat="false" ht="12.8" hidden="false" customHeight="false" outlineLevel="0" collapsed="false">
      <c r="B760" s="4" t="s">
        <v>52</v>
      </c>
      <c r="C760" s="4" t="n">
        <v>2009</v>
      </c>
      <c r="D760" s="4" t="s">
        <v>60</v>
      </c>
      <c r="E760" s="4" t="s">
        <v>157</v>
      </c>
      <c r="F760" s="4" t="n">
        <v>1</v>
      </c>
      <c r="G760" s="4"/>
      <c r="H760" s="13" t="s">
        <v>935</v>
      </c>
      <c r="I760" s="13" t="s">
        <v>1219</v>
      </c>
      <c r="J760" s="2" t="s">
        <v>79</v>
      </c>
      <c r="K760" s="4" t="str">
        <f aca="false">CONCATENATE(IF(ISBLANK(W760),"-",W760),"/",IF(ISBLANK(Z760),"-",Z760),"/",IF(ISBLANK(AC760),"-",AC760),"/",IF(ISBLANK(AF760),"-",AF760),"/",IF(ISBLANK(AH760),"-",AH760))</f>
        <v>-/-/-/-/-</v>
      </c>
      <c r="L760" s="4" t="str">
        <f aca="false">CONCATENATE(IF(ISBLANK(X760),"-",X760),"/",IF(ISBLANK(AA760),"-",AA760),"/",IF(ISBLANK(AD760),"-",AD760),"/",IF(ISBLANK(AG760),"-",AG760),"/",IF(ISBLANK(AI760),"-",AI760))</f>
        <v>-/-/-/-/-</v>
      </c>
      <c r="M760" s="14"/>
      <c r="N760" s="4" t="n">
        <v>2013</v>
      </c>
      <c r="O760" s="4" t="str">
        <f aca="false">CONCATENATE(IF(ISBLANK(V760),"-",V760),"/",IF(ISBLANK(Y760),"-",Y760),"/",IF(ISBLANK(AB760),"-",AB760),"/",IF(ISBLANK(AE760),"-",AE760))</f>
        <v>-/-/-/-</v>
      </c>
      <c r="P760" s="4" t="s">
        <v>1216</v>
      </c>
      <c r="Q760" s="4" t="s">
        <v>1212</v>
      </c>
      <c r="T760" s="11" t="n">
        <f aca="false">M760*F760</f>
        <v>0</v>
      </c>
      <c r="U760" s="12" t="n">
        <f aca="false">G760*M760</f>
        <v>0</v>
      </c>
      <c r="V760" s="2" t="s">
        <v>161</v>
      </c>
      <c r="Y760" s="0" t="s">
        <v>161</v>
      </c>
      <c r="AB760" s="0" t="s">
        <v>161</v>
      </c>
      <c r="AE760" s="15"/>
      <c r="AJ760" s="0" t="n">
        <f aca="false">VLOOKUP(D760,Koordinaten!$A:$C,2,FALSE())</f>
        <v>12.4853384</v>
      </c>
      <c r="AK760" s="0" t="n">
        <f aca="false">VLOOKUP(D760,Koordinaten!$A:$C,3,FALSE())</f>
        <v>41.894802</v>
      </c>
      <c r="AL760" s="0" t="n">
        <f aca="false">IF(ISBLANK($E760),VLOOKUP(D760,Koordinaten!$A:$C,2,FALSE()),VLOOKUP($E760,Koordinaten!$F:$H,2,FALSE()))</f>
        <v>11.3547801</v>
      </c>
      <c r="AM760" s="0" t="n">
        <f aca="false">IF(ISBLANK($E760),VLOOKUP(D760,Koordinaten!$A:$C,3,FALSE()),VLOOKUP($E760,Koordinaten!$F:$H,3,FALSE()))</f>
        <v>46.4981125</v>
      </c>
      <c r="AN760" s="0" t="str">
        <f aca="false">CONCATENATE(AK760,";",AJ760)</f>
        <v>41,894802;12,4853384</v>
      </c>
      <c r="AO760" s="0" t="str">
        <f aca="false">CONCATENATE(AM760,";",AL760)</f>
        <v>46,4981125;11,3547801</v>
      </c>
      <c r="AP760" s="0" t="n">
        <f aca="false">MIN(IF(ISBLANK(X760),9999,X760),IF(ISBLANK(AA760),9999,AA760),IF(ISBLANK(AD760),9999,AD760),IF(ISBLANK(AG760),9999,AG760),IF(ISBLANK(AI760),9999,AI760))</f>
        <v>9999</v>
      </c>
    </row>
    <row r="761" customFormat="false" ht="12.8" hidden="false" customHeight="false" outlineLevel="0" collapsed="false">
      <c r="B761" s="15" t="s">
        <v>128</v>
      </c>
      <c r="C761" s="4"/>
      <c r="D761" s="4" t="s">
        <v>60</v>
      </c>
      <c r="E761" s="4" t="s">
        <v>157</v>
      </c>
      <c r="F761" s="4" t="n">
        <v>3</v>
      </c>
      <c r="G761" s="4"/>
      <c r="H761" s="13" t="s">
        <v>828</v>
      </c>
      <c r="I761" s="13" t="s">
        <v>137</v>
      </c>
      <c r="J761" s="2" t="s">
        <v>1031</v>
      </c>
      <c r="K761" s="4" t="str">
        <f aca="false">CONCATENATE(IF(ISBLANK(W761),"-",W761),"/",IF(ISBLANK(Z761),"-",Z761),"/",IF(ISBLANK(AC761),"-",AC761),"/",IF(ISBLANK(AF761),"-",AF761),"/",IF(ISBLANK(AH761),"-",AH761))</f>
        <v>-/-/-/-/-</v>
      </c>
      <c r="L761" s="4" t="str">
        <f aca="false">CONCATENATE(IF(ISBLANK(X761),"-",X761),"/",IF(ISBLANK(AA761),"-",AA761),"/",IF(ISBLANK(AD761),"-",AD761),"/",IF(ISBLANK(AG761),"-",AG761),"/",IF(ISBLANK(AI761),"-",AI761))</f>
        <v>-/-/-/-/-</v>
      </c>
      <c r="M761" s="14"/>
      <c r="N761" s="4" t="n">
        <v>2013</v>
      </c>
      <c r="O761" s="4" t="str">
        <f aca="false">CONCATENATE(IF(ISBLANK(V761),"-",V761),"/",IF(ISBLANK(Y761),"-",Y761),"/",IF(ISBLANK(AB761),"-",AB761),"/",IF(ISBLANK(AE761),"-",AE761))</f>
        <v>-/-/-/-</v>
      </c>
      <c r="P761" s="4" t="s">
        <v>287</v>
      </c>
      <c r="Q761" s="4" t="s">
        <v>1212</v>
      </c>
      <c r="T761" s="11" t="n">
        <f aca="false">M761*F761</f>
        <v>0</v>
      </c>
      <c r="U761" s="12" t="n">
        <f aca="false">G761*M761</f>
        <v>0</v>
      </c>
      <c r="V761" s="2" t="s">
        <v>161</v>
      </c>
      <c r="AB761" s="0" t="s">
        <v>161</v>
      </c>
      <c r="AE761" s="15"/>
      <c r="AJ761" s="0" t="n">
        <f aca="false">VLOOKUP(D761,Koordinaten!$A:$C,2,FALSE())</f>
        <v>12.4853384</v>
      </c>
      <c r="AK761" s="0" t="n">
        <f aca="false">VLOOKUP(D761,Koordinaten!$A:$C,3,FALSE())</f>
        <v>41.894802</v>
      </c>
      <c r="AL761" s="0" t="n">
        <f aca="false">IF(ISBLANK($E761),VLOOKUP(D761,Koordinaten!$A:$C,2,FALSE()),VLOOKUP($E761,Koordinaten!$F:$H,2,FALSE()))</f>
        <v>11.3547801</v>
      </c>
      <c r="AM761" s="0" t="n">
        <f aca="false">IF(ISBLANK($E761),VLOOKUP(D761,Koordinaten!$A:$C,3,FALSE()),VLOOKUP($E761,Koordinaten!$F:$H,3,FALSE()))</f>
        <v>46.4981125</v>
      </c>
      <c r="AN761" s="0" t="str">
        <f aca="false">CONCATENATE(AK761,";",AJ761)</f>
        <v>41,894802;12,4853384</v>
      </c>
      <c r="AO761" s="0" t="str">
        <f aca="false">CONCATENATE(AM761,";",AL761)</f>
        <v>46,4981125;11,3547801</v>
      </c>
      <c r="AP761" s="0" t="n">
        <f aca="false">MIN(IF(ISBLANK(X761),9999,X761),IF(ISBLANK(AA761),9999,AA761),IF(ISBLANK(AD761),9999,AD761),IF(ISBLANK(AG761),9999,AG761),IF(ISBLANK(AI761),9999,AI761))</f>
        <v>9999</v>
      </c>
    </row>
    <row r="762" customFormat="false" ht="12.8" hidden="false" customHeight="false" outlineLevel="0" collapsed="false">
      <c r="B762" s="15" t="s">
        <v>52</v>
      </c>
      <c r="C762" s="4" t="n">
        <v>2011</v>
      </c>
      <c r="D762" s="4" t="s">
        <v>60</v>
      </c>
      <c r="E762" s="4" t="s">
        <v>157</v>
      </c>
      <c r="F762" s="4" t="n">
        <v>1</v>
      </c>
      <c r="G762" s="4"/>
      <c r="H762" s="13" t="s">
        <v>287</v>
      </c>
      <c r="I762" s="13" t="s">
        <v>1220</v>
      </c>
      <c r="J762" s="2" t="s">
        <v>181</v>
      </c>
      <c r="K762" s="4" t="str">
        <f aca="false">CONCATENATE(IF(ISBLANK(W762),"-",W762),"/",IF(ISBLANK(Z762),"-",Z762),"/",IF(ISBLANK(AC762),"-",AC762),"/",IF(ISBLANK(AF762),"-",AF762),"/",IF(ISBLANK(AH762),"-",AH762))</f>
        <v>2014/-/-/-/-</v>
      </c>
      <c r="L762" s="4" t="str">
        <f aca="false">CONCATENATE(IF(ISBLANK(X762),"-",X762),"/",IF(ISBLANK(AA762),"-",AA762),"/",IF(ISBLANK(AD762),"-",AD762),"/",IF(ISBLANK(AG762),"-",AG762),"/",IF(ISBLANK(AI762),"-",AI762))</f>
        <v>2020/-/-/-/-</v>
      </c>
      <c r="M762" s="14"/>
      <c r="N762" s="4" t="n">
        <v>2013</v>
      </c>
      <c r="O762" s="4" t="str">
        <f aca="false">CONCATENATE(IF(ISBLANK(V762),"-",V762),"/",IF(ISBLANK(Y762),"-",Y762),"/",IF(ISBLANK(AB762),"-",AB762),"/",IF(ISBLANK(AE762),"-",AE762))</f>
        <v>93/-/-/-</v>
      </c>
      <c r="P762" s="4" t="s">
        <v>287</v>
      </c>
      <c r="Q762" s="4" t="s">
        <v>1212</v>
      </c>
      <c r="T762" s="11" t="n">
        <f aca="false">M762*F762</f>
        <v>0</v>
      </c>
      <c r="U762" s="12" t="n">
        <f aca="false">G762*M762</f>
        <v>0</v>
      </c>
      <c r="V762" s="0" t="n">
        <v>93</v>
      </c>
      <c r="W762" s="0" t="n">
        <v>2014</v>
      </c>
      <c r="X762" s="0" t="n">
        <v>2020</v>
      </c>
      <c r="Y762" s="0" t="s">
        <v>161</v>
      </c>
      <c r="AB762" s="0" t="s">
        <v>161</v>
      </c>
      <c r="AE762" s="15"/>
      <c r="AJ762" s="0" t="n">
        <f aca="false">VLOOKUP(D762,Koordinaten!$A:$C,2,FALSE())</f>
        <v>12.4853384</v>
      </c>
      <c r="AK762" s="0" t="n">
        <f aca="false">VLOOKUP(D762,Koordinaten!$A:$C,3,FALSE())</f>
        <v>41.894802</v>
      </c>
      <c r="AL762" s="0" t="n">
        <f aca="false">IF(ISBLANK($E762),VLOOKUP(D762,Koordinaten!$A:$C,2,FALSE()),VLOOKUP($E762,Koordinaten!$F:$H,2,FALSE()))</f>
        <v>11.3547801</v>
      </c>
      <c r="AM762" s="0" t="n">
        <f aca="false">IF(ISBLANK($E762),VLOOKUP(D762,Koordinaten!$A:$C,3,FALSE()),VLOOKUP($E762,Koordinaten!$F:$H,3,FALSE()))</f>
        <v>46.4981125</v>
      </c>
      <c r="AN762" s="0" t="str">
        <f aca="false">CONCATENATE(AK762,";",AJ762)</f>
        <v>41,894802;12,4853384</v>
      </c>
      <c r="AO762" s="0" t="str">
        <f aca="false">CONCATENATE(AM762,";",AL762)</f>
        <v>46,4981125;11,3547801</v>
      </c>
      <c r="AP762" s="0" t="n">
        <f aca="false">MIN(IF(ISBLANK(X762),9999,X762),IF(ISBLANK(AA762),9999,AA762),IF(ISBLANK(AD762),9999,AD762),IF(ISBLANK(AG762),9999,AG762),IF(ISBLANK(AI762),9999,AI762))</f>
        <v>2020</v>
      </c>
    </row>
    <row r="763" customFormat="false" ht="12.8" hidden="false" customHeight="false" outlineLevel="0" collapsed="false">
      <c r="B763" s="4" t="s">
        <v>52</v>
      </c>
      <c r="C763" s="5" t="n">
        <v>2011</v>
      </c>
      <c r="D763" s="4" t="s">
        <v>60</v>
      </c>
      <c r="E763" s="4" t="s">
        <v>157</v>
      </c>
      <c r="F763" s="4" t="n">
        <v>1</v>
      </c>
      <c r="G763" s="4" t="n">
        <v>1</v>
      </c>
      <c r="H763" s="13" t="s">
        <v>287</v>
      </c>
      <c r="I763" s="13" t="s">
        <v>1221</v>
      </c>
      <c r="J763" s="2" t="s">
        <v>275</v>
      </c>
      <c r="K763" s="4" t="str">
        <f aca="false">CONCATENATE(IF(ISBLANK(W763),"-",W763),"/",IF(ISBLANK(Z763),"-",Z763),"/",IF(ISBLANK(AC763),"-",AC763),"/",IF(ISBLANK(AF763),"-",AF763),"/",IF(ISBLANK(AH763),"-",AH763))</f>
        <v>-/-/-/-/-</v>
      </c>
      <c r="L763" s="4" t="str">
        <f aca="false">CONCATENATE(IF(ISBLANK(X763),"-",X763),"/",IF(ISBLANK(AA763),"-",AA763),"/",IF(ISBLANK(AD763),"-",AD763),"/",IF(ISBLANK(AG763),"-",AG763),"/",IF(ISBLANK(AI763),"-",AI763))</f>
        <v>-/-/-/-/-</v>
      </c>
      <c r="M763" s="14"/>
      <c r="N763" s="4" t="n">
        <v>2013</v>
      </c>
      <c r="O763" s="4" t="str">
        <f aca="false">CONCATENATE(IF(ISBLANK(V763),"-",V763),"/",IF(ISBLANK(Y763),"-",Y763),"/",IF(ISBLANK(AB763),"-",AB763),"/",IF(ISBLANK(AE763),"-",AE763))</f>
        <v>-/-/-/-</v>
      </c>
      <c r="P763" s="4" t="s">
        <v>287</v>
      </c>
      <c r="Q763" s="4" t="s">
        <v>1212</v>
      </c>
      <c r="T763" s="11" t="n">
        <f aca="false">M763*F763</f>
        <v>0</v>
      </c>
      <c r="U763" s="12" t="n">
        <f aca="false">G763*M763</f>
        <v>0</v>
      </c>
      <c r="V763" s="0" t="s">
        <v>161</v>
      </c>
      <c r="Y763" s="0" t="s">
        <v>161</v>
      </c>
      <c r="AB763" s="0" t="s">
        <v>161</v>
      </c>
      <c r="AE763" s="4"/>
      <c r="AJ763" s="0" t="n">
        <f aca="false">VLOOKUP(D763,Koordinaten!$A:$C,2,FALSE())</f>
        <v>12.4853384</v>
      </c>
      <c r="AK763" s="0" t="n">
        <f aca="false">VLOOKUP(D763,Koordinaten!$A:$C,3,FALSE())</f>
        <v>41.894802</v>
      </c>
      <c r="AL763" s="0" t="n">
        <f aca="false">IF(ISBLANK($E763),VLOOKUP(D763,Koordinaten!$A:$C,2,FALSE()),VLOOKUP($E763,Koordinaten!$F:$H,2,FALSE()))</f>
        <v>11.3547801</v>
      </c>
      <c r="AM763" s="0" t="n">
        <f aca="false">IF(ISBLANK($E763),VLOOKUP(D763,Koordinaten!$A:$C,3,FALSE()),VLOOKUP($E763,Koordinaten!$F:$H,3,FALSE()))</f>
        <v>46.4981125</v>
      </c>
      <c r="AN763" s="0" t="str">
        <f aca="false">CONCATENATE(AK763,";",AJ763)</f>
        <v>41,894802;12,4853384</v>
      </c>
      <c r="AO763" s="0" t="str">
        <f aca="false">CONCATENATE(AM763,";",AL763)</f>
        <v>46,4981125;11,3547801</v>
      </c>
      <c r="AP763" s="0" t="n">
        <f aca="false">MIN(IF(ISBLANK(X763),9999,X763),IF(ISBLANK(AA763),9999,AA763),IF(ISBLANK(AD763),9999,AD763),IF(ISBLANK(AG763),9999,AG763),IF(ISBLANK(AI763),9999,AI763))</f>
        <v>9999</v>
      </c>
      <c r="AQ763" s="10" t="n">
        <v>44107</v>
      </c>
      <c r="AR763" s="0" t="n">
        <v>16</v>
      </c>
    </row>
    <row r="764" customFormat="false" ht="12.8" hidden="false" customHeight="false" outlineLevel="0" collapsed="false">
      <c r="B764" s="15" t="s">
        <v>89</v>
      </c>
      <c r="C764" s="4" t="n">
        <v>2009</v>
      </c>
      <c r="D764" s="4" t="s">
        <v>60</v>
      </c>
      <c r="E764" s="4" t="s">
        <v>157</v>
      </c>
      <c r="F764" s="4" t="n">
        <v>3</v>
      </c>
      <c r="G764" s="4"/>
      <c r="H764" s="13" t="s">
        <v>287</v>
      </c>
      <c r="I764" s="13" t="s">
        <v>1222</v>
      </c>
      <c r="J764" s="2" t="s">
        <v>79</v>
      </c>
      <c r="K764" s="4" t="str">
        <f aca="false">CONCATENATE(IF(ISBLANK(W764),"-",W764),"/",IF(ISBLANK(Z764),"-",Z764),"/",IF(ISBLANK(AC764),"-",AC764),"/",IF(ISBLANK(AF764),"-",AF764),"/",IF(ISBLANK(AH764),"-",AH764))</f>
        <v>-/-/-/-/-</v>
      </c>
      <c r="L764" s="4" t="str">
        <f aca="false">CONCATENATE(IF(ISBLANK(X764),"-",X764),"/",IF(ISBLANK(AA764),"-",AA764),"/",IF(ISBLANK(AD764),"-",AD764),"/",IF(ISBLANK(AG764),"-",AG764),"/",IF(ISBLANK(AI764),"-",AI764))</f>
        <v>-/-/-/-/-</v>
      </c>
      <c r="M764" s="14"/>
      <c r="N764" s="4" t="n">
        <v>2013</v>
      </c>
      <c r="O764" s="4" t="str">
        <f aca="false">CONCATENATE(IF(ISBLANK(V764),"-",V764),"/",IF(ISBLANK(Y764),"-",Y764),"/",IF(ISBLANK(AB764),"-",AB764),"/",IF(ISBLANK(AE764),"-",AE764))</f>
        <v>-/-/-/-</v>
      </c>
      <c r="P764" s="4" t="s">
        <v>287</v>
      </c>
      <c r="Q764" s="4" t="s">
        <v>1212</v>
      </c>
      <c r="T764" s="11" t="n">
        <f aca="false">M764*F764</f>
        <v>0</v>
      </c>
      <c r="U764" s="12" t="n">
        <f aca="false">G764*M764</f>
        <v>0</v>
      </c>
      <c r="V764" s="0" t="s">
        <v>161</v>
      </c>
      <c r="Y764" s="0" t="s">
        <v>161</v>
      </c>
      <c r="AB764" s="0" t="s">
        <v>161</v>
      </c>
      <c r="AE764" s="4"/>
      <c r="AJ764" s="0" t="n">
        <f aca="false">VLOOKUP(D764,Koordinaten!$A:$C,2,FALSE())</f>
        <v>12.4853384</v>
      </c>
      <c r="AK764" s="0" t="n">
        <f aca="false">VLOOKUP(D764,Koordinaten!$A:$C,3,FALSE())</f>
        <v>41.894802</v>
      </c>
      <c r="AL764" s="0" t="n">
        <f aca="false">IF(ISBLANK($E764),VLOOKUP(D764,Koordinaten!$A:$C,2,FALSE()),VLOOKUP($E764,Koordinaten!$F:$H,2,FALSE()))</f>
        <v>11.3547801</v>
      </c>
      <c r="AM764" s="0" t="n">
        <f aca="false">IF(ISBLANK($E764),VLOOKUP(D764,Koordinaten!$A:$C,3,FALSE()),VLOOKUP($E764,Koordinaten!$F:$H,3,FALSE()))</f>
        <v>46.4981125</v>
      </c>
      <c r="AN764" s="0" t="str">
        <f aca="false">CONCATENATE(AK764,";",AJ764)</f>
        <v>41,894802;12,4853384</v>
      </c>
      <c r="AO764" s="0" t="str">
        <f aca="false">CONCATENATE(AM764,";",AL764)</f>
        <v>46,4981125;11,3547801</v>
      </c>
      <c r="AP764" s="0" t="n">
        <f aca="false">MIN(IF(ISBLANK(X764),9999,X764),IF(ISBLANK(AA764),9999,AA764),IF(ISBLANK(AD764),9999,AD764),IF(ISBLANK(AG764),9999,AG764),IF(ISBLANK(AI764),9999,AI764))</f>
        <v>9999</v>
      </c>
    </row>
    <row r="765" customFormat="false" ht="12.8" hidden="false" customHeight="false" outlineLevel="0" collapsed="false">
      <c r="B765" s="4" t="s">
        <v>44</v>
      </c>
      <c r="C765" s="4" t="n">
        <v>2010</v>
      </c>
      <c r="D765" s="4" t="s">
        <v>60</v>
      </c>
      <c r="E765" s="4" t="s">
        <v>157</v>
      </c>
      <c r="F765" s="4" t="n">
        <v>3</v>
      </c>
      <c r="G765" s="4"/>
      <c r="H765" s="13" t="s">
        <v>287</v>
      </c>
      <c r="I765" s="13" t="s">
        <v>1223</v>
      </c>
      <c r="J765" s="2" t="s">
        <v>48</v>
      </c>
      <c r="K765" s="4" t="str">
        <f aca="false">CONCATENATE(IF(ISBLANK(W765),"-",W765),"/",IF(ISBLANK(Z765),"-",Z765),"/",IF(ISBLANK(AC765),"-",AC765),"/",IF(ISBLANK(AF765),"-",AF765),"/",IF(ISBLANK(AH765),"-",AH765))</f>
        <v>-/-/-/-/-</v>
      </c>
      <c r="L765" s="4" t="str">
        <f aca="false">CONCATENATE(IF(ISBLANK(X765),"-",X765),"/",IF(ISBLANK(AA765),"-",AA765),"/",IF(ISBLANK(AD765),"-",AD765),"/",IF(ISBLANK(AG765),"-",AG765),"/",IF(ISBLANK(AI765),"-",AI765))</f>
        <v>-/-/-/-/-</v>
      </c>
      <c r="M765" s="14"/>
      <c r="N765" s="4" t="n">
        <v>2013</v>
      </c>
      <c r="O765" s="4" t="str">
        <f aca="false">CONCATENATE(IF(ISBLANK(V765),"-",V765),"/",IF(ISBLANK(Y765),"-",Y765),"/",IF(ISBLANK(AB765),"-",AB765),"/",IF(ISBLANK(AE765),"-",AE765))</f>
        <v>-/-/-/-</v>
      </c>
      <c r="P765" s="4" t="s">
        <v>287</v>
      </c>
      <c r="Q765" s="4" t="s">
        <v>1212</v>
      </c>
      <c r="T765" s="11" t="n">
        <f aca="false">M765*F765</f>
        <v>0</v>
      </c>
      <c r="U765" s="12" t="n">
        <f aca="false">G765*M765</f>
        <v>0</v>
      </c>
      <c r="V765" s="0" t="s">
        <v>161</v>
      </c>
      <c r="Y765" s="0" t="s">
        <v>161</v>
      </c>
      <c r="AB765" s="0" t="s">
        <v>161</v>
      </c>
      <c r="AE765" s="4"/>
      <c r="AJ765" s="0" t="n">
        <f aca="false">VLOOKUP(D765,Koordinaten!$A:$C,2,FALSE())</f>
        <v>12.4853384</v>
      </c>
      <c r="AK765" s="0" t="n">
        <f aca="false">VLOOKUP(D765,Koordinaten!$A:$C,3,FALSE())</f>
        <v>41.894802</v>
      </c>
      <c r="AL765" s="0" t="n">
        <f aca="false">IF(ISBLANK($E765),VLOOKUP(D765,Koordinaten!$A:$C,2,FALSE()),VLOOKUP($E765,Koordinaten!$F:$H,2,FALSE()))</f>
        <v>11.3547801</v>
      </c>
      <c r="AM765" s="0" t="n">
        <f aca="false">IF(ISBLANK($E765),VLOOKUP(D765,Koordinaten!$A:$C,3,FALSE()),VLOOKUP($E765,Koordinaten!$F:$H,3,FALSE()))</f>
        <v>46.4981125</v>
      </c>
      <c r="AN765" s="0" t="str">
        <f aca="false">CONCATENATE(AK765,";",AJ765)</f>
        <v>41,894802;12,4853384</v>
      </c>
      <c r="AO765" s="0" t="str">
        <f aca="false">CONCATENATE(AM765,";",AL765)</f>
        <v>46,4981125;11,3547801</v>
      </c>
      <c r="AP765" s="0" t="n">
        <f aca="false">MIN(IF(ISBLANK(X765),9999,X765),IF(ISBLANK(AA765),9999,AA765),IF(ISBLANK(AD765),9999,AD765),IF(ISBLANK(AG765),9999,AG765),IF(ISBLANK(AI765),9999,AI765))</f>
        <v>9999</v>
      </c>
    </row>
    <row r="766" customFormat="false" ht="12.8" hidden="false" customHeight="false" outlineLevel="0" collapsed="false">
      <c r="B766" s="4" t="s">
        <v>89</v>
      </c>
      <c r="C766" s="4" t="n">
        <v>2011</v>
      </c>
      <c r="D766" s="4" t="s">
        <v>60</v>
      </c>
      <c r="E766" s="4" t="s">
        <v>157</v>
      </c>
      <c r="F766" s="4" t="n">
        <v>6</v>
      </c>
      <c r="G766" s="4"/>
      <c r="H766" s="13" t="s">
        <v>287</v>
      </c>
      <c r="I766" s="13" t="s">
        <v>1224</v>
      </c>
      <c r="J766" s="2" t="s">
        <v>97</v>
      </c>
      <c r="K766" s="4" t="str">
        <f aca="false">CONCATENATE(IF(ISBLANK(W766),"-",W766),"/",IF(ISBLANK(Z766),"-",Z766),"/",IF(ISBLANK(AC766),"-",AC766),"/",IF(ISBLANK(AF766),"-",AF766),"/",IF(ISBLANK(AH766),"-",AH766))</f>
        <v>-/-/-/-/-</v>
      </c>
      <c r="L766" s="4" t="str">
        <f aca="false">CONCATENATE(IF(ISBLANK(X766),"-",X766),"/",IF(ISBLANK(AA766),"-",AA766),"/",IF(ISBLANK(AD766),"-",AD766),"/",IF(ISBLANK(AG766),"-",AG766),"/",IF(ISBLANK(AI766),"-",AI766))</f>
        <v>-/-/-/-/-</v>
      </c>
      <c r="M766" s="14"/>
      <c r="N766" s="4" t="n">
        <v>2013</v>
      </c>
      <c r="O766" s="4" t="str">
        <f aca="false">CONCATENATE(IF(ISBLANK(V766),"-",V766),"/",IF(ISBLANK(Y766),"-",Y766),"/",IF(ISBLANK(AB766),"-",AB766),"/",IF(ISBLANK(AE766),"-",AE766))</f>
        <v>-/-/-/-</v>
      </c>
      <c r="P766" s="4" t="s">
        <v>287</v>
      </c>
      <c r="Q766" s="4" t="s">
        <v>1212</v>
      </c>
      <c r="T766" s="11" t="n">
        <f aca="false">M766*F766</f>
        <v>0</v>
      </c>
      <c r="U766" s="12" t="n">
        <f aca="false">G766*M766</f>
        <v>0</v>
      </c>
      <c r="V766" s="0" t="s">
        <v>161</v>
      </c>
      <c r="Y766" s="0" t="s">
        <v>161</v>
      </c>
      <c r="AB766" s="0" t="s">
        <v>161</v>
      </c>
      <c r="AE766" s="4"/>
      <c r="AJ766" s="0" t="n">
        <f aca="false">VLOOKUP(D766,Koordinaten!$A:$C,2,FALSE())</f>
        <v>12.4853384</v>
      </c>
      <c r="AK766" s="0" t="n">
        <f aca="false">VLOOKUP(D766,Koordinaten!$A:$C,3,FALSE())</f>
        <v>41.894802</v>
      </c>
      <c r="AL766" s="0" t="n">
        <f aca="false">IF(ISBLANK($E766),VLOOKUP(D766,Koordinaten!$A:$C,2,FALSE()),VLOOKUP($E766,Koordinaten!$F:$H,2,FALSE()))</f>
        <v>11.3547801</v>
      </c>
      <c r="AM766" s="0" t="n">
        <f aca="false">IF(ISBLANK($E766),VLOOKUP(D766,Koordinaten!$A:$C,3,FALSE()),VLOOKUP($E766,Koordinaten!$F:$H,3,FALSE()))</f>
        <v>46.4981125</v>
      </c>
      <c r="AN766" s="0" t="str">
        <f aca="false">CONCATENATE(AK766,";",AJ766)</f>
        <v>41,894802;12,4853384</v>
      </c>
      <c r="AO766" s="0" t="str">
        <f aca="false">CONCATENATE(AM766,";",AL766)</f>
        <v>46,4981125;11,3547801</v>
      </c>
      <c r="AP766" s="0" t="n">
        <f aca="false">MIN(IF(ISBLANK(X766),9999,X766),IF(ISBLANK(AA766),9999,AA766),IF(ISBLANK(AD766),9999,AD766),IF(ISBLANK(AG766),9999,AG766),IF(ISBLANK(AI766),9999,AI766))</f>
        <v>9999</v>
      </c>
    </row>
    <row r="767" customFormat="false" ht="12.8" hidden="false" customHeight="false" outlineLevel="0" collapsed="false">
      <c r="B767" s="15" t="s">
        <v>44</v>
      </c>
      <c r="C767" s="4" t="n">
        <v>2004</v>
      </c>
      <c r="D767" s="4" t="s">
        <v>60</v>
      </c>
      <c r="E767" s="4" t="s">
        <v>61</v>
      </c>
      <c r="F767" s="4" t="n">
        <v>1</v>
      </c>
      <c r="G767" s="4"/>
      <c r="H767" s="13" t="s">
        <v>1225</v>
      </c>
      <c r="I767" s="13" t="s">
        <v>1226</v>
      </c>
      <c r="J767" s="2" t="s">
        <v>48</v>
      </c>
      <c r="K767" s="4" t="str">
        <f aca="false">CONCATENATE(IF(ISBLANK(W767),"-",W767),"/",IF(ISBLANK(Z767),"-",Z767),"/",IF(ISBLANK(AC767),"-",AC767),"/",IF(ISBLANK(AF767),"-",AF767),"/",IF(ISBLANK(AH767),"-",AH767))</f>
        <v>2007/-/2013/-/-</v>
      </c>
      <c r="L767" s="4" t="str">
        <f aca="false">CONCATENATE(IF(ISBLANK(X767),"-",X767),"/",IF(ISBLANK(AA767),"-",AA767),"/",IF(ISBLANK(AD767),"-",AD767),"/",IF(ISBLANK(AG767),"-",AG767),"/",IF(ISBLANK(AI767),"-",AI767))</f>
        <v>2016/-/2016/-/-</v>
      </c>
      <c r="M767" s="14"/>
      <c r="N767" s="4" t="n">
        <v>2013</v>
      </c>
      <c r="O767" s="4" t="str">
        <f aca="false">CONCATENATE(IF(ISBLANK(V767),"-",V767),"/",IF(ISBLANK(Y767),"-",Y767),"/",IF(ISBLANK(AB767),"-",AB767),"/",IF(ISBLANK(AE767),"-",AE767))</f>
        <v>91/-/91/-</v>
      </c>
      <c r="P767" s="4" t="s">
        <v>543</v>
      </c>
      <c r="Q767" s="4" t="s">
        <v>1227</v>
      </c>
      <c r="T767" s="11" t="n">
        <f aca="false">M767*F767</f>
        <v>0</v>
      </c>
      <c r="U767" s="12" t="n">
        <f aca="false">G767*M767</f>
        <v>0</v>
      </c>
      <c r="V767" s="0" t="n">
        <v>91</v>
      </c>
      <c r="W767" s="0" t="n">
        <v>2007</v>
      </c>
      <c r="X767" s="0" t="n">
        <v>2016</v>
      </c>
      <c r="AB767" s="0" t="n">
        <v>91</v>
      </c>
      <c r="AC767" s="0" t="n">
        <v>2013</v>
      </c>
      <c r="AD767" s="0" t="n">
        <v>2016</v>
      </c>
      <c r="AE767" s="15"/>
      <c r="AJ767" s="0" t="n">
        <f aca="false">VLOOKUP(D767,Koordinaten!$A:$C,2,FALSE())</f>
        <v>12.4853384</v>
      </c>
      <c r="AK767" s="0" t="n">
        <f aca="false">VLOOKUP(D767,Koordinaten!$A:$C,3,FALSE())</f>
        <v>41.894802</v>
      </c>
      <c r="AL767" s="0" t="n">
        <f aca="false">IF(ISBLANK($E767),VLOOKUP(D767,Koordinaten!$A:$C,2,FALSE()),VLOOKUP($E767,Koordinaten!$F:$H,2,FALSE()))</f>
        <v>11.2555757</v>
      </c>
      <c r="AM767" s="0" t="n">
        <f aca="false">IF(ISBLANK($E767),VLOOKUP(D767,Koordinaten!$A:$C,3,FALSE()),VLOOKUP($E767,Koordinaten!$F:$H,3,FALSE()))</f>
        <v>43.7698712</v>
      </c>
      <c r="AN767" s="0" t="str">
        <f aca="false">CONCATENATE(AK767,";",AJ767)</f>
        <v>41,894802;12,4853384</v>
      </c>
      <c r="AO767" s="0" t="str">
        <f aca="false">CONCATENATE(AM767,";",AL767)</f>
        <v>43,7698712;11,2555757</v>
      </c>
      <c r="AP767" s="0" t="n">
        <f aca="false">MIN(IF(ISBLANK(X767),9999,X767),IF(ISBLANK(AA767),9999,AA767),IF(ISBLANK(AD767),9999,AD767),IF(ISBLANK(AG767),9999,AG767),IF(ISBLANK(AI767),9999,AI767))</f>
        <v>2016</v>
      </c>
    </row>
    <row r="768" customFormat="false" ht="12.8" hidden="false" customHeight="false" outlineLevel="0" collapsed="false">
      <c r="B768" s="15" t="s">
        <v>44</v>
      </c>
      <c r="C768" s="4" t="n">
        <v>2008</v>
      </c>
      <c r="D768" s="4" t="s">
        <v>60</v>
      </c>
      <c r="E768" s="4" t="s">
        <v>157</v>
      </c>
      <c r="F768" s="4" t="n">
        <v>1</v>
      </c>
      <c r="G768" s="4"/>
      <c r="H768" s="2" t="s">
        <v>571</v>
      </c>
      <c r="I768" s="2" t="s">
        <v>575</v>
      </c>
      <c r="J768" s="2" t="s">
        <v>163</v>
      </c>
      <c r="K768" s="4" t="str">
        <f aca="false">CONCATENATE(IF(ISBLANK(W768),"-",W768),"/",IF(ISBLANK(Z768),"-",Z768),"/",IF(ISBLANK(AC768),"-",AC768),"/",IF(ISBLANK(AF768),"-",AF768),"/",IF(ISBLANK(AH768),"-",AH768))</f>
        <v>-/2013/-/-/-</v>
      </c>
      <c r="L768" s="4" t="str">
        <f aca="false">CONCATENATE(IF(ISBLANK(X768),"-",X768),"/",IF(ISBLANK(AA768),"-",AA768),"/",IF(ISBLANK(AD768),"-",AD768),"/",IF(ISBLANK(AG768),"-",AG768),"/",IF(ISBLANK(AI768),"-",AI768))</f>
        <v>-/2020/-/-/-</v>
      </c>
      <c r="M768" s="14"/>
      <c r="N768" s="4" t="n">
        <v>2013</v>
      </c>
      <c r="O768" s="4" t="str">
        <f aca="false">CONCATENATE(IF(ISBLANK(V768),"-",V768),"/",IF(ISBLANK(Y768),"-",Y768),"/",IF(ISBLANK(AB768),"-",AB768),"/",IF(ISBLANK(AE768),"-",AE768))</f>
        <v>-/90/-/-</v>
      </c>
      <c r="P768" s="4" t="s">
        <v>543</v>
      </c>
      <c r="Q768" s="4" t="s">
        <v>1227</v>
      </c>
      <c r="T768" s="11" t="n">
        <f aca="false">M768*F768</f>
        <v>0</v>
      </c>
      <c r="U768" s="12" t="n">
        <f aca="false">G768*M768</f>
        <v>0</v>
      </c>
      <c r="V768" s="0" t="s">
        <v>161</v>
      </c>
      <c r="Y768" s="0" t="n">
        <v>90</v>
      </c>
      <c r="Z768" s="0" t="n">
        <v>2013</v>
      </c>
      <c r="AA768" s="0" t="n">
        <v>2020</v>
      </c>
      <c r="AB768" s="0" t="s">
        <v>161</v>
      </c>
      <c r="AE768" s="15"/>
      <c r="AJ768" s="0" t="n">
        <f aca="false">VLOOKUP(D768,Koordinaten!$A:$C,2,FALSE())</f>
        <v>12.4853384</v>
      </c>
      <c r="AK768" s="0" t="n">
        <f aca="false">VLOOKUP(D768,Koordinaten!$A:$C,3,FALSE())</f>
        <v>41.894802</v>
      </c>
      <c r="AL768" s="0" t="n">
        <f aca="false">IF(ISBLANK($E768),VLOOKUP(D768,Koordinaten!$A:$C,2,FALSE()),VLOOKUP($E768,Koordinaten!$F:$H,2,FALSE()))</f>
        <v>11.3547801</v>
      </c>
      <c r="AM768" s="0" t="n">
        <f aca="false">IF(ISBLANK($E768),VLOOKUP(D768,Koordinaten!$A:$C,3,FALSE()),VLOOKUP($E768,Koordinaten!$F:$H,3,FALSE()))</f>
        <v>46.4981125</v>
      </c>
      <c r="AN768" s="0" t="str">
        <f aca="false">CONCATENATE(AK768,";",AJ768)</f>
        <v>41,894802;12,4853384</v>
      </c>
      <c r="AO768" s="0" t="str">
        <f aca="false">CONCATENATE(AM768,";",AL768)</f>
        <v>46,4981125;11,3547801</v>
      </c>
      <c r="AP768" s="0" t="n">
        <f aca="false">MIN(IF(ISBLANK(X768),9999,X768),IF(ISBLANK(AA768),9999,AA768),IF(ISBLANK(AD768),9999,AD768),IF(ISBLANK(AG768),9999,AG768),IF(ISBLANK(AI768),9999,AI768))</f>
        <v>2020</v>
      </c>
    </row>
    <row r="769" customFormat="false" ht="12.8" hidden="false" customHeight="false" outlineLevel="0" collapsed="false">
      <c r="B769" s="15" t="s">
        <v>44</v>
      </c>
      <c r="C769" s="4" t="n">
        <v>2009</v>
      </c>
      <c r="D769" s="4" t="s">
        <v>60</v>
      </c>
      <c r="E769" s="4" t="s">
        <v>157</v>
      </c>
      <c r="F769" s="4" t="n">
        <v>1</v>
      </c>
      <c r="G769" s="4"/>
      <c r="H769" s="13" t="s">
        <v>287</v>
      </c>
      <c r="I769" s="2" t="s">
        <v>162</v>
      </c>
      <c r="J769" s="2" t="s">
        <v>163</v>
      </c>
      <c r="K769" s="4" t="str">
        <f aca="false">CONCATENATE(IF(ISBLANK(W769),"-",W769),"/",IF(ISBLANK(Z769),"-",Z769),"/",IF(ISBLANK(AC769),"-",AC769),"/",IF(ISBLANK(AF769),"-",AF769),"/",IF(ISBLANK(AH769),"-",AH769))</f>
        <v>-/-/-/-/-</v>
      </c>
      <c r="L769" s="4" t="str">
        <f aca="false">CONCATENATE(IF(ISBLANK(X769),"-",X769),"/",IF(ISBLANK(AA769),"-",AA769),"/",IF(ISBLANK(AD769),"-",AD769),"/",IF(ISBLANK(AG769),"-",AG769),"/",IF(ISBLANK(AI769),"-",AI769))</f>
        <v>-/-/-/-/-</v>
      </c>
      <c r="M769" s="14"/>
      <c r="N769" s="4" t="n">
        <v>2013</v>
      </c>
      <c r="O769" s="4" t="str">
        <f aca="false">CONCATENATE(IF(ISBLANK(V769),"-",V769),"/",IF(ISBLANK(Y769),"-",Y769),"/",IF(ISBLANK(AB769),"-",AB769),"/",IF(ISBLANK(AE769),"-",AE769))</f>
        <v>-/-/-/-</v>
      </c>
      <c r="P769" s="4" t="s">
        <v>543</v>
      </c>
      <c r="Q769" s="4" t="s">
        <v>1227</v>
      </c>
      <c r="T769" s="11" t="n">
        <f aca="false">M769*F769</f>
        <v>0</v>
      </c>
      <c r="U769" s="12" t="n">
        <f aca="false">G769*M769</f>
        <v>0</v>
      </c>
      <c r="V769" s="0" t="s">
        <v>161</v>
      </c>
      <c r="Y769" s="0" t="s">
        <v>161</v>
      </c>
      <c r="AB769" s="0" t="s">
        <v>161</v>
      </c>
      <c r="AE769" s="15"/>
      <c r="AJ769" s="0" t="n">
        <f aca="false">VLOOKUP(D769,Koordinaten!$A:$C,2,FALSE())</f>
        <v>12.4853384</v>
      </c>
      <c r="AK769" s="0" t="n">
        <f aca="false">VLOOKUP(D769,Koordinaten!$A:$C,3,FALSE())</f>
        <v>41.894802</v>
      </c>
      <c r="AL769" s="0" t="n">
        <f aca="false">IF(ISBLANK($E769),VLOOKUP(D769,Koordinaten!$A:$C,2,FALSE()),VLOOKUP($E769,Koordinaten!$F:$H,2,FALSE()))</f>
        <v>11.3547801</v>
      </c>
      <c r="AM769" s="0" t="n">
        <f aca="false">IF(ISBLANK($E769),VLOOKUP(D769,Koordinaten!$A:$C,3,FALSE()),VLOOKUP($E769,Koordinaten!$F:$H,3,FALSE()))</f>
        <v>46.4981125</v>
      </c>
      <c r="AN769" s="0" t="str">
        <f aca="false">CONCATENATE(AK769,";",AJ769)</f>
        <v>41,894802;12,4853384</v>
      </c>
      <c r="AO769" s="0" t="str">
        <f aca="false">CONCATENATE(AM769,";",AL769)</f>
        <v>46,4981125;11,3547801</v>
      </c>
      <c r="AP769" s="0" t="n">
        <f aca="false">MIN(IF(ISBLANK(X769),9999,X769),IF(ISBLANK(AA769),9999,AA769),IF(ISBLANK(AD769),9999,AD769),IF(ISBLANK(AG769),9999,AG769),IF(ISBLANK(AI769),9999,AI769))</f>
        <v>9999</v>
      </c>
    </row>
    <row r="770" customFormat="false" ht="12.8" hidden="false" customHeight="false" outlineLevel="0" collapsed="false">
      <c r="B770" s="15" t="s">
        <v>128</v>
      </c>
      <c r="C770" s="4" t="s">
        <v>161</v>
      </c>
      <c r="D770" s="4" t="s">
        <v>60</v>
      </c>
      <c r="E770" s="4" t="s">
        <v>157</v>
      </c>
      <c r="F770" s="4" t="n">
        <v>1</v>
      </c>
      <c r="G770" s="4"/>
      <c r="H770" s="13" t="s">
        <v>1130</v>
      </c>
      <c r="I770" s="2" t="s">
        <v>1228</v>
      </c>
      <c r="K770" s="4" t="str">
        <f aca="false">CONCATENATE(IF(ISBLANK(W770),"-",W770),"/",IF(ISBLANK(Z770),"-",Z770),"/",IF(ISBLANK(AC770),"-",AC770),"/",IF(ISBLANK(AF770),"-",AF770),"/",IF(ISBLANK(AH770),"-",AH770))</f>
        <v>-/-/-/-/-</v>
      </c>
      <c r="L770" s="4" t="str">
        <f aca="false">CONCATENATE(IF(ISBLANK(X770),"-",X770),"/",IF(ISBLANK(AA770),"-",AA770),"/",IF(ISBLANK(AD770),"-",AD770),"/",IF(ISBLANK(AG770),"-",AG770),"/",IF(ISBLANK(AI770),"-",AI770))</f>
        <v>-/-/-/-/-</v>
      </c>
      <c r="M770" s="14"/>
      <c r="N770" s="4" t="n">
        <v>2013</v>
      </c>
      <c r="O770" s="4" t="str">
        <f aca="false">CONCATENATE(IF(ISBLANK(V770),"-",V770),"/",IF(ISBLANK(Y770),"-",Y770),"/",IF(ISBLANK(AB770),"-",AB770),"/",IF(ISBLANK(AE770),"-",AE770))</f>
        <v>-/-/-/-</v>
      </c>
      <c r="P770" s="4" t="s">
        <v>543</v>
      </c>
      <c r="Q770" s="4" t="s">
        <v>1227</v>
      </c>
      <c r="T770" s="11" t="n">
        <f aca="false">M770*F770</f>
        <v>0</v>
      </c>
      <c r="U770" s="12" t="n">
        <f aca="false">G770*M770</f>
        <v>0</v>
      </c>
      <c r="V770" s="0" t="s">
        <v>161</v>
      </c>
      <c r="AB770" s="0" t="s">
        <v>161</v>
      </c>
      <c r="AE770" s="15"/>
      <c r="AJ770" s="0" t="n">
        <f aca="false">VLOOKUP(D770,Koordinaten!$A:$C,2,FALSE())</f>
        <v>12.4853384</v>
      </c>
      <c r="AK770" s="0" t="n">
        <f aca="false">VLOOKUP(D770,Koordinaten!$A:$C,3,FALSE())</f>
        <v>41.894802</v>
      </c>
      <c r="AL770" s="0" t="n">
        <f aca="false">IF(ISBLANK($E770),VLOOKUP(D770,Koordinaten!$A:$C,2,FALSE()),VLOOKUP($E770,Koordinaten!$F:$H,2,FALSE()))</f>
        <v>11.3547801</v>
      </c>
      <c r="AM770" s="0" t="n">
        <f aca="false">IF(ISBLANK($E770),VLOOKUP(D770,Koordinaten!$A:$C,3,FALSE()),VLOOKUP($E770,Koordinaten!$F:$H,3,FALSE()))</f>
        <v>46.4981125</v>
      </c>
      <c r="AN770" s="0" t="str">
        <f aca="false">CONCATENATE(AK770,";",AJ770)</f>
        <v>41,894802;12,4853384</v>
      </c>
      <c r="AO770" s="0" t="str">
        <f aca="false">CONCATENATE(AM770,";",AL770)</f>
        <v>46,4981125;11,3547801</v>
      </c>
      <c r="AP770" s="0" t="n">
        <f aca="false">MIN(IF(ISBLANK(X770),9999,X770),IF(ISBLANK(AA770),9999,AA770),IF(ISBLANK(AD770),9999,AD770),IF(ISBLANK(AG770),9999,AG770),IF(ISBLANK(AI770),9999,AI770))</f>
        <v>9999</v>
      </c>
    </row>
    <row r="771" customFormat="false" ht="12.8" hidden="false" customHeight="false" outlineLevel="0" collapsed="false">
      <c r="B771" s="15" t="s">
        <v>128</v>
      </c>
      <c r="C771" s="4" t="s">
        <v>161</v>
      </c>
      <c r="D771" s="4" t="s">
        <v>60</v>
      </c>
      <c r="E771" s="4" t="s">
        <v>157</v>
      </c>
      <c r="F771" s="4" t="n">
        <v>1</v>
      </c>
      <c r="G771" s="4"/>
      <c r="H771" s="13" t="s">
        <v>828</v>
      </c>
      <c r="I771" s="2" t="s">
        <v>1229</v>
      </c>
      <c r="K771" s="4" t="str">
        <f aca="false">CONCATENATE(IF(ISBLANK(W771),"-",W771),"/",IF(ISBLANK(Z771),"-",Z771),"/",IF(ISBLANK(AC771),"-",AC771),"/",IF(ISBLANK(AF771),"-",AF771),"/",IF(ISBLANK(AH771),"-",AH771))</f>
        <v>-/-/-/-/-</v>
      </c>
      <c r="L771" s="4" t="str">
        <f aca="false">CONCATENATE(IF(ISBLANK(X771),"-",X771),"/",IF(ISBLANK(AA771),"-",AA771),"/",IF(ISBLANK(AD771),"-",AD771),"/",IF(ISBLANK(AG771),"-",AG771),"/",IF(ISBLANK(AI771),"-",AI771))</f>
        <v>-/-/-/-/-</v>
      </c>
      <c r="M771" s="14"/>
      <c r="N771" s="4" t="n">
        <v>2013</v>
      </c>
      <c r="O771" s="4" t="str">
        <f aca="false">CONCATENATE(IF(ISBLANK(V771),"-",V771),"/",IF(ISBLANK(Y771),"-",Y771),"/",IF(ISBLANK(AB771),"-",AB771),"/",IF(ISBLANK(AE771),"-",AE771))</f>
        <v>-/-/-/-</v>
      </c>
      <c r="P771" s="4" t="s">
        <v>543</v>
      </c>
      <c r="Q771" s="4" t="s">
        <v>1227</v>
      </c>
      <c r="T771" s="11" t="n">
        <f aca="false">M771*F771</f>
        <v>0</v>
      </c>
      <c r="U771" s="12" t="n">
        <f aca="false">G771*M771</f>
        <v>0</v>
      </c>
      <c r="V771" s="0" t="s">
        <v>161</v>
      </c>
      <c r="AB771" s="0" t="s">
        <v>161</v>
      </c>
      <c r="AE771" s="15"/>
      <c r="AJ771" s="0" t="n">
        <f aca="false">VLOOKUP(D771,Koordinaten!$A:$C,2,FALSE())</f>
        <v>12.4853384</v>
      </c>
      <c r="AK771" s="0" t="n">
        <f aca="false">VLOOKUP(D771,Koordinaten!$A:$C,3,FALSE())</f>
        <v>41.894802</v>
      </c>
      <c r="AL771" s="0" t="n">
        <f aca="false">IF(ISBLANK($E771),VLOOKUP(D771,Koordinaten!$A:$C,2,FALSE()),VLOOKUP($E771,Koordinaten!$F:$H,2,FALSE()))</f>
        <v>11.3547801</v>
      </c>
      <c r="AM771" s="0" t="n">
        <f aca="false">IF(ISBLANK($E771),VLOOKUP(D771,Koordinaten!$A:$C,3,FALSE()),VLOOKUP($E771,Koordinaten!$F:$H,3,FALSE()))</f>
        <v>46.4981125</v>
      </c>
      <c r="AN771" s="0" t="str">
        <f aca="false">CONCATENATE(AK771,";",AJ771)</f>
        <v>41,894802;12,4853384</v>
      </c>
      <c r="AO771" s="0" t="str">
        <f aca="false">CONCATENATE(AM771,";",AL771)</f>
        <v>46,4981125;11,3547801</v>
      </c>
      <c r="AP771" s="0" t="n">
        <f aca="false">MIN(IF(ISBLANK(X771),9999,X771),IF(ISBLANK(AA771),9999,AA771),IF(ISBLANK(AD771),9999,AD771),IF(ISBLANK(AG771),9999,AG771),IF(ISBLANK(AI771),9999,AI771))</f>
        <v>9999</v>
      </c>
    </row>
    <row r="772" customFormat="false" ht="12.8" hidden="false" customHeight="false" outlineLevel="0" collapsed="false">
      <c r="B772" s="15" t="s">
        <v>52</v>
      </c>
      <c r="C772" s="4" t="n">
        <v>2011</v>
      </c>
      <c r="D772" s="4" t="s">
        <v>60</v>
      </c>
      <c r="E772" s="4" t="s">
        <v>157</v>
      </c>
      <c r="F772" s="4" t="n">
        <v>1</v>
      </c>
      <c r="G772" s="4"/>
      <c r="H772" s="13" t="s">
        <v>899</v>
      </c>
      <c r="I772" s="13" t="s">
        <v>1230</v>
      </c>
      <c r="J772" s="2" t="s">
        <v>171</v>
      </c>
      <c r="K772" s="4" t="str">
        <f aca="false">CONCATENATE(IF(ISBLANK(W772),"-",W772),"/",IF(ISBLANK(Z772),"-",Z772),"/",IF(ISBLANK(AC772),"-",AC772),"/",IF(ISBLANK(AF772),"-",AF772),"/",IF(ISBLANK(AH772),"-",AH772))</f>
        <v>-/-/-/-/-</v>
      </c>
      <c r="L772" s="4" t="str">
        <f aca="false">CONCATENATE(IF(ISBLANK(X772),"-",X772),"/",IF(ISBLANK(AA772),"-",AA772),"/",IF(ISBLANK(AD772),"-",AD772),"/",IF(ISBLANK(AG772),"-",AG772),"/",IF(ISBLANK(AI772),"-",AI772))</f>
        <v>-/-/-/-/-</v>
      </c>
      <c r="M772" s="14"/>
      <c r="N772" s="4" t="n">
        <v>2013</v>
      </c>
      <c r="O772" s="4" t="str">
        <f aca="false">CONCATENATE(IF(ISBLANK(V772),"-",V772),"/",IF(ISBLANK(Y772),"-",Y772),"/",IF(ISBLANK(AB772),"-",AB772),"/",IF(ISBLANK(AE772),"-",AE772))</f>
        <v>-/-/-/-</v>
      </c>
      <c r="P772" s="4" t="s">
        <v>899</v>
      </c>
      <c r="Q772" s="4" t="s">
        <v>1227</v>
      </c>
      <c r="T772" s="11" t="n">
        <f aca="false">M772*F772</f>
        <v>0</v>
      </c>
      <c r="U772" s="12" t="n">
        <f aca="false">G772*M772</f>
        <v>0</v>
      </c>
      <c r="V772" s="2" t="s">
        <v>161</v>
      </c>
      <c r="Y772" s="0" t="s">
        <v>161</v>
      </c>
      <c r="AB772" s="0" t="s">
        <v>161</v>
      </c>
      <c r="AE772" s="15"/>
      <c r="AJ772" s="0" t="n">
        <f aca="false">VLOOKUP(D772,Koordinaten!$A:$C,2,FALSE())</f>
        <v>12.4853384</v>
      </c>
      <c r="AK772" s="0" t="n">
        <f aca="false">VLOOKUP(D772,Koordinaten!$A:$C,3,FALSE())</f>
        <v>41.894802</v>
      </c>
      <c r="AL772" s="0" t="n">
        <f aca="false">IF(ISBLANK($E772),VLOOKUP(D772,Koordinaten!$A:$C,2,FALSE()),VLOOKUP($E772,Koordinaten!$F:$H,2,FALSE()))</f>
        <v>11.3547801</v>
      </c>
      <c r="AM772" s="0" t="n">
        <f aca="false">IF(ISBLANK($E772),VLOOKUP(D772,Koordinaten!$A:$C,3,FALSE()),VLOOKUP($E772,Koordinaten!$F:$H,3,FALSE()))</f>
        <v>46.4981125</v>
      </c>
      <c r="AN772" s="0" t="str">
        <f aca="false">CONCATENATE(AK772,";",AJ772)</f>
        <v>41,894802;12,4853384</v>
      </c>
      <c r="AO772" s="0" t="str">
        <f aca="false">CONCATENATE(AM772,";",AL772)</f>
        <v>46,4981125;11,3547801</v>
      </c>
      <c r="AP772" s="0" t="n">
        <f aca="false">MIN(IF(ISBLANK(X772),9999,X772),IF(ISBLANK(AA772),9999,AA772),IF(ISBLANK(AD772),9999,AD772),IF(ISBLANK(AG772),9999,AG772),IF(ISBLANK(AI772),9999,AI772))</f>
        <v>9999</v>
      </c>
    </row>
    <row r="773" customFormat="false" ht="12.8" hidden="false" customHeight="false" outlineLevel="0" collapsed="false">
      <c r="B773" s="15" t="s">
        <v>52</v>
      </c>
      <c r="C773" s="4" t="n">
        <v>2012</v>
      </c>
      <c r="D773" s="4" t="s">
        <v>60</v>
      </c>
      <c r="E773" s="4" t="s">
        <v>157</v>
      </c>
      <c r="F773" s="4" t="n">
        <v>1</v>
      </c>
      <c r="G773" s="4"/>
      <c r="H773" s="13" t="s">
        <v>899</v>
      </c>
      <c r="I773" s="13" t="s">
        <v>1230</v>
      </c>
      <c r="J773" s="2" t="s">
        <v>171</v>
      </c>
      <c r="K773" s="4" t="str">
        <f aca="false">CONCATENATE(IF(ISBLANK(W773),"-",W773),"/",IF(ISBLANK(Z773),"-",Z773),"/",IF(ISBLANK(AC773),"-",AC773),"/",IF(ISBLANK(AF773),"-",AF773),"/",IF(ISBLANK(AH773),"-",AH773))</f>
        <v>-/-/-/-/-</v>
      </c>
      <c r="L773" s="4" t="str">
        <f aca="false">CONCATENATE(IF(ISBLANK(X773),"-",X773),"/",IF(ISBLANK(AA773),"-",AA773),"/",IF(ISBLANK(AD773),"-",AD773),"/",IF(ISBLANK(AG773),"-",AG773),"/",IF(ISBLANK(AI773),"-",AI773))</f>
        <v>-/-/-/-/-</v>
      </c>
      <c r="M773" s="14"/>
      <c r="N773" s="4" t="n">
        <v>2013</v>
      </c>
      <c r="O773" s="4" t="str">
        <f aca="false">CONCATENATE(IF(ISBLANK(V773),"-",V773),"/",IF(ISBLANK(Y773),"-",Y773),"/",IF(ISBLANK(AB773),"-",AB773),"/",IF(ISBLANK(AE773),"-",AE773))</f>
        <v>-/-/-/-</v>
      </c>
      <c r="P773" s="4" t="s">
        <v>899</v>
      </c>
      <c r="Q773" s="4" t="s">
        <v>1227</v>
      </c>
      <c r="T773" s="11" t="n">
        <f aca="false">M773*F773</f>
        <v>0</v>
      </c>
      <c r="U773" s="12" t="n">
        <f aca="false">G773*M773</f>
        <v>0</v>
      </c>
      <c r="V773" s="2" t="s">
        <v>161</v>
      </c>
      <c r="Y773" s="0" t="s">
        <v>161</v>
      </c>
      <c r="AB773" s="0" t="s">
        <v>161</v>
      </c>
      <c r="AE773" s="15"/>
      <c r="AJ773" s="0" t="n">
        <f aca="false">VLOOKUP(D773,Koordinaten!$A:$C,2,FALSE())</f>
        <v>12.4853384</v>
      </c>
      <c r="AK773" s="0" t="n">
        <f aca="false">VLOOKUP(D773,Koordinaten!$A:$C,3,FALSE())</f>
        <v>41.894802</v>
      </c>
      <c r="AL773" s="0" t="n">
        <f aca="false">IF(ISBLANK($E773),VLOOKUP(D773,Koordinaten!$A:$C,2,FALSE()),VLOOKUP($E773,Koordinaten!$F:$H,2,FALSE()))</f>
        <v>11.3547801</v>
      </c>
      <c r="AM773" s="0" t="n">
        <f aca="false">IF(ISBLANK($E773),VLOOKUP(D773,Koordinaten!$A:$C,3,FALSE()),VLOOKUP($E773,Koordinaten!$F:$H,3,FALSE()))</f>
        <v>46.4981125</v>
      </c>
      <c r="AN773" s="0" t="str">
        <f aca="false">CONCATENATE(AK773,";",AJ773)</f>
        <v>41,894802;12,4853384</v>
      </c>
      <c r="AO773" s="0" t="str">
        <f aca="false">CONCATENATE(AM773,";",AL773)</f>
        <v>46,4981125;11,3547801</v>
      </c>
      <c r="AP773" s="0" t="n">
        <f aca="false">MIN(IF(ISBLANK(X773),9999,X773),IF(ISBLANK(AA773),9999,AA773),IF(ISBLANK(AD773),9999,AD773),IF(ISBLANK(AG773),9999,AG773),IF(ISBLANK(AI773),9999,AI773))</f>
        <v>9999</v>
      </c>
    </row>
    <row r="774" customFormat="false" ht="12.8" hidden="false" customHeight="false" outlineLevel="0" collapsed="false">
      <c r="B774" s="15" t="s">
        <v>89</v>
      </c>
      <c r="C774" s="4" t="n">
        <v>2006</v>
      </c>
      <c r="D774" s="4" t="s">
        <v>60</v>
      </c>
      <c r="E774" s="4" t="s">
        <v>157</v>
      </c>
      <c r="F774" s="4" t="n">
        <v>3</v>
      </c>
      <c r="G774" s="4"/>
      <c r="H774" s="13" t="s">
        <v>899</v>
      </c>
      <c r="I774" s="13" t="s">
        <v>1231</v>
      </c>
      <c r="J774" s="2" t="s">
        <v>79</v>
      </c>
      <c r="K774" s="4" t="str">
        <f aca="false">CONCATENATE(IF(ISBLANK(W774),"-",W774),"/",IF(ISBLANK(Z774),"-",Z774),"/",IF(ISBLANK(AC774),"-",AC774),"/",IF(ISBLANK(AF774),"-",AF774),"/",IF(ISBLANK(AH774),"-",AH774))</f>
        <v>-/-/-/-/-</v>
      </c>
      <c r="L774" s="4" t="str">
        <f aca="false">CONCATENATE(IF(ISBLANK(X774),"-",X774),"/",IF(ISBLANK(AA774),"-",AA774),"/",IF(ISBLANK(AD774),"-",AD774),"/",IF(ISBLANK(AG774),"-",AG774),"/",IF(ISBLANK(AI774),"-",AI774))</f>
        <v>-/-/-/-/-</v>
      </c>
      <c r="M774" s="14"/>
      <c r="N774" s="4" t="n">
        <v>2013</v>
      </c>
      <c r="O774" s="4" t="str">
        <f aca="false">CONCATENATE(IF(ISBLANK(V774),"-",V774),"/",IF(ISBLANK(Y774),"-",Y774),"/",IF(ISBLANK(AB774),"-",AB774),"/",IF(ISBLANK(AE774),"-",AE774))</f>
        <v>-/-/-/-</v>
      </c>
      <c r="P774" s="4" t="s">
        <v>899</v>
      </c>
      <c r="Q774" s="4" t="s">
        <v>1227</v>
      </c>
      <c r="T774" s="11" t="n">
        <f aca="false">M774*F774</f>
        <v>0</v>
      </c>
      <c r="U774" s="12" t="n">
        <f aca="false">G774*M774</f>
        <v>0</v>
      </c>
      <c r="V774" s="2" t="s">
        <v>161</v>
      </c>
      <c r="Y774" s="0" t="s">
        <v>161</v>
      </c>
      <c r="AB774" s="0" t="s">
        <v>161</v>
      </c>
      <c r="AE774" s="15"/>
      <c r="AJ774" s="0" t="n">
        <f aca="false">VLOOKUP(D774,Koordinaten!$A:$C,2,FALSE())</f>
        <v>12.4853384</v>
      </c>
      <c r="AK774" s="0" t="n">
        <f aca="false">VLOOKUP(D774,Koordinaten!$A:$C,3,FALSE())</f>
        <v>41.894802</v>
      </c>
      <c r="AL774" s="0" t="n">
        <f aca="false">IF(ISBLANK($E774),VLOOKUP(D774,Koordinaten!$A:$C,2,FALSE()),VLOOKUP($E774,Koordinaten!$F:$H,2,FALSE()))</f>
        <v>11.3547801</v>
      </c>
      <c r="AM774" s="0" t="n">
        <f aca="false">IF(ISBLANK($E774),VLOOKUP(D774,Koordinaten!$A:$C,3,FALSE()),VLOOKUP($E774,Koordinaten!$F:$H,3,FALSE()))</f>
        <v>46.4981125</v>
      </c>
      <c r="AN774" s="0" t="str">
        <f aca="false">CONCATENATE(AK774,";",AJ774)</f>
        <v>41,894802;12,4853384</v>
      </c>
      <c r="AO774" s="0" t="str">
        <f aca="false">CONCATENATE(AM774,";",AL774)</f>
        <v>46,4981125;11,3547801</v>
      </c>
      <c r="AP774" s="0" t="n">
        <f aca="false">MIN(IF(ISBLANK(X774),9999,X774),IF(ISBLANK(AA774),9999,AA774),IF(ISBLANK(AD774),9999,AD774),IF(ISBLANK(AG774),9999,AG774),IF(ISBLANK(AI774),9999,AI774))</f>
        <v>9999</v>
      </c>
    </row>
    <row r="775" customFormat="false" ht="12.8" hidden="false" customHeight="false" outlineLevel="0" collapsed="false">
      <c r="B775" s="4" t="s">
        <v>89</v>
      </c>
      <c r="C775" s="4" t="n">
        <v>2011</v>
      </c>
      <c r="D775" s="4" t="s">
        <v>60</v>
      </c>
      <c r="E775" s="4" t="s">
        <v>157</v>
      </c>
      <c r="F775" s="4" t="n">
        <v>1</v>
      </c>
      <c r="G775" s="4"/>
      <c r="H775" s="13" t="s">
        <v>899</v>
      </c>
      <c r="I775" s="13" t="s">
        <v>1232</v>
      </c>
      <c r="J775" s="2" t="s">
        <v>171</v>
      </c>
      <c r="K775" s="4" t="str">
        <f aca="false">CONCATENATE(IF(ISBLANK(W775),"-",W775),"/",IF(ISBLANK(Z775),"-",Z775),"/",IF(ISBLANK(AC775),"-",AC775),"/",IF(ISBLANK(AF775),"-",AF775),"/",IF(ISBLANK(AH775),"-",AH775))</f>
        <v>-/-/-/-/-</v>
      </c>
      <c r="L775" s="4" t="str">
        <f aca="false">CONCATENATE(IF(ISBLANK(X775),"-",X775),"/",IF(ISBLANK(AA775),"-",AA775),"/",IF(ISBLANK(AD775),"-",AD775),"/",IF(ISBLANK(AG775),"-",AG775),"/",IF(ISBLANK(AI775),"-",AI775))</f>
        <v>-/-/-/-/-</v>
      </c>
      <c r="M775" s="14"/>
      <c r="N775" s="4" t="n">
        <v>2013</v>
      </c>
      <c r="O775" s="4" t="str">
        <f aca="false">CONCATENATE(IF(ISBLANK(V775),"-",V775),"/",IF(ISBLANK(Y775),"-",Y775),"/",IF(ISBLANK(AB775),"-",AB775),"/",IF(ISBLANK(AE775),"-",AE775))</f>
        <v>-/-/-/-</v>
      </c>
      <c r="P775" s="4" t="s">
        <v>899</v>
      </c>
      <c r="Q775" s="4" t="s">
        <v>1227</v>
      </c>
      <c r="T775" s="11" t="n">
        <f aca="false">M775*F775</f>
        <v>0</v>
      </c>
      <c r="U775" s="12" t="n">
        <f aca="false">G775*M775</f>
        <v>0</v>
      </c>
      <c r="V775" s="2" t="s">
        <v>161</v>
      </c>
      <c r="Y775" s="0" t="s">
        <v>161</v>
      </c>
      <c r="AB775" s="0" t="s">
        <v>161</v>
      </c>
      <c r="AE775" s="4"/>
      <c r="AJ775" s="0" t="n">
        <f aca="false">VLOOKUP(D775,Koordinaten!$A:$C,2,FALSE())</f>
        <v>12.4853384</v>
      </c>
      <c r="AK775" s="0" t="n">
        <f aca="false">VLOOKUP(D775,Koordinaten!$A:$C,3,FALSE())</f>
        <v>41.894802</v>
      </c>
      <c r="AL775" s="0" t="n">
        <f aca="false">IF(ISBLANK($E775),VLOOKUP(D775,Koordinaten!$A:$C,2,FALSE()),VLOOKUP($E775,Koordinaten!$F:$H,2,FALSE()))</f>
        <v>11.3547801</v>
      </c>
      <c r="AM775" s="0" t="n">
        <f aca="false">IF(ISBLANK($E775),VLOOKUP(D775,Koordinaten!$A:$C,3,FALSE()),VLOOKUP($E775,Koordinaten!$F:$H,3,FALSE()))</f>
        <v>46.4981125</v>
      </c>
      <c r="AN775" s="0" t="str">
        <f aca="false">CONCATENATE(AK775,";",AJ775)</f>
        <v>41,894802;12,4853384</v>
      </c>
      <c r="AO775" s="0" t="str">
        <f aca="false">CONCATENATE(AM775,";",AL775)</f>
        <v>46,4981125;11,3547801</v>
      </c>
      <c r="AP775" s="0" t="n">
        <f aca="false">MIN(IF(ISBLANK(X775),9999,X775),IF(ISBLANK(AA775),9999,AA775),IF(ISBLANK(AD775),9999,AD775),IF(ISBLANK(AG775),9999,AG775),IF(ISBLANK(AI775),9999,AI775))</f>
        <v>9999</v>
      </c>
    </row>
    <row r="776" customFormat="false" ht="12.8" hidden="false" customHeight="false" outlineLevel="0" collapsed="false">
      <c r="B776" s="15" t="s">
        <v>89</v>
      </c>
      <c r="C776" s="4" t="n">
        <v>2011</v>
      </c>
      <c r="D776" s="4" t="s">
        <v>60</v>
      </c>
      <c r="E776" s="4" t="s">
        <v>157</v>
      </c>
      <c r="F776" s="4" t="n">
        <v>1</v>
      </c>
      <c r="G776" s="4"/>
      <c r="H776" s="13" t="s">
        <v>899</v>
      </c>
      <c r="I776" s="13" t="s">
        <v>1233</v>
      </c>
      <c r="J776" s="2" t="s">
        <v>897</v>
      </c>
      <c r="K776" s="4" t="str">
        <f aca="false">CONCATENATE(IF(ISBLANK(W776),"-",W776),"/",IF(ISBLANK(Z776),"-",Z776),"/",IF(ISBLANK(AC776),"-",AC776),"/",IF(ISBLANK(AF776),"-",AF776),"/",IF(ISBLANK(AH776),"-",AH776))</f>
        <v>-/-/-/-/-</v>
      </c>
      <c r="L776" s="4" t="str">
        <f aca="false">CONCATENATE(IF(ISBLANK(X776),"-",X776),"/",IF(ISBLANK(AA776),"-",AA776),"/",IF(ISBLANK(AD776),"-",AD776),"/",IF(ISBLANK(AG776),"-",AG776),"/",IF(ISBLANK(AI776),"-",AI776))</f>
        <v>-/-/-/-/-</v>
      </c>
      <c r="M776" s="14"/>
      <c r="N776" s="4" t="n">
        <v>2013</v>
      </c>
      <c r="O776" s="4" t="str">
        <f aca="false">CONCATENATE(IF(ISBLANK(V776),"-",V776),"/",IF(ISBLANK(Y776),"-",Y776),"/",IF(ISBLANK(AB776),"-",AB776),"/",IF(ISBLANK(AE776),"-",AE776))</f>
        <v>-/-/-/-</v>
      </c>
      <c r="P776" s="4" t="s">
        <v>899</v>
      </c>
      <c r="Q776" s="4" t="s">
        <v>1227</v>
      </c>
      <c r="T776" s="11" t="n">
        <f aca="false">M776*F776</f>
        <v>0</v>
      </c>
      <c r="U776" s="12" t="n">
        <f aca="false">G776*M776</f>
        <v>0</v>
      </c>
      <c r="V776" s="2" t="s">
        <v>161</v>
      </c>
      <c r="Y776" s="0" t="s">
        <v>161</v>
      </c>
      <c r="AB776" s="0" t="s">
        <v>161</v>
      </c>
      <c r="AE776" s="4"/>
      <c r="AJ776" s="0" t="n">
        <f aca="false">VLOOKUP(D776,Koordinaten!$A:$C,2,FALSE())</f>
        <v>12.4853384</v>
      </c>
      <c r="AK776" s="0" t="n">
        <f aca="false">VLOOKUP(D776,Koordinaten!$A:$C,3,FALSE())</f>
        <v>41.894802</v>
      </c>
      <c r="AL776" s="0" t="n">
        <f aca="false">IF(ISBLANK($E776),VLOOKUP(D776,Koordinaten!$A:$C,2,FALSE()),VLOOKUP($E776,Koordinaten!$F:$H,2,FALSE()))</f>
        <v>11.3547801</v>
      </c>
      <c r="AM776" s="0" t="n">
        <f aca="false">IF(ISBLANK($E776),VLOOKUP(D776,Koordinaten!$A:$C,3,FALSE()),VLOOKUP($E776,Koordinaten!$F:$H,3,FALSE()))</f>
        <v>46.4981125</v>
      </c>
      <c r="AN776" s="0" t="str">
        <f aca="false">CONCATENATE(AK776,";",AJ776)</f>
        <v>41,894802;12,4853384</v>
      </c>
      <c r="AO776" s="0" t="str">
        <f aca="false">CONCATENATE(AM776,";",AL776)</f>
        <v>46,4981125;11,3547801</v>
      </c>
      <c r="AP776" s="0" t="n">
        <f aca="false">MIN(IF(ISBLANK(X776),9999,X776),IF(ISBLANK(AA776),9999,AA776),IF(ISBLANK(AD776),9999,AD776),IF(ISBLANK(AG776),9999,AG776),IF(ISBLANK(AI776),9999,AI776))</f>
        <v>9999</v>
      </c>
    </row>
    <row r="777" customFormat="false" ht="12.8" hidden="false" customHeight="false" outlineLevel="0" collapsed="false">
      <c r="B777" s="15" t="s">
        <v>89</v>
      </c>
      <c r="C777" s="4" t="n">
        <v>2012</v>
      </c>
      <c r="D777" s="4" t="s">
        <v>60</v>
      </c>
      <c r="E777" s="4" t="s">
        <v>157</v>
      </c>
      <c r="F777" s="4" t="n">
        <v>6</v>
      </c>
      <c r="G777" s="4"/>
      <c r="H777" s="13" t="s">
        <v>899</v>
      </c>
      <c r="I777" s="13" t="s">
        <v>1234</v>
      </c>
      <c r="J777" s="2" t="s">
        <v>171</v>
      </c>
      <c r="K777" s="4" t="str">
        <f aca="false">CONCATENATE(IF(ISBLANK(W777),"-",W777),"/",IF(ISBLANK(Z777),"-",Z777),"/",IF(ISBLANK(AC777),"-",AC777),"/",IF(ISBLANK(AF777),"-",AF777),"/",IF(ISBLANK(AH777),"-",AH777))</f>
        <v>2014/-/-/-/-</v>
      </c>
      <c r="L777" s="4" t="str">
        <f aca="false">CONCATENATE(IF(ISBLANK(X777),"-",X777),"/",IF(ISBLANK(AA777),"-",AA777),"/",IF(ISBLANK(AD777),"-",AD777),"/",IF(ISBLANK(AG777),"-",AG777),"/",IF(ISBLANK(AI777),"-",AI777))</f>
        <v>2016/-/-/-/-</v>
      </c>
      <c r="M777" s="14"/>
      <c r="N777" s="4" t="n">
        <v>2013</v>
      </c>
      <c r="O777" s="4" t="str">
        <f aca="false">CONCATENATE(IF(ISBLANK(V777),"-",V777),"/",IF(ISBLANK(Y777),"-",Y777),"/",IF(ISBLANK(AB777),"-",AB777),"/",IF(ISBLANK(AE777),"-",AE777))</f>
        <v>87/-/-/-</v>
      </c>
      <c r="P777" s="4" t="s">
        <v>899</v>
      </c>
      <c r="Q777" s="4" t="s">
        <v>1227</v>
      </c>
      <c r="T777" s="11" t="n">
        <f aca="false">M777*F777</f>
        <v>0</v>
      </c>
      <c r="U777" s="12" t="n">
        <f aca="false">G777*M777</f>
        <v>0</v>
      </c>
      <c r="V777" s="0" t="n">
        <v>87</v>
      </c>
      <c r="W777" s="0" t="n">
        <v>2014</v>
      </c>
      <c r="X777" s="0" t="n">
        <v>2016</v>
      </c>
      <c r="Y777" s="0" t="s">
        <v>161</v>
      </c>
      <c r="AB777" s="0" t="s">
        <v>161</v>
      </c>
      <c r="AE777" s="15"/>
      <c r="AJ777" s="0" t="n">
        <f aca="false">VLOOKUP(D777,Koordinaten!$A:$C,2,FALSE())</f>
        <v>12.4853384</v>
      </c>
      <c r="AK777" s="0" t="n">
        <f aca="false">VLOOKUP(D777,Koordinaten!$A:$C,3,FALSE())</f>
        <v>41.894802</v>
      </c>
      <c r="AL777" s="0" t="n">
        <f aca="false">IF(ISBLANK($E777),VLOOKUP(D777,Koordinaten!$A:$C,2,FALSE()),VLOOKUP($E777,Koordinaten!$F:$H,2,FALSE()))</f>
        <v>11.3547801</v>
      </c>
      <c r="AM777" s="0" t="n">
        <f aca="false">IF(ISBLANK($E777),VLOOKUP(D777,Koordinaten!$A:$C,3,FALSE()),VLOOKUP($E777,Koordinaten!$F:$H,3,FALSE()))</f>
        <v>46.4981125</v>
      </c>
      <c r="AN777" s="0" t="str">
        <f aca="false">CONCATENATE(AK777,";",AJ777)</f>
        <v>41,894802;12,4853384</v>
      </c>
      <c r="AO777" s="0" t="str">
        <f aca="false">CONCATENATE(AM777,";",AL777)</f>
        <v>46,4981125;11,3547801</v>
      </c>
      <c r="AP777" s="0" t="n">
        <f aca="false">MIN(IF(ISBLANK(X777),9999,X777),IF(ISBLANK(AA777),9999,AA777),IF(ISBLANK(AD777),9999,AD777),IF(ISBLANK(AG777),9999,AG777),IF(ISBLANK(AI777),9999,AI777))</f>
        <v>2016</v>
      </c>
    </row>
    <row r="778" customFormat="false" ht="12.8" hidden="false" customHeight="false" outlineLevel="0" collapsed="false">
      <c r="B778" s="15" t="s">
        <v>44</v>
      </c>
      <c r="C778" s="4" t="n">
        <v>2005</v>
      </c>
      <c r="D778" s="4" t="s">
        <v>60</v>
      </c>
      <c r="E778" s="4" t="s">
        <v>191</v>
      </c>
      <c r="F778" s="4" t="n">
        <v>1</v>
      </c>
      <c r="G778" s="4"/>
      <c r="H778" s="13" t="s">
        <v>1235</v>
      </c>
      <c r="I778" s="2" t="s">
        <v>1236</v>
      </c>
      <c r="J778" s="2" t="s">
        <v>1237</v>
      </c>
      <c r="K778" s="4" t="str">
        <f aca="false">CONCATENATE(IF(ISBLANK(W778),"-",W778),"/",IF(ISBLANK(Z778),"-",Z778),"/",IF(ISBLANK(AC778),"-",AC778),"/",IF(ISBLANK(AF778),"-",AF778),"/",IF(ISBLANK(AH778),"-",AH778))</f>
        <v>-/-/-/-/-</v>
      </c>
      <c r="L778" s="4" t="str">
        <f aca="false">CONCATENATE(IF(ISBLANK(X778),"-",X778),"/",IF(ISBLANK(AA778),"-",AA778),"/",IF(ISBLANK(AD778),"-",AD778),"/",IF(ISBLANK(AG778),"-",AG778),"/",IF(ISBLANK(AI778),"-",AI778))</f>
        <v>-/-/-/-/-</v>
      </c>
      <c r="M778" s="14"/>
      <c r="N778" s="4" t="n">
        <v>2013</v>
      </c>
      <c r="O778" s="4" t="str">
        <f aca="false">CONCATENATE(IF(ISBLANK(V778),"-",V778),"/",IF(ISBLANK(Y778),"-",Y778),"/",IF(ISBLANK(AB778),"-",AB778),"/",IF(ISBLANK(AE778),"-",AE778))</f>
        <v>-/-/-/-</v>
      </c>
      <c r="P778" s="4" t="s">
        <v>543</v>
      </c>
      <c r="Q778" s="4" t="s">
        <v>1238</v>
      </c>
      <c r="T778" s="11" t="n">
        <f aca="false">M778*F778</f>
        <v>0</v>
      </c>
      <c r="U778" s="12" t="n">
        <f aca="false">G778*M778</f>
        <v>0</v>
      </c>
      <c r="V778" s="2" t="s">
        <v>161</v>
      </c>
      <c r="AB778" s="0" t="s">
        <v>161</v>
      </c>
      <c r="AE778" s="15"/>
      <c r="AJ778" s="0" t="n">
        <f aca="false">VLOOKUP(D778,Koordinaten!$A:$C,2,FALSE())</f>
        <v>12.4853384</v>
      </c>
      <c r="AK778" s="0" t="n">
        <f aca="false">VLOOKUP(D778,Koordinaten!$A:$C,3,FALSE())</f>
        <v>41.894802</v>
      </c>
      <c r="AL778" s="0" t="n">
        <f aca="false">IF(ISBLANK($E778),VLOOKUP(D778,Koordinaten!$A:$C,2,FALSE()),VLOOKUP($E778,Koordinaten!$F:$H,2,FALSE()))</f>
        <v>9.768893</v>
      </c>
      <c r="AM778" s="0" t="n">
        <f aca="false">IF(ISBLANK($E778),VLOOKUP(D778,Koordinaten!$A:$C,3,FALSE()),VLOOKUP($E778,Koordinaten!$F:$H,3,FALSE()))</f>
        <v>45.6209</v>
      </c>
      <c r="AN778" s="0" t="str">
        <f aca="false">CONCATENATE(AK778,";",AJ778)</f>
        <v>41,894802;12,4853384</v>
      </c>
      <c r="AO778" s="0" t="str">
        <f aca="false">CONCATENATE(AM778,";",AL778)</f>
        <v>45,6209;9,768893</v>
      </c>
      <c r="AP778" s="0" t="n">
        <f aca="false">MIN(IF(ISBLANK(X778),9999,X778),IF(ISBLANK(AA778),9999,AA778),IF(ISBLANK(AD778),9999,AD778),IF(ISBLANK(AG778),9999,AG778),IF(ISBLANK(AI778),9999,AI778))</f>
        <v>9999</v>
      </c>
    </row>
    <row r="779" customFormat="false" ht="12.8" hidden="false" customHeight="false" outlineLevel="0" collapsed="false">
      <c r="B779" s="15" t="s">
        <v>89</v>
      </c>
      <c r="C779" s="4" t="n">
        <v>2012</v>
      </c>
      <c r="D779" s="4" t="s">
        <v>60</v>
      </c>
      <c r="E779" s="4" t="s">
        <v>157</v>
      </c>
      <c r="F779" s="4" t="n">
        <v>1</v>
      </c>
      <c r="G779" s="4"/>
      <c r="H779" s="13" t="s">
        <v>899</v>
      </c>
      <c r="I779" s="2" t="s">
        <v>1239</v>
      </c>
      <c r="J779" s="2" t="s">
        <v>897</v>
      </c>
      <c r="K779" s="4" t="str">
        <f aca="false">CONCATENATE(IF(ISBLANK(W779),"-",W779),"/",IF(ISBLANK(Z779),"-",Z779),"/",IF(ISBLANK(AC779),"-",AC779),"/",IF(ISBLANK(AF779),"-",AF779),"/",IF(ISBLANK(AH779),"-",AH779))</f>
        <v>2014/-/2014/-/-</v>
      </c>
      <c r="L779" s="4" t="str">
        <f aca="false">CONCATENATE(IF(ISBLANK(X779),"-",X779),"/",IF(ISBLANK(AA779),"-",AA779),"/",IF(ISBLANK(AD779),"-",AD779),"/",IF(ISBLANK(AG779),"-",AG779),"/",IF(ISBLANK(AI779),"-",AI779))</f>
        <v>2017/-/2016/-/-</v>
      </c>
      <c r="M779" s="14"/>
      <c r="N779" s="4" t="n">
        <v>2013</v>
      </c>
      <c r="O779" s="4" t="str">
        <f aca="false">CONCATENATE(IF(ISBLANK(V779),"-",V779),"/",IF(ISBLANK(Y779),"-",Y779),"/",IF(ISBLANK(AB779),"-",AB779),"/",IF(ISBLANK(AE779),"-",AE779))</f>
        <v>88/-/88/-</v>
      </c>
      <c r="P779" s="4" t="s">
        <v>543</v>
      </c>
      <c r="Q779" s="4" t="s">
        <v>1238</v>
      </c>
      <c r="T779" s="11" t="n">
        <f aca="false">M779*F779</f>
        <v>0</v>
      </c>
      <c r="U779" s="12" t="n">
        <f aca="false">G779*M779</f>
        <v>0</v>
      </c>
      <c r="V779" s="0" t="n">
        <v>88</v>
      </c>
      <c r="W779" s="0" t="n">
        <v>2014</v>
      </c>
      <c r="X779" s="0" t="n">
        <v>2017</v>
      </c>
      <c r="Y779" s="0" t="s">
        <v>161</v>
      </c>
      <c r="AB779" s="0" t="n">
        <v>88</v>
      </c>
      <c r="AC779" s="0" t="n">
        <v>2014</v>
      </c>
      <c r="AD779" s="0" t="n">
        <v>2016</v>
      </c>
      <c r="AE779" s="15"/>
      <c r="AJ779" s="0" t="n">
        <f aca="false">VLOOKUP(D779,Koordinaten!$A:$C,2,FALSE())</f>
        <v>12.4853384</v>
      </c>
      <c r="AK779" s="0" t="n">
        <f aca="false">VLOOKUP(D779,Koordinaten!$A:$C,3,FALSE())</f>
        <v>41.894802</v>
      </c>
      <c r="AL779" s="0" t="n">
        <f aca="false">IF(ISBLANK($E779),VLOOKUP(D779,Koordinaten!$A:$C,2,FALSE()),VLOOKUP($E779,Koordinaten!$F:$H,2,FALSE()))</f>
        <v>11.3547801</v>
      </c>
      <c r="AM779" s="0" t="n">
        <f aca="false">IF(ISBLANK($E779),VLOOKUP(D779,Koordinaten!$A:$C,3,FALSE()),VLOOKUP($E779,Koordinaten!$F:$H,3,FALSE()))</f>
        <v>46.4981125</v>
      </c>
      <c r="AN779" s="0" t="str">
        <f aca="false">CONCATENATE(AK779,";",AJ779)</f>
        <v>41,894802;12,4853384</v>
      </c>
      <c r="AO779" s="0" t="str">
        <f aca="false">CONCATENATE(AM779,";",AL779)</f>
        <v>46,4981125;11,3547801</v>
      </c>
      <c r="AP779" s="0" t="n">
        <f aca="false">MIN(IF(ISBLANK(X779),9999,X779),IF(ISBLANK(AA779),9999,AA779),IF(ISBLANK(AD779),9999,AD779),IF(ISBLANK(AG779),9999,AG779),IF(ISBLANK(AI779),9999,AI779))</f>
        <v>2016</v>
      </c>
    </row>
    <row r="780" customFormat="false" ht="12.8" hidden="false" customHeight="false" outlineLevel="0" collapsed="false">
      <c r="B780" s="15" t="s">
        <v>89</v>
      </c>
      <c r="C780" s="4" t="n">
        <v>2011</v>
      </c>
      <c r="D780" s="4" t="s">
        <v>60</v>
      </c>
      <c r="E780" s="4" t="s">
        <v>157</v>
      </c>
      <c r="F780" s="4" t="n">
        <v>1</v>
      </c>
      <c r="G780" s="4"/>
      <c r="H780" s="13" t="s">
        <v>899</v>
      </c>
      <c r="I780" s="2" t="s">
        <v>1234</v>
      </c>
      <c r="J780" s="2" t="s">
        <v>171</v>
      </c>
      <c r="K780" s="4" t="str">
        <f aca="false">CONCATENATE(IF(ISBLANK(W780),"-",W780),"/",IF(ISBLANK(Z780),"-",Z780),"/",IF(ISBLANK(AC780),"-",AC780),"/",IF(ISBLANK(AF780),"-",AF780),"/",IF(ISBLANK(AH780),"-",AH780))</f>
        <v>-/-/-/-/-</v>
      </c>
      <c r="L780" s="4" t="str">
        <f aca="false">CONCATENATE(IF(ISBLANK(X780),"-",X780),"/",IF(ISBLANK(AA780),"-",AA780),"/",IF(ISBLANK(AD780),"-",AD780),"/",IF(ISBLANK(AG780),"-",AG780),"/",IF(ISBLANK(AI780),"-",AI780))</f>
        <v>-/-/-/-/-</v>
      </c>
      <c r="M780" s="14"/>
      <c r="N780" s="4" t="n">
        <v>2013</v>
      </c>
      <c r="O780" s="4" t="str">
        <f aca="false">CONCATENATE(IF(ISBLANK(V780),"-",V780),"/",IF(ISBLANK(Y780),"-",Y780),"/",IF(ISBLANK(AB780),"-",AB780),"/",IF(ISBLANK(AE780),"-",AE780))</f>
        <v>-/-/-/-</v>
      </c>
      <c r="P780" s="4" t="s">
        <v>543</v>
      </c>
      <c r="Q780" s="4" t="s">
        <v>1238</v>
      </c>
      <c r="T780" s="11" t="n">
        <f aca="false">M780*F780</f>
        <v>0</v>
      </c>
      <c r="U780" s="12" t="n">
        <f aca="false">G780*M780</f>
        <v>0</v>
      </c>
      <c r="V780" s="2" t="s">
        <v>161</v>
      </c>
      <c r="Y780" s="0" t="s">
        <v>161</v>
      </c>
      <c r="AB780" s="0" t="s">
        <v>161</v>
      </c>
      <c r="AE780" s="15"/>
      <c r="AJ780" s="0" t="n">
        <f aca="false">VLOOKUP(D780,Koordinaten!$A:$C,2,FALSE())</f>
        <v>12.4853384</v>
      </c>
      <c r="AK780" s="0" t="n">
        <f aca="false">VLOOKUP(D780,Koordinaten!$A:$C,3,FALSE())</f>
        <v>41.894802</v>
      </c>
      <c r="AL780" s="0" t="n">
        <f aca="false">IF(ISBLANK($E780),VLOOKUP(D780,Koordinaten!$A:$C,2,FALSE()),VLOOKUP($E780,Koordinaten!$F:$H,2,FALSE()))</f>
        <v>11.3547801</v>
      </c>
      <c r="AM780" s="0" t="n">
        <f aca="false">IF(ISBLANK($E780),VLOOKUP(D780,Koordinaten!$A:$C,3,FALSE()),VLOOKUP($E780,Koordinaten!$F:$H,3,FALSE()))</f>
        <v>46.4981125</v>
      </c>
      <c r="AN780" s="0" t="str">
        <f aca="false">CONCATENATE(AK780,";",AJ780)</f>
        <v>41,894802;12,4853384</v>
      </c>
      <c r="AO780" s="0" t="str">
        <f aca="false">CONCATENATE(AM780,";",AL780)</f>
        <v>46,4981125;11,3547801</v>
      </c>
      <c r="AP780" s="0" t="n">
        <f aca="false">MIN(IF(ISBLANK(X780),9999,X780),IF(ISBLANK(AA780),9999,AA780),IF(ISBLANK(AD780),9999,AD780),IF(ISBLANK(AG780),9999,AG780),IF(ISBLANK(AI780),9999,AI780))</f>
        <v>9999</v>
      </c>
    </row>
    <row r="781" customFormat="false" ht="12.8" hidden="false" customHeight="false" outlineLevel="0" collapsed="false">
      <c r="B781" s="15" t="s">
        <v>89</v>
      </c>
      <c r="C781" s="4" t="n">
        <v>2011</v>
      </c>
      <c r="D781" s="4" t="s">
        <v>60</v>
      </c>
      <c r="E781" s="4" t="s">
        <v>157</v>
      </c>
      <c r="F781" s="4" t="n">
        <v>1</v>
      </c>
      <c r="G781" s="4"/>
      <c r="H781" s="13" t="s">
        <v>899</v>
      </c>
      <c r="I781" s="2" t="s">
        <v>1240</v>
      </c>
      <c r="J781" s="2" t="s">
        <v>150</v>
      </c>
      <c r="K781" s="4" t="str">
        <f aca="false">CONCATENATE(IF(ISBLANK(W781),"-",W781),"/",IF(ISBLANK(Z781),"-",Z781),"/",IF(ISBLANK(AC781),"-",AC781),"/",IF(ISBLANK(AF781),"-",AF781),"/",IF(ISBLANK(AH781),"-",AH781))</f>
        <v>-/-/-/-/-</v>
      </c>
      <c r="L781" s="4" t="str">
        <f aca="false">CONCATENATE(IF(ISBLANK(X781),"-",X781),"/",IF(ISBLANK(AA781),"-",AA781),"/",IF(ISBLANK(AD781),"-",AD781),"/",IF(ISBLANK(AG781),"-",AG781),"/",IF(ISBLANK(AI781),"-",AI781))</f>
        <v>-/-/-/-/-</v>
      </c>
      <c r="M781" s="14"/>
      <c r="N781" s="4" t="n">
        <v>2013</v>
      </c>
      <c r="O781" s="4" t="str">
        <f aca="false">CONCATENATE(IF(ISBLANK(V781),"-",V781),"/",IF(ISBLANK(Y781),"-",Y781),"/",IF(ISBLANK(AB781),"-",AB781),"/",IF(ISBLANK(AE781),"-",AE781))</f>
        <v>-/-/-/-</v>
      </c>
      <c r="P781" s="4" t="s">
        <v>543</v>
      </c>
      <c r="Q781" s="4" t="s">
        <v>1238</v>
      </c>
      <c r="T781" s="11" t="n">
        <f aca="false">M781*F781</f>
        <v>0</v>
      </c>
      <c r="U781" s="12" t="n">
        <f aca="false">G781*M781</f>
        <v>0</v>
      </c>
      <c r="V781" s="2" t="s">
        <v>161</v>
      </c>
      <c r="Y781" s="0" t="s">
        <v>161</v>
      </c>
      <c r="AB781" s="0" t="s">
        <v>161</v>
      </c>
      <c r="AE781" s="15"/>
      <c r="AJ781" s="0" t="n">
        <f aca="false">VLOOKUP(D781,Koordinaten!$A:$C,2,FALSE())</f>
        <v>12.4853384</v>
      </c>
      <c r="AK781" s="0" t="n">
        <f aca="false">VLOOKUP(D781,Koordinaten!$A:$C,3,FALSE())</f>
        <v>41.894802</v>
      </c>
      <c r="AL781" s="0" t="n">
        <f aca="false">IF(ISBLANK($E781),VLOOKUP(D781,Koordinaten!$A:$C,2,FALSE()),VLOOKUP($E781,Koordinaten!$F:$H,2,FALSE()))</f>
        <v>11.3547801</v>
      </c>
      <c r="AM781" s="0" t="n">
        <f aca="false">IF(ISBLANK($E781),VLOOKUP(D781,Koordinaten!$A:$C,3,FALSE()),VLOOKUP($E781,Koordinaten!$F:$H,3,FALSE()))</f>
        <v>46.4981125</v>
      </c>
      <c r="AN781" s="0" t="str">
        <f aca="false">CONCATENATE(AK781,";",AJ781)</f>
        <v>41,894802;12,4853384</v>
      </c>
      <c r="AO781" s="0" t="str">
        <f aca="false">CONCATENATE(AM781,";",AL781)</f>
        <v>46,4981125;11,3547801</v>
      </c>
      <c r="AP781" s="0" t="n">
        <f aca="false">MIN(IF(ISBLANK(X781),9999,X781),IF(ISBLANK(AA781),9999,AA781),IF(ISBLANK(AD781),9999,AD781),IF(ISBLANK(AG781),9999,AG781),IF(ISBLANK(AI781),9999,AI781))</f>
        <v>9999</v>
      </c>
    </row>
    <row r="782" customFormat="false" ht="12.8" hidden="false" customHeight="false" outlineLevel="0" collapsed="false">
      <c r="B782" s="15" t="s">
        <v>44</v>
      </c>
      <c r="C782" s="4" t="n">
        <v>2011</v>
      </c>
      <c r="D782" s="4" t="s">
        <v>60</v>
      </c>
      <c r="E782" s="4" t="s">
        <v>61</v>
      </c>
      <c r="F782" s="4" t="n">
        <v>6</v>
      </c>
      <c r="G782" s="4"/>
      <c r="H782" s="13" t="s">
        <v>1241</v>
      </c>
      <c r="I782" s="2" t="s">
        <v>65</v>
      </c>
      <c r="J782" s="2" t="s">
        <v>48</v>
      </c>
      <c r="K782" s="4" t="str">
        <f aca="false">CONCATENATE(IF(ISBLANK(W782),"-",W782),"/",IF(ISBLANK(Z782),"-",Z782),"/",IF(ISBLANK(AC782),"-",AC782),"/",IF(ISBLANK(AF782),"-",AF782),"/",IF(ISBLANK(AH782),"-",AH782))</f>
        <v>2013/-/2013/-/-</v>
      </c>
      <c r="L782" s="4" t="str">
        <f aca="false">CONCATENATE(IF(ISBLANK(X782),"-",X782),"/",IF(ISBLANK(AA782),"-",AA782),"/",IF(ISBLANK(AD782),"-",AD782),"/",IF(ISBLANK(AG782),"-",AG782),"/",IF(ISBLANK(AI782),"-",AI782))</f>
        <v>2015/-/2017/-/-</v>
      </c>
      <c r="M782" s="14"/>
      <c r="N782" s="4" t="n">
        <v>2013</v>
      </c>
      <c r="O782" s="4" t="str">
        <f aca="false">CONCATENATE(IF(ISBLANK(V782),"-",V782),"/",IF(ISBLANK(Y782),"-",Y782),"/",IF(ISBLANK(AB782),"-",AB782),"/",IF(ISBLANK(AE782),"-",AE782))</f>
        <v>87/-/89/-</v>
      </c>
      <c r="P782" s="4" t="s">
        <v>1241</v>
      </c>
      <c r="Q782" s="4" t="s">
        <v>1242</v>
      </c>
      <c r="T782" s="11" t="n">
        <f aca="false">M782*F782</f>
        <v>0</v>
      </c>
      <c r="U782" s="12" t="n">
        <f aca="false">G782*M782</f>
        <v>0</v>
      </c>
      <c r="V782" s="0" t="n">
        <v>87</v>
      </c>
      <c r="W782" s="0" t="n">
        <v>2013</v>
      </c>
      <c r="X782" s="0" t="n">
        <v>2015</v>
      </c>
      <c r="AB782" s="0" t="n">
        <v>89</v>
      </c>
      <c r="AC782" s="0" t="n">
        <v>2013</v>
      </c>
      <c r="AD782" s="0" t="n">
        <v>2017</v>
      </c>
      <c r="AE782" s="15"/>
      <c r="AJ782" s="0" t="n">
        <f aca="false">VLOOKUP(D782,Koordinaten!$A:$C,2,FALSE())</f>
        <v>12.4853384</v>
      </c>
      <c r="AK782" s="0" t="n">
        <f aca="false">VLOOKUP(D782,Koordinaten!$A:$C,3,FALSE())</f>
        <v>41.894802</v>
      </c>
      <c r="AL782" s="0" t="n">
        <f aca="false">IF(ISBLANK($E782),VLOOKUP(D782,Koordinaten!$A:$C,2,FALSE()),VLOOKUP($E782,Koordinaten!$F:$H,2,FALSE()))</f>
        <v>11.2555757</v>
      </c>
      <c r="AM782" s="0" t="n">
        <f aca="false">IF(ISBLANK($E782),VLOOKUP(D782,Koordinaten!$A:$C,3,FALSE()),VLOOKUP($E782,Koordinaten!$F:$H,3,FALSE()))</f>
        <v>43.7698712</v>
      </c>
      <c r="AN782" s="0" t="str">
        <f aca="false">CONCATENATE(AK782,";",AJ782)</f>
        <v>41,894802;12,4853384</v>
      </c>
      <c r="AO782" s="0" t="str">
        <f aca="false">CONCATENATE(AM782,";",AL782)</f>
        <v>43,7698712;11,2555757</v>
      </c>
      <c r="AP782" s="0" t="n">
        <f aca="false">MIN(IF(ISBLANK(X782),9999,X782),IF(ISBLANK(AA782),9999,AA782),IF(ISBLANK(AD782),9999,AD782),IF(ISBLANK(AG782),9999,AG782),IF(ISBLANK(AI782),9999,AI782))</f>
        <v>2015</v>
      </c>
    </row>
    <row r="783" customFormat="false" ht="12.8" hidden="false" customHeight="false" outlineLevel="0" collapsed="false">
      <c r="B783" s="15" t="s">
        <v>52</v>
      </c>
      <c r="C783" s="4" t="n">
        <v>2008</v>
      </c>
      <c r="D783" s="4" t="s">
        <v>60</v>
      </c>
      <c r="E783" s="4" t="s">
        <v>61</v>
      </c>
      <c r="F783" s="4" t="n">
        <v>2</v>
      </c>
      <c r="G783" s="4"/>
      <c r="H783" s="13" t="s">
        <v>1241</v>
      </c>
      <c r="I783" s="2" t="s">
        <v>1243</v>
      </c>
      <c r="J783" s="2" t="s">
        <v>79</v>
      </c>
      <c r="K783" s="4" t="str">
        <f aca="false">CONCATENATE(IF(ISBLANK(W783),"-",W783),"/",IF(ISBLANK(Z783),"-",Z783),"/",IF(ISBLANK(AC783),"-",AC783),"/",IF(ISBLANK(AF783),"-",AF783),"/",IF(ISBLANK(AH783),"-",AH783))</f>
        <v>-/-/-/-/-</v>
      </c>
      <c r="L783" s="4" t="str">
        <f aca="false">CONCATENATE(IF(ISBLANK(X783),"-",X783),"/",IF(ISBLANK(AA783),"-",AA783),"/",IF(ISBLANK(AD783),"-",AD783),"/",IF(ISBLANK(AG783),"-",AG783),"/",IF(ISBLANK(AI783),"-",AI783))</f>
        <v>-/-/-/-/-</v>
      </c>
      <c r="M783" s="14"/>
      <c r="N783" s="4" t="n">
        <v>2013</v>
      </c>
      <c r="O783" s="4" t="str">
        <f aca="false">CONCATENATE(IF(ISBLANK(V783),"-",V783),"/",IF(ISBLANK(Y783),"-",Y783),"/",IF(ISBLANK(AB783),"-",AB783),"/",IF(ISBLANK(AE783),"-",AE783))</f>
        <v>-/-/-/-</v>
      </c>
      <c r="P783" s="4" t="s">
        <v>1241</v>
      </c>
      <c r="Q783" s="4" t="s">
        <v>1242</v>
      </c>
      <c r="T783" s="11" t="n">
        <f aca="false">M783*F783</f>
        <v>0</v>
      </c>
      <c r="U783" s="12" t="n">
        <f aca="false">G783*M783</f>
        <v>0</v>
      </c>
      <c r="V783" s="2" t="s">
        <v>161</v>
      </c>
      <c r="AB783" s="0" t="s">
        <v>161</v>
      </c>
      <c r="AE783" s="15"/>
      <c r="AJ783" s="0" t="n">
        <f aca="false">VLOOKUP(D783,Koordinaten!$A:$C,2,FALSE())</f>
        <v>12.4853384</v>
      </c>
      <c r="AK783" s="0" t="n">
        <f aca="false">VLOOKUP(D783,Koordinaten!$A:$C,3,FALSE())</f>
        <v>41.894802</v>
      </c>
      <c r="AL783" s="0" t="n">
        <f aca="false">IF(ISBLANK($E783),VLOOKUP(D783,Koordinaten!$A:$C,2,FALSE()),VLOOKUP($E783,Koordinaten!$F:$H,2,FALSE()))</f>
        <v>11.2555757</v>
      </c>
      <c r="AM783" s="0" t="n">
        <f aca="false">IF(ISBLANK($E783),VLOOKUP(D783,Koordinaten!$A:$C,3,FALSE()),VLOOKUP($E783,Koordinaten!$F:$H,3,FALSE()))</f>
        <v>43.7698712</v>
      </c>
      <c r="AN783" s="0" t="str">
        <f aca="false">CONCATENATE(AK783,";",AJ783)</f>
        <v>41,894802;12,4853384</v>
      </c>
      <c r="AO783" s="0" t="str">
        <f aca="false">CONCATENATE(AM783,";",AL783)</f>
        <v>43,7698712;11,2555757</v>
      </c>
      <c r="AP783" s="0" t="n">
        <f aca="false">MIN(IF(ISBLANK(X783),9999,X783),IF(ISBLANK(AA783),9999,AA783),IF(ISBLANK(AD783),9999,AD783),IF(ISBLANK(AG783),9999,AG783),IF(ISBLANK(AI783),9999,AI783))</f>
        <v>9999</v>
      </c>
    </row>
    <row r="784" customFormat="false" ht="12.8" hidden="false" customHeight="false" outlineLevel="0" collapsed="false">
      <c r="B784" s="4" t="s">
        <v>44</v>
      </c>
      <c r="C784" s="4" t="n">
        <v>2010</v>
      </c>
      <c r="D784" s="4" t="s">
        <v>60</v>
      </c>
      <c r="E784" s="4" t="s">
        <v>61</v>
      </c>
      <c r="F784" s="4" t="n">
        <v>3</v>
      </c>
      <c r="G784" s="4"/>
      <c r="H784" s="13" t="s">
        <v>1241</v>
      </c>
      <c r="I784" s="2" t="s">
        <v>1244</v>
      </c>
      <c r="J784" s="2" t="s">
        <v>48</v>
      </c>
      <c r="K784" s="4" t="str">
        <f aca="false">CONCATENATE(IF(ISBLANK(W784),"-",W784),"/",IF(ISBLANK(Z784),"-",Z784),"/",IF(ISBLANK(AC784),"-",AC784),"/",IF(ISBLANK(AF784),"-",AF784),"/",IF(ISBLANK(AH784),"-",AH784))</f>
        <v>2013/-/2015/-/-</v>
      </c>
      <c r="L784" s="4" t="str">
        <f aca="false">CONCATENATE(IF(ISBLANK(X784),"-",X784),"/",IF(ISBLANK(AA784),"-",AA784),"/",IF(ISBLANK(AD784),"-",AD784),"/",IF(ISBLANK(AG784),"-",AG784),"/",IF(ISBLANK(AI784),"-",AI784))</f>
        <v>2016/-/2025/-/-</v>
      </c>
      <c r="M784" s="14"/>
      <c r="N784" s="4" t="n">
        <v>2013</v>
      </c>
      <c r="O784" s="4" t="str">
        <f aca="false">CONCATENATE(IF(ISBLANK(V784),"-",V784),"/",IF(ISBLANK(Y784),"-",Y784),"/",IF(ISBLANK(AB784),"-",AB784),"/",IF(ISBLANK(AE784),"-",AE784))</f>
        <v>88/-/93/-</v>
      </c>
      <c r="P784" s="4" t="s">
        <v>1241</v>
      </c>
      <c r="Q784" s="4" t="s">
        <v>1242</v>
      </c>
      <c r="T784" s="11" t="n">
        <f aca="false">M784*F784</f>
        <v>0</v>
      </c>
      <c r="U784" s="12" t="n">
        <f aca="false">G784*M784</f>
        <v>0</v>
      </c>
      <c r="V784" s="0" t="n">
        <v>88</v>
      </c>
      <c r="W784" s="0" t="n">
        <v>2013</v>
      </c>
      <c r="X784" s="0" t="n">
        <v>2016</v>
      </c>
      <c r="AB784" s="0" t="n">
        <v>93</v>
      </c>
      <c r="AC784" s="0" t="n">
        <v>2015</v>
      </c>
      <c r="AD784" s="0" t="n">
        <v>2025</v>
      </c>
      <c r="AE784" s="15"/>
      <c r="AJ784" s="0" t="n">
        <f aca="false">VLOOKUP(D784,Koordinaten!$A:$C,2,FALSE())</f>
        <v>12.4853384</v>
      </c>
      <c r="AK784" s="0" t="n">
        <f aca="false">VLOOKUP(D784,Koordinaten!$A:$C,3,FALSE())</f>
        <v>41.894802</v>
      </c>
      <c r="AL784" s="0" t="n">
        <f aca="false">IF(ISBLANK($E784),VLOOKUP(D784,Koordinaten!$A:$C,2,FALSE()),VLOOKUP($E784,Koordinaten!$F:$H,2,FALSE()))</f>
        <v>11.2555757</v>
      </c>
      <c r="AM784" s="0" t="n">
        <f aca="false">IF(ISBLANK($E784),VLOOKUP(D784,Koordinaten!$A:$C,3,FALSE()),VLOOKUP($E784,Koordinaten!$F:$H,3,FALSE()))</f>
        <v>43.7698712</v>
      </c>
      <c r="AN784" s="0" t="str">
        <f aca="false">CONCATENATE(AK784,";",AJ784)</f>
        <v>41,894802;12,4853384</v>
      </c>
      <c r="AO784" s="0" t="str">
        <f aca="false">CONCATENATE(AM784,";",AL784)</f>
        <v>43,7698712;11,2555757</v>
      </c>
      <c r="AP784" s="0" t="n">
        <f aca="false">MIN(IF(ISBLANK(X784),9999,X784),IF(ISBLANK(AA784),9999,AA784),IF(ISBLANK(AD784),9999,AD784),IF(ISBLANK(AG784),9999,AG784),IF(ISBLANK(AI784),9999,AI784))</f>
        <v>2016</v>
      </c>
    </row>
    <row r="785" customFormat="false" ht="12.8" hidden="false" customHeight="false" outlineLevel="0" collapsed="false">
      <c r="B785" s="4" t="s">
        <v>44</v>
      </c>
      <c r="C785" s="5" t="n">
        <v>2009</v>
      </c>
      <c r="D785" s="4" t="s">
        <v>60</v>
      </c>
      <c r="E785" s="4" t="s">
        <v>61</v>
      </c>
      <c r="F785" s="4" t="n">
        <v>3</v>
      </c>
      <c r="G785" s="4"/>
      <c r="H785" s="13" t="s">
        <v>1241</v>
      </c>
      <c r="I785" s="2" t="s">
        <v>1245</v>
      </c>
      <c r="J785" s="2" t="s">
        <v>48</v>
      </c>
      <c r="K785" s="4" t="str">
        <f aca="false">CONCATENATE(IF(ISBLANK(W785),"-",W785),"/",IF(ISBLANK(Z785),"-",Z785),"/",IF(ISBLANK(AC785),"-",AC785),"/",IF(ISBLANK(AF785),"-",AF785),"/",IF(ISBLANK(AH785),"-",AH785))</f>
        <v>2014/-/2014/-/-</v>
      </c>
      <c r="L785" s="4" t="str">
        <f aca="false">CONCATENATE(IF(ISBLANK(X785),"-",X785),"/",IF(ISBLANK(AA785),"-",AA785),"/",IF(ISBLANK(AD785),"-",AD785),"/",IF(ISBLANK(AG785),"-",AG785),"/",IF(ISBLANK(AI785),"-",AI785))</f>
        <v>2024/-/2024/-/-</v>
      </c>
      <c r="M785" s="14"/>
      <c r="N785" s="4" t="n">
        <v>2013</v>
      </c>
      <c r="O785" s="4" t="str">
        <f aca="false">CONCATENATE(IF(ISBLANK(V785),"-",V785),"/",IF(ISBLANK(Y785),"-",Y785),"/",IF(ISBLANK(AB785),"-",AB785),"/",IF(ISBLANK(AE785),"-",AE785))</f>
        <v>94+/-/94+/91+/CT91,6</v>
      </c>
      <c r="P785" s="4" t="s">
        <v>1241</v>
      </c>
      <c r="Q785" s="4" t="s">
        <v>1242</v>
      </c>
      <c r="T785" s="11" t="n">
        <f aca="false">M785*F785</f>
        <v>0</v>
      </c>
      <c r="U785" s="12" t="n">
        <f aca="false">G785*M785</f>
        <v>0</v>
      </c>
      <c r="V785" s="0" t="s">
        <v>390</v>
      </c>
      <c r="W785" s="0" t="n">
        <v>2014</v>
      </c>
      <c r="X785" s="0" t="n">
        <v>2024</v>
      </c>
      <c r="AB785" s="0" t="s">
        <v>1246</v>
      </c>
      <c r="AC785" s="0" t="n">
        <v>2014</v>
      </c>
      <c r="AD785" s="0" t="n">
        <v>2024</v>
      </c>
      <c r="AE785" s="15" t="s">
        <v>907</v>
      </c>
      <c r="AJ785" s="0" t="n">
        <f aca="false">VLOOKUP(D785,Koordinaten!$A:$C,2,FALSE())</f>
        <v>12.4853384</v>
      </c>
      <c r="AK785" s="0" t="n">
        <f aca="false">VLOOKUP(D785,Koordinaten!$A:$C,3,FALSE())</f>
        <v>41.894802</v>
      </c>
      <c r="AL785" s="0" t="n">
        <f aca="false">IF(ISBLANK($E785),VLOOKUP(D785,Koordinaten!$A:$C,2,FALSE()),VLOOKUP($E785,Koordinaten!$F:$H,2,FALSE()))</f>
        <v>11.2555757</v>
      </c>
      <c r="AM785" s="0" t="n">
        <f aca="false">IF(ISBLANK($E785),VLOOKUP(D785,Koordinaten!$A:$C,3,FALSE()),VLOOKUP($E785,Koordinaten!$F:$H,3,FALSE()))</f>
        <v>43.7698712</v>
      </c>
      <c r="AN785" s="0" t="str">
        <f aca="false">CONCATENATE(AK785,";",AJ785)</f>
        <v>41,894802;12,4853384</v>
      </c>
      <c r="AO785" s="0" t="str">
        <f aca="false">CONCATENATE(AM785,";",AL785)</f>
        <v>43,7698712;11,2555757</v>
      </c>
      <c r="AP785" s="0" t="n">
        <f aca="false">MIN(IF(ISBLANK(X785),9999,X785),IF(ISBLANK(AA785),9999,AA785),IF(ISBLANK(AD785),9999,AD785),IF(ISBLANK(AG785),9999,AG785),IF(ISBLANK(AI785),9999,AI785))</f>
        <v>2024</v>
      </c>
    </row>
    <row r="786" customFormat="false" ht="12.8" hidden="false" customHeight="false" outlineLevel="0" collapsed="false">
      <c r="B786" s="15" t="s">
        <v>44</v>
      </c>
      <c r="C786" s="4" t="n">
        <v>2011</v>
      </c>
      <c r="D786" s="4" t="s">
        <v>60</v>
      </c>
      <c r="E786" s="4" t="s">
        <v>61</v>
      </c>
      <c r="F786" s="4" t="n">
        <v>2</v>
      </c>
      <c r="G786" s="4"/>
      <c r="H786" s="2" t="s">
        <v>1247</v>
      </c>
      <c r="I786" s="2" t="s">
        <v>1248</v>
      </c>
      <c r="J786" s="2" t="s">
        <v>75</v>
      </c>
      <c r="K786" s="4" t="str">
        <f aca="false">CONCATENATE(IF(ISBLANK(W786),"-",W786),"/",IF(ISBLANK(Z786),"-",Z786),"/",IF(ISBLANK(AC786),"-",AC786),"/",IF(ISBLANK(AF786),"-",AF786),"/",IF(ISBLANK(AH786),"-",AH786))</f>
        <v>-/-/-/-/-</v>
      </c>
      <c r="L786" s="4" t="str">
        <f aca="false">CONCATENATE(IF(ISBLANK(X786),"-",X786),"/",IF(ISBLANK(AA786),"-",AA786),"/",IF(ISBLANK(AD786),"-",AD786),"/",IF(ISBLANK(AG786),"-",AG786),"/",IF(ISBLANK(AI786),"-",AI786))</f>
        <v>-/-/-/-/-</v>
      </c>
      <c r="M786" s="14"/>
      <c r="N786" s="4" t="n">
        <v>2013</v>
      </c>
      <c r="O786" s="4" t="str">
        <f aca="false">CONCATENATE(IF(ISBLANK(V786),"-",V786),"/",IF(ISBLANK(Y786),"-",Y786),"/",IF(ISBLANK(AB786),"-",AB786),"/",IF(ISBLANK(AE786),"-",AE786))</f>
        <v>-/-/-/-</v>
      </c>
      <c r="P786" s="4" t="s">
        <v>1249</v>
      </c>
      <c r="Q786" s="4" t="s">
        <v>1242</v>
      </c>
      <c r="T786" s="11" t="n">
        <f aca="false">M786*F786</f>
        <v>0</v>
      </c>
      <c r="U786" s="12" t="n">
        <f aca="false">G786*M786</f>
        <v>0</v>
      </c>
      <c r="V786" s="0" t="s">
        <v>161</v>
      </c>
      <c r="AB786" s="0" t="s">
        <v>161</v>
      </c>
      <c r="AE786" s="15"/>
      <c r="AJ786" s="0" t="n">
        <f aca="false">VLOOKUP(D786,Koordinaten!$A:$C,2,FALSE())</f>
        <v>12.4853384</v>
      </c>
      <c r="AK786" s="0" t="n">
        <f aca="false">VLOOKUP(D786,Koordinaten!$A:$C,3,FALSE())</f>
        <v>41.894802</v>
      </c>
      <c r="AL786" s="0" t="n">
        <f aca="false">IF(ISBLANK($E786),VLOOKUP(D786,Koordinaten!$A:$C,2,FALSE()),VLOOKUP($E786,Koordinaten!$F:$H,2,FALSE()))</f>
        <v>11.2555757</v>
      </c>
      <c r="AM786" s="0" t="n">
        <f aca="false">IF(ISBLANK($E786),VLOOKUP(D786,Koordinaten!$A:$C,3,FALSE()),VLOOKUP($E786,Koordinaten!$F:$H,3,FALSE()))</f>
        <v>43.7698712</v>
      </c>
      <c r="AN786" s="0" t="str">
        <f aca="false">CONCATENATE(AK786,";",AJ786)</f>
        <v>41,894802;12,4853384</v>
      </c>
      <c r="AO786" s="0" t="str">
        <f aca="false">CONCATENATE(AM786,";",AL786)</f>
        <v>43,7698712;11,2555757</v>
      </c>
      <c r="AP786" s="0" t="n">
        <f aca="false">MIN(IF(ISBLANK(X786),9999,X786),IF(ISBLANK(AA786),9999,AA786),IF(ISBLANK(AD786),9999,AD786),IF(ISBLANK(AG786),9999,AG786),IF(ISBLANK(AI786),9999,AI786))</f>
        <v>9999</v>
      </c>
    </row>
    <row r="787" customFormat="false" ht="12.8" hidden="false" customHeight="false" outlineLevel="0" collapsed="false">
      <c r="B787" s="15" t="s">
        <v>44</v>
      </c>
      <c r="C787" s="4" t="n">
        <v>2008</v>
      </c>
      <c r="D787" s="4" t="s">
        <v>60</v>
      </c>
      <c r="E787" s="4"/>
      <c r="F787" s="4" t="n">
        <v>1</v>
      </c>
      <c r="G787" s="4"/>
      <c r="H787" s="13" t="s">
        <v>1250</v>
      </c>
      <c r="I787" s="2" t="s">
        <v>1016</v>
      </c>
      <c r="J787" s="2" t="s">
        <v>48</v>
      </c>
      <c r="K787" s="4" t="str">
        <f aca="false">CONCATENATE(IF(ISBLANK(W787),"-",W787),"/",IF(ISBLANK(Z787),"-",Z787),"/",IF(ISBLANK(AC787),"-",AC787),"/",IF(ISBLANK(AF787),"-",AF787),"/",IF(ISBLANK(AH787),"-",AH787))</f>
        <v>-/-/-/-/-</v>
      </c>
      <c r="L787" s="4" t="str">
        <f aca="false">CONCATENATE(IF(ISBLANK(X787),"-",X787),"/",IF(ISBLANK(AA787),"-",AA787),"/",IF(ISBLANK(AD787),"-",AD787),"/",IF(ISBLANK(AG787),"-",AG787),"/",IF(ISBLANK(AI787),"-",AI787))</f>
        <v>-/-/-/-/-</v>
      </c>
      <c r="M787" s="14"/>
      <c r="N787" s="4" t="n">
        <v>2013</v>
      </c>
      <c r="O787" s="4" t="str">
        <f aca="false">CONCATENATE(IF(ISBLANK(V787),"-",V787),"/",IF(ISBLANK(Y787),"-",Y787),"/",IF(ISBLANK(AB787),"-",AB787),"/",IF(ISBLANK(AE787),"-",AE787))</f>
        <v>-/-/-/-</v>
      </c>
      <c r="P787" s="4" t="s">
        <v>1249</v>
      </c>
      <c r="Q787" s="4" t="s">
        <v>1242</v>
      </c>
      <c r="T787" s="11" t="n">
        <f aca="false">M787*F787</f>
        <v>0</v>
      </c>
      <c r="U787" s="12" t="n">
        <f aca="false">G787*M787</f>
        <v>0</v>
      </c>
      <c r="V787" s="0" t="s">
        <v>161</v>
      </c>
      <c r="AB787" s="0" t="s">
        <v>161</v>
      </c>
      <c r="AE787" s="15"/>
      <c r="AJ787" s="0" t="n">
        <f aca="false">VLOOKUP(D787,Koordinaten!$A:$C,2,FALSE())</f>
        <v>12.4853384</v>
      </c>
      <c r="AK787" s="0" t="n">
        <f aca="false">VLOOKUP(D787,Koordinaten!$A:$C,3,FALSE())</f>
        <v>41.894802</v>
      </c>
      <c r="AL787" s="0" t="n">
        <f aca="false">IF(ISBLANK($E787),VLOOKUP(D787,Koordinaten!$A:$C,2,FALSE()),VLOOKUP($E787,Koordinaten!$F:$H,2,FALSE()))</f>
        <v>12.4853384</v>
      </c>
      <c r="AM787" s="0" t="n">
        <f aca="false">IF(ISBLANK($E787),VLOOKUP(D787,Koordinaten!$A:$C,3,FALSE()),VLOOKUP($E787,Koordinaten!$F:$H,3,FALSE()))</f>
        <v>41.894802</v>
      </c>
      <c r="AN787" s="0" t="str">
        <f aca="false">CONCATENATE(AK787,";",AJ787)</f>
        <v>41,894802;12,4853384</v>
      </c>
      <c r="AO787" s="0" t="str">
        <f aca="false">CONCATENATE(AM787,";",AL787)</f>
        <v>41,894802;12,4853384</v>
      </c>
      <c r="AP787" s="0" t="n">
        <f aca="false">MIN(IF(ISBLANK(X787),9999,X787),IF(ISBLANK(AA787),9999,AA787),IF(ISBLANK(AD787),9999,AD787),IF(ISBLANK(AG787),9999,AG787),IF(ISBLANK(AI787),9999,AI787))</f>
        <v>9999</v>
      </c>
    </row>
    <row r="788" customFormat="false" ht="12.8" hidden="false" customHeight="false" outlineLevel="0" collapsed="false">
      <c r="B788" s="15" t="s">
        <v>44</v>
      </c>
      <c r="C788" s="4" t="n">
        <v>2010</v>
      </c>
      <c r="D788" s="4" t="s">
        <v>60</v>
      </c>
      <c r="E788" s="4" t="s">
        <v>61</v>
      </c>
      <c r="F788" s="4" t="n">
        <v>3</v>
      </c>
      <c r="G788" s="4"/>
      <c r="H788" s="13" t="s">
        <v>541</v>
      </c>
      <c r="I788" s="2" t="s">
        <v>1251</v>
      </c>
      <c r="J788" s="2" t="s">
        <v>48</v>
      </c>
      <c r="K788" s="4" t="str">
        <f aca="false">CONCATENATE(IF(ISBLANK(W788),"-",W788),"/",IF(ISBLANK(Z788),"-",Z788),"/",IF(ISBLANK(AC788),"-",AC788),"/",IF(ISBLANK(AF788),"-",AF788),"/",IF(ISBLANK(AH788),"-",AH788))</f>
        <v>2014/2016/-/-/-</v>
      </c>
      <c r="L788" s="4" t="str">
        <f aca="false">CONCATENATE(IF(ISBLANK(X788),"-",X788),"/",IF(ISBLANK(AA788),"-",AA788),"/",IF(ISBLANK(AD788),"-",AD788),"/",IF(ISBLANK(AG788),"-",AG788),"/",IF(ISBLANK(AI788),"-",AI788))</f>
        <v>2022/2027/-/-/-</v>
      </c>
      <c r="M788" s="14"/>
      <c r="N788" s="4" t="n">
        <v>2013</v>
      </c>
      <c r="O788" s="4" t="str">
        <f aca="false">CONCATENATE(IF(ISBLANK(V788),"-",V788),"/",IF(ISBLANK(Y788),"-",Y788),"/",IF(ISBLANK(AB788),"-",AB788),"/",IF(ISBLANK(AE788),"-",AE788))</f>
        <v>91/91/-/-</v>
      </c>
      <c r="P788" s="4" t="s">
        <v>602</v>
      </c>
      <c r="Q788" s="4" t="s">
        <v>1242</v>
      </c>
      <c r="T788" s="11" t="n">
        <f aca="false">M788*F788</f>
        <v>0</v>
      </c>
      <c r="U788" s="12" t="n">
        <f aca="false">G788*M788</f>
        <v>0</v>
      </c>
      <c r="V788" s="0" t="n">
        <v>91</v>
      </c>
      <c r="W788" s="0" t="n">
        <v>2014</v>
      </c>
      <c r="X788" s="0" t="n">
        <v>2022</v>
      </c>
      <c r="Y788" s="0" t="n">
        <v>91</v>
      </c>
      <c r="Z788" s="0" t="n">
        <v>2016</v>
      </c>
      <c r="AA788" s="0" t="n">
        <v>2027</v>
      </c>
      <c r="AB788" s="0" t="s">
        <v>161</v>
      </c>
      <c r="AE788" s="15"/>
      <c r="AJ788" s="0" t="n">
        <f aca="false">VLOOKUP(D788,Koordinaten!$A:$C,2,FALSE())</f>
        <v>12.4853384</v>
      </c>
      <c r="AK788" s="0" t="n">
        <f aca="false">VLOOKUP(D788,Koordinaten!$A:$C,3,FALSE())</f>
        <v>41.894802</v>
      </c>
      <c r="AL788" s="0" t="n">
        <f aca="false">IF(ISBLANK($E788),VLOOKUP(D788,Koordinaten!$A:$C,2,FALSE()),VLOOKUP($E788,Koordinaten!$F:$H,2,FALSE()))</f>
        <v>11.2555757</v>
      </c>
      <c r="AM788" s="0" t="n">
        <f aca="false">IF(ISBLANK($E788),VLOOKUP(D788,Koordinaten!$A:$C,3,FALSE()),VLOOKUP($E788,Koordinaten!$F:$H,3,FALSE()))</f>
        <v>43.7698712</v>
      </c>
      <c r="AN788" s="0" t="str">
        <f aca="false">CONCATENATE(AK788,";",AJ788)</f>
        <v>41,894802;12,4853384</v>
      </c>
      <c r="AO788" s="0" t="str">
        <f aca="false">CONCATENATE(AM788,";",AL788)</f>
        <v>43,7698712;11,2555757</v>
      </c>
      <c r="AP788" s="0" t="n">
        <f aca="false">MIN(IF(ISBLANK(X788),9999,X788),IF(ISBLANK(AA788),9999,AA788),IF(ISBLANK(AD788),9999,AD788),IF(ISBLANK(AG788),9999,AG788),IF(ISBLANK(AI788),9999,AI788))</f>
        <v>2022</v>
      </c>
    </row>
    <row r="789" customFormat="false" ht="12.8" hidden="false" customHeight="false" outlineLevel="0" collapsed="false">
      <c r="B789" s="15" t="s">
        <v>89</v>
      </c>
      <c r="C789" s="4" t="n">
        <v>2011</v>
      </c>
      <c r="D789" s="4" t="s">
        <v>45</v>
      </c>
      <c r="E789" s="4" t="s">
        <v>312</v>
      </c>
      <c r="F789" s="4" t="n">
        <v>2</v>
      </c>
      <c r="G789" s="4"/>
      <c r="H789" s="2" t="s">
        <v>1252</v>
      </c>
      <c r="I789" s="2" t="s">
        <v>1253</v>
      </c>
      <c r="J789" s="2" t="s">
        <v>1253</v>
      </c>
      <c r="K789" s="4" t="str">
        <f aca="false">CONCATENATE(IF(ISBLANK(W789),"-",W789),"/",IF(ISBLANK(Z789),"-",Z789),"/",IF(ISBLANK(AC789),"-",AC789),"/",IF(ISBLANK(AF789),"-",AF789),"/",IF(ISBLANK(AH789),"-",AH789))</f>
        <v>-/-/-/-/-</v>
      </c>
      <c r="L789" s="4" t="str">
        <f aca="false">CONCATENATE(IF(ISBLANK(X789),"-",X789),"/",IF(ISBLANK(AA789),"-",AA789),"/",IF(ISBLANK(AD789),"-",AD789),"/",IF(ISBLANK(AG789),"-",AG789),"/",IF(ISBLANK(AI789),"-",AI789))</f>
        <v>-/-/-/-/-</v>
      </c>
      <c r="M789" s="14"/>
      <c r="N789" s="4" t="n">
        <v>2013</v>
      </c>
      <c r="O789" s="4" t="str">
        <f aca="false">CONCATENATE(IF(ISBLANK(V789),"-",V789),"/",IF(ISBLANK(Y789),"-",Y789),"/",IF(ISBLANK(AB789),"-",AB789),"/",IF(ISBLANK(AE789),"-",AE789))</f>
        <v>-/-/-/-</v>
      </c>
      <c r="P789" s="4" t="s">
        <v>1254</v>
      </c>
      <c r="Q789" s="4" t="s">
        <v>1242</v>
      </c>
      <c r="T789" s="11" t="n">
        <f aca="false">M789*F789</f>
        <v>0</v>
      </c>
      <c r="U789" s="12" t="n">
        <f aca="false">G789*M789</f>
        <v>0</v>
      </c>
      <c r="V789" s="0" t="s">
        <v>161</v>
      </c>
      <c r="AB789" s="0" t="s">
        <v>161</v>
      </c>
      <c r="AE789" s="15"/>
      <c r="AJ789" s="0" t="n">
        <f aca="false">VLOOKUP(D789,Koordinaten!$A:$C,2,FALSE())</f>
        <v>2.3514616</v>
      </c>
      <c r="AK789" s="0" t="n">
        <f aca="false">VLOOKUP(D789,Koordinaten!$A:$C,3,FALSE())</f>
        <v>48.8566969</v>
      </c>
      <c r="AL789" s="0" t="n">
        <f aca="false">IF(ISBLANK($E789),VLOOKUP(D789,Koordinaten!$A:$C,2,FALSE()),VLOOKUP($E789,Koordinaten!$F:$H,2,FALSE()))</f>
        <v>9.0684138</v>
      </c>
      <c r="AM789" s="0" t="n">
        <f aca="false">IF(ISBLANK($E789),VLOOKUP(D789,Koordinaten!$A:$C,3,FALSE()),VLOOKUP($E789,Koordinaten!$F:$H,3,FALSE()))</f>
        <v>42.1880897</v>
      </c>
      <c r="AN789" s="0" t="str">
        <f aca="false">CONCATENATE(AK789,";",AJ789)</f>
        <v>48,8566969;2,3514616</v>
      </c>
      <c r="AO789" s="0" t="str">
        <f aca="false">CONCATENATE(AM789,";",AL789)</f>
        <v>42,1880897;9,0684138</v>
      </c>
      <c r="AP789" s="0" t="n">
        <f aca="false">MIN(IF(ISBLANK(X789),9999,X789),IF(ISBLANK(AA789),9999,AA789),IF(ISBLANK(AD789),9999,AD789),IF(ISBLANK(AG789),9999,AG789),IF(ISBLANK(AI789),9999,AI789))</f>
        <v>9999</v>
      </c>
    </row>
    <row r="790" customFormat="false" ht="12.8" hidden="false" customHeight="false" outlineLevel="0" collapsed="false">
      <c r="B790" s="15" t="s">
        <v>89</v>
      </c>
      <c r="C790" s="4" t="n">
        <v>2012</v>
      </c>
      <c r="D790" s="4" t="s">
        <v>45</v>
      </c>
      <c r="E790" s="4" t="s">
        <v>312</v>
      </c>
      <c r="F790" s="4" t="n">
        <v>2</v>
      </c>
      <c r="G790" s="4"/>
      <c r="H790" s="2" t="s">
        <v>1252</v>
      </c>
      <c r="I790" s="2" t="s">
        <v>1255</v>
      </c>
      <c r="J790" s="2" t="s">
        <v>595</v>
      </c>
      <c r="K790" s="4" t="str">
        <f aca="false">CONCATENATE(IF(ISBLANK(W790),"-",W790),"/",IF(ISBLANK(Z790),"-",Z790),"/",IF(ISBLANK(AC790),"-",AC790),"/",IF(ISBLANK(AF790),"-",AF790),"/",IF(ISBLANK(AH790),"-",AH790))</f>
        <v>-/-/-/-/-</v>
      </c>
      <c r="L790" s="4" t="str">
        <f aca="false">CONCATENATE(IF(ISBLANK(X790),"-",X790),"/",IF(ISBLANK(AA790),"-",AA790),"/",IF(ISBLANK(AD790),"-",AD790),"/",IF(ISBLANK(AG790),"-",AG790),"/",IF(ISBLANK(AI790),"-",AI790))</f>
        <v>-/-/-/-/-</v>
      </c>
      <c r="M790" s="14"/>
      <c r="N790" s="4" t="n">
        <v>2013</v>
      </c>
      <c r="O790" s="4" t="str">
        <f aca="false">CONCATENATE(IF(ISBLANK(V790),"-",V790),"/",IF(ISBLANK(Y790),"-",Y790),"/",IF(ISBLANK(AB790),"-",AB790),"/",IF(ISBLANK(AE790),"-",AE790))</f>
        <v>91/-/-/-</v>
      </c>
      <c r="P790" s="4" t="s">
        <v>1254</v>
      </c>
      <c r="Q790" s="4" t="s">
        <v>1242</v>
      </c>
      <c r="T790" s="11" t="n">
        <f aca="false">M790*F790</f>
        <v>0</v>
      </c>
      <c r="U790" s="12" t="n">
        <f aca="false">G790*M790</f>
        <v>0</v>
      </c>
      <c r="V790" s="0" t="n">
        <v>91</v>
      </c>
      <c r="AB790" s="0" t="s">
        <v>161</v>
      </c>
      <c r="AE790" s="15"/>
      <c r="AJ790" s="0" t="n">
        <f aca="false">VLOOKUP(D790,Koordinaten!$A:$C,2,FALSE())</f>
        <v>2.3514616</v>
      </c>
      <c r="AK790" s="0" t="n">
        <f aca="false">VLOOKUP(D790,Koordinaten!$A:$C,3,FALSE())</f>
        <v>48.8566969</v>
      </c>
      <c r="AL790" s="0" t="n">
        <f aca="false">IF(ISBLANK($E790),VLOOKUP(D790,Koordinaten!$A:$C,2,FALSE()),VLOOKUP($E790,Koordinaten!$F:$H,2,FALSE()))</f>
        <v>9.0684138</v>
      </c>
      <c r="AM790" s="0" t="n">
        <f aca="false">IF(ISBLANK($E790),VLOOKUP(D790,Koordinaten!$A:$C,3,FALSE()),VLOOKUP($E790,Koordinaten!$F:$H,3,FALSE()))</f>
        <v>42.1880897</v>
      </c>
      <c r="AN790" s="0" t="str">
        <f aca="false">CONCATENATE(AK790,";",AJ790)</f>
        <v>48,8566969;2,3514616</v>
      </c>
      <c r="AO790" s="0" t="str">
        <f aca="false">CONCATENATE(AM790,";",AL790)</f>
        <v>42,1880897;9,0684138</v>
      </c>
      <c r="AP790" s="0" t="n">
        <f aca="false">MIN(IF(ISBLANK(X790),9999,X790),IF(ISBLANK(AA790),9999,AA790),IF(ISBLANK(AD790),9999,AD790),IF(ISBLANK(AG790),9999,AG790),IF(ISBLANK(AI790),9999,AI790))</f>
        <v>9999</v>
      </c>
    </row>
    <row r="791" customFormat="false" ht="12.8" hidden="false" customHeight="false" outlineLevel="0" collapsed="false">
      <c r="B791" s="4" t="s">
        <v>44</v>
      </c>
      <c r="C791" s="4" t="n">
        <v>2010</v>
      </c>
      <c r="D791" s="4" t="s">
        <v>45</v>
      </c>
      <c r="E791" s="4" t="s">
        <v>312</v>
      </c>
      <c r="F791" s="4" t="n">
        <v>1</v>
      </c>
      <c r="G791" s="4"/>
      <c r="H791" s="2" t="s">
        <v>1252</v>
      </c>
      <c r="I791" s="2" t="s">
        <v>1256</v>
      </c>
      <c r="J791" s="2" t="s">
        <v>48</v>
      </c>
      <c r="K791" s="4" t="str">
        <f aca="false">CONCATENATE(IF(ISBLANK(W791),"-",W791),"/",IF(ISBLANK(Z791),"-",Z791),"/",IF(ISBLANK(AC791),"-",AC791),"/",IF(ISBLANK(AF791),"-",AF791),"/",IF(ISBLANK(AH791),"-",AH791))</f>
        <v>-/-/-/-/-</v>
      </c>
      <c r="L791" s="4" t="str">
        <f aca="false">CONCATENATE(IF(ISBLANK(X791),"-",X791),"/",IF(ISBLANK(AA791),"-",AA791),"/",IF(ISBLANK(AD791),"-",AD791),"/",IF(ISBLANK(AG791),"-",AG791),"/",IF(ISBLANK(AI791),"-",AI791))</f>
        <v>-/-/-/-/-</v>
      </c>
      <c r="M791" s="14"/>
      <c r="N791" s="4" t="n">
        <v>2013</v>
      </c>
      <c r="O791" s="4" t="str">
        <f aca="false">CONCATENATE(IF(ISBLANK(V791),"-",V791),"/",IF(ISBLANK(Y791),"-",Y791),"/",IF(ISBLANK(AB791),"-",AB791),"/",IF(ISBLANK(AE791),"-",AE791))</f>
        <v>-/-/-/-</v>
      </c>
      <c r="P791" s="4" t="s">
        <v>1254</v>
      </c>
      <c r="Q791" s="4" t="s">
        <v>1242</v>
      </c>
      <c r="T791" s="11" t="n">
        <f aca="false">M791*F791</f>
        <v>0</v>
      </c>
      <c r="U791" s="12" t="n">
        <f aca="false">G791*M791</f>
        <v>0</v>
      </c>
      <c r="V791" s="0" t="s">
        <v>161</v>
      </c>
      <c r="AB791" s="0" t="s">
        <v>161</v>
      </c>
      <c r="AE791" s="15"/>
      <c r="AJ791" s="0" t="n">
        <f aca="false">VLOOKUP(D791,Koordinaten!$A:$C,2,FALSE())</f>
        <v>2.3514616</v>
      </c>
      <c r="AK791" s="0" t="n">
        <f aca="false">VLOOKUP(D791,Koordinaten!$A:$C,3,FALSE())</f>
        <v>48.8566969</v>
      </c>
      <c r="AL791" s="0" t="n">
        <f aca="false">IF(ISBLANK($E791),VLOOKUP(D791,Koordinaten!$A:$C,2,FALSE()),VLOOKUP($E791,Koordinaten!$F:$H,2,FALSE()))</f>
        <v>9.0684138</v>
      </c>
      <c r="AM791" s="0" t="n">
        <f aca="false">IF(ISBLANK($E791),VLOOKUP(D791,Koordinaten!$A:$C,3,FALSE()),VLOOKUP($E791,Koordinaten!$F:$H,3,FALSE()))</f>
        <v>42.1880897</v>
      </c>
      <c r="AN791" s="0" t="str">
        <f aca="false">CONCATENATE(AK791,";",AJ791)</f>
        <v>48,8566969;2,3514616</v>
      </c>
      <c r="AO791" s="0" t="str">
        <f aca="false">CONCATENATE(AM791,";",AL791)</f>
        <v>42,1880897;9,0684138</v>
      </c>
      <c r="AP791" s="0" t="n">
        <f aca="false">MIN(IF(ISBLANK(X791),9999,X791),IF(ISBLANK(AA791),9999,AA791),IF(ISBLANK(AD791),9999,AD791),IF(ISBLANK(AG791),9999,AG791),IF(ISBLANK(AI791),9999,AI791))</f>
        <v>9999</v>
      </c>
    </row>
    <row r="792" customFormat="false" ht="12.8" hidden="false" customHeight="false" outlineLevel="0" collapsed="false">
      <c r="B792" s="15" t="s">
        <v>44</v>
      </c>
      <c r="C792" s="4" t="n">
        <v>2011</v>
      </c>
      <c r="D792" s="4" t="s">
        <v>45</v>
      </c>
      <c r="E792" s="4" t="s">
        <v>312</v>
      </c>
      <c r="F792" s="4" t="n">
        <v>1</v>
      </c>
      <c r="G792" s="4"/>
      <c r="H792" s="13" t="s">
        <v>1257</v>
      </c>
      <c r="I792" s="2" t="s">
        <v>1258</v>
      </c>
      <c r="J792" s="2" t="s">
        <v>48</v>
      </c>
      <c r="K792" s="4" t="str">
        <f aca="false">CONCATENATE(IF(ISBLANK(W792),"-",W792),"/",IF(ISBLANK(Z792),"-",Z792),"/",IF(ISBLANK(AC792),"-",AC792),"/",IF(ISBLANK(AF792),"-",AF792),"/",IF(ISBLANK(AH792),"-",AH792))</f>
        <v>-/-/-/-/-</v>
      </c>
      <c r="L792" s="4" t="str">
        <f aca="false">CONCATENATE(IF(ISBLANK(X792),"-",X792),"/",IF(ISBLANK(AA792),"-",AA792),"/",IF(ISBLANK(AD792),"-",AD792),"/",IF(ISBLANK(AG792),"-",AG792),"/",IF(ISBLANK(AI792),"-",AI792))</f>
        <v>-/-/-/-/-</v>
      </c>
      <c r="M792" s="14"/>
      <c r="N792" s="4" t="n">
        <v>2013</v>
      </c>
      <c r="O792" s="4" t="str">
        <f aca="false">CONCATENATE(IF(ISBLANK(V792),"-",V792),"/",IF(ISBLANK(Y792),"-",Y792),"/",IF(ISBLANK(AB792),"-",AB792),"/",IF(ISBLANK(AE792),"-",AE792))</f>
        <v>-/-/-/-</v>
      </c>
      <c r="P792" s="4" t="s">
        <v>1259</v>
      </c>
      <c r="Q792" s="4" t="s">
        <v>1242</v>
      </c>
      <c r="T792" s="11" t="n">
        <f aca="false">M792*F792</f>
        <v>0</v>
      </c>
      <c r="U792" s="12" t="n">
        <f aca="false">G792*M792</f>
        <v>0</v>
      </c>
      <c r="V792" s="0" t="s">
        <v>161</v>
      </c>
      <c r="AB792" s="0" t="s">
        <v>161</v>
      </c>
      <c r="AE792" s="15"/>
      <c r="AJ792" s="0" t="n">
        <f aca="false">VLOOKUP(D792,Koordinaten!$A:$C,2,FALSE())</f>
        <v>2.3514616</v>
      </c>
      <c r="AK792" s="0" t="n">
        <f aca="false">VLOOKUP(D792,Koordinaten!$A:$C,3,FALSE())</f>
        <v>48.8566969</v>
      </c>
      <c r="AL792" s="0" t="n">
        <f aca="false">IF(ISBLANK($E792),VLOOKUP(D792,Koordinaten!$A:$C,2,FALSE()),VLOOKUP($E792,Koordinaten!$F:$H,2,FALSE()))</f>
        <v>9.0684138</v>
      </c>
      <c r="AM792" s="0" t="n">
        <f aca="false">IF(ISBLANK($E792),VLOOKUP(D792,Koordinaten!$A:$C,3,FALSE()),VLOOKUP($E792,Koordinaten!$F:$H,3,FALSE()))</f>
        <v>42.1880897</v>
      </c>
      <c r="AN792" s="0" t="str">
        <f aca="false">CONCATENATE(AK792,";",AJ792)</f>
        <v>48,8566969;2,3514616</v>
      </c>
      <c r="AO792" s="0" t="str">
        <f aca="false">CONCATENATE(AM792,";",AL792)</f>
        <v>42,1880897;9,0684138</v>
      </c>
      <c r="AP792" s="0" t="n">
        <f aca="false">MIN(IF(ISBLANK(X792),9999,X792),IF(ISBLANK(AA792),9999,AA792),IF(ISBLANK(AD792),9999,AD792),IF(ISBLANK(AG792),9999,AG792),IF(ISBLANK(AI792),9999,AI792))</f>
        <v>9999</v>
      </c>
    </row>
    <row r="793" customFormat="false" ht="12.8" hidden="false" customHeight="false" outlineLevel="0" collapsed="false">
      <c r="B793" s="15" t="s">
        <v>89</v>
      </c>
      <c r="C793" s="4" t="n">
        <v>2011</v>
      </c>
      <c r="D793" s="4" t="s">
        <v>45</v>
      </c>
      <c r="E793" s="4" t="s">
        <v>312</v>
      </c>
      <c r="F793" s="4" t="n">
        <v>1</v>
      </c>
      <c r="G793" s="4"/>
      <c r="H793" s="13" t="s">
        <v>1260</v>
      </c>
      <c r="I793" s="2" t="s">
        <v>1261</v>
      </c>
      <c r="J793" s="2" t="s">
        <v>595</v>
      </c>
      <c r="K793" s="4" t="str">
        <f aca="false">CONCATENATE(IF(ISBLANK(W793),"-",W793),"/",IF(ISBLANK(Z793),"-",Z793),"/",IF(ISBLANK(AC793),"-",AC793),"/",IF(ISBLANK(AF793),"-",AF793),"/",IF(ISBLANK(AH793),"-",AH793))</f>
        <v>-/-/-/-/-</v>
      </c>
      <c r="L793" s="4" t="str">
        <f aca="false">CONCATENATE(IF(ISBLANK(X793),"-",X793),"/",IF(ISBLANK(AA793),"-",AA793),"/",IF(ISBLANK(AD793),"-",AD793),"/",IF(ISBLANK(AG793),"-",AG793),"/",IF(ISBLANK(AI793),"-",AI793))</f>
        <v>-/-/-/-/-</v>
      </c>
      <c r="M793" s="14"/>
      <c r="N793" s="4" t="n">
        <v>2013</v>
      </c>
      <c r="O793" s="4" t="str">
        <f aca="false">CONCATENATE(IF(ISBLANK(V793),"-",V793),"/",IF(ISBLANK(Y793),"-",Y793),"/",IF(ISBLANK(AB793),"-",AB793),"/",IF(ISBLANK(AE793),"-",AE793))</f>
        <v>-/-/-/-</v>
      </c>
      <c r="P793" s="4" t="s">
        <v>1259</v>
      </c>
      <c r="Q793" s="4" t="s">
        <v>1242</v>
      </c>
      <c r="T793" s="11" t="n">
        <f aca="false">M793*F793</f>
        <v>0</v>
      </c>
      <c r="U793" s="12" t="n">
        <f aca="false">G793*M793</f>
        <v>0</v>
      </c>
      <c r="V793" s="0" t="s">
        <v>161</v>
      </c>
      <c r="AB793" s="0" t="s">
        <v>161</v>
      </c>
      <c r="AE793" s="15"/>
      <c r="AJ793" s="0" t="n">
        <f aca="false">VLOOKUP(D793,Koordinaten!$A:$C,2,FALSE())</f>
        <v>2.3514616</v>
      </c>
      <c r="AK793" s="0" t="n">
        <f aca="false">VLOOKUP(D793,Koordinaten!$A:$C,3,FALSE())</f>
        <v>48.8566969</v>
      </c>
      <c r="AL793" s="0" t="n">
        <f aca="false">IF(ISBLANK($E793),VLOOKUP(D793,Koordinaten!$A:$C,2,FALSE()),VLOOKUP($E793,Koordinaten!$F:$H,2,FALSE()))</f>
        <v>9.0684138</v>
      </c>
      <c r="AM793" s="0" t="n">
        <f aca="false">IF(ISBLANK($E793),VLOOKUP(D793,Koordinaten!$A:$C,3,FALSE()),VLOOKUP($E793,Koordinaten!$F:$H,3,FALSE()))</f>
        <v>42.1880897</v>
      </c>
      <c r="AN793" s="0" t="str">
        <f aca="false">CONCATENATE(AK793,";",AJ793)</f>
        <v>48,8566969;2,3514616</v>
      </c>
      <c r="AO793" s="0" t="str">
        <f aca="false">CONCATENATE(AM793,";",AL793)</f>
        <v>42,1880897;9,0684138</v>
      </c>
      <c r="AP793" s="0" t="n">
        <f aca="false">MIN(IF(ISBLANK(X793),9999,X793),IF(ISBLANK(AA793),9999,AA793),IF(ISBLANK(AD793),9999,AD793),IF(ISBLANK(AG793),9999,AG793),IF(ISBLANK(AI793),9999,AI793))</f>
        <v>9999</v>
      </c>
    </row>
    <row r="794" customFormat="false" ht="12.8" hidden="false" customHeight="false" outlineLevel="0" collapsed="false">
      <c r="B794" s="15" t="s">
        <v>89</v>
      </c>
      <c r="C794" s="4" t="n">
        <v>2012</v>
      </c>
      <c r="D794" s="4" t="s">
        <v>45</v>
      </c>
      <c r="E794" s="4" t="s">
        <v>312</v>
      </c>
      <c r="F794" s="4" t="n">
        <v>1</v>
      </c>
      <c r="G794" s="4"/>
      <c r="H794" s="13" t="s">
        <v>1262</v>
      </c>
      <c r="I794" s="2" t="s">
        <v>1263</v>
      </c>
      <c r="J794" s="2" t="s">
        <v>595</v>
      </c>
      <c r="K794" s="4" t="str">
        <f aca="false">CONCATENATE(IF(ISBLANK(W794),"-",W794),"/",IF(ISBLANK(Z794),"-",Z794),"/",IF(ISBLANK(AC794),"-",AC794),"/",IF(ISBLANK(AF794),"-",AF794),"/",IF(ISBLANK(AH794),"-",AH794))</f>
        <v>-/-/-/-/-</v>
      </c>
      <c r="L794" s="4" t="str">
        <f aca="false">CONCATENATE(IF(ISBLANK(X794),"-",X794),"/",IF(ISBLANK(AA794),"-",AA794),"/",IF(ISBLANK(AD794),"-",AD794),"/",IF(ISBLANK(AG794),"-",AG794),"/",IF(ISBLANK(AI794),"-",AI794))</f>
        <v>-/-/-/-/-</v>
      </c>
      <c r="M794" s="14"/>
      <c r="N794" s="4" t="n">
        <v>2013</v>
      </c>
      <c r="O794" s="4" t="str">
        <f aca="false">CONCATENATE(IF(ISBLANK(V794),"-",V794),"/",IF(ISBLANK(Y794),"-",Y794),"/",IF(ISBLANK(AB794),"-",AB794),"/",IF(ISBLANK(AE794),"-",AE794))</f>
        <v>-/-/-/-</v>
      </c>
      <c r="P794" s="4" t="s">
        <v>1259</v>
      </c>
      <c r="Q794" s="4" t="s">
        <v>1242</v>
      </c>
      <c r="T794" s="11" t="n">
        <f aca="false">M794*F794</f>
        <v>0</v>
      </c>
      <c r="U794" s="12" t="n">
        <f aca="false">G794*M794</f>
        <v>0</v>
      </c>
      <c r="V794" s="0" t="s">
        <v>161</v>
      </c>
      <c r="AB794" s="0" t="s">
        <v>161</v>
      </c>
      <c r="AE794" s="15"/>
      <c r="AJ794" s="0" t="n">
        <f aca="false">VLOOKUP(D794,Koordinaten!$A:$C,2,FALSE())</f>
        <v>2.3514616</v>
      </c>
      <c r="AK794" s="0" t="n">
        <f aca="false">VLOOKUP(D794,Koordinaten!$A:$C,3,FALSE())</f>
        <v>48.8566969</v>
      </c>
      <c r="AL794" s="0" t="n">
        <f aca="false">IF(ISBLANK($E794),VLOOKUP(D794,Koordinaten!$A:$C,2,FALSE()),VLOOKUP($E794,Koordinaten!$F:$H,2,FALSE()))</f>
        <v>9.0684138</v>
      </c>
      <c r="AM794" s="0" t="n">
        <f aca="false">IF(ISBLANK($E794),VLOOKUP(D794,Koordinaten!$A:$C,3,FALSE()),VLOOKUP($E794,Koordinaten!$F:$H,3,FALSE()))</f>
        <v>42.1880897</v>
      </c>
      <c r="AN794" s="0" t="str">
        <f aca="false">CONCATENATE(AK794,";",AJ794)</f>
        <v>48,8566969;2,3514616</v>
      </c>
      <c r="AO794" s="0" t="str">
        <f aca="false">CONCATENATE(AM794,";",AL794)</f>
        <v>42,1880897;9,0684138</v>
      </c>
      <c r="AP794" s="0" t="n">
        <f aca="false">MIN(IF(ISBLANK(X794),9999,X794),IF(ISBLANK(AA794),9999,AA794),IF(ISBLANK(AD794),9999,AD794),IF(ISBLANK(AG794),9999,AG794),IF(ISBLANK(AI794),9999,AI794))</f>
        <v>9999</v>
      </c>
    </row>
    <row r="795" customFormat="false" ht="12.8" hidden="false" customHeight="false" outlineLevel="0" collapsed="false">
      <c r="B795" s="15" t="s">
        <v>44</v>
      </c>
      <c r="C795" s="4" t="n">
        <v>2010</v>
      </c>
      <c r="D795" s="4" t="s">
        <v>45</v>
      </c>
      <c r="E795" s="4" t="s">
        <v>312</v>
      </c>
      <c r="F795" s="4" t="n">
        <v>1</v>
      </c>
      <c r="G795" s="4"/>
      <c r="H795" s="13" t="s">
        <v>1264</v>
      </c>
      <c r="I795" s="2" t="s">
        <v>1265</v>
      </c>
      <c r="J795" s="2" t="s">
        <v>48</v>
      </c>
      <c r="K795" s="4" t="str">
        <f aca="false">CONCATENATE(IF(ISBLANK(W795),"-",W795),"/",IF(ISBLANK(Z795),"-",Z795),"/",IF(ISBLANK(AC795),"-",AC795),"/",IF(ISBLANK(AF795),"-",AF795),"/",IF(ISBLANK(AH795),"-",AH795))</f>
        <v>-/-/-/-/-</v>
      </c>
      <c r="L795" s="4" t="str">
        <f aca="false">CONCATENATE(IF(ISBLANK(X795),"-",X795),"/",IF(ISBLANK(AA795),"-",AA795),"/",IF(ISBLANK(AD795),"-",AD795),"/",IF(ISBLANK(AG795),"-",AG795),"/",IF(ISBLANK(AI795),"-",AI795))</f>
        <v>-/-/-/-/-</v>
      </c>
      <c r="M795" s="14"/>
      <c r="N795" s="4" t="n">
        <v>2013</v>
      </c>
      <c r="O795" s="4" t="str">
        <f aca="false">CONCATENATE(IF(ISBLANK(V795),"-",V795),"/",IF(ISBLANK(Y795),"-",Y795),"/",IF(ISBLANK(AB795),"-",AB795),"/",IF(ISBLANK(AE795),"-",AE795))</f>
        <v>-/-/-/-</v>
      </c>
      <c r="P795" s="4" t="s">
        <v>1259</v>
      </c>
      <c r="Q795" s="4" t="s">
        <v>1242</v>
      </c>
      <c r="T795" s="11" t="n">
        <f aca="false">M795*F795</f>
        <v>0</v>
      </c>
      <c r="U795" s="12" t="n">
        <f aca="false">G795*M795</f>
        <v>0</v>
      </c>
      <c r="V795" s="0" t="s">
        <v>161</v>
      </c>
      <c r="AB795" s="0" t="s">
        <v>161</v>
      </c>
      <c r="AE795" s="15"/>
      <c r="AJ795" s="0" t="n">
        <f aca="false">VLOOKUP(D795,Koordinaten!$A:$C,2,FALSE())</f>
        <v>2.3514616</v>
      </c>
      <c r="AK795" s="0" t="n">
        <f aca="false">VLOOKUP(D795,Koordinaten!$A:$C,3,FALSE())</f>
        <v>48.8566969</v>
      </c>
      <c r="AL795" s="0" t="n">
        <f aca="false">IF(ISBLANK($E795),VLOOKUP(D795,Koordinaten!$A:$C,2,FALSE()),VLOOKUP($E795,Koordinaten!$F:$H,2,FALSE()))</f>
        <v>9.0684138</v>
      </c>
      <c r="AM795" s="0" t="n">
        <f aca="false">IF(ISBLANK($E795),VLOOKUP(D795,Koordinaten!$A:$C,3,FALSE()),VLOOKUP($E795,Koordinaten!$F:$H,3,FALSE()))</f>
        <v>42.1880897</v>
      </c>
      <c r="AN795" s="0" t="str">
        <f aca="false">CONCATENATE(AK795,";",AJ795)</f>
        <v>48,8566969;2,3514616</v>
      </c>
      <c r="AO795" s="0" t="str">
        <f aca="false">CONCATENATE(AM795,";",AL795)</f>
        <v>42,1880897;9,0684138</v>
      </c>
      <c r="AP795" s="0" t="n">
        <f aca="false">MIN(IF(ISBLANK(X795),9999,X795),IF(ISBLANK(AA795),9999,AA795),IF(ISBLANK(AD795),9999,AD795),IF(ISBLANK(AG795),9999,AG795),IF(ISBLANK(AI795),9999,AI795))</f>
        <v>9999</v>
      </c>
    </row>
    <row r="796" customFormat="false" ht="12.8" hidden="false" customHeight="false" outlineLevel="0" collapsed="false">
      <c r="B796" s="15" t="s">
        <v>44</v>
      </c>
      <c r="C796" s="4" t="n">
        <v>2011</v>
      </c>
      <c r="D796" s="4" t="s">
        <v>45</v>
      </c>
      <c r="E796" s="4" t="s">
        <v>312</v>
      </c>
      <c r="F796" s="4" t="n">
        <v>1</v>
      </c>
      <c r="G796" s="4"/>
      <c r="H796" s="13" t="s">
        <v>1262</v>
      </c>
      <c r="I796" s="2" t="s">
        <v>1263</v>
      </c>
      <c r="J796" s="2" t="s">
        <v>48</v>
      </c>
      <c r="K796" s="4" t="str">
        <f aca="false">CONCATENATE(IF(ISBLANK(W796),"-",W796),"/",IF(ISBLANK(Z796),"-",Z796),"/",IF(ISBLANK(AC796),"-",AC796),"/",IF(ISBLANK(AF796),"-",AF796),"/",IF(ISBLANK(AH796),"-",AH796))</f>
        <v>-/-/-/-/-</v>
      </c>
      <c r="L796" s="4" t="str">
        <f aca="false">CONCATENATE(IF(ISBLANK(X796),"-",X796),"/",IF(ISBLANK(AA796),"-",AA796),"/",IF(ISBLANK(AD796),"-",AD796),"/",IF(ISBLANK(AG796),"-",AG796),"/",IF(ISBLANK(AI796),"-",AI796))</f>
        <v>-/-/-/-/-</v>
      </c>
      <c r="M796" s="14"/>
      <c r="N796" s="4" t="n">
        <v>2013</v>
      </c>
      <c r="O796" s="4" t="str">
        <f aca="false">CONCATENATE(IF(ISBLANK(V796),"-",V796),"/",IF(ISBLANK(Y796),"-",Y796),"/",IF(ISBLANK(AB796),"-",AB796),"/",IF(ISBLANK(AE796),"-",AE796))</f>
        <v>-/-/-/-</v>
      </c>
      <c r="P796" s="4" t="s">
        <v>1259</v>
      </c>
      <c r="Q796" s="4" t="s">
        <v>1242</v>
      </c>
      <c r="T796" s="11" t="n">
        <f aca="false">M796*F796</f>
        <v>0</v>
      </c>
      <c r="U796" s="12" t="n">
        <f aca="false">G796*M796</f>
        <v>0</v>
      </c>
      <c r="V796" s="0" t="s">
        <v>161</v>
      </c>
      <c r="AB796" s="0" t="s">
        <v>161</v>
      </c>
      <c r="AE796" s="15"/>
      <c r="AJ796" s="0" t="n">
        <f aca="false">VLOOKUP(D796,Koordinaten!$A:$C,2,FALSE())</f>
        <v>2.3514616</v>
      </c>
      <c r="AK796" s="0" t="n">
        <f aca="false">VLOOKUP(D796,Koordinaten!$A:$C,3,FALSE())</f>
        <v>48.8566969</v>
      </c>
      <c r="AL796" s="0" t="n">
        <f aca="false">IF(ISBLANK($E796),VLOOKUP(D796,Koordinaten!$A:$C,2,FALSE()),VLOOKUP($E796,Koordinaten!$F:$H,2,FALSE()))</f>
        <v>9.0684138</v>
      </c>
      <c r="AM796" s="0" t="n">
        <f aca="false">IF(ISBLANK($E796),VLOOKUP(D796,Koordinaten!$A:$C,3,FALSE()),VLOOKUP($E796,Koordinaten!$F:$H,3,FALSE()))</f>
        <v>42.1880897</v>
      </c>
      <c r="AN796" s="0" t="str">
        <f aca="false">CONCATENATE(AK796,";",AJ796)</f>
        <v>48,8566969;2,3514616</v>
      </c>
      <c r="AO796" s="0" t="str">
        <f aca="false">CONCATENATE(AM796,";",AL796)</f>
        <v>42,1880897;9,0684138</v>
      </c>
      <c r="AP796" s="0" t="n">
        <f aca="false">MIN(IF(ISBLANK(X796),9999,X796),IF(ISBLANK(AA796),9999,AA796),IF(ISBLANK(AD796),9999,AD796),IF(ISBLANK(AG796),9999,AG796),IF(ISBLANK(AI796),9999,AI796))</f>
        <v>9999</v>
      </c>
    </row>
    <row r="797" customFormat="false" ht="12.8" hidden="false" customHeight="false" outlineLevel="0" collapsed="false">
      <c r="B797" s="15" t="s">
        <v>89</v>
      </c>
      <c r="C797" s="4" t="n">
        <v>2012</v>
      </c>
      <c r="D797" s="4" t="s">
        <v>45</v>
      </c>
      <c r="E797" s="4" t="s">
        <v>312</v>
      </c>
      <c r="F797" s="4" t="n">
        <v>1</v>
      </c>
      <c r="G797" s="4"/>
      <c r="H797" s="13" t="s">
        <v>1257</v>
      </c>
      <c r="I797" s="2" t="s">
        <v>1258</v>
      </c>
      <c r="J797" s="2" t="s">
        <v>1253</v>
      </c>
      <c r="K797" s="4" t="str">
        <f aca="false">CONCATENATE(IF(ISBLANK(W797),"-",W797),"/",IF(ISBLANK(Z797),"-",Z797),"/",IF(ISBLANK(AC797),"-",AC797),"/",IF(ISBLANK(AF797),"-",AF797),"/",IF(ISBLANK(AH797),"-",AH797))</f>
        <v>-/-/-/-/-</v>
      </c>
      <c r="L797" s="4" t="str">
        <f aca="false">CONCATENATE(IF(ISBLANK(X797),"-",X797),"/",IF(ISBLANK(AA797),"-",AA797),"/",IF(ISBLANK(AD797),"-",AD797),"/",IF(ISBLANK(AG797),"-",AG797),"/",IF(ISBLANK(AI797),"-",AI797))</f>
        <v>-/-/-/-/-</v>
      </c>
      <c r="M797" s="14"/>
      <c r="N797" s="4" t="n">
        <v>2013</v>
      </c>
      <c r="O797" s="4" t="str">
        <f aca="false">CONCATENATE(IF(ISBLANK(V797),"-",V797),"/",IF(ISBLANK(Y797),"-",Y797),"/",IF(ISBLANK(AB797),"-",AB797),"/",IF(ISBLANK(AE797),"-",AE797))</f>
        <v>-/-/-/-</v>
      </c>
      <c r="P797" s="4" t="s">
        <v>1259</v>
      </c>
      <c r="Q797" s="4" t="s">
        <v>1242</v>
      </c>
      <c r="T797" s="11" t="n">
        <f aca="false">M797*F797</f>
        <v>0</v>
      </c>
      <c r="U797" s="12" t="n">
        <f aca="false">G797*M797</f>
        <v>0</v>
      </c>
      <c r="V797" s="0" t="s">
        <v>161</v>
      </c>
      <c r="AB797" s="0" t="s">
        <v>161</v>
      </c>
      <c r="AE797" s="15"/>
      <c r="AJ797" s="0" t="n">
        <f aca="false">VLOOKUP(D797,Koordinaten!$A:$C,2,FALSE())</f>
        <v>2.3514616</v>
      </c>
      <c r="AK797" s="0" t="n">
        <f aca="false">VLOOKUP(D797,Koordinaten!$A:$C,3,FALSE())</f>
        <v>48.8566969</v>
      </c>
      <c r="AL797" s="0" t="n">
        <f aca="false">IF(ISBLANK($E797),VLOOKUP(D797,Koordinaten!$A:$C,2,FALSE()),VLOOKUP($E797,Koordinaten!$F:$H,2,FALSE()))</f>
        <v>9.0684138</v>
      </c>
      <c r="AM797" s="0" t="n">
        <f aca="false">IF(ISBLANK($E797),VLOOKUP(D797,Koordinaten!$A:$C,3,FALSE()),VLOOKUP($E797,Koordinaten!$F:$H,3,FALSE()))</f>
        <v>42.1880897</v>
      </c>
      <c r="AN797" s="0" t="str">
        <f aca="false">CONCATENATE(AK797,";",AJ797)</f>
        <v>48,8566969;2,3514616</v>
      </c>
      <c r="AO797" s="0" t="str">
        <f aca="false">CONCATENATE(AM797,";",AL797)</f>
        <v>42,1880897;9,0684138</v>
      </c>
      <c r="AP797" s="0" t="n">
        <f aca="false">MIN(IF(ISBLANK(X797),9999,X797),IF(ISBLANK(AA797),9999,AA797),IF(ISBLANK(AD797),9999,AD797),IF(ISBLANK(AG797),9999,AG797),IF(ISBLANK(AI797),9999,AI797))</f>
        <v>9999</v>
      </c>
    </row>
    <row r="798" customFormat="false" ht="12.8" hidden="false" customHeight="false" outlineLevel="0" collapsed="false">
      <c r="B798" s="4" t="s">
        <v>44</v>
      </c>
      <c r="C798" s="4" t="n">
        <v>2009</v>
      </c>
      <c r="D798" s="4" t="s">
        <v>45</v>
      </c>
      <c r="E798" s="4" t="s">
        <v>312</v>
      </c>
      <c r="F798" s="4" t="n">
        <v>6</v>
      </c>
      <c r="G798" s="4"/>
      <c r="H798" s="13" t="s">
        <v>1266</v>
      </c>
      <c r="I798" s="2" t="s">
        <v>1267</v>
      </c>
      <c r="J798" s="2" t="s">
        <v>48</v>
      </c>
      <c r="K798" s="4" t="str">
        <f aca="false">CONCATENATE(IF(ISBLANK(W798),"-",W798),"/",IF(ISBLANK(Z798),"-",Z798),"/",IF(ISBLANK(AC798),"-",AC798),"/",IF(ISBLANK(AF798),"-",AF798),"/",IF(ISBLANK(AH798),"-",AH798))</f>
        <v>-/-/-/-/-</v>
      </c>
      <c r="L798" s="4" t="str">
        <f aca="false">CONCATENATE(IF(ISBLANK(X798),"-",X798),"/",IF(ISBLANK(AA798),"-",AA798),"/",IF(ISBLANK(AD798),"-",AD798),"/",IF(ISBLANK(AG798),"-",AG798),"/",IF(ISBLANK(AI798),"-",AI798))</f>
        <v>-/-/-/-/-</v>
      </c>
      <c r="M798" s="14"/>
      <c r="N798" s="4" t="n">
        <v>2013</v>
      </c>
      <c r="O798" s="4" t="str">
        <f aca="false">CONCATENATE(IF(ISBLANK(V798),"-",V798),"/",IF(ISBLANK(Y798),"-",Y798),"/",IF(ISBLANK(AB798),"-",AB798),"/",IF(ISBLANK(AE798),"-",AE798))</f>
        <v>-/-/-/-</v>
      </c>
      <c r="P798" s="4" t="s">
        <v>1268</v>
      </c>
      <c r="Q798" s="4" t="s">
        <v>1242</v>
      </c>
      <c r="T798" s="11" t="n">
        <f aca="false">M798*F798</f>
        <v>0</v>
      </c>
      <c r="U798" s="12" t="n">
        <f aca="false">G798*M798</f>
        <v>0</v>
      </c>
      <c r="V798" s="0" t="s">
        <v>161</v>
      </c>
      <c r="AB798" s="0" t="s">
        <v>161</v>
      </c>
      <c r="AE798" s="4"/>
      <c r="AJ798" s="0" t="n">
        <f aca="false">VLOOKUP(D798,Koordinaten!$A:$C,2,FALSE())</f>
        <v>2.3514616</v>
      </c>
      <c r="AK798" s="0" t="n">
        <f aca="false">VLOOKUP(D798,Koordinaten!$A:$C,3,FALSE())</f>
        <v>48.8566969</v>
      </c>
      <c r="AL798" s="0" t="n">
        <f aca="false">IF(ISBLANK($E798),VLOOKUP(D798,Koordinaten!$A:$C,2,FALSE()),VLOOKUP($E798,Koordinaten!$F:$H,2,FALSE()))</f>
        <v>9.0684138</v>
      </c>
      <c r="AM798" s="0" t="n">
        <f aca="false">IF(ISBLANK($E798),VLOOKUP(D798,Koordinaten!$A:$C,3,FALSE()),VLOOKUP($E798,Koordinaten!$F:$H,3,FALSE()))</f>
        <v>42.1880897</v>
      </c>
      <c r="AN798" s="0" t="str">
        <f aca="false">CONCATENATE(AK798,";",AJ798)</f>
        <v>48,8566969;2,3514616</v>
      </c>
      <c r="AO798" s="0" t="str">
        <f aca="false">CONCATENATE(AM798,";",AL798)</f>
        <v>42,1880897;9,0684138</v>
      </c>
      <c r="AP798" s="0" t="n">
        <f aca="false">MIN(IF(ISBLANK(X798),9999,X798),IF(ISBLANK(AA798),9999,AA798),IF(ISBLANK(AD798),9999,AD798),IF(ISBLANK(AG798),9999,AG798),IF(ISBLANK(AI798),9999,AI798))</f>
        <v>9999</v>
      </c>
    </row>
    <row r="799" customFormat="false" ht="12.8" hidden="false" customHeight="false" outlineLevel="0" collapsed="false">
      <c r="B799" s="15" t="s">
        <v>44</v>
      </c>
      <c r="C799" s="4" t="n">
        <v>2010</v>
      </c>
      <c r="D799" s="4" t="s">
        <v>45</v>
      </c>
      <c r="E799" s="4" t="s">
        <v>312</v>
      </c>
      <c r="F799" s="4" t="n">
        <v>3</v>
      </c>
      <c r="G799" s="4"/>
      <c r="H799" s="13" t="s">
        <v>1266</v>
      </c>
      <c r="I799" s="2" t="s">
        <v>1269</v>
      </c>
      <c r="J799" s="2" t="s">
        <v>1269</v>
      </c>
      <c r="K799" s="4" t="str">
        <f aca="false">CONCATENATE(IF(ISBLANK(W799),"-",W799),"/",IF(ISBLANK(Z799),"-",Z799),"/",IF(ISBLANK(AC799),"-",AC799),"/",IF(ISBLANK(AF799),"-",AF799),"/",IF(ISBLANK(AH799),"-",AH799))</f>
        <v>-/-/-/-/-</v>
      </c>
      <c r="L799" s="4" t="str">
        <f aca="false">CONCATENATE(IF(ISBLANK(X799),"-",X799),"/",IF(ISBLANK(AA799),"-",AA799),"/",IF(ISBLANK(AD799),"-",AD799),"/",IF(ISBLANK(AG799),"-",AG799),"/",IF(ISBLANK(AI799),"-",AI799))</f>
        <v>-/-/-/-/-</v>
      </c>
      <c r="M799" s="14"/>
      <c r="N799" s="4" t="n">
        <v>2013</v>
      </c>
      <c r="O799" s="4" t="str">
        <f aca="false">CONCATENATE(IF(ISBLANK(V799),"-",V799),"/",IF(ISBLANK(Y799),"-",Y799),"/",IF(ISBLANK(AB799),"-",AB799),"/",IF(ISBLANK(AE799),"-",AE799))</f>
        <v>-/-/-/-</v>
      </c>
      <c r="P799" s="4" t="s">
        <v>1268</v>
      </c>
      <c r="Q799" s="4" t="s">
        <v>1242</v>
      </c>
      <c r="T799" s="11" t="n">
        <f aca="false">M799*F799</f>
        <v>0</v>
      </c>
      <c r="U799" s="12" t="n">
        <f aca="false">G799*M799</f>
        <v>0</v>
      </c>
      <c r="V799" s="0" t="s">
        <v>161</v>
      </c>
      <c r="AB799" s="0" t="s">
        <v>161</v>
      </c>
      <c r="AE799" s="15"/>
      <c r="AJ799" s="0" t="n">
        <f aca="false">VLOOKUP(D799,Koordinaten!$A:$C,2,FALSE())</f>
        <v>2.3514616</v>
      </c>
      <c r="AK799" s="0" t="n">
        <f aca="false">VLOOKUP(D799,Koordinaten!$A:$C,3,FALSE())</f>
        <v>48.8566969</v>
      </c>
      <c r="AL799" s="0" t="n">
        <f aca="false">IF(ISBLANK($E799),VLOOKUP(D799,Koordinaten!$A:$C,2,FALSE()),VLOOKUP($E799,Koordinaten!$F:$H,2,FALSE()))</f>
        <v>9.0684138</v>
      </c>
      <c r="AM799" s="0" t="n">
        <f aca="false">IF(ISBLANK($E799),VLOOKUP(D799,Koordinaten!$A:$C,3,FALSE()),VLOOKUP($E799,Koordinaten!$F:$H,3,FALSE()))</f>
        <v>42.1880897</v>
      </c>
      <c r="AN799" s="0" t="str">
        <f aca="false">CONCATENATE(AK799,";",AJ799)</f>
        <v>48,8566969;2,3514616</v>
      </c>
      <c r="AO799" s="0" t="str">
        <f aca="false">CONCATENATE(AM799,";",AL799)</f>
        <v>42,1880897;9,0684138</v>
      </c>
      <c r="AP799" s="0" t="n">
        <f aca="false">MIN(IF(ISBLANK(X799),9999,X799),IF(ISBLANK(AA799),9999,AA799),IF(ISBLANK(AD799),9999,AD799),IF(ISBLANK(AG799),9999,AG799),IF(ISBLANK(AI799),9999,AI799))</f>
        <v>9999</v>
      </c>
    </row>
    <row r="800" customFormat="false" ht="12.8" hidden="false" customHeight="false" outlineLevel="0" collapsed="false">
      <c r="B800" s="15" t="s">
        <v>333</v>
      </c>
      <c r="C800" s="4" t="n">
        <v>2012</v>
      </c>
      <c r="D800" s="4" t="s">
        <v>45</v>
      </c>
      <c r="E800" s="4" t="s">
        <v>312</v>
      </c>
      <c r="F800" s="4" t="n">
        <v>6</v>
      </c>
      <c r="G800" s="4"/>
      <c r="H800" s="13" t="s">
        <v>1266</v>
      </c>
      <c r="I800" s="2" t="s">
        <v>1270</v>
      </c>
      <c r="J800" s="2" t="s">
        <v>1031</v>
      </c>
      <c r="K800" s="4" t="str">
        <f aca="false">CONCATENATE(IF(ISBLANK(W800),"-",W800),"/",IF(ISBLANK(Z800),"-",Z800),"/",IF(ISBLANK(AC800),"-",AC800),"/",IF(ISBLANK(AF800),"-",AF800),"/",IF(ISBLANK(AH800),"-",AH800))</f>
        <v>-/-/-/-/-</v>
      </c>
      <c r="L800" s="4" t="str">
        <f aca="false">CONCATENATE(IF(ISBLANK(X800),"-",X800),"/",IF(ISBLANK(AA800),"-",AA800),"/",IF(ISBLANK(AD800),"-",AD800),"/",IF(ISBLANK(AG800),"-",AG800),"/",IF(ISBLANK(AI800),"-",AI800))</f>
        <v>-/-/-/-/-</v>
      </c>
      <c r="M800" s="14"/>
      <c r="N800" s="4" t="n">
        <v>2013</v>
      </c>
      <c r="O800" s="4" t="str">
        <f aca="false">CONCATENATE(IF(ISBLANK(V800),"-",V800),"/",IF(ISBLANK(Y800),"-",Y800),"/",IF(ISBLANK(AB800),"-",AB800),"/",IF(ISBLANK(AE800),"-",AE800))</f>
        <v>-/-/-/-</v>
      </c>
      <c r="P800" s="4" t="s">
        <v>1268</v>
      </c>
      <c r="Q800" s="4" t="s">
        <v>1242</v>
      </c>
      <c r="T800" s="11" t="n">
        <f aca="false">M800*F800</f>
        <v>0</v>
      </c>
      <c r="U800" s="12" t="n">
        <f aca="false">G800*M800</f>
        <v>0</v>
      </c>
      <c r="V800" s="0" t="s">
        <v>161</v>
      </c>
      <c r="AB800" s="0" t="s">
        <v>161</v>
      </c>
      <c r="AE800" s="15"/>
      <c r="AJ800" s="0" t="n">
        <f aca="false">VLOOKUP(D800,Koordinaten!$A:$C,2,FALSE())</f>
        <v>2.3514616</v>
      </c>
      <c r="AK800" s="0" t="n">
        <f aca="false">VLOOKUP(D800,Koordinaten!$A:$C,3,FALSE())</f>
        <v>48.8566969</v>
      </c>
      <c r="AL800" s="0" t="n">
        <f aca="false">IF(ISBLANK($E800),VLOOKUP(D800,Koordinaten!$A:$C,2,FALSE()),VLOOKUP($E800,Koordinaten!$F:$H,2,FALSE()))</f>
        <v>9.0684138</v>
      </c>
      <c r="AM800" s="0" t="n">
        <f aca="false">IF(ISBLANK($E800),VLOOKUP(D800,Koordinaten!$A:$C,3,FALSE()),VLOOKUP($E800,Koordinaten!$F:$H,3,FALSE()))</f>
        <v>42.1880897</v>
      </c>
      <c r="AN800" s="0" t="str">
        <f aca="false">CONCATENATE(AK800,";",AJ800)</f>
        <v>48,8566969;2,3514616</v>
      </c>
      <c r="AO800" s="0" t="str">
        <f aca="false">CONCATENATE(AM800,";",AL800)</f>
        <v>42,1880897;9,0684138</v>
      </c>
      <c r="AP800" s="0" t="n">
        <f aca="false">MIN(IF(ISBLANK(X800),9999,X800),IF(ISBLANK(AA800),9999,AA800),IF(ISBLANK(AD800),9999,AD800),IF(ISBLANK(AG800),9999,AG800),IF(ISBLANK(AI800),9999,AI800))</f>
        <v>9999</v>
      </c>
    </row>
    <row r="801" customFormat="false" ht="12.8" hidden="false" customHeight="false" outlineLevel="0" collapsed="false">
      <c r="B801" s="15" t="s">
        <v>89</v>
      </c>
      <c r="C801" s="4" t="n">
        <v>2012</v>
      </c>
      <c r="D801" s="4" t="s">
        <v>45</v>
      </c>
      <c r="E801" s="4" t="s">
        <v>312</v>
      </c>
      <c r="F801" s="4" t="n">
        <v>3</v>
      </c>
      <c r="G801" s="4"/>
      <c r="H801" s="13" t="s">
        <v>1266</v>
      </c>
      <c r="I801" s="2" t="s">
        <v>1271</v>
      </c>
      <c r="J801" s="2" t="s">
        <v>595</v>
      </c>
      <c r="K801" s="4" t="str">
        <f aca="false">CONCATENATE(IF(ISBLANK(W801),"-",W801),"/",IF(ISBLANK(Z801),"-",Z801),"/",IF(ISBLANK(AC801),"-",AC801),"/",IF(ISBLANK(AF801),"-",AF801),"/",IF(ISBLANK(AH801),"-",AH801))</f>
        <v>-/-/-/-/-</v>
      </c>
      <c r="L801" s="4" t="str">
        <f aca="false">CONCATENATE(IF(ISBLANK(X801),"-",X801),"/",IF(ISBLANK(AA801),"-",AA801),"/",IF(ISBLANK(AD801),"-",AD801),"/",IF(ISBLANK(AG801),"-",AG801),"/",IF(ISBLANK(AI801),"-",AI801))</f>
        <v>-/-/-/-/-</v>
      </c>
      <c r="M801" s="14"/>
      <c r="N801" s="4" t="n">
        <v>2013</v>
      </c>
      <c r="O801" s="4" t="str">
        <f aca="false">CONCATENATE(IF(ISBLANK(V801),"-",V801),"/",IF(ISBLANK(Y801),"-",Y801),"/",IF(ISBLANK(AB801),"-",AB801),"/",IF(ISBLANK(AE801),"-",AE801))</f>
        <v>-/-/-/-</v>
      </c>
      <c r="P801" s="4" t="s">
        <v>1268</v>
      </c>
      <c r="Q801" s="4" t="s">
        <v>1242</v>
      </c>
      <c r="T801" s="11" t="n">
        <f aca="false">M801*F801</f>
        <v>0</v>
      </c>
      <c r="U801" s="12" t="n">
        <f aca="false">G801*M801</f>
        <v>0</v>
      </c>
      <c r="V801" s="0" t="s">
        <v>161</v>
      </c>
      <c r="AB801" s="0" t="s">
        <v>161</v>
      </c>
      <c r="AE801" s="15"/>
      <c r="AJ801" s="0" t="n">
        <f aca="false">VLOOKUP(D801,Koordinaten!$A:$C,2,FALSE())</f>
        <v>2.3514616</v>
      </c>
      <c r="AK801" s="0" t="n">
        <f aca="false">VLOOKUP(D801,Koordinaten!$A:$C,3,FALSE())</f>
        <v>48.8566969</v>
      </c>
      <c r="AL801" s="0" t="n">
        <f aca="false">IF(ISBLANK($E801),VLOOKUP(D801,Koordinaten!$A:$C,2,FALSE()),VLOOKUP($E801,Koordinaten!$F:$H,2,FALSE()))</f>
        <v>9.0684138</v>
      </c>
      <c r="AM801" s="0" t="n">
        <f aca="false">IF(ISBLANK($E801),VLOOKUP(D801,Koordinaten!$A:$C,3,FALSE()),VLOOKUP($E801,Koordinaten!$F:$H,3,FALSE()))</f>
        <v>42.1880897</v>
      </c>
      <c r="AN801" s="0" t="str">
        <f aca="false">CONCATENATE(AK801,";",AJ801)</f>
        <v>48,8566969;2,3514616</v>
      </c>
      <c r="AO801" s="0" t="str">
        <f aca="false">CONCATENATE(AM801,";",AL801)</f>
        <v>42,1880897;9,0684138</v>
      </c>
      <c r="AP801" s="0" t="n">
        <f aca="false">MIN(IF(ISBLANK(X801),9999,X801),IF(ISBLANK(AA801),9999,AA801),IF(ISBLANK(AD801),9999,AD801),IF(ISBLANK(AG801),9999,AG801),IF(ISBLANK(AI801),9999,AI801))</f>
        <v>9999</v>
      </c>
    </row>
    <row r="802" customFormat="false" ht="12.8" hidden="false" customHeight="false" outlineLevel="0" collapsed="false">
      <c r="B802" s="15" t="s">
        <v>128</v>
      </c>
      <c r="C802" s="4"/>
      <c r="D802" s="4" t="s">
        <v>45</v>
      </c>
      <c r="E802" s="4" t="s">
        <v>312</v>
      </c>
      <c r="F802" s="4" t="n">
        <v>3</v>
      </c>
      <c r="G802" s="4"/>
      <c r="H802" s="2" t="s">
        <v>1272</v>
      </c>
      <c r="I802" s="2" t="s">
        <v>1273</v>
      </c>
      <c r="J802" s="2" t="s">
        <v>97</v>
      </c>
      <c r="K802" s="4" t="str">
        <f aca="false">CONCATENATE(IF(ISBLANK(W802),"-",W802),"/",IF(ISBLANK(Z802),"-",Z802),"/",IF(ISBLANK(AC802),"-",AC802),"/",IF(ISBLANK(AF802),"-",AF802),"/",IF(ISBLANK(AH802),"-",AH802))</f>
        <v>-/-/-/-/-</v>
      </c>
      <c r="L802" s="4" t="str">
        <f aca="false">CONCATENATE(IF(ISBLANK(X802),"-",X802),"/",IF(ISBLANK(AA802),"-",AA802),"/",IF(ISBLANK(AD802),"-",AD802),"/",IF(ISBLANK(AG802),"-",AG802),"/",IF(ISBLANK(AI802),"-",AI802))</f>
        <v>-/-/-/-/-</v>
      </c>
      <c r="M802" s="14"/>
      <c r="N802" s="4" t="n">
        <v>2013</v>
      </c>
      <c r="O802" s="4" t="str">
        <f aca="false">CONCATENATE(IF(ISBLANK(V802),"-",V802),"/",IF(ISBLANK(Y802),"-",Y802),"/",IF(ISBLANK(AB802),"-",AB802),"/",IF(ISBLANK(AE802),"-",AE802))</f>
        <v>-/-/-/-</v>
      </c>
      <c r="P802" s="4" t="s">
        <v>1274</v>
      </c>
      <c r="Q802" s="4" t="s">
        <v>1242</v>
      </c>
      <c r="T802" s="11" t="n">
        <f aca="false">M802*F802</f>
        <v>0</v>
      </c>
      <c r="U802" s="12" t="n">
        <f aca="false">G802*M802</f>
        <v>0</v>
      </c>
      <c r="V802" s="0" t="s">
        <v>161</v>
      </c>
      <c r="AB802" s="0" t="s">
        <v>161</v>
      </c>
      <c r="AE802" s="15"/>
      <c r="AJ802" s="0" t="n">
        <f aca="false">VLOOKUP(D802,Koordinaten!$A:$C,2,FALSE())</f>
        <v>2.3514616</v>
      </c>
      <c r="AK802" s="0" t="n">
        <f aca="false">VLOOKUP(D802,Koordinaten!$A:$C,3,FALSE())</f>
        <v>48.8566969</v>
      </c>
      <c r="AL802" s="0" t="n">
        <f aca="false">IF(ISBLANK($E802),VLOOKUP(D802,Koordinaten!$A:$C,2,FALSE()),VLOOKUP($E802,Koordinaten!$F:$H,2,FALSE()))</f>
        <v>9.0684138</v>
      </c>
      <c r="AM802" s="0" t="n">
        <f aca="false">IF(ISBLANK($E802),VLOOKUP(D802,Koordinaten!$A:$C,3,FALSE()),VLOOKUP($E802,Koordinaten!$F:$H,3,FALSE()))</f>
        <v>42.1880897</v>
      </c>
      <c r="AN802" s="0" t="str">
        <f aca="false">CONCATENATE(AK802,";",AJ802)</f>
        <v>48,8566969;2,3514616</v>
      </c>
      <c r="AO802" s="0" t="str">
        <f aca="false">CONCATENATE(AM802,";",AL802)</f>
        <v>42,1880897;9,0684138</v>
      </c>
      <c r="AP802" s="0" t="n">
        <f aca="false">MIN(IF(ISBLANK(X802),9999,X802),IF(ISBLANK(AA802),9999,AA802),IF(ISBLANK(AD802),9999,AD802),IF(ISBLANK(AG802),9999,AG802),IF(ISBLANK(AI802),9999,AI802))</f>
        <v>9999</v>
      </c>
    </row>
    <row r="803" customFormat="false" ht="12.8" hidden="false" customHeight="false" outlineLevel="0" collapsed="false">
      <c r="B803" s="15" t="s">
        <v>89</v>
      </c>
      <c r="C803" s="4" t="n">
        <v>2012</v>
      </c>
      <c r="D803" s="4" t="s">
        <v>45</v>
      </c>
      <c r="E803" s="4" t="s">
        <v>312</v>
      </c>
      <c r="F803" s="4" t="n">
        <v>3</v>
      </c>
      <c r="G803" s="4"/>
      <c r="H803" s="13" t="s">
        <v>1257</v>
      </c>
      <c r="I803" s="2" t="s">
        <v>1258</v>
      </c>
      <c r="J803" s="2" t="s">
        <v>1253</v>
      </c>
      <c r="K803" s="4" t="str">
        <f aca="false">CONCATENATE(IF(ISBLANK(W803),"-",W803),"/",IF(ISBLANK(Z803),"-",Z803),"/",IF(ISBLANK(AC803),"-",AC803),"/",IF(ISBLANK(AF803),"-",AF803),"/",IF(ISBLANK(AH803),"-",AH803))</f>
        <v>-/-/-/-/-</v>
      </c>
      <c r="L803" s="4" t="str">
        <f aca="false">CONCATENATE(IF(ISBLANK(X803),"-",X803),"/",IF(ISBLANK(AA803),"-",AA803),"/",IF(ISBLANK(AD803),"-",AD803),"/",IF(ISBLANK(AG803),"-",AG803),"/",IF(ISBLANK(AI803),"-",AI803))</f>
        <v>-/-/-/-/-</v>
      </c>
      <c r="M803" s="14"/>
      <c r="N803" s="4" t="n">
        <v>2013</v>
      </c>
      <c r="O803" s="4" t="str">
        <f aca="false">CONCATENATE(IF(ISBLANK(V803),"-",V803),"/",IF(ISBLANK(Y803),"-",Y803),"/",IF(ISBLANK(AB803),"-",AB803),"/",IF(ISBLANK(AE803),"-",AE803))</f>
        <v>-/-/-/-</v>
      </c>
      <c r="P803" s="4" t="s">
        <v>1257</v>
      </c>
      <c r="Q803" s="4" t="s">
        <v>1242</v>
      </c>
      <c r="T803" s="11" t="n">
        <f aca="false">M803*F803</f>
        <v>0</v>
      </c>
      <c r="U803" s="12" t="n">
        <f aca="false">G803*M803</f>
        <v>0</v>
      </c>
      <c r="V803" s="0" t="s">
        <v>161</v>
      </c>
      <c r="AB803" s="0" t="s">
        <v>161</v>
      </c>
      <c r="AE803" s="15"/>
      <c r="AJ803" s="0" t="n">
        <f aca="false">VLOOKUP(D803,Koordinaten!$A:$C,2,FALSE())</f>
        <v>2.3514616</v>
      </c>
      <c r="AK803" s="0" t="n">
        <f aca="false">VLOOKUP(D803,Koordinaten!$A:$C,3,FALSE())</f>
        <v>48.8566969</v>
      </c>
      <c r="AL803" s="0" t="n">
        <f aca="false">IF(ISBLANK($E803),VLOOKUP(D803,Koordinaten!$A:$C,2,FALSE()),VLOOKUP($E803,Koordinaten!$F:$H,2,FALSE()))</f>
        <v>9.0684138</v>
      </c>
      <c r="AM803" s="0" t="n">
        <f aca="false">IF(ISBLANK($E803),VLOOKUP(D803,Koordinaten!$A:$C,3,FALSE()),VLOOKUP($E803,Koordinaten!$F:$H,3,FALSE()))</f>
        <v>42.1880897</v>
      </c>
      <c r="AN803" s="0" t="str">
        <f aca="false">CONCATENATE(AK803,";",AJ803)</f>
        <v>48,8566969;2,3514616</v>
      </c>
      <c r="AO803" s="0" t="str">
        <f aca="false">CONCATENATE(AM803,";",AL803)</f>
        <v>42,1880897;9,0684138</v>
      </c>
      <c r="AP803" s="0" t="n">
        <f aca="false">MIN(IF(ISBLANK(X803),9999,X803),IF(ISBLANK(AA803),9999,AA803),IF(ISBLANK(AD803),9999,AD803),IF(ISBLANK(AG803),9999,AG803),IF(ISBLANK(AI803),9999,AI803))</f>
        <v>9999</v>
      </c>
    </row>
    <row r="804" customFormat="false" ht="12.8" hidden="false" customHeight="false" outlineLevel="0" collapsed="false">
      <c r="B804" s="15" t="s">
        <v>44</v>
      </c>
      <c r="C804" s="4" t="n">
        <v>2010</v>
      </c>
      <c r="D804" s="4" t="s">
        <v>45</v>
      </c>
      <c r="E804" s="4" t="s">
        <v>312</v>
      </c>
      <c r="F804" s="4" t="n">
        <v>3</v>
      </c>
      <c r="G804" s="4"/>
      <c r="H804" s="13" t="s">
        <v>1257</v>
      </c>
      <c r="I804" s="2" t="s">
        <v>1258</v>
      </c>
      <c r="J804" s="2" t="s">
        <v>48</v>
      </c>
      <c r="K804" s="4" t="str">
        <f aca="false">CONCATENATE(IF(ISBLANK(W804),"-",W804),"/",IF(ISBLANK(Z804),"-",Z804),"/",IF(ISBLANK(AC804),"-",AC804),"/",IF(ISBLANK(AF804),"-",AF804),"/",IF(ISBLANK(AH804),"-",AH804))</f>
        <v>-/-/-/-/-</v>
      </c>
      <c r="L804" s="4" t="str">
        <f aca="false">CONCATENATE(IF(ISBLANK(X804),"-",X804),"/",IF(ISBLANK(AA804),"-",AA804),"/",IF(ISBLANK(AD804),"-",AD804),"/",IF(ISBLANK(AG804),"-",AG804),"/",IF(ISBLANK(AI804),"-",AI804))</f>
        <v>-/-/-/-/-</v>
      </c>
      <c r="M804" s="14"/>
      <c r="N804" s="4" t="n">
        <v>2013</v>
      </c>
      <c r="O804" s="4" t="str">
        <f aca="false">CONCATENATE(IF(ISBLANK(V804),"-",V804),"/",IF(ISBLANK(Y804),"-",Y804),"/",IF(ISBLANK(AB804),"-",AB804),"/",IF(ISBLANK(AE804),"-",AE804))</f>
        <v>-/-/-/-</v>
      </c>
      <c r="P804" s="4" t="s">
        <v>1257</v>
      </c>
      <c r="Q804" s="4" t="s">
        <v>1242</v>
      </c>
      <c r="T804" s="11" t="n">
        <f aca="false">M804*F804</f>
        <v>0</v>
      </c>
      <c r="U804" s="12" t="n">
        <f aca="false">G804*M804</f>
        <v>0</v>
      </c>
      <c r="V804" s="0" t="s">
        <v>161</v>
      </c>
      <c r="AB804" s="0" t="s">
        <v>161</v>
      </c>
      <c r="AE804" s="15"/>
      <c r="AJ804" s="0" t="n">
        <f aca="false">VLOOKUP(D804,Koordinaten!$A:$C,2,FALSE())</f>
        <v>2.3514616</v>
      </c>
      <c r="AK804" s="0" t="n">
        <f aca="false">VLOOKUP(D804,Koordinaten!$A:$C,3,FALSE())</f>
        <v>48.8566969</v>
      </c>
      <c r="AL804" s="0" t="n">
        <f aca="false">IF(ISBLANK($E804),VLOOKUP(D804,Koordinaten!$A:$C,2,FALSE()),VLOOKUP($E804,Koordinaten!$F:$H,2,FALSE()))</f>
        <v>9.0684138</v>
      </c>
      <c r="AM804" s="0" t="n">
        <f aca="false">IF(ISBLANK($E804),VLOOKUP(D804,Koordinaten!$A:$C,3,FALSE()),VLOOKUP($E804,Koordinaten!$F:$H,3,FALSE()))</f>
        <v>42.1880897</v>
      </c>
      <c r="AN804" s="0" t="str">
        <f aca="false">CONCATENATE(AK804,";",AJ804)</f>
        <v>48,8566969;2,3514616</v>
      </c>
      <c r="AO804" s="0" t="str">
        <f aca="false">CONCATENATE(AM804,";",AL804)</f>
        <v>42,1880897;9,0684138</v>
      </c>
      <c r="AP804" s="0" t="n">
        <f aca="false">MIN(IF(ISBLANK(X804),9999,X804),IF(ISBLANK(AA804),9999,AA804),IF(ISBLANK(AD804),9999,AD804),IF(ISBLANK(AG804),9999,AG804),IF(ISBLANK(AI804),9999,AI804))</f>
        <v>9999</v>
      </c>
    </row>
    <row r="805" customFormat="false" ht="12.8" hidden="false" customHeight="false" outlineLevel="0" collapsed="false">
      <c r="B805" s="15" t="s">
        <v>44</v>
      </c>
      <c r="C805" s="4" t="n">
        <v>2010</v>
      </c>
      <c r="D805" s="4" t="s">
        <v>45</v>
      </c>
      <c r="E805" s="4" t="s">
        <v>312</v>
      </c>
      <c r="F805" s="4" t="n">
        <v>3</v>
      </c>
      <c r="G805" s="4"/>
      <c r="H805" s="13" t="s">
        <v>1257</v>
      </c>
      <c r="I805" s="2" t="s">
        <v>1275</v>
      </c>
      <c r="J805" s="2" t="s">
        <v>48</v>
      </c>
      <c r="K805" s="4" t="str">
        <f aca="false">CONCATENATE(IF(ISBLANK(W805),"-",W805),"/",IF(ISBLANK(Z805),"-",Z805),"/",IF(ISBLANK(AC805),"-",AC805),"/",IF(ISBLANK(AF805),"-",AF805),"/",IF(ISBLANK(AH805),"-",AH805))</f>
        <v>-/-/-/-/-</v>
      </c>
      <c r="L805" s="4" t="str">
        <f aca="false">CONCATENATE(IF(ISBLANK(X805),"-",X805),"/",IF(ISBLANK(AA805),"-",AA805),"/",IF(ISBLANK(AD805),"-",AD805),"/",IF(ISBLANK(AG805),"-",AG805),"/",IF(ISBLANK(AI805),"-",AI805))</f>
        <v>-/-/-/-/-</v>
      </c>
      <c r="M805" s="14"/>
      <c r="N805" s="4" t="n">
        <v>2013</v>
      </c>
      <c r="O805" s="4" t="str">
        <f aca="false">CONCATENATE(IF(ISBLANK(V805),"-",V805),"/",IF(ISBLANK(Y805),"-",Y805),"/",IF(ISBLANK(AB805),"-",AB805),"/",IF(ISBLANK(AE805),"-",AE805))</f>
        <v>-/-/-/-</v>
      </c>
      <c r="P805" s="4" t="s">
        <v>1257</v>
      </c>
      <c r="Q805" s="4" t="s">
        <v>1242</v>
      </c>
      <c r="T805" s="11" t="n">
        <f aca="false">M805*F805</f>
        <v>0</v>
      </c>
      <c r="U805" s="12" t="n">
        <f aca="false">G805*M805</f>
        <v>0</v>
      </c>
      <c r="V805" s="0" t="s">
        <v>161</v>
      </c>
      <c r="AB805" s="0" t="s">
        <v>161</v>
      </c>
      <c r="AE805" s="15"/>
      <c r="AJ805" s="0" t="n">
        <f aca="false">VLOOKUP(D805,Koordinaten!$A:$C,2,FALSE())</f>
        <v>2.3514616</v>
      </c>
      <c r="AK805" s="0" t="n">
        <f aca="false">VLOOKUP(D805,Koordinaten!$A:$C,3,FALSE())</f>
        <v>48.8566969</v>
      </c>
      <c r="AL805" s="0" t="n">
        <f aca="false">IF(ISBLANK($E805),VLOOKUP(D805,Koordinaten!$A:$C,2,FALSE()),VLOOKUP($E805,Koordinaten!$F:$H,2,FALSE()))</f>
        <v>9.0684138</v>
      </c>
      <c r="AM805" s="0" t="n">
        <f aca="false">IF(ISBLANK($E805),VLOOKUP(D805,Koordinaten!$A:$C,3,FALSE()),VLOOKUP($E805,Koordinaten!$F:$H,3,FALSE()))</f>
        <v>42.1880897</v>
      </c>
      <c r="AN805" s="0" t="str">
        <f aca="false">CONCATENATE(AK805,";",AJ805)</f>
        <v>48,8566969;2,3514616</v>
      </c>
      <c r="AO805" s="0" t="str">
        <f aca="false">CONCATENATE(AM805,";",AL805)</f>
        <v>42,1880897;9,0684138</v>
      </c>
      <c r="AP805" s="0" t="n">
        <f aca="false">MIN(IF(ISBLANK(X805),9999,X805),IF(ISBLANK(AA805),9999,AA805),IF(ISBLANK(AD805),9999,AD805),IF(ISBLANK(AG805),9999,AG805),IF(ISBLANK(AI805),9999,AI805))</f>
        <v>9999</v>
      </c>
    </row>
    <row r="806" customFormat="false" ht="12.8" hidden="false" customHeight="false" outlineLevel="0" collapsed="false">
      <c r="B806" s="15" t="s">
        <v>89</v>
      </c>
      <c r="C806" s="4" t="n">
        <v>2011</v>
      </c>
      <c r="D806" s="4" t="s">
        <v>53</v>
      </c>
      <c r="E806" s="4" t="s">
        <v>174</v>
      </c>
      <c r="F806" s="4" t="n">
        <v>6</v>
      </c>
      <c r="G806" s="4"/>
      <c r="H806" s="2" t="s">
        <v>760</v>
      </c>
      <c r="I806" s="2" t="s">
        <v>1153</v>
      </c>
      <c r="J806" s="2" t="s">
        <v>144</v>
      </c>
      <c r="K806" s="4" t="str">
        <f aca="false">CONCATENATE(IF(ISBLANK(W806),"-",W806),"/",IF(ISBLANK(Z806),"-",Z806),"/",IF(ISBLANK(AC806),"-",AC806),"/",IF(ISBLANK(AF806),"-",AF806),"/",IF(ISBLANK(AH806),"-",AH806))</f>
        <v>-/-/-/-/-</v>
      </c>
      <c r="L806" s="4" t="str">
        <f aca="false">CONCATENATE(IF(ISBLANK(X806),"-",X806),"/",IF(ISBLANK(AA806),"-",AA806),"/",IF(ISBLANK(AD806),"-",AD806),"/",IF(ISBLANK(AG806),"-",AG806),"/",IF(ISBLANK(AI806),"-",AI806))</f>
        <v>-/-/-/-/-</v>
      </c>
      <c r="M806" s="14"/>
      <c r="N806" s="4" t="n">
        <v>2013</v>
      </c>
      <c r="O806" s="4" t="str">
        <f aca="false">CONCATENATE(IF(ISBLANK(V806),"-",V806),"/",IF(ISBLANK(Y806),"-",Y806),"/",IF(ISBLANK(AB806),"-",AB806),"/",IF(ISBLANK(AE806),"-",AE806))</f>
        <v>-/-/-/-</v>
      </c>
      <c r="P806" s="4" t="s">
        <v>252</v>
      </c>
      <c r="Q806" s="4" t="s">
        <v>1276</v>
      </c>
      <c r="T806" s="11" t="n">
        <f aca="false">M806*F806</f>
        <v>0</v>
      </c>
      <c r="U806" s="12" t="n">
        <f aca="false">G806*M806</f>
        <v>0</v>
      </c>
      <c r="V806" s="0" t="s">
        <v>161</v>
      </c>
      <c r="Y806" s="0" t="s">
        <v>161</v>
      </c>
      <c r="AB806" s="0" t="s">
        <v>161</v>
      </c>
      <c r="AE806" s="15"/>
      <c r="AJ806" s="0" t="n">
        <f aca="false">VLOOKUP(D806,Koordinaten!$A:$C,2,FALSE())</f>
        <v>16.3725042</v>
      </c>
      <c r="AK806" s="0" t="n">
        <f aca="false">VLOOKUP(D806,Koordinaten!$A:$C,3,FALSE())</f>
        <v>48.2083537</v>
      </c>
      <c r="AL806" s="0" t="n">
        <f aca="false">IF(ISBLANK($E806),VLOOKUP(D806,Koordinaten!$A:$C,2,FALSE()),VLOOKUP($E806,Koordinaten!$F:$H,2,FALSE()))</f>
        <v>15.1666665</v>
      </c>
      <c r="AM806" s="0" t="n">
        <f aca="false">IF(ISBLANK($E806),VLOOKUP(D806,Koordinaten!$A:$C,3,FALSE()),VLOOKUP($E806,Koordinaten!$F:$H,3,FALSE()))</f>
        <v>47.2500001</v>
      </c>
      <c r="AN806" s="0" t="str">
        <f aca="false">CONCATENATE(AK806,";",AJ806)</f>
        <v>48,2083537;16,3725042</v>
      </c>
      <c r="AO806" s="0" t="str">
        <f aca="false">CONCATENATE(AM806,";",AL806)</f>
        <v>47,2500001;15,1666665</v>
      </c>
      <c r="AP806" s="0" t="n">
        <f aca="false">MIN(IF(ISBLANK(X806),9999,X806),IF(ISBLANK(AA806),9999,AA806),IF(ISBLANK(AD806),9999,AD806),IF(ISBLANK(AG806),9999,AG806),IF(ISBLANK(AI806),9999,AI806))</f>
        <v>9999</v>
      </c>
    </row>
    <row r="807" customFormat="false" ht="12.8" hidden="false" customHeight="false" outlineLevel="0" collapsed="false">
      <c r="B807" s="15" t="s">
        <v>44</v>
      </c>
      <c r="C807" s="4" t="n">
        <v>2010</v>
      </c>
      <c r="D807" s="4" t="s">
        <v>60</v>
      </c>
      <c r="E807" s="4"/>
      <c r="F807" s="4" t="n">
        <v>3</v>
      </c>
      <c r="G807" s="4"/>
      <c r="H807" s="2" t="s">
        <v>1277</v>
      </c>
      <c r="I807" s="2" t="s">
        <v>69</v>
      </c>
      <c r="J807" s="2" t="s">
        <v>69</v>
      </c>
      <c r="K807" s="4" t="str">
        <f aca="false">CONCATENATE(IF(ISBLANK(W807),"-",W807),"/",IF(ISBLANK(Z807),"-",Z807),"/",IF(ISBLANK(AC807),"-",AC807),"/",IF(ISBLANK(AF807),"-",AF807),"/",IF(ISBLANK(AH807),"-",AH807))</f>
        <v>-/-/-/-/-</v>
      </c>
      <c r="L807" s="4" t="str">
        <f aca="false">CONCATENATE(IF(ISBLANK(X807),"-",X807),"/",IF(ISBLANK(AA807),"-",AA807),"/",IF(ISBLANK(AD807),"-",AD807),"/",IF(ISBLANK(AG807),"-",AG807),"/",IF(ISBLANK(AI807),"-",AI807))</f>
        <v>-/-/-/-/-</v>
      </c>
      <c r="M807" s="14"/>
      <c r="N807" s="4" t="n">
        <v>2013</v>
      </c>
      <c r="O807" s="4" t="str">
        <f aca="false">CONCATENATE(IF(ISBLANK(V807),"-",V807),"/",IF(ISBLANK(Y807),"-",Y807),"/",IF(ISBLANK(AB807),"-",AB807),"/",IF(ISBLANK(AE807),"-",AE807))</f>
        <v>-/-/-/-</v>
      </c>
      <c r="P807" s="4" t="s">
        <v>1278</v>
      </c>
      <c r="Q807" s="4" t="s">
        <v>1278</v>
      </c>
      <c r="T807" s="11" t="n">
        <f aca="false">M807*F807</f>
        <v>0</v>
      </c>
      <c r="U807" s="12" t="n">
        <f aca="false">G807*M807</f>
        <v>0</v>
      </c>
      <c r="V807" s="0" t="s">
        <v>161</v>
      </c>
      <c r="AB807" s="0" t="s">
        <v>161</v>
      </c>
      <c r="AE807" s="15"/>
      <c r="AJ807" s="0" t="n">
        <f aca="false">VLOOKUP(D807,Koordinaten!$A:$C,2,FALSE())</f>
        <v>12.4853384</v>
      </c>
      <c r="AK807" s="0" t="n">
        <f aca="false">VLOOKUP(D807,Koordinaten!$A:$C,3,FALSE())</f>
        <v>41.894802</v>
      </c>
      <c r="AL807" s="0" t="n">
        <f aca="false">IF(ISBLANK($E807),VLOOKUP(D807,Koordinaten!$A:$C,2,FALSE()),VLOOKUP($E807,Koordinaten!$F:$H,2,FALSE()))</f>
        <v>12.4853384</v>
      </c>
      <c r="AM807" s="0" t="n">
        <f aca="false">IF(ISBLANK($E807),VLOOKUP(D807,Koordinaten!$A:$C,3,FALSE()),VLOOKUP($E807,Koordinaten!$F:$H,3,FALSE()))</f>
        <v>41.894802</v>
      </c>
      <c r="AN807" s="0" t="str">
        <f aca="false">CONCATENATE(AK807,";",AJ807)</f>
        <v>41,894802;12,4853384</v>
      </c>
      <c r="AO807" s="0" t="str">
        <f aca="false">CONCATENATE(AM807,";",AL807)</f>
        <v>41,894802;12,4853384</v>
      </c>
      <c r="AP807" s="0" t="n">
        <f aca="false">MIN(IF(ISBLANK(X807),9999,X807),IF(ISBLANK(AA807),9999,AA807),IF(ISBLANK(AD807),9999,AD807),IF(ISBLANK(AG807),9999,AG807),IF(ISBLANK(AI807),9999,AI807))</f>
        <v>9999</v>
      </c>
    </row>
    <row r="808" customFormat="false" ht="12.8" hidden="false" customHeight="false" outlineLevel="0" collapsed="false">
      <c r="B808" s="15" t="s">
        <v>44</v>
      </c>
      <c r="C808" s="4" t="n">
        <v>2010</v>
      </c>
      <c r="D808" s="4" t="s">
        <v>60</v>
      </c>
      <c r="E808" s="4" t="s">
        <v>61</v>
      </c>
      <c r="F808" s="4" t="n">
        <v>3</v>
      </c>
      <c r="G808" s="4"/>
      <c r="H808" s="2" t="s">
        <v>469</v>
      </c>
      <c r="I808" s="2" t="s">
        <v>1279</v>
      </c>
      <c r="K808" s="4" t="str">
        <f aca="false">CONCATENATE(IF(ISBLANK(W808),"-",W808),"/",IF(ISBLANK(Z808),"-",Z808),"/",IF(ISBLANK(AC808),"-",AC808),"/",IF(ISBLANK(AF808),"-",AF808),"/",IF(ISBLANK(AH808),"-",AH808))</f>
        <v>-/-/2013/-/-</v>
      </c>
      <c r="L808" s="4" t="str">
        <f aca="false">CONCATENATE(IF(ISBLANK(X808),"-",X808),"/",IF(ISBLANK(AA808),"-",AA808),"/",IF(ISBLANK(AD808),"-",AD808),"/",IF(ISBLANK(AG808),"-",AG808),"/",IF(ISBLANK(AI808),"-",AI808))</f>
        <v>-/-/2016/-/-</v>
      </c>
      <c r="M808" s="14"/>
      <c r="N808" s="4" t="n">
        <v>2013</v>
      </c>
      <c r="O808" s="4" t="str">
        <f aca="false">CONCATENATE(IF(ISBLANK(V808),"-",V808),"/",IF(ISBLANK(Y808),"-",Y808),"/",IF(ISBLANK(AB808),"-",AB808),"/",IF(ISBLANK(AE808),"-",AE808))</f>
        <v>-/-/(87-89)/-</v>
      </c>
      <c r="P808" s="4" t="s">
        <v>1278</v>
      </c>
      <c r="Q808" s="4" t="s">
        <v>1278</v>
      </c>
      <c r="T808" s="11" t="n">
        <f aca="false">M808*F808</f>
        <v>0</v>
      </c>
      <c r="U808" s="12" t="n">
        <f aca="false">G808*M808</f>
        <v>0</v>
      </c>
      <c r="V808" s="0" t="s">
        <v>161</v>
      </c>
      <c r="AB808" s="0" t="s">
        <v>702</v>
      </c>
      <c r="AC808" s="0" t="n">
        <v>2013</v>
      </c>
      <c r="AD808" s="0" t="n">
        <v>2016</v>
      </c>
      <c r="AE808" s="15"/>
      <c r="AJ808" s="0" t="n">
        <f aca="false">VLOOKUP(D808,Koordinaten!$A:$C,2,FALSE())</f>
        <v>12.4853384</v>
      </c>
      <c r="AK808" s="0" t="n">
        <f aca="false">VLOOKUP(D808,Koordinaten!$A:$C,3,FALSE())</f>
        <v>41.894802</v>
      </c>
      <c r="AL808" s="0" t="n">
        <f aca="false">IF(ISBLANK($E808),VLOOKUP(D808,Koordinaten!$A:$C,2,FALSE()),VLOOKUP($E808,Koordinaten!$F:$H,2,FALSE()))</f>
        <v>11.2555757</v>
      </c>
      <c r="AM808" s="0" t="n">
        <f aca="false">IF(ISBLANK($E808),VLOOKUP(D808,Koordinaten!$A:$C,3,FALSE()),VLOOKUP($E808,Koordinaten!$F:$H,3,FALSE()))</f>
        <v>43.7698712</v>
      </c>
      <c r="AN808" s="0" t="str">
        <f aca="false">CONCATENATE(AK808,";",AJ808)</f>
        <v>41,894802;12,4853384</v>
      </c>
      <c r="AO808" s="0" t="str">
        <f aca="false">CONCATENATE(AM808,";",AL808)</f>
        <v>43,7698712;11,2555757</v>
      </c>
      <c r="AP808" s="0" t="n">
        <f aca="false">MIN(IF(ISBLANK(X808),9999,X808),IF(ISBLANK(AA808),9999,AA808),IF(ISBLANK(AD808),9999,AD808),IF(ISBLANK(AG808),9999,AG808),IF(ISBLANK(AI808),9999,AI808))</f>
        <v>2016</v>
      </c>
    </row>
    <row r="809" customFormat="false" ht="12.8" hidden="false" customHeight="false" outlineLevel="0" collapsed="false">
      <c r="B809" s="15" t="s">
        <v>44</v>
      </c>
      <c r="C809" s="4" t="n">
        <v>2010</v>
      </c>
      <c r="D809" s="4" t="s">
        <v>53</v>
      </c>
      <c r="E809" s="4" t="s">
        <v>54</v>
      </c>
      <c r="F809" s="4" t="n">
        <v>2</v>
      </c>
      <c r="G809" s="4"/>
      <c r="H809" s="2" t="s">
        <v>1280</v>
      </c>
      <c r="I809" s="2" t="s">
        <v>1281</v>
      </c>
      <c r="J809" s="2" t="s">
        <v>642</v>
      </c>
      <c r="K809" s="4" t="str">
        <f aca="false">CONCATENATE(IF(ISBLANK(W809),"-",W809),"/",IF(ISBLANK(Z809),"-",Z809),"/",IF(ISBLANK(AC809),"-",AC809),"/",IF(ISBLANK(AF809),"-",AF809),"/",IF(ISBLANK(AH809),"-",AH809))</f>
        <v>-/-/-/-/-</v>
      </c>
      <c r="L809" s="4" t="str">
        <f aca="false">CONCATENATE(IF(ISBLANK(X809),"-",X809),"/",IF(ISBLANK(AA809),"-",AA809),"/",IF(ISBLANK(AD809),"-",AD809),"/",IF(ISBLANK(AG809),"-",AG809),"/",IF(ISBLANK(AI809),"-",AI809))</f>
        <v>-/-/-/-/-</v>
      </c>
      <c r="M809" s="14"/>
      <c r="N809" s="4" t="n">
        <v>2013</v>
      </c>
      <c r="O809" s="4" t="str">
        <f aca="false">CONCATENATE(IF(ISBLANK(V809),"-",V809),"/",IF(ISBLANK(Y809),"-",Y809),"/",IF(ISBLANK(AB809),"-",AB809),"/",IF(ISBLANK(AE809),"-",AE809))</f>
        <v>-/-/-/-</v>
      </c>
      <c r="P809" s="4" t="s">
        <v>1282</v>
      </c>
      <c r="Q809" s="4" t="s">
        <v>1282</v>
      </c>
      <c r="T809" s="11" t="n">
        <f aca="false">M809*F809</f>
        <v>0</v>
      </c>
      <c r="U809" s="12" t="n">
        <f aca="false">G809*M809</f>
        <v>0</v>
      </c>
      <c r="V809" s="0" t="s">
        <v>161</v>
      </c>
      <c r="AB809" s="0" t="s">
        <v>161</v>
      </c>
      <c r="AE809" s="15"/>
      <c r="AJ809" s="0" t="n">
        <f aca="false">VLOOKUP(D809,Koordinaten!$A:$C,2,FALSE())</f>
        <v>16.3725042</v>
      </c>
      <c r="AK809" s="0" t="n">
        <f aca="false">VLOOKUP(D809,Koordinaten!$A:$C,3,FALSE())</f>
        <v>48.2083537</v>
      </c>
      <c r="AL809" s="0" t="n">
        <f aca="false">IF(ISBLANK($E809),VLOOKUP(D809,Koordinaten!$A:$C,2,FALSE()),VLOOKUP($E809,Koordinaten!$F:$H,2,FALSE()))</f>
        <v>16.4166666</v>
      </c>
      <c r="AM809" s="0" t="n">
        <f aca="false">IF(ISBLANK($E809),VLOOKUP(D809,Koordinaten!$A:$C,3,FALSE()),VLOOKUP($E809,Koordinaten!$F:$H,3,FALSE()))</f>
        <v>47.5000001</v>
      </c>
      <c r="AN809" s="0" t="str">
        <f aca="false">CONCATENATE(AK809,";",AJ809)</f>
        <v>48,2083537;16,3725042</v>
      </c>
      <c r="AO809" s="0" t="str">
        <f aca="false">CONCATENATE(AM809,";",AL809)</f>
        <v>47,5000001;16,4166666</v>
      </c>
      <c r="AP809" s="0" t="n">
        <f aca="false">MIN(IF(ISBLANK(X809),9999,X809),IF(ISBLANK(AA809),9999,AA809),IF(ISBLANK(AD809),9999,AD809),IF(ISBLANK(AG809),9999,AG809),IF(ISBLANK(AI809),9999,AI809))</f>
        <v>9999</v>
      </c>
    </row>
    <row r="810" customFormat="false" ht="12.8" hidden="false" customHeight="false" outlineLevel="0" collapsed="false">
      <c r="B810" s="15" t="s">
        <v>44</v>
      </c>
      <c r="C810" s="4" t="n">
        <v>2010</v>
      </c>
      <c r="D810" s="4" t="s">
        <v>53</v>
      </c>
      <c r="E810" s="4" t="s">
        <v>54</v>
      </c>
      <c r="F810" s="4" t="n">
        <v>4</v>
      </c>
      <c r="G810" s="4"/>
      <c r="H810" s="2" t="s">
        <v>1280</v>
      </c>
      <c r="I810" s="2" t="s">
        <v>1283</v>
      </c>
      <c r="J810" s="2" t="s">
        <v>1031</v>
      </c>
      <c r="K810" s="4" t="str">
        <f aca="false">CONCATENATE(IF(ISBLANK(W810),"-",W810),"/",IF(ISBLANK(Z810),"-",Z810),"/",IF(ISBLANK(AC810),"-",AC810),"/",IF(ISBLANK(AF810),"-",AF810),"/",IF(ISBLANK(AH810),"-",AH810))</f>
        <v>-/-/-/-/-</v>
      </c>
      <c r="L810" s="4" t="str">
        <f aca="false">CONCATENATE(IF(ISBLANK(X810),"-",X810),"/",IF(ISBLANK(AA810),"-",AA810),"/",IF(ISBLANK(AD810),"-",AD810),"/",IF(ISBLANK(AG810),"-",AG810),"/",IF(ISBLANK(AI810),"-",AI810))</f>
        <v>-/-/-/-/-</v>
      </c>
      <c r="M810" s="14"/>
      <c r="N810" s="4" t="n">
        <v>2013</v>
      </c>
      <c r="O810" s="4" t="str">
        <f aca="false">CONCATENATE(IF(ISBLANK(V810),"-",V810),"/",IF(ISBLANK(Y810),"-",Y810),"/",IF(ISBLANK(AB810),"-",AB810),"/",IF(ISBLANK(AE810),"-",AE810))</f>
        <v>-/-/-/-</v>
      </c>
      <c r="P810" s="4" t="s">
        <v>1282</v>
      </c>
      <c r="Q810" s="4" t="s">
        <v>1282</v>
      </c>
      <c r="T810" s="11" t="n">
        <f aca="false">M810*F810</f>
        <v>0</v>
      </c>
      <c r="U810" s="12" t="n">
        <f aca="false">G810*M810</f>
        <v>0</v>
      </c>
      <c r="V810" s="0" t="s">
        <v>161</v>
      </c>
      <c r="AB810" s="0" t="s">
        <v>161</v>
      </c>
      <c r="AE810" s="15"/>
      <c r="AJ810" s="0" t="n">
        <f aca="false">VLOOKUP(D810,Koordinaten!$A:$C,2,FALSE())</f>
        <v>16.3725042</v>
      </c>
      <c r="AK810" s="0" t="n">
        <f aca="false">VLOOKUP(D810,Koordinaten!$A:$C,3,FALSE())</f>
        <v>48.2083537</v>
      </c>
      <c r="AL810" s="0" t="n">
        <f aca="false">IF(ISBLANK($E810),VLOOKUP(D810,Koordinaten!$A:$C,2,FALSE()),VLOOKUP($E810,Koordinaten!$F:$H,2,FALSE()))</f>
        <v>16.4166666</v>
      </c>
      <c r="AM810" s="0" t="n">
        <f aca="false">IF(ISBLANK($E810),VLOOKUP(D810,Koordinaten!$A:$C,3,FALSE()),VLOOKUP($E810,Koordinaten!$F:$H,3,FALSE()))</f>
        <v>47.5000001</v>
      </c>
      <c r="AN810" s="0" t="str">
        <f aca="false">CONCATENATE(AK810,";",AJ810)</f>
        <v>48,2083537;16,3725042</v>
      </c>
      <c r="AO810" s="0" t="str">
        <f aca="false">CONCATENATE(AM810,";",AL810)</f>
        <v>47,5000001;16,4166666</v>
      </c>
      <c r="AP810" s="0" t="n">
        <f aca="false">MIN(IF(ISBLANK(X810),9999,X810),IF(ISBLANK(AA810),9999,AA810),IF(ISBLANK(AD810),9999,AD810),IF(ISBLANK(AG810),9999,AG810),IF(ISBLANK(AI810),9999,AI810))</f>
        <v>9999</v>
      </c>
    </row>
    <row r="811" customFormat="false" ht="12.8" hidden="false" customHeight="false" outlineLevel="0" collapsed="false">
      <c r="B811" s="15" t="s">
        <v>44</v>
      </c>
      <c r="C811" s="4" t="n">
        <v>2010</v>
      </c>
      <c r="D811" s="4" t="s">
        <v>60</v>
      </c>
      <c r="E811" s="4" t="s">
        <v>157</v>
      </c>
      <c r="F811" s="4" t="n">
        <v>3</v>
      </c>
      <c r="G811" s="4"/>
      <c r="H811" s="13" t="s">
        <v>811</v>
      </c>
      <c r="I811" s="2" t="s">
        <v>945</v>
      </c>
      <c r="J811" s="2" t="s">
        <v>163</v>
      </c>
      <c r="K811" s="4" t="str">
        <f aca="false">CONCATENATE(IF(ISBLANK(W811),"-",W811),"/",IF(ISBLANK(Z811),"-",Z811),"/",IF(ISBLANK(AC811),"-",AC811),"/",IF(ISBLANK(AF811),"-",AF811),"/",IF(ISBLANK(AH811),"-",AH811))</f>
        <v>-/-/-/-/-</v>
      </c>
      <c r="L811" s="4" t="str">
        <f aca="false">CONCATENATE(IF(ISBLANK(X811),"-",X811),"/",IF(ISBLANK(AA811),"-",AA811),"/",IF(ISBLANK(AD811),"-",AD811),"/",IF(ISBLANK(AG811),"-",AG811),"/",IF(ISBLANK(AI811),"-",AI811))</f>
        <v>-/-/-/-/-</v>
      </c>
      <c r="M811" s="14"/>
      <c r="N811" s="4" t="n">
        <v>2013</v>
      </c>
      <c r="O811" s="4" t="str">
        <f aca="false">CONCATENATE(IF(ISBLANK(V811),"-",V811),"/",IF(ISBLANK(Y811),"-",Y811),"/",IF(ISBLANK(AB811),"-",AB811),"/",IF(ISBLANK(AE811),"-",AE811))</f>
        <v>-/-/-/-</v>
      </c>
      <c r="P811" s="4" t="s">
        <v>811</v>
      </c>
      <c r="Q811" s="4" t="s">
        <v>1284</v>
      </c>
      <c r="T811" s="11" t="n">
        <f aca="false">M811*F811</f>
        <v>0</v>
      </c>
      <c r="U811" s="12" t="n">
        <f aca="false">G811*M811</f>
        <v>0</v>
      </c>
      <c r="V811" s="0" t="s">
        <v>161</v>
      </c>
      <c r="Y811" s="0" t="s">
        <v>161</v>
      </c>
      <c r="AB811" s="0" t="s">
        <v>161</v>
      </c>
      <c r="AE811" s="15"/>
      <c r="AJ811" s="0" t="n">
        <f aca="false">VLOOKUP(D811,Koordinaten!$A:$C,2,FALSE())</f>
        <v>12.4853384</v>
      </c>
      <c r="AK811" s="0" t="n">
        <f aca="false">VLOOKUP(D811,Koordinaten!$A:$C,3,FALSE())</f>
        <v>41.894802</v>
      </c>
      <c r="AL811" s="0" t="n">
        <f aca="false">IF(ISBLANK($E811),VLOOKUP(D811,Koordinaten!$A:$C,2,FALSE()),VLOOKUP($E811,Koordinaten!$F:$H,2,FALSE()))</f>
        <v>11.3547801</v>
      </c>
      <c r="AM811" s="0" t="n">
        <f aca="false">IF(ISBLANK($E811),VLOOKUP(D811,Koordinaten!$A:$C,3,FALSE()),VLOOKUP($E811,Koordinaten!$F:$H,3,FALSE()))</f>
        <v>46.4981125</v>
      </c>
      <c r="AN811" s="0" t="str">
        <f aca="false">CONCATENATE(AK811,";",AJ811)</f>
        <v>41,894802;12,4853384</v>
      </c>
      <c r="AO811" s="0" t="str">
        <f aca="false">CONCATENATE(AM811,";",AL811)</f>
        <v>46,4981125;11,3547801</v>
      </c>
      <c r="AP811" s="0" t="n">
        <f aca="false">MIN(IF(ISBLANK(X811),9999,X811),IF(ISBLANK(AA811),9999,AA811),IF(ISBLANK(AD811),9999,AD811),IF(ISBLANK(AG811),9999,AG811),IF(ISBLANK(AI811),9999,AI811))</f>
        <v>9999</v>
      </c>
    </row>
    <row r="812" customFormat="false" ht="12.8" hidden="false" customHeight="false" outlineLevel="0" collapsed="false">
      <c r="B812" s="15" t="s">
        <v>44</v>
      </c>
      <c r="C812" s="4" t="n">
        <v>2010</v>
      </c>
      <c r="D812" s="4" t="s">
        <v>60</v>
      </c>
      <c r="E812" s="4" t="s">
        <v>157</v>
      </c>
      <c r="F812" s="4" t="n">
        <v>3</v>
      </c>
      <c r="G812" s="4"/>
      <c r="H812" s="13" t="s">
        <v>811</v>
      </c>
      <c r="I812" s="2" t="s">
        <v>582</v>
      </c>
      <c r="J812" s="2" t="s">
        <v>69</v>
      </c>
      <c r="K812" s="4" t="str">
        <f aca="false">CONCATENATE(IF(ISBLANK(W812),"-",W812),"/",IF(ISBLANK(Z812),"-",Z812),"/",IF(ISBLANK(AC812),"-",AC812),"/",IF(ISBLANK(AF812),"-",AF812),"/",IF(ISBLANK(AH812),"-",AH812))</f>
        <v>-/-/-/-/-</v>
      </c>
      <c r="L812" s="4" t="str">
        <f aca="false">CONCATENATE(IF(ISBLANK(X812),"-",X812),"/",IF(ISBLANK(AA812),"-",AA812),"/",IF(ISBLANK(AD812),"-",AD812),"/",IF(ISBLANK(AG812),"-",AG812),"/",IF(ISBLANK(AI812),"-",AI812))</f>
        <v>-/-/-/-/-</v>
      </c>
      <c r="M812" s="14"/>
      <c r="N812" s="4" t="n">
        <v>2013</v>
      </c>
      <c r="O812" s="4" t="str">
        <f aca="false">CONCATENATE(IF(ISBLANK(V812),"-",V812),"/",IF(ISBLANK(Y812),"-",Y812),"/",IF(ISBLANK(AB812),"-",AB812),"/",IF(ISBLANK(AE812),"-",AE812))</f>
        <v>-/-/-/-</v>
      </c>
      <c r="P812" s="4" t="s">
        <v>811</v>
      </c>
      <c r="Q812" s="4" t="s">
        <v>1284</v>
      </c>
      <c r="T812" s="11" t="n">
        <f aca="false">M812*F812</f>
        <v>0</v>
      </c>
      <c r="U812" s="12" t="n">
        <f aca="false">G812*M812</f>
        <v>0</v>
      </c>
      <c r="V812" s="2" t="s">
        <v>161</v>
      </c>
      <c r="Y812" s="0" t="s">
        <v>161</v>
      </c>
      <c r="AB812" s="0" t="s">
        <v>161</v>
      </c>
      <c r="AE812" s="15"/>
      <c r="AJ812" s="0" t="n">
        <f aca="false">VLOOKUP(D812,Koordinaten!$A:$C,2,FALSE())</f>
        <v>12.4853384</v>
      </c>
      <c r="AK812" s="0" t="n">
        <f aca="false">VLOOKUP(D812,Koordinaten!$A:$C,3,FALSE())</f>
        <v>41.894802</v>
      </c>
      <c r="AL812" s="0" t="n">
        <f aca="false">IF(ISBLANK($E812),VLOOKUP(D812,Koordinaten!$A:$C,2,FALSE()),VLOOKUP($E812,Koordinaten!$F:$H,2,FALSE()))</f>
        <v>11.3547801</v>
      </c>
      <c r="AM812" s="0" t="n">
        <f aca="false">IF(ISBLANK($E812),VLOOKUP(D812,Koordinaten!$A:$C,3,FALSE()),VLOOKUP($E812,Koordinaten!$F:$H,3,FALSE()))</f>
        <v>46.4981125</v>
      </c>
      <c r="AN812" s="0" t="str">
        <f aca="false">CONCATENATE(AK812,";",AJ812)</f>
        <v>41,894802;12,4853384</v>
      </c>
      <c r="AO812" s="0" t="str">
        <f aca="false">CONCATENATE(AM812,";",AL812)</f>
        <v>46,4981125;11,3547801</v>
      </c>
      <c r="AP812" s="0" t="n">
        <f aca="false">MIN(IF(ISBLANK(X812),9999,X812),IF(ISBLANK(AA812),9999,AA812),IF(ISBLANK(AD812),9999,AD812),IF(ISBLANK(AG812),9999,AG812),IF(ISBLANK(AI812),9999,AI812))</f>
        <v>9999</v>
      </c>
    </row>
    <row r="813" customFormat="false" ht="12.8" hidden="false" customHeight="false" outlineLevel="0" collapsed="false">
      <c r="B813" s="4" t="s">
        <v>89</v>
      </c>
      <c r="C813" s="5" t="n">
        <v>2011</v>
      </c>
      <c r="D813" s="4" t="s">
        <v>60</v>
      </c>
      <c r="E813" s="4" t="s">
        <v>157</v>
      </c>
      <c r="F813" s="4" t="n">
        <v>3</v>
      </c>
      <c r="G813" s="4"/>
      <c r="H813" s="13" t="s">
        <v>811</v>
      </c>
      <c r="I813" s="2" t="s">
        <v>1285</v>
      </c>
      <c r="J813" s="2" t="s">
        <v>144</v>
      </c>
      <c r="K813" s="4" t="str">
        <f aca="false">CONCATENATE(IF(ISBLANK(W813),"-",W813),"/",IF(ISBLANK(Z813),"-",Z813),"/",IF(ISBLANK(AC813),"-",AC813),"/",IF(ISBLANK(AF813),"-",AF813),"/",IF(ISBLANK(AH813),"-",AH813))</f>
        <v>2014/2014/-/-/-</v>
      </c>
      <c r="L813" s="4" t="str">
        <f aca="false">CONCATENATE(IF(ISBLANK(X813),"-",X813),"/",IF(ISBLANK(AA813),"-",AA813),"/",IF(ISBLANK(AD813),"-",AD813),"/",IF(ISBLANK(AG813),"-",AG813),"/",IF(ISBLANK(AI813),"-",AI813))</f>
        <v>2025/2019/-/-/-</v>
      </c>
      <c r="M813" s="14"/>
      <c r="N813" s="4" t="n">
        <v>2013</v>
      </c>
      <c r="O813" s="4" t="str">
        <f aca="false">CONCATENATE(IF(ISBLANK(V813),"-",V813),"/",IF(ISBLANK(Y813),"-",Y813),"/",IF(ISBLANK(AB813),"-",AB813),"/",IF(ISBLANK(AE813),"-",AE813))</f>
        <v>94/91/91/-</v>
      </c>
      <c r="P813" s="4" t="s">
        <v>811</v>
      </c>
      <c r="Q813" s="4" t="s">
        <v>1284</v>
      </c>
      <c r="T813" s="11" t="n">
        <f aca="false">M813*F813</f>
        <v>0</v>
      </c>
      <c r="U813" s="12" t="n">
        <f aca="false">G813*M813</f>
        <v>0</v>
      </c>
      <c r="V813" s="0" t="n">
        <v>94</v>
      </c>
      <c r="W813" s="0" t="n">
        <v>2014</v>
      </c>
      <c r="X813" s="0" t="n">
        <v>2025</v>
      </c>
      <c r="Y813" s="0" t="n">
        <v>91</v>
      </c>
      <c r="Z813" s="0" t="n">
        <v>2014</v>
      </c>
      <c r="AA813" s="0" t="n">
        <v>2019</v>
      </c>
      <c r="AB813" s="0" t="n">
        <v>91</v>
      </c>
      <c r="AE813" s="15"/>
      <c r="AJ813" s="0" t="n">
        <f aca="false">VLOOKUP(D813,Koordinaten!$A:$C,2,FALSE())</f>
        <v>12.4853384</v>
      </c>
      <c r="AK813" s="0" t="n">
        <f aca="false">VLOOKUP(D813,Koordinaten!$A:$C,3,FALSE())</f>
        <v>41.894802</v>
      </c>
      <c r="AL813" s="0" t="n">
        <f aca="false">IF(ISBLANK($E813),VLOOKUP(D813,Koordinaten!$A:$C,2,FALSE()),VLOOKUP($E813,Koordinaten!$F:$H,2,FALSE()))</f>
        <v>11.3547801</v>
      </c>
      <c r="AM813" s="0" t="n">
        <f aca="false">IF(ISBLANK($E813),VLOOKUP(D813,Koordinaten!$A:$C,3,FALSE()),VLOOKUP($E813,Koordinaten!$F:$H,3,FALSE()))</f>
        <v>46.4981125</v>
      </c>
      <c r="AN813" s="0" t="str">
        <f aca="false">CONCATENATE(AK813,";",AJ813)</f>
        <v>41,894802;12,4853384</v>
      </c>
      <c r="AO813" s="0" t="str">
        <f aca="false">CONCATENATE(AM813,";",AL813)</f>
        <v>46,4981125;11,3547801</v>
      </c>
      <c r="AP813" s="0" t="n">
        <f aca="false">MIN(IF(ISBLANK(X813),9999,X813),IF(ISBLANK(AA813),9999,AA813),IF(ISBLANK(AD813),9999,AD813),IF(ISBLANK(AG813),9999,AG813),IF(ISBLANK(AI813),9999,AI813))</f>
        <v>2019</v>
      </c>
      <c r="AQ813" s="10" t="n">
        <v>44065</v>
      </c>
      <c r="AR813" s="0" t="n">
        <v>2</v>
      </c>
    </row>
    <row r="814" customFormat="false" ht="12.8" hidden="false" customHeight="false" outlineLevel="0" collapsed="false">
      <c r="B814" s="15" t="s">
        <v>89</v>
      </c>
      <c r="C814" s="4" t="n">
        <v>2011</v>
      </c>
      <c r="D814" s="4" t="s">
        <v>60</v>
      </c>
      <c r="E814" s="4" t="s">
        <v>157</v>
      </c>
      <c r="F814" s="4" t="n">
        <v>3</v>
      </c>
      <c r="G814" s="4"/>
      <c r="H814" s="13" t="s">
        <v>811</v>
      </c>
      <c r="I814" s="2" t="s">
        <v>943</v>
      </c>
      <c r="J814" s="2" t="s">
        <v>97</v>
      </c>
      <c r="K814" s="4" t="str">
        <f aca="false">CONCATENATE(IF(ISBLANK(W814),"-",W814),"/",IF(ISBLANK(Z814),"-",Z814),"/",IF(ISBLANK(AC814),"-",AC814),"/",IF(ISBLANK(AF814),"-",AF814),"/",IF(ISBLANK(AH814),"-",AH814))</f>
        <v>-/-/-/-/-</v>
      </c>
      <c r="L814" s="4" t="str">
        <f aca="false">CONCATENATE(IF(ISBLANK(X814),"-",X814),"/",IF(ISBLANK(AA814),"-",AA814),"/",IF(ISBLANK(AD814),"-",AD814),"/",IF(ISBLANK(AG814),"-",AG814),"/",IF(ISBLANK(AI814),"-",AI814))</f>
        <v>-/-/-/-/-</v>
      </c>
      <c r="M814" s="14"/>
      <c r="N814" s="4" t="n">
        <v>2013</v>
      </c>
      <c r="O814" s="4" t="str">
        <f aca="false">CONCATENATE(IF(ISBLANK(V814),"-",V814),"/",IF(ISBLANK(Y814),"-",Y814),"/",IF(ISBLANK(AB814),"-",AB814),"/",IF(ISBLANK(AE814),"-",AE814))</f>
        <v>-/-/-/-</v>
      </c>
      <c r="P814" s="4" t="s">
        <v>811</v>
      </c>
      <c r="Q814" s="4" t="s">
        <v>1284</v>
      </c>
      <c r="T814" s="11" t="n">
        <f aca="false">M814*F814</f>
        <v>0</v>
      </c>
      <c r="U814" s="12" t="n">
        <f aca="false">G814*M814</f>
        <v>0</v>
      </c>
      <c r="V814" s="0" t="s">
        <v>161</v>
      </c>
      <c r="Y814" s="0" t="s">
        <v>161</v>
      </c>
      <c r="AB814" s="0" t="s">
        <v>161</v>
      </c>
      <c r="AE814" s="15"/>
      <c r="AJ814" s="0" t="n">
        <f aca="false">VLOOKUP(D814,Koordinaten!$A:$C,2,FALSE())</f>
        <v>12.4853384</v>
      </c>
      <c r="AK814" s="0" t="n">
        <f aca="false">VLOOKUP(D814,Koordinaten!$A:$C,3,FALSE())</f>
        <v>41.894802</v>
      </c>
      <c r="AL814" s="0" t="n">
        <f aca="false">IF(ISBLANK($E814),VLOOKUP(D814,Koordinaten!$A:$C,2,FALSE()),VLOOKUP($E814,Koordinaten!$F:$H,2,FALSE()))</f>
        <v>11.3547801</v>
      </c>
      <c r="AM814" s="0" t="n">
        <f aca="false">IF(ISBLANK($E814),VLOOKUP(D814,Koordinaten!$A:$C,3,FALSE()),VLOOKUP($E814,Koordinaten!$F:$H,3,FALSE()))</f>
        <v>46.4981125</v>
      </c>
      <c r="AN814" s="0" t="str">
        <f aca="false">CONCATENATE(AK814,";",AJ814)</f>
        <v>41,894802;12,4853384</v>
      </c>
      <c r="AO814" s="0" t="str">
        <f aca="false">CONCATENATE(AM814,";",AL814)</f>
        <v>46,4981125;11,3547801</v>
      </c>
      <c r="AP814" s="0" t="n">
        <f aca="false">MIN(IF(ISBLANK(X814),9999,X814),IF(ISBLANK(AA814),9999,AA814),IF(ISBLANK(AD814),9999,AD814),IF(ISBLANK(AG814),9999,AG814),IF(ISBLANK(AI814),9999,AI814))</f>
        <v>9999</v>
      </c>
    </row>
    <row r="815" customFormat="false" ht="12.8" hidden="false" customHeight="false" outlineLevel="0" collapsed="false">
      <c r="B815" s="15" t="s">
        <v>89</v>
      </c>
      <c r="C815" s="4" t="n">
        <v>2012</v>
      </c>
      <c r="D815" s="4" t="s">
        <v>60</v>
      </c>
      <c r="E815" s="4" t="s">
        <v>157</v>
      </c>
      <c r="F815" s="4" t="n">
        <v>3</v>
      </c>
      <c r="G815" s="4"/>
      <c r="H815" s="13" t="s">
        <v>811</v>
      </c>
      <c r="I815" s="4" t="s">
        <v>1286</v>
      </c>
      <c r="J815" s="2" t="s">
        <v>144</v>
      </c>
      <c r="K815" s="4" t="str">
        <f aca="false">CONCATENATE(IF(ISBLANK(W815),"-",W815),"/",IF(ISBLANK(Z815),"-",Z815),"/",IF(ISBLANK(AC815),"-",AC815),"/",IF(ISBLANK(AF815),"-",AF815),"/",IF(ISBLANK(AH815),"-",AH815))</f>
        <v>2014/-/-/-/-</v>
      </c>
      <c r="L815" s="4" t="str">
        <f aca="false">CONCATENATE(IF(ISBLANK(X815),"-",X815),"/",IF(ISBLANK(AA815),"-",AA815),"/",IF(ISBLANK(AD815),"-",AD815),"/",IF(ISBLANK(AG815),"-",AG815),"/",IF(ISBLANK(AI815),"-",AI815))</f>
        <v>2020/-/-/-/-</v>
      </c>
      <c r="M815" s="14"/>
      <c r="N815" s="4" t="n">
        <v>2013</v>
      </c>
      <c r="O815" s="4" t="str">
        <f aca="false">CONCATENATE(IF(ISBLANK(V815),"-",V815),"/",IF(ISBLANK(Y815),"-",Y815),"/",IF(ISBLANK(AB815),"-",AB815),"/",IF(ISBLANK(AE815),"-",AE815))</f>
        <v>92/-/-/-</v>
      </c>
      <c r="P815" s="4" t="s">
        <v>811</v>
      </c>
      <c r="Q815" s="4" t="s">
        <v>1284</v>
      </c>
      <c r="T815" s="11" t="n">
        <f aca="false">M815*F815</f>
        <v>0</v>
      </c>
      <c r="U815" s="12" t="n">
        <f aca="false">G815*M815</f>
        <v>0</v>
      </c>
      <c r="V815" s="0" t="n">
        <v>92</v>
      </c>
      <c r="W815" s="0" t="n">
        <v>2014</v>
      </c>
      <c r="X815" s="0" t="n">
        <v>2020</v>
      </c>
      <c r="Y815" s="0" t="s">
        <v>161</v>
      </c>
      <c r="AB815" s="0" t="s">
        <v>161</v>
      </c>
      <c r="AE815" s="15"/>
      <c r="AJ815" s="0" t="n">
        <f aca="false">VLOOKUP(D815,Koordinaten!$A:$C,2,FALSE())</f>
        <v>12.4853384</v>
      </c>
      <c r="AK815" s="0" t="n">
        <f aca="false">VLOOKUP(D815,Koordinaten!$A:$C,3,FALSE())</f>
        <v>41.894802</v>
      </c>
      <c r="AL815" s="0" t="n">
        <f aca="false">IF(ISBLANK($E815),VLOOKUP(D815,Koordinaten!$A:$C,2,FALSE()),VLOOKUP($E815,Koordinaten!$F:$H,2,FALSE()))</f>
        <v>11.3547801</v>
      </c>
      <c r="AM815" s="0" t="n">
        <f aca="false">IF(ISBLANK($E815),VLOOKUP(D815,Koordinaten!$A:$C,3,FALSE()),VLOOKUP($E815,Koordinaten!$F:$H,3,FALSE()))</f>
        <v>46.4981125</v>
      </c>
      <c r="AN815" s="0" t="str">
        <f aca="false">CONCATENATE(AK815,";",AJ815)</f>
        <v>41,894802;12,4853384</v>
      </c>
      <c r="AO815" s="0" t="str">
        <f aca="false">CONCATENATE(AM815,";",AL815)</f>
        <v>46,4981125;11,3547801</v>
      </c>
      <c r="AP815" s="0" t="n">
        <f aca="false">MIN(IF(ISBLANK(X815),9999,X815),IF(ISBLANK(AA815),9999,AA815),IF(ISBLANK(AD815),9999,AD815),IF(ISBLANK(AG815),9999,AG815),IF(ISBLANK(AI815),9999,AI815))</f>
        <v>2020</v>
      </c>
    </row>
    <row r="816" customFormat="false" ht="12.8" hidden="false" customHeight="false" outlineLevel="0" collapsed="false">
      <c r="B816" s="4" t="s">
        <v>44</v>
      </c>
      <c r="C816" s="4" t="n">
        <v>2012</v>
      </c>
      <c r="D816" s="4" t="s">
        <v>45</v>
      </c>
      <c r="E816" s="4"/>
      <c r="F816" s="4" t="n">
        <v>12</v>
      </c>
      <c r="G816" s="4"/>
      <c r="H816" s="13" t="s">
        <v>546</v>
      </c>
      <c r="I816" s="4" t="s">
        <v>546</v>
      </c>
      <c r="J816" s="2" t="s">
        <v>48</v>
      </c>
      <c r="K816" s="4" t="str">
        <f aca="false">CONCATENATE(IF(ISBLANK(W816),"-",W816),"/",IF(ISBLANK(Z816),"-",Z816),"/",IF(ISBLANK(AC816),"-",AC816),"/",IF(ISBLANK(AF816),"-",AF816),"/",IF(ISBLANK(AH816),"-",AH816))</f>
        <v>-/-/-/-/-</v>
      </c>
      <c r="L816" s="4" t="str">
        <f aca="false">CONCATENATE(IF(ISBLANK(X816),"-",X816),"/",IF(ISBLANK(AA816),"-",AA816),"/",IF(ISBLANK(AD816),"-",AD816),"/",IF(ISBLANK(AG816),"-",AG816),"/",IF(ISBLANK(AI816),"-",AI816))</f>
        <v>-/-/-/-/-</v>
      </c>
      <c r="M816" s="14"/>
      <c r="N816" s="4" t="n">
        <v>2013</v>
      </c>
      <c r="O816" s="4" t="str">
        <f aca="false">CONCATENATE(IF(ISBLANK(V816),"-",V816),"/",IF(ISBLANK(Y816),"-",Y816),"/",IF(ISBLANK(AB816),"-",AB816),"/",IF(ISBLANK(AE816),"-",AE816))</f>
        <v>-/-/-/-</v>
      </c>
      <c r="P816" s="4" t="s">
        <v>252</v>
      </c>
      <c r="Q816" s="4" t="s">
        <v>445</v>
      </c>
      <c r="T816" s="11" t="n">
        <f aca="false">M816*F816</f>
        <v>0</v>
      </c>
      <c r="U816" s="12" t="n">
        <f aca="false">G816*M816</f>
        <v>0</v>
      </c>
      <c r="V816" s="0" t="s">
        <v>161</v>
      </c>
      <c r="AB816" s="0" t="s">
        <v>161</v>
      </c>
      <c r="AE816" s="15"/>
      <c r="AJ816" s="0" t="n">
        <f aca="false">VLOOKUP(D816,Koordinaten!$A:$C,2,FALSE())</f>
        <v>2.3514616</v>
      </c>
      <c r="AK816" s="0" t="n">
        <f aca="false">VLOOKUP(D816,Koordinaten!$A:$C,3,FALSE())</f>
        <v>48.8566969</v>
      </c>
      <c r="AL816" s="0" t="n">
        <f aca="false">IF(ISBLANK($E816),VLOOKUP(D816,Koordinaten!$A:$C,2,FALSE()),VLOOKUP($E816,Koordinaten!$F:$H,2,FALSE()))</f>
        <v>2.3514616</v>
      </c>
      <c r="AM816" s="0" t="n">
        <f aca="false">IF(ISBLANK($E816),VLOOKUP(D816,Koordinaten!$A:$C,3,FALSE()),VLOOKUP($E816,Koordinaten!$F:$H,3,FALSE()))</f>
        <v>48.8566969</v>
      </c>
      <c r="AN816" s="0" t="str">
        <f aca="false">CONCATENATE(AK816,";",AJ816)</f>
        <v>48,8566969;2,3514616</v>
      </c>
      <c r="AO816" s="0" t="str">
        <f aca="false">CONCATENATE(AM816,";",AL816)</f>
        <v>48,8566969;2,3514616</v>
      </c>
      <c r="AP816" s="0" t="n">
        <f aca="false">MIN(IF(ISBLANK(X816),9999,X816),IF(ISBLANK(AA816),9999,AA816),IF(ISBLANK(AD816),9999,AD816),IF(ISBLANK(AG816),9999,AG816),IF(ISBLANK(AI816),9999,AI816))</f>
        <v>9999</v>
      </c>
    </row>
    <row r="817" customFormat="false" ht="12.8" hidden="false" customHeight="false" outlineLevel="0" collapsed="false">
      <c r="B817" s="4" t="s">
        <v>89</v>
      </c>
      <c r="C817" s="4" t="n">
        <v>2011</v>
      </c>
      <c r="D817" s="4" t="s">
        <v>53</v>
      </c>
      <c r="E817" s="4" t="s">
        <v>147</v>
      </c>
      <c r="F817" s="4" t="n">
        <v>0</v>
      </c>
      <c r="G817" s="4"/>
      <c r="H817" s="2" t="s">
        <v>1287</v>
      </c>
      <c r="I817" s="4" t="s">
        <v>1288</v>
      </c>
      <c r="J817" s="2" t="s">
        <v>97</v>
      </c>
      <c r="K817" s="4" t="str">
        <f aca="false">CONCATENATE(IF(ISBLANK(W817),"-",W817),"/",IF(ISBLANK(Z817),"-",Z817),"/",IF(ISBLANK(AC817),"-",AC817),"/",IF(ISBLANK(AF817),"-",AF817),"/",IF(ISBLANK(AH817),"-",AH817))</f>
        <v>-/-/-/-/-</v>
      </c>
      <c r="L817" s="4" t="str">
        <f aca="false">CONCATENATE(IF(ISBLANK(X817),"-",X817),"/",IF(ISBLANK(AA817),"-",AA817),"/",IF(ISBLANK(AD817),"-",AD817),"/",IF(ISBLANK(AG817),"-",AG817),"/",IF(ISBLANK(AI817),"-",AI817))</f>
        <v>-/-/-/-/-</v>
      </c>
      <c r="M817" s="14"/>
      <c r="N817" s="4" t="n">
        <v>2012</v>
      </c>
      <c r="O817" s="4" t="str">
        <f aca="false">CONCATENATE(IF(ISBLANK(V817),"-",V817),"/",IF(ISBLANK(Y817),"-",Y817),"/",IF(ISBLANK(AB817),"-",AB817),"/",IF(ISBLANK(AE817),"-",AE817))</f>
        <v>-/-/-/-</v>
      </c>
      <c r="Q817" s="4" t="s">
        <v>1289</v>
      </c>
      <c r="T817" s="11" t="n">
        <f aca="false">M817*F817</f>
        <v>0</v>
      </c>
      <c r="U817" s="12" t="n">
        <f aca="false">G817*M817</f>
        <v>0</v>
      </c>
      <c r="V817" s="0" t="s">
        <v>161</v>
      </c>
      <c r="AB817" s="0" t="s">
        <v>161</v>
      </c>
      <c r="AE817" s="15"/>
      <c r="AJ817" s="0" t="n">
        <f aca="false">VLOOKUP(D817,Koordinaten!$A:$C,2,FALSE())</f>
        <v>16.3725042</v>
      </c>
      <c r="AK817" s="0" t="n">
        <f aca="false">VLOOKUP(D817,Koordinaten!$A:$C,3,FALSE())</f>
        <v>48.2083537</v>
      </c>
      <c r="AL817" s="0" t="n">
        <f aca="false">IF(ISBLANK($E817),VLOOKUP(D817,Koordinaten!$A:$C,2,FALSE()),VLOOKUP($E817,Koordinaten!$F:$H,2,FALSE()))</f>
        <v>16.0816</v>
      </c>
      <c r="AM817" s="0" t="n">
        <f aca="false">IF(ISBLANK($E817),VLOOKUP(D817,Koordinaten!$A:$C,3,FALSE()),VLOOKUP($E817,Koordinaten!$F:$H,3,FALSE()))</f>
        <v>47.7221</v>
      </c>
      <c r="AN817" s="0" t="str">
        <f aca="false">CONCATENATE(AK817,";",AJ817)</f>
        <v>48,2083537;16,3725042</v>
      </c>
      <c r="AO817" s="0" t="str">
        <f aca="false">CONCATENATE(AM817,";",AL817)</f>
        <v>47,7221;16,0816</v>
      </c>
      <c r="AP817" s="0" t="n">
        <f aca="false">MIN(IF(ISBLANK(X817),9999,X817),IF(ISBLANK(AA817),9999,AA817),IF(ISBLANK(AD817),9999,AD817),IF(ISBLANK(AG817),9999,AG817),IF(ISBLANK(AI817),9999,AI817))</f>
        <v>9999</v>
      </c>
    </row>
    <row r="818" customFormat="false" ht="12.8" hidden="false" customHeight="false" outlineLevel="0" collapsed="false">
      <c r="B818" s="15" t="s">
        <v>89</v>
      </c>
      <c r="C818" s="4" t="n">
        <v>2011</v>
      </c>
      <c r="D818" s="4" t="s">
        <v>60</v>
      </c>
      <c r="E818" s="4" t="s">
        <v>157</v>
      </c>
      <c r="F818" s="4" t="n">
        <v>3</v>
      </c>
      <c r="G818" s="4"/>
      <c r="H818" s="13" t="s">
        <v>817</v>
      </c>
      <c r="I818" s="4" t="s">
        <v>822</v>
      </c>
      <c r="J818" s="2" t="s">
        <v>97</v>
      </c>
      <c r="K818" s="4" t="str">
        <f aca="false">CONCATENATE(IF(ISBLANK(W818),"-",W818),"/",IF(ISBLANK(Z818),"-",Z818),"/",IF(ISBLANK(AC818),"-",AC818),"/",IF(ISBLANK(AF818),"-",AF818),"/",IF(ISBLANK(AH818),"-",AH818))</f>
        <v>-/-/-/-/-</v>
      </c>
      <c r="L818" s="4" t="str">
        <f aca="false">CONCATENATE(IF(ISBLANK(X818),"-",X818),"/",IF(ISBLANK(AA818),"-",AA818),"/",IF(ISBLANK(AD818),"-",AD818),"/",IF(ISBLANK(AG818),"-",AG818),"/",IF(ISBLANK(AI818),"-",AI818))</f>
        <v>-/-/-/-/-</v>
      </c>
      <c r="M818" s="14"/>
      <c r="N818" s="4" t="n">
        <v>2012</v>
      </c>
      <c r="O818" s="4" t="str">
        <f aca="false">CONCATENATE(IF(ISBLANK(V818),"-",V818),"/",IF(ISBLANK(Y818),"-",Y818),"/",IF(ISBLANK(AB818),"-",AB818),"/",IF(ISBLANK(AE818),"-",AE818))</f>
        <v>-/-/-/-</v>
      </c>
      <c r="P818" s="4" t="s">
        <v>817</v>
      </c>
      <c r="Q818" s="4" t="s">
        <v>1290</v>
      </c>
      <c r="T818" s="11" t="n">
        <f aca="false">M818*F818</f>
        <v>0</v>
      </c>
      <c r="U818" s="12" t="n">
        <f aca="false">G818*M818</f>
        <v>0</v>
      </c>
      <c r="V818" s="0" t="s">
        <v>161</v>
      </c>
      <c r="Y818" s="0" t="s">
        <v>161</v>
      </c>
      <c r="AB818" s="0" t="s">
        <v>161</v>
      </c>
      <c r="AE818" s="15"/>
      <c r="AJ818" s="0" t="n">
        <f aca="false">VLOOKUP(D818,Koordinaten!$A:$C,2,FALSE())</f>
        <v>12.4853384</v>
      </c>
      <c r="AK818" s="0" t="n">
        <f aca="false">VLOOKUP(D818,Koordinaten!$A:$C,3,FALSE())</f>
        <v>41.894802</v>
      </c>
      <c r="AL818" s="0" t="n">
        <f aca="false">IF(ISBLANK($E818),VLOOKUP(D818,Koordinaten!$A:$C,2,FALSE()),VLOOKUP($E818,Koordinaten!$F:$H,2,FALSE()))</f>
        <v>11.3547801</v>
      </c>
      <c r="AM818" s="0" t="n">
        <f aca="false">IF(ISBLANK($E818),VLOOKUP(D818,Koordinaten!$A:$C,3,FALSE()),VLOOKUP($E818,Koordinaten!$F:$H,3,FALSE()))</f>
        <v>46.4981125</v>
      </c>
      <c r="AN818" s="0" t="str">
        <f aca="false">CONCATENATE(AK818,";",AJ818)</f>
        <v>41,894802;12,4853384</v>
      </c>
      <c r="AO818" s="0" t="str">
        <f aca="false">CONCATENATE(AM818,";",AL818)</f>
        <v>46,4981125;11,3547801</v>
      </c>
      <c r="AP818" s="0" t="n">
        <f aca="false">MIN(IF(ISBLANK(X818),9999,X818),IF(ISBLANK(AA818),9999,AA818),IF(ISBLANK(AD818),9999,AD818),IF(ISBLANK(AG818),9999,AG818),IF(ISBLANK(AI818),9999,AI818))</f>
        <v>9999</v>
      </c>
    </row>
    <row r="819" customFormat="false" ht="12.8" hidden="false" customHeight="false" outlineLevel="0" collapsed="false">
      <c r="B819" s="15" t="s">
        <v>89</v>
      </c>
      <c r="C819" s="4" t="n">
        <v>2011</v>
      </c>
      <c r="D819" s="4" t="s">
        <v>60</v>
      </c>
      <c r="E819" s="4" t="s">
        <v>157</v>
      </c>
      <c r="F819" s="4" t="n">
        <v>3</v>
      </c>
      <c r="G819" s="4"/>
      <c r="H819" s="13" t="s">
        <v>817</v>
      </c>
      <c r="I819" s="4" t="s">
        <v>824</v>
      </c>
      <c r="J819" s="2" t="s">
        <v>166</v>
      </c>
      <c r="K819" s="4" t="str">
        <f aca="false">CONCATENATE(IF(ISBLANK(W819),"-",W819),"/",IF(ISBLANK(Z819),"-",Z819),"/",IF(ISBLANK(AC819),"-",AC819),"/",IF(ISBLANK(AF819),"-",AF819),"/",IF(ISBLANK(AH819),"-",AH819))</f>
        <v>-/-/-/2013/-</v>
      </c>
      <c r="L819" s="4" t="str">
        <f aca="false">CONCATENATE(IF(ISBLANK(X819),"-",X819),"/",IF(ISBLANK(AA819),"-",AA819),"/",IF(ISBLANK(AD819),"-",AD819),"/",IF(ISBLANK(AG819),"-",AG819),"/",IF(ISBLANK(AI819),"-",AI819))</f>
        <v>-/-/-/2016/-</v>
      </c>
      <c r="M819" s="14"/>
      <c r="N819" s="4" t="n">
        <v>2012</v>
      </c>
      <c r="O819" s="4" t="str">
        <f aca="false">CONCATENATE(IF(ISBLANK(V819),"-",V819),"/",IF(ISBLANK(Y819),"-",Y819),"/",IF(ISBLANK(AB819),"-",AB819),"/",IF(ISBLANK(AE819),"-",AE819))</f>
        <v>-/-/-/CT91,5</v>
      </c>
      <c r="P819" s="4" t="s">
        <v>817</v>
      </c>
      <c r="Q819" s="4" t="s">
        <v>1290</v>
      </c>
      <c r="T819" s="11" t="n">
        <f aca="false">M819*F819</f>
        <v>0</v>
      </c>
      <c r="U819" s="12" t="n">
        <f aca="false">G819*M819</f>
        <v>0</v>
      </c>
      <c r="V819" s="0" t="s">
        <v>161</v>
      </c>
      <c r="Y819" s="0" t="s">
        <v>161</v>
      </c>
      <c r="AB819" s="0" t="s">
        <v>161</v>
      </c>
      <c r="AE819" s="15" t="s">
        <v>1036</v>
      </c>
      <c r="AF819" s="0" t="n">
        <v>2013</v>
      </c>
      <c r="AG819" s="0" t="n">
        <v>2016</v>
      </c>
      <c r="AJ819" s="0" t="n">
        <f aca="false">VLOOKUP(D819,Koordinaten!$A:$C,2,FALSE())</f>
        <v>12.4853384</v>
      </c>
      <c r="AK819" s="0" t="n">
        <f aca="false">VLOOKUP(D819,Koordinaten!$A:$C,3,FALSE())</f>
        <v>41.894802</v>
      </c>
      <c r="AL819" s="0" t="n">
        <f aca="false">IF(ISBLANK($E819),VLOOKUP(D819,Koordinaten!$A:$C,2,FALSE()),VLOOKUP($E819,Koordinaten!$F:$H,2,FALSE()))</f>
        <v>11.3547801</v>
      </c>
      <c r="AM819" s="0" t="n">
        <f aca="false">IF(ISBLANK($E819),VLOOKUP(D819,Koordinaten!$A:$C,3,FALSE()),VLOOKUP($E819,Koordinaten!$F:$H,3,FALSE()))</f>
        <v>46.4981125</v>
      </c>
      <c r="AN819" s="0" t="str">
        <f aca="false">CONCATENATE(AK819,";",AJ819)</f>
        <v>41,894802;12,4853384</v>
      </c>
      <c r="AO819" s="0" t="str">
        <f aca="false">CONCATENATE(AM819,";",AL819)</f>
        <v>46,4981125;11,3547801</v>
      </c>
      <c r="AP819" s="0" t="n">
        <f aca="false">MIN(IF(ISBLANK(X819),9999,X819),IF(ISBLANK(AA819),9999,AA819),IF(ISBLANK(AD819),9999,AD819),IF(ISBLANK(AG819),9999,AG819),IF(ISBLANK(AI819),9999,AI819))</f>
        <v>2016</v>
      </c>
    </row>
    <row r="820" customFormat="false" ht="12.8" hidden="false" customHeight="false" outlineLevel="0" collapsed="false">
      <c r="B820" s="4" t="s">
        <v>44</v>
      </c>
      <c r="C820" s="5" t="n">
        <v>2010</v>
      </c>
      <c r="D820" s="4" t="s">
        <v>60</v>
      </c>
      <c r="E820" s="4" t="s">
        <v>157</v>
      </c>
      <c r="F820" s="4" t="n">
        <v>2</v>
      </c>
      <c r="G820" s="4" t="n">
        <v>1</v>
      </c>
      <c r="H820" s="13" t="s">
        <v>817</v>
      </c>
      <c r="I820" s="4" t="s">
        <v>1291</v>
      </c>
      <c r="J820" s="2" t="s">
        <v>280</v>
      </c>
      <c r="K820" s="4" t="str">
        <f aca="false">CONCATENATE(IF(ISBLANK(W820),"-",W820),"/",IF(ISBLANK(Z820),"-",Z820),"/",IF(ISBLANK(AC820),"-",AC820),"/",IF(ISBLANK(AF820),"-",AF820),"/",IF(ISBLANK(AH820),"-",AH820))</f>
        <v>-/-/-/-/2012</v>
      </c>
      <c r="L820" s="4" t="str">
        <f aca="false">CONCATENATE(IF(ISBLANK(X820),"-",X820),"/",IF(ISBLANK(AA820),"-",AA820),"/",IF(ISBLANK(AD820),"-",AD820),"/",IF(ISBLANK(AG820),"-",AG820),"/",IF(ISBLANK(AI820),"-",AI820))</f>
        <v>-/-/-/-/2022</v>
      </c>
      <c r="M820" s="14"/>
      <c r="N820" s="4" t="n">
        <v>2012</v>
      </c>
      <c r="O820" s="4" t="str">
        <f aca="false">CONCATENATE(IF(ISBLANK(V820),"-",V820),"/",IF(ISBLANK(Y820),"-",Y820),"/",IF(ISBLANK(AB820),"-",AB820),"/",IF(ISBLANK(AE820),"-",AE820))</f>
        <v>-/-/-/CT93,7</v>
      </c>
      <c r="P820" s="4" t="s">
        <v>817</v>
      </c>
      <c r="Q820" s="4" t="s">
        <v>1290</v>
      </c>
      <c r="T820" s="11" t="n">
        <f aca="false">M820*F820</f>
        <v>0</v>
      </c>
      <c r="U820" s="12" t="n">
        <f aca="false">G820*M820</f>
        <v>0</v>
      </c>
      <c r="V820" s="0" t="s">
        <v>161</v>
      </c>
      <c r="Y820" s="0" t="s">
        <v>161</v>
      </c>
      <c r="AB820" s="0" t="s">
        <v>161</v>
      </c>
      <c r="AE820" s="4" t="s">
        <v>1292</v>
      </c>
      <c r="AH820" s="0" t="n">
        <v>2012</v>
      </c>
      <c r="AI820" s="0" t="n">
        <v>2022</v>
      </c>
      <c r="AJ820" s="0" t="n">
        <f aca="false">VLOOKUP(D820,Koordinaten!$A:$C,2,FALSE())</f>
        <v>12.4853384</v>
      </c>
      <c r="AK820" s="0" t="n">
        <f aca="false">VLOOKUP(D820,Koordinaten!$A:$C,3,FALSE())</f>
        <v>41.894802</v>
      </c>
      <c r="AL820" s="0" t="n">
        <f aca="false">IF(ISBLANK($E820),VLOOKUP(D820,Koordinaten!$A:$C,2,FALSE()),VLOOKUP($E820,Koordinaten!$F:$H,2,FALSE()))</f>
        <v>11.3547801</v>
      </c>
      <c r="AM820" s="0" t="n">
        <f aca="false">IF(ISBLANK($E820),VLOOKUP(D820,Koordinaten!$A:$C,3,FALSE()),VLOOKUP($E820,Koordinaten!$F:$H,3,FALSE()))</f>
        <v>46.4981125</v>
      </c>
      <c r="AN820" s="0" t="str">
        <f aca="false">CONCATENATE(AK820,";",AJ820)</f>
        <v>41,894802;12,4853384</v>
      </c>
      <c r="AO820" s="0" t="str">
        <f aca="false">CONCATENATE(AM820,";",AL820)</f>
        <v>46,4981125;11,3547801</v>
      </c>
      <c r="AP820" s="0" t="n">
        <f aca="false">MIN(IF(ISBLANK(X820),9999,X820),IF(ISBLANK(AA820),9999,AA820),IF(ISBLANK(AD820),9999,AD820),IF(ISBLANK(AG820),9999,AG820),IF(ISBLANK(AI820),9999,AI820))</f>
        <v>2022</v>
      </c>
      <c r="AQ820" s="10" t="n">
        <v>44066</v>
      </c>
      <c r="AR820" s="0" t="n">
        <v>9</v>
      </c>
    </row>
    <row r="821" customFormat="false" ht="12.8" hidden="false" customHeight="false" outlineLevel="0" collapsed="false">
      <c r="B821" s="4" t="s">
        <v>44</v>
      </c>
      <c r="C821" s="5" t="n">
        <v>2009</v>
      </c>
      <c r="D821" s="4" t="s">
        <v>60</v>
      </c>
      <c r="E821" s="4" t="s">
        <v>157</v>
      </c>
      <c r="F821" s="4" t="n">
        <v>1</v>
      </c>
      <c r="G821" s="4"/>
      <c r="H821" s="13" t="s">
        <v>817</v>
      </c>
      <c r="I821" s="4" t="s">
        <v>818</v>
      </c>
      <c r="J821" s="2" t="s">
        <v>48</v>
      </c>
      <c r="K821" s="4" t="str">
        <f aca="false">CONCATENATE(IF(ISBLANK(W821),"-",W821),"/",IF(ISBLANK(Z821),"-",Z821),"/",IF(ISBLANK(AC821),"-",AC821),"/",IF(ISBLANK(AF821),"-",AF821),"/",IF(ISBLANK(AH821),"-",AH821))</f>
        <v>-/-/-/-/-</v>
      </c>
      <c r="L821" s="4" t="str">
        <f aca="false">CONCATENATE(IF(ISBLANK(X821),"-",X821),"/",IF(ISBLANK(AA821),"-",AA821),"/",IF(ISBLANK(AD821),"-",AD821),"/",IF(ISBLANK(AG821),"-",AG821),"/",IF(ISBLANK(AI821),"-",AI821))</f>
        <v>-/-/-/-/-</v>
      </c>
      <c r="M821" s="14"/>
      <c r="N821" s="4" t="n">
        <v>2012</v>
      </c>
      <c r="O821" s="4" t="str">
        <f aca="false">CONCATENATE(IF(ISBLANK(V821),"-",V821),"/",IF(ISBLANK(Y821),"-",Y821),"/",IF(ISBLANK(AB821),"-",AB821),"/",IF(ISBLANK(AE821),"-",AE821))</f>
        <v>-/-/-/CT92</v>
      </c>
      <c r="P821" s="4" t="s">
        <v>817</v>
      </c>
      <c r="Q821" s="4" t="s">
        <v>1290</v>
      </c>
      <c r="T821" s="11" t="n">
        <f aca="false">M821*F821</f>
        <v>0</v>
      </c>
      <c r="U821" s="12" t="n">
        <f aca="false">G821*M821</f>
        <v>0</v>
      </c>
      <c r="V821" s="0" t="s">
        <v>161</v>
      </c>
      <c r="Y821" s="0" t="s">
        <v>161</v>
      </c>
      <c r="AB821" s="0" t="s">
        <v>161</v>
      </c>
      <c r="AE821" s="4" t="s">
        <v>717</v>
      </c>
      <c r="AJ821" s="0" t="n">
        <f aca="false">VLOOKUP(D821,Koordinaten!$A:$C,2,FALSE())</f>
        <v>12.4853384</v>
      </c>
      <c r="AK821" s="0" t="n">
        <f aca="false">VLOOKUP(D821,Koordinaten!$A:$C,3,FALSE())</f>
        <v>41.894802</v>
      </c>
      <c r="AL821" s="0" t="n">
        <f aca="false">IF(ISBLANK($E821),VLOOKUP(D821,Koordinaten!$A:$C,2,FALSE()),VLOOKUP($E821,Koordinaten!$F:$H,2,FALSE()))</f>
        <v>11.3547801</v>
      </c>
      <c r="AM821" s="0" t="n">
        <f aca="false">IF(ISBLANK($E821),VLOOKUP(D821,Koordinaten!$A:$C,3,FALSE()),VLOOKUP($E821,Koordinaten!$F:$H,3,FALSE()))</f>
        <v>46.4981125</v>
      </c>
      <c r="AN821" s="0" t="str">
        <f aca="false">CONCATENATE(AK821,";",AJ821)</f>
        <v>41,894802;12,4853384</v>
      </c>
      <c r="AO821" s="0" t="str">
        <f aca="false">CONCATENATE(AM821,";",AL821)</f>
        <v>46,4981125;11,3547801</v>
      </c>
      <c r="AP821" s="0" t="n">
        <f aca="false">MIN(IF(ISBLANK(X821),9999,X821),IF(ISBLANK(AA821),9999,AA821),IF(ISBLANK(AD821),9999,AD821),IF(ISBLANK(AG821),9999,AG821),IF(ISBLANK(AI821),9999,AI821))</f>
        <v>9999</v>
      </c>
    </row>
    <row r="822" customFormat="false" ht="12.8" hidden="false" customHeight="false" outlineLevel="0" collapsed="false">
      <c r="B822" s="4" t="s">
        <v>52</v>
      </c>
      <c r="C822" s="5" t="n">
        <v>2010</v>
      </c>
      <c r="D822" s="4" t="s">
        <v>60</v>
      </c>
      <c r="E822" s="4" t="s">
        <v>157</v>
      </c>
      <c r="F822" s="4" t="n">
        <v>1</v>
      </c>
      <c r="G822" s="4"/>
      <c r="H822" s="13" t="s">
        <v>817</v>
      </c>
      <c r="I822" s="4" t="s">
        <v>1213</v>
      </c>
      <c r="J822" s="2" t="s">
        <v>815</v>
      </c>
      <c r="K822" s="4" t="str">
        <f aca="false">CONCATENATE(IF(ISBLANK(W822),"-",W822),"/",IF(ISBLANK(Z822),"-",Z822),"/",IF(ISBLANK(AC822),"-",AC822),"/",IF(ISBLANK(AF822),"-",AF822),"/",IF(ISBLANK(AH822),"-",AH822))</f>
        <v>-/-/-/2010/-</v>
      </c>
      <c r="L822" s="4" t="str">
        <f aca="false">CONCATENATE(IF(ISBLANK(X822),"-",X822),"/",IF(ISBLANK(AA822),"-",AA822),"/",IF(ISBLANK(AD822),"-",AD822),"/",IF(ISBLANK(AG822),"-",AG822),"/",IF(ISBLANK(AI822),"-",AI822))</f>
        <v>-/-/-/2020/-</v>
      </c>
      <c r="M822" s="14"/>
      <c r="N822" s="4" t="n">
        <v>2012</v>
      </c>
      <c r="O822" s="4" t="str">
        <f aca="false">CONCATENATE(IF(ISBLANK(V822),"-",V822),"/",IF(ISBLANK(Y822),"-",Y822),"/",IF(ISBLANK(AB822),"-",AB822),"/",IF(ISBLANK(AE822),"-",AE822))</f>
        <v>-/-/-/CT</v>
      </c>
      <c r="P822" s="4" t="s">
        <v>817</v>
      </c>
      <c r="Q822" s="4" t="s">
        <v>1290</v>
      </c>
      <c r="T822" s="11" t="n">
        <f aca="false">M822*F822</f>
        <v>0</v>
      </c>
      <c r="U822" s="12" t="n">
        <f aca="false">G822*M822</f>
        <v>0</v>
      </c>
      <c r="V822" s="0" t="s">
        <v>161</v>
      </c>
      <c r="Y822" s="0" t="s">
        <v>161</v>
      </c>
      <c r="AB822" s="0" t="s">
        <v>161</v>
      </c>
      <c r="AE822" s="4" t="s">
        <v>640</v>
      </c>
      <c r="AF822" s="0" t="n">
        <v>2010</v>
      </c>
      <c r="AG822" s="0" t="n">
        <v>2020</v>
      </c>
      <c r="AJ822" s="0" t="n">
        <f aca="false">VLOOKUP(D822,Koordinaten!$A:$C,2,FALSE())</f>
        <v>12.4853384</v>
      </c>
      <c r="AK822" s="0" t="n">
        <f aca="false">VLOOKUP(D822,Koordinaten!$A:$C,3,FALSE())</f>
        <v>41.894802</v>
      </c>
      <c r="AL822" s="0" t="n">
        <f aca="false">IF(ISBLANK($E822),VLOOKUP(D822,Koordinaten!$A:$C,2,FALSE()),VLOOKUP($E822,Koordinaten!$F:$H,2,FALSE()))</f>
        <v>11.3547801</v>
      </c>
      <c r="AM822" s="0" t="n">
        <f aca="false">IF(ISBLANK($E822),VLOOKUP(D822,Koordinaten!$A:$C,3,FALSE()),VLOOKUP($E822,Koordinaten!$F:$H,3,FALSE()))</f>
        <v>46.4981125</v>
      </c>
      <c r="AN822" s="0" t="str">
        <f aca="false">CONCATENATE(AK822,";",AJ822)</f>
        <v>41,894802;12,4853384</v>
      </c>
      <c r="AO822" s="0" t="str">
        <f aca="false">CONCATENATE(AM822,";",AL822)</f>
        <v>46,4981125;11,3547801</v>
      </c>
      <c r="AP822" s="0" t="n">
        <f aca="false">MIN(IF(ISBLANK(X822),9999,X822),IF(ISBLANK(AA822),9999,AA822),IF(ISBLANK(AD822),9999,AD822),IF(ISBLANK(AG822),9999,AG822),IF(ISBLANK(AI822),9999,AI822))</f>
        <v>2020</v>
      </c>
    </row>
    <row r="823" customFormat="false" ht="12.8" hidden="false" customHeight="false" outlineLevel="0" collapsed="false">
      <c r="B823" s="15" t="s">
        <v>44</v>
      </c>
      <c r="C823" s="4" t="n">
        <v>2011</v>
      </c>
      <c r="D823" s="4" t="s">
        <v>60</v>
      </c>
      <c r="E823" s="4" t="s">
        <v>157</v>
      </c>
      <c r="F823" s="4" t="n">
        <v>0</v>
      </c>
      <c r="G823" s="4"/>
      <c r="H823" s="13" t="s">
        <v>817</v>
      </c>
      <c r="I823" s="4" t="s">
        <v>1293</v>
      </c>
      <c r="J823" s="2" t="s">
        <v>48</v>
      </c>
      <c r="K823" s="4" t="str">
        <f aca="false">CONCATENATE(IF(ISBLANK(W823),"-",W823),"/",IF(ISBLANK(Z823),"-",Z823),"/",IF(ISBLANK(AC823),"-",AC823),"/",IF(ISBLANK(AF823),"-",AF823),"/",IF(ISBLANK(AH823),"-",AH823))</f>
        <v>-/2014/-/-/-</v>
      </c>
      <c r="L823" s="4" t="str">
        <f aca="false">CONCATENATE(IF(ISBLANK(X823),"-",X823),"/",IF(ISBLANK(AA823),"-",AA823),"/",IF(ISBLANK(AD823),"-",AD823),"/",IF(ISBLANK(AG823),"-",AG823),"/",IF(ISBLANK(AI823),"-",AI823))</f>
        <v>-/2017/-/-/-</v>
      </c>
      <c r="M823" s="15"/>
      <c r="N823" s="4" t="n">
        <v>2012</v>
      </c>
      <c r="O823" s="4" t="str">
        <f aca="false">CONCATENATE(IF(ISBLANK(V823),"-",V823),"/",IF(ISBLANK(Y823),"-",Y823),"/",IF(ISBLANK(AB823),"-",AB823),"/",IF(ISBLANK(AE823),"-",AE823))</f>
        <v>-/88/-/-</v>
      </c>
      <c r="P823" s="4" t="s">
        <v>817</v>
      </c>
      <c r="Q823" s="4" t="s">
        <v>1290</v>
      </c>
      <c r="T823" s="11" t="n">
        <f aca="false">M823*F823</f>
        <v>0</v>
      </c>
      <c r="U823" s="12" t="n">
        <f aca="false">G823*M823</f>
        <v>0</v>
      </c>
      <c r="V823" s="0" t="s">
        <v>161</v>
      </c>
      <c r="Y823" s="0" t="n">
        <v>88</v>
      </c>
      <c r="Z823" s="0" t="n">
        <v>2014</v>
      </c>
      <c r="AA823" s="0" t="n">
        <v>2017</v>
      </c>
      <c r="AB823" s="0" t="s">
        <v>161</v>
      </c>
      <c r="AE823" s="15"/>
      <c r="AJ823" s="0" t="n">
        <f aca="false">VLOOKUP(D823,Koordinaten!$A:$C,2,FALSE())</f>
        <v>12.4853384</v>
      </c>
      <c r="AK823" s="0" t="n">
        <f aca="false">VLOOKUP(D823,Koordinaten!$A:$C,3,FALSE())</f>
        <v>41.894802</v>
      </c>
      <c r="AL823" s="0" t="n">
        <f aca="false">IF(ISBLANK($E823),VLOOKUP(D823,Koordinaten!$A:$C,2,FALSE()),VLOOKUP($E823,Koordinaten!$F:$H,2,FALSE()))</f>
        <v>11.3547801</v>
      </c>
      <c r="AM823" s="0" t="n">
        <f aca="false">IF(ISBLANK($E823),VLOOKUP(D823,Koordinaten!$A:$C,3,FALSE()),VLOOKUP($E823,Koordinaten!$F:$H,3,FALSE()))</f>
        <v>46.4981125</v>
      </c>
      <c r="AN823" s="0" t="str">
        <f aca="false">CONCATENATE(AK823,";",AJ823)</f>
        <v>41,894802;12,4853384</v>
      </c>
      <c r="AO823" s="0" t="str">
        <f aca="false">CONCATENATE(AM823,";",AL823)</f>
        <v>46,4981125;11,3547801</v>
      </c>
      <c r="AP823" s="0" t="n">
        <f aca="false">MIN(IF(ISBLANK(X823),9999,X823),IF(ISBLANK(AA823),9999,AA823),IF(ISBLANK(AD823),9999,AD823),IF(ISBLANK(AG823),9999,AG823),IF(ISBLANK(AI823),9999,AI823))</f>
        <v>2017</v>
      </c>
    </row>
    <row r="824" customFormat="false" ht="12.8" hidden="false" customHeight="false" outlineLevel="0" collapsed="false">
      <c r="B824" s="15" t="s">
        <v>89</v>
      </c>
      <c r="C824" s="4" t="n">
        <v>2011</v>
      </c>
      <c r="D824" s="4" t="s">
        <v>60</v>
      </c>
      <c r="E824" s="4" t="s">
        <v>157</v>
      </c>
      <c r="F824" s="4" t="n">
        <v>0</v>
      </c>
      <c r="G824" s="4"/>
      <c r="H824" s="13" t="s">
        <v>817</v>
      </c>
      <c r="I824" s="4" t="s">
        <v>1134</v>
      </c>
      <c r="J824" s="2" t="s">
        <v>278</v>
      </c>
      <c r="K824" s="4" t="str">
        <f aca="false">CONCATENATE(IF(ISBLANK(W824),"-",W824),"/",IF(ISBLANK(Z824),"-",Z824),"/",IF(ISBLANK(AC824),"-",AC824),"/",IF(ISBLANK(AF824),"-",AF824),"/",IF(ISBLANK(AH824),"-",AH824))</f>
        <v>-/2014/-/-/-</v>
      </c>
      <c r="L824" s="4" t="str">
        <f aca="false">CONCATENATE(IF(ISBLANK(X824),"-",X824),"/",IF(ISBLANK(AA824),"-",AA824),"/",IF(ISBLANK(AD824),"-",AD824),"/",IF(ISBLANK(AG824),"-",AG824),"/",IF(ISBLANK(AI824),"-",AI824))</f>
        <v>-/2014/-/-/-</v>
      </c>
      <c r="M824" s="15"/>
      <c r="N824" s="4" t="n">
        <v>2012</v>
      </c>
      <c r="O824" s="4" t="str">
        <f aca="false">CONCATENATE(IF(ISBLANK(V824),"-",V824),"/",IF(ISBLANK(Y824),"-",Y824),"/",IF(ISBLANK(AB824),"-",AB824),"/",IF(ISBLANK(AE824),"-",AE824))</f>
        <v>-/85/-/-</v>
      </c>
      <c r="P824" s="4" t="s">
        <v>817</v>
      </c>
      <c r="Q824" s="4" t="s">
        <v>1290</v>
      </c>
      <c r="T824" s="11" t="n">
        <f aca="false">M824*F824</f>
        <v>0</v>
      </c>
      <c r="U824" s="12" t="n">
        <f aca="false">G824*M824</f>
        <v>0</v>
      </c>
      <c r="V824" s="0" t="s">
        <v>161</v>
      </c>
      <c r="Y824" s="0" t="n">
        <v>85</v>
      </c>
      <c r="Z824" s="0" t="n">
        <v>2014</v>
      </c>
      <c r="AA824" s="0" t="n">
        <v>2014</v>
      </c>
      <c r="AB824" s="0" t="s">
        <v>161</v>
      </c>
      <c r="AE824" s="15"/>
      <c r="AJ824" s="0" t="n">
        <f aca="false">VLOOKUP(D824,Koordinaten!$A:$C,2,FALSE())</f>
        <v>12.4853384</v>
      </c>
      <c r="AK824" s="0" t="n">
        <f aca="false">VLOOKUP(D824,Koordinaten!$A:$C,3,FALSE())</f>
        <v>41.894802</v>
      </c>
      <c r="AL824" s="0" t="n">
        <f aca="false">IF(ISBLANK($E824),VLOOKUP(D824,Koordinaten!$A:$C,2,FALSE()),VLOOKUP($E824,Koordinaten!$F:$H,2,FALSE()))</f>
        <v>11.3547801</v>
      </c>
      <c r="AM824" s="0" t="n">
        <f aca="false">IF(ISBLANK($E824),VLOOKUP(D824,Koordinaten!$A:$C,3,FALSE()),VLOOKUP($E824,Koordinaten!$F:$H,3,FALSE()))</f>
        <v>46.4981125</v>
      </c>
      <c r="AN824" s="0" t="str">
        <f aca="false">CONCATENATE(AK824,";",AJ824)</f>
        <v>41,894802;12,4853384</v>
      </c>
      <c r="AO824" s="0" t="str">
        <f aca="false">CONCATENATE(AM824,";",AL824)</f>
        <v>46,4981125;11,3547801</v>
      </c>
      <c r="AP824" s="0" t="n">
        <f aca="false">MIN(IF(ISBLANK(X824),9999,X824),IF(ISBLANK(AA824),9999,AA824),IF(ISBLANK(AD824),9999,AD824),IF(ISBLANK(AG824),9999,AG824),IF(ISBLANK(AI824),9999,AI824))</f>
        <v>2014</v>
      </c>
    </row>
    <row r="825" customFormat="false" ht="12.8" hidden="false" customHeight="false" outlineLevel="0" collapsed="false">
      <c r="B825" s="15" t="s">
        <v>89</v>
      </c>
      <c r="C825" s="4" t="n">
        <v>2011</v>
      </c>
      <c r="D825" s="4" t="s">
        <v>60</v>
      </c>
      <c r="E825" s="4" t="s">
        <v>157</v>
      </c>
      <c r="F825" s="4" t="n">
        <v>6</v>
      </c>
      <c r="G825" s="4"/>
      <c r="H825" s="2" t="s">
        <v>1294</v>
      </c>
      <c r="I825" s="4" t="s">
        <v>201</v>
      </c>
      <c r="J825" s="2" t="s">
        <v>201</v>
      </c>
      <c r="K825" s="4" t="str">
        <f aca="false">CONCATENATE(IF(ISBLANK(W825),"-",W825),"/",IF(ISBLANK(Z825),"-",Z825),"/",IF(ISBLANK(AC825),"-",AC825),"/",IF(ISBLANK(AF825),"-",AF825),"/",IF(ISBLANK(AH825),"-",AH825))</f>
        <v>-/-/-/-/-</v>
      </c>
      <c r="L825" s="4" t="str">
        <f aca="false">CONCATENATE(IF(ISBLANK(X825),"-",X825),"/",IF(ISBLANK(AA825),"-",AA825),"/",IF(ISBLANK(AD825),"-",AD825),"/",IF(ISBLANK(AG825),"-",AG825),"/",IF(ISBLANK(AI825),"-",AI825))</f>
        <v>-/-/-/-/-</v>
      </c>
      <c r="M825" s="14"/>
      <c r="N825" s="4" t="n">
        <v>2012</v>
      </c>
      <c r="O825" s="4" t="str">
        <f aca="false">CONCATENATE(IF(ISBLANK(V825),"-",V825),"/",IF(ISBLANK(Y825),"-",Y825),"/",IF(ISBLANK(AB825),"-",AB825),"/",IF(ISBLANK(AE825),"-",AE825))</f>
        <v>-/-/-/GR3</v>
      </c>
      <c r="P825" s="4" t="s">
        <v>1295</v>
      </c>
      <c r="Q825" s="4" t="s">
        <v>1290</v>
      </c>
      <c r="T825" s="11" t="n">
        <f aca="false">M825*F825</f>
        <v>0</v>
      </c>
      <c r="U825" s="12" t="n">
        <f aca="false">G825*M825</f>
        <v>0</v>
      </c>
      <c r="V825" s="0" t="s">
        <v>161</v>
      </c>
      <c r="AB825" s="0" t="s">
        <v>161</v>
      </c>
      <c r="AE825" s="15" t="s">
        <v>993</v>
      </c>
      <c r="AJ825" s="0" t="n">
        <f aca="false">VLOOKUP(D825,Koordinaten!$A:$C,2,FALSE())</f>
        <v>12.4853384</v>
      </c>
      <c r="AK825" s="0" t="n">
        <f aca="false">VLOOKUP(D825,Koordinaten!$A:$C,3,FALSE())</f>
        <v>41.894802</v>
      </c>
      <c r="AL825" s="0" t="n">
        <f aca="false">IF(ISBLANK($E825),VLOOKUP(D825,Koordinaten!$A:$C,2,FALSE()),VLOOKUP($E825,Koordinaten!$F:$H,2,FALSE()))</f>
        <v>11.3547801</v>
      </c>
      <c r="AM825" s="0" t="n">
        <f aca="false">IF(ISBLANK($E825),VLOOKUP(D825,Koordinaten!$A:$C,3,FALSE()),VLOOKUP($E825,Koordinaten!$F:$H,3,FALSE()))</f>
        <v>46.4981125</v>
      </c>
      <c r="AN825" s="0" t="str">
        <f aca="false">CONCATENATE(AK825,";",AJ825)</f>
        <v>41,894802;12,4853384</v>
      </c>
      <c r="AO825" s="0" t="str">
        <f aca="false">CONCATENATE(AM825,";",AL825)</f>
        <v>46,4981125;11,3547801</v>
      </c>
      <c r="AP825" s="0" t="n">
        <f aca="false">MIN(IF(ISBLANK(X825),9999,X825),IF(ISBLANK(AA825),9999,AA825),IF(ISBLANK(AD825),9999,AD825),IF(ISBLANK(AG825),9999,AG825),IF(ISBLANK(AI825),9999,AI825))</f>
        <v>9999</v>
      </c>
    </row>
    <row r="826" customFormat="false" ht="12.8" hidden="false" customHeight="false" outlineLevel="0" collapsed="false">
      <c r="B826" s="15" t="s">
        <v>44</v>
      </c>
      <c r="C826" s="4" t="n">
        <v>2009</v>
      </c>
      <c r="D826" s="4" t="s">
        <v>60</v>
      </c>
      <c r="E826" s="4" t="s">
        <v>157</v>
      </c>
      <c r="F826" s="4" t="n">
        <v>3</v>
      </c>
      <c r="G826" s="4"/>
      <c r="H826" s="4" t="s">
        <v>273</v>
      </c>
      <c r="I826" s="4" t="s">
        <v>282</v>
      </c>
      <c r="J826" s="2" t="s">
        <v>163</v>
      </c>
      <c r="K826" s="4" t="str">
        <f aca="false">CONCATENATE(IF(ISBLANK(W826),"-",W826),"/",IF(ISBLANK(Z826),"-",Z826),"/",IF(ISBLANK(AC826),"-",AC826),"/",IF(ISBLANK(AF826),"-",AF826),"/",IF(ISBLANK(AH826),"-",AH826))</f>
        <v>-/-/-/-/-</v>
      </c>
      <c r="L826" s="4" t="str">
        <f aca="false">CONCATENATE(IF(ISBLANK(X826),"-",X826),"/",IF(ISBLANK(AA826),"-",AA826),"/",IF(ISBLANK(AD826),"-",AD826),"/",IF(ISBLANK(AG826),"-",AG826),"/",IF(ISBLANK(AI826),"-",AI826))</f>
        <v>-/-/-/-/-</v>
      </c>
      <c r="M826" s="14"/>
      <c r="N826" s="4" t="n">
        <v>2012</v>
      </c>
      <c r="O826" s="4" t="str">
        <f aca="false">CONCATENATE(IF(ISBLANK(V826),"-",V826),"/",IF(ISBLANK(Y826),"-",Y826),"/",IF(ISBLANK(AB826),"-",AB826),"/",IF(ISBLANK(AE826),"-",AE826))</f>
        <v>-/-/-/-</v>
      </c>
      <c r="P826" s="4" t="s">
        <v>273</v>
      </c>
      <c r="Q826" s="4" t="s">
        <v>1290</v>
      </c>
      <c r="T826" s="11" t="n">
        <f aca="false">M826*F826</f>
        <v>0</v>
      </c>
      <c r="U826" s="12" t="n">
        <f aca="false">G826*M826</f>
        <v>0</v>
      </c>
      <c r="V826" s="0" t="s">
        <v>161</v>
      </c>
      <c r="Y826" s="0" t="s">
        <v>161</v>
      </c>
      <c r="AB826" s="0" t="s">
        <v>161</v>
      </c>
      <c r="AE826" s="15"/>
      <c r="AJ826" s="0" t="n">
        <f aca="false">VLOOKUP(D826,Koordinaten!$A:$C,2,FALSE())</f>
        <v>12.4853384</v>
      </c>
      <c r="AK826" s="0" t="n">
        <f aca="false">VLOOKUP(D826,Koordinaten!$A:$C,3,FALSE())</f>
        <v>41.894802</v>
      </c>
      <c r="AL826" s="0" t="n">
        <f aca="false">IF(ISBLANK($E826),VLOOKUP(D826,Koordinaten!$A:$C,2,FALSE()),VLOOKUP($E826,Koordinaten!$F:$H,2,FALSE()))</f>
        <v>11.3547801</v>
      </c>
      <c r="AM826" s="0" t="n">
        <f aca="false">IF(ISBLANK($E826),VLOOKUP(D826,Koordinaten!$A:$C,3,FALSE()),VLOOKUP($E826,Koordinaten!$F:$H,3,FALSE()))</f>
        <v>46.4981125</v>
      </c>
      <c r="AN826" s="0" t="str">
        <f aca="false">CONCATENATE(AK826,";",AJ826)</f>
        <v>41,894802;12,4853384</v>
      </c>
      <c r="AO826" s="0" t="str">
        <f aca="false">CONCATENATE(AM826,";",AL826)</f>
        <v>46,4981125;11,3547801</v>
      </c>
      <c r="AP826" s="0" t="n">
        <f aca="false">MIN(IF(ISBLANK(X826),9999,X826),IF(ISBLANK(AA826),9999,AA826),IF(ISBLANK(AD826),9999,AD826),IF(ISBLANK(AG826),9999,AG826),IF(ISBLANK(AI826),9999,AI826))</f>
        <v>9999</v>
      </c>
    </row>
    <row r="827" customFormat="false" ht="12.8" hidden="false" customHeight="false" outlineLevel="0" collapsed="false">
      <c r="B827" s="15" t="s">
        <v>44</v>
      </c>
      <c r="C827" s="4" t="n">
        <v>2006</v>
      </c>
      <c r="D827" s="4" t="s">
        <v>60</v>
      </c>
      <c r="E827" s="4" t="s">
        <v>157</v>
      </c>
      <c r="F827" s="4" t="n">
        <v>3</v>
      </c>
      <c r="G827" s="4"/>
      <c r="H827" s="4" t="s">
        <v>273</v>
      </c>
      <c r="I827" s="4" t="s">
        <v>1296</v>
      </c>
      <c r="J827" s="2" t="s">
        <v>73</v>
      </c>
      <c r="K827" s="4" t="str">
        <f aca="false">CONCATENATE(IF(ISBLANK(W827),"-",W827),"/",IF(ISBLANK(Z827),"-",Z827),"/",IF(ISBLANK(AC827),"-",AC827),"/",IF(ISBLANK(AF827),"-",AF827),"/",IF(ISBLANK(AH827),"-",AH827))</f>
        <v>-/-/-/-/-</v>
      </c>
      <c r="L827" s="4" t="str">
        <f aca="false">CONCATENATE(IF(ISBLANK(X827),"-",X827),"/",IF(ISBLANK(AA827),"-",AA827),"/",IF(ISBLANK(AD827),"-",AD827),"/",IF(ISBLANK(AG827),"-",AG827),"/",IF(ISBLANK(AI827),"-",AI827))</f>
        <v>-/-/-/-/-</v>
      </c>
      <c r="M827" s="14"/>
      <c r="N827" s="4" t="n">
        <v>2012</v>
      </c>
      <c r="O827" s="4" t="str">
        <f aca="false">CONCATENATE(IF(ISBLANK(V827),"-",V827),"/",IF(ISBLANK(Y827),"-",Y827),"/",IF(ISBLANK(AB827),"-",AB827),"/",IF(ISBLANK(AE827),"-",AE827))</f>
        <v>-/-/-/-</v>
      </c>
      <c r="P827" s="4" t="s">
        <v>273</v>
      </c>
      <c r="Q827" s="4" t="s">
        <v>1290</v>
      </c>
      <c r="T827" s="11" t="n">
        <f aca="false">M827*F827</f>
        <v>0</v>
      </c>
      <c r="U827" s="12" t="n">
        <f aca="false">G827*M827</f>
        <v>0</v>
      </c>
      <c r="V827" s="0" t="s">
        <v>161</v>
      </c>
      <c r="Y827" s="0" t="s">
        <v>161</v>
      </c>
      <c r="AB827" s="0" t="s">
        <v>161</v>
      </c>
      <c r="AE827" s="15"/>
      <c r="AJ827" s="0" t="n">
        <f aca="false">VLOOKUP(D827,Koordinaten!$A:$C,2,FALSE())</f>
        <v>12.4853384</v>
      </c>
      <c r="AK827" s="0" t="n">
        <f aca="false">VLOOKUP(D827,Koordinaten!$A:$C,3,FALSE())</f>
        <v>41.894802</v>
      </c>
      <c r="AL827" s="0" t="n">
        <f aca="false">IF(ISBLANK($E827),VLOOKUP(D827,Koordinaten!$A:$C,2,FALSE()),VLOOKUP($E827,Koordinaten!$F:$H,2,FALSE()))</f>
        <v>11.3547801</v>
      </c>
      <c r="AM827" s="0" t="n">
        <f aca="false">IF(ISBLANK($E827),VLOOKUP(D827,Koordinaten!$A:$C,3,FALSE()),VLOOKUP($E827,Koordinaten!$F:$H,3,FALSE()))</f>
        <v>46.4981125</v>
      </c>
      <c r="AN827" s="0" t="str">
        <f aca="false">CONCATENATE(AK827,";",AJ827)</f>
        <v>41,894802;12,4853384</v>
      </c>
      <c r="AO827" s="0" t="str">
        <f aca="false">CONCATENATE(AM827,";",AL827)</f>
        <v>46,4981125;11,3547801</v>
      </c>
      <c r="AP827" s="0" t="n">
        <f aca="false">MIN(IF(ISBLANK(X827),9999,X827),IF(ISBLANK(AA827),9999,AA827),IF(ISBLANK(AD827),9999,AD827),IF(ISBLANK(AG827),9999,AG827),IF(ISBLANK(AI827),9999,AI827))</f>
        <v>9999</v>
      </c>
    </row>
    <row r="828" customFormat="false" ht="12.8" hidden="false" customHeight="false" outlineLevel="0" collapsed="false">
      <c r="B828" s="4" t="s">
        <v>89</v>
      </c>
      <c r="C828" s="4" t="n">
        <v>2010</v>
      </c>
      <c r="D828" s="4" t="s">
        <v>60</v>
      </c>
      <c r="E828" s="4" t="s">
        <v>157</v>
      </c>
      <c r="F828" s="4" t="n">
        <v>3</v>
      </c>
      <c r="G828" s="4"/>
      <c r="H828" s="4" t="s">
        <v>273</v>
      </c>
      <c r="I828" s="4" t="s">
        <v>284</v>
      </c>
      <c r="J828" s="2" t="s">
        <v>144</v>
      </c>
      <c r="K828" s="4" t="str">
        <f aca="false">CONCATENATE(IF(ISBLANK(W828),"-",W828),"/",IF(ISBLANK(Z828),"-",Z828),"/",IF(ISBLANK(AC828),"-",AC828),"/",IF(ISBLANK(AF828),"-",AF828),"/",IF(ISBLANK(AH828),"-",AH828))</f>
        <v>-/2013/-/2012/-</v>
      </c>
      <c r="L828" s="4" t="str">
        <f aca="false">CONCATENATE(IF(ISBLANK(X828),"-",X828),"/",IF(ISBLANK(AA828),"-",AA828),"/",IF(ISBLANK(AD828),"-",AD828),"/",IF(ISBLANK(AG828),"-",AG828),"/",IF(ISBLANK(AI828),"-",AI828))</f>
        <v>-/2016/-/2018/-</v>
      </c>
      <c r="M828" s="14"/>
      <c r="N828" s="4" t="n">
        <v>2012</v>
      </c>
      <c r="O828" s="4" t="str">
        <f aca="false">CONCATENATE(IF(ISBLANK(V828),"-",V828),"/",IF(ISBLANK(Y828),"-",Y828),"/",IF(ISBLANK(AB828),"-",AB828),"/",IF(ISBLANK(AE828),"-",AE828))</f>
        <v>-/89/91/CT90,8</v>
      </c>
      <c r="P828" s="4" t="s">
        <v>563</v>
      </c>
      <c r="Q828" s="4" t="s">
        <v>1290</v>
      </c>
      <c r="T828" s="11" t="n">
        <f aca="false">M828*F828</f>
        <v>0</v>
      </c>
      <c r="U828" s="12" t="n">
        <f aca="false">G828*M828</f>
        <v>0</v>
      </c>
      <c r="V828" s="0" t="s">
        <v>161</v>
      </c>
      <c r="Y828" s="0" t="n">
        <v>89</v>
      </c>
      <c r="Z828" s="0" t="n">
        <v>2013</v>
      </c>
      <c r="AA828" s="0" t="n">
        <v>2016</v>
      </c>
      <c r="AB828" s="0" t="n">
        <v>91</v>
      </c>
      <c r="AE828" s="15" t="s">
        <v>1297</v>
      </c>
      <c r="AF828" s="0" t="n">
        <v>2012</v>
      </c>
      <c r="AG828" s="0" t="n">
        <v>2018</v>
      </c>
      <c r="AJ828" s="0" t="n">
        <f aca="false">VLOOKUP(D828,Koordinaten!$A:$C,2,FALSE())</f>
        <v>12.4853384</v>
      </c>
      <c r="AK828" s="0" t="n">
        <f aca="false">VLOOKUP(D828,Koordinaten!$A:$C,3,FALSE())</f>
        <v>41.894802</v>
      </c>
      <c r="AL828" s="0" t="n">
        <f aca="false">IF(ISBLANK($E828),VLOOKUP(D828,Koordinaten!$A:$C,2,FALSE()),VLOOKUP($E828,Koordinaten!$F:$H,2,FALSE()))</f>
        <v>11.3547801</v>
      </c>
      <c r="AM828" s="0" t="n">
        <f aca="false">IF(ISBLANK($E828),VLOOKUP(D828,Koordinaten!$A:$C,3,FALSE()),VLOOKUP($E828,Koordinaten!$F:$H,3,FALSE()))</f>
        <v>46.4981125</v>
      </c>
      <c r="AN828" s="0" t="str">
        <f aca="false">CONCATENATE(AK828,";",AJ828)</f>
        <v>41,894802;12,4853384</v>
      </c>
      <c r="AO828" s="0" t="str">
        <f aca="false">CONCATENATE(AM828,";",AL828)</f>
        <v>46,4981125;11,3547801</v>
      </c>
      <c r="AP828" s="0" t="n">
        <f aca="false">MIN(IF(ISBLANK(X828),9999,X828),IF(ISBLANK(AA828),9999,AA828),IF(ISBLANK(AD828),9999,AD828),IF(ISBLANK(AG828),9999,AG828),IF(ISBLANK(AI828),9999,AI828))</f>
        <v>2016</v>
      </c>
    </row>
    <row r="829" customFormat="false" ht="20" hidden="false" customHeight="false" outlineLevel="0" collapsed="false">
      <c r="B829" s="4" t="s">
        <v>44</v>
      </c>
      <c r="C829" s="5" t="n">
        <v>2009</v>
      </c>
      <c r="D829" s="4" t="s">
        <v>60</v>
      </c>
      <c r="E829" s="4" t="s">
        <v>157</v>
      </c>
      <c r="F829" s="4" t="n">
        <v>1</v>
      </c>
      <c r="G829" s="4"/>
      <c r="H829" s="4" t="s">
        <v>273</v>
      </c>
      <c r="I829" s="4" t="s">
        <v>284</v>
      </c>
      <c r="J829" s="2" t="s">
        <v>73</v>
      </c>
      <c r="K829" s="4" t="str">
        <f aca="false">CONCATENATE(IF(ISBLANK(W829),"-",W829),"/",IF(ISBLANK(Z829),"-",Z829),"/",IF(ISBLANK(AC829),"-",AC829),"/",IF(ISBLANK(AF829),"-",AF829),"/",IF(ISBLANK(AH829),"-",AH829))</f>
        <v>-/2013/2013/2013/-</v>
      </c>
      <c r="L829" s="4" t="str">
        <f aca="false">CONCATENATE(IF(ISBLANK(X829),"-",X829),"/",IF(ISBLANK(AA829),"-",AA829),"/",IF(ISBLANK(AD829),"-",AD829),"/",IF(ISBLANK(AG829),"-",AG829),"/",IF(ISBLANK(AI829),"-",AI829))</f>
        <v>-/2017/2015/2020/-</v>
      </c>
      <c r="M829" s="14"/>
      <c r="N829" s="4" t="n">
        <v>2012</v>
      </c>
      <c r="O829" s="4" t="str">
        <f aca="false">CONCATENATE(IF(ISBLANK(V829),"-",V829),"/",IF(ISBLANK(Y829),"-",Y829),"/",IF(ISBLANK(AB829),"-",AB829),"/",IF(ISBLANK(AE829),"-",AE829))</f>
        <v>-/89/91/GR3, CT88</v>
      </c>
      <c r="P829" s="4" t="s">
        <v>273</v>
      </c>
      <c r="Q829" s="4" t="s">
        <v>1290</v>
      </c>
      <c r="T829" s="11" t="n">
        <f aca="false">M829*F829</f>
        <v>0</v>
      </c>
      <c r="U829" s="12" t="n">
        <f aca="false">G829*M829</f>
        <v>0</v>
      </c>
      <c r="V829" s="0" t="s">
        <v>161</v>
      </c>
      <c r="Y829" s="0" t="n">
        <v>89</v>
      </c>
      <c r="Z829" s="0" t="n">
        <v>2013</v>
      </c>
      <c r="AA829" s="0" t="n">
        <v>2017</v>
      </c>
      <c r="AB829" s="0" t="n">
        <v>91</v>
      </c>
      <c r="AC829" s="0" t="n">
        <v>2013</v>
      </c>
      <c r="AD829" s="0" t="n">
        <v>2015</v>
      </c>
      <c r="AE829" s="15" t="s">
        <v>1298</v>
      </c>
      <c r="AF829" s="0" t="n">
        <v>2013</v>
      </c>
      <c r="AG829" s="0" t="n">
        <v>2020</v>
      </c>
      <c r="AJ829" s="0" t="n">
        <f aca="false">VLOOKUP(D829,Koordinaten!$A:$C,2,FALSE())</f>
        <v>12.4853384</v>
      </c>
      <c r="AK829" s="0" t="n">
        <f aca="false">VLOOKUP(D829,Koordinaten!$A:$C,3,FALSE())</f>
        <v>41.894802</v>
      </c>
      <c r="AL829" s="0" t="n">
        <f aca="false">IF(ISBLANK($E829),VLOOKUP(D829,Koordinaten!$A:$C,2,FALSE()),VLOOKUP($E829,Koordinaten!$F:$H,2,FALSE()))</f>
        <v>11.3547801</v>
      </c>
      <c r="AM829" s="0" t="n">
        <f aca="false">IF(ISBLANK($E829),VLOOKUP(D829,Koordinaten!$A:$C,3,FALSE()),VLOOKUP($E829,Koordinaten!$F:$H,3,FALSE()))</f>
        <v>46.4981125</v>
      </c>
      <c r="AN829" s="0" t="str">
        <f aca="false">CONCATENATE(AK829,";",AJ829)</f>
        <v>41,894802;12,4853384</v>
      </c>
      <c r="AO829" s="0" t="str">
        <f aca="false">CONCATENATE(AM829,";",AL829)</f>
        <v>46,4981125;11,3547801</v>
      </c>
      <c r="AP829" s="0" t="n">
        <f aca="false">MIN(IF(ISBLANK(X829),9999,X829),IF(ISBLANK(AA829),9999,AA829),IF(ISBLANK(AD829),9999,AD829),IF(ISBLANK(AG829),9999,AG829),IF(ISBLANK(AI829),9999,AI829))</f>
        <v>2015</v>
      </c>
    </row>
    <row r="830" customFormat="false" ht="13" hidden="false" customHeight="false" outlineLevel="0" collapsed="false">
      <c r="B830" s="4" t="s">
        <v>52</v>
      </c>
      <c r="C830" s="5" t="n">
        <v>2009</v>
      </c>
      <c r="D830" s="4" t="s">
        <v>60</v>
      </c>
      <c r="E830" s="4" t="s">
        <v>157</v>
      </c>
      <c r="F830" s="4" t="n">
        <v>0</v>
      </c>
      <c r="G830" s="4"/>
      <c r="H830" s="4" t="s">
        <v>273</v>
      </c>
      <c r="I830" s="4" t="s">
        <v>1299</v>
      </c>
      <c r="J830" s="2" t="s">
        <v>275</v>
      </c>
      <c r="K830" s="4" t="str">
        <f aca="false">CONCATENATE(IF(ISBLANK(W830),"-",W830),"/",IF(ISBLANK(Z830),"-",Z830),"/",IF(ISBLANK(AC830),"-",AC830),"/",IF(ISBLANK(AF830),"-",AF830),"/",IF(ISBLANK(AH830),"-",AH830))</f>
        <v>-/-/-/-/-</v>
      </c>
      <c r="L830" s="4" t="str">
        <f aca="false">CONCATENATE(IF(ISBLANK(X830),"-",X830),"/",IF(ISBLANK(AA830),"-",AA830),"/",IF(ISBLANK(AD830),"-",AD830),"/",IF(ISBLANK(AG830),"-",AG830),"/",IF(ISBLANK(AI830),"-",AI830))</f>
        <v>-/-/-/-/-</v>
      </c>
      <c r="M830" s="14"/>
      <c r="N830" s="4" t="n">
        <v>2012</v>
      </c>
      <c r="O830" s="4" t="str">
        <f aca="false">CONCATENATE(IF(ISBLANK(V830),"-",V830),"/",IF(ISBLANK(Y830),"-",Y830),"/",IF(ISBLANK(AB830),"-",AB830),"/",IF(ISBLANK(AE830),"-",AE830))</f>
        <v>-/-/-/-</v>
      </c>
      <c r="P830" s="4" t="s">
        <v>563</v>
      </c>
      <c r="Q830" s="4" t="s">
        <v>1290</v>
      </c>
      <c r="T830" s="11" t="n">
        <f aca="false">M830*F830</f>
        <v>0</v>
      </c>
      <c r="U830" s="12" t="n">
        <f aca="false">G830*M830</f>
        <v>0</v>
      </c>
      <c r="V830" s="0" t="s">
        <v>161</v>
      </c>
      <c r="Y830" s="0" t="s">
        <v>161</v>
      </c>
      <c r="AB830" s="0" t="s">
        <v>161</v>
      </c>
      <c r="AE830" s="4"/>
      <c r="AJ830" s="0" t="n">
        <f aca="false">VLOOKUP(D830,Koordinaten!$A:$C,2,FALSE())</f>
        <v>12.4853384</v>
      </c>
      <c r="AK830" s="0" t="n">
        <f aca="false">VLOOKUP(D830,Koordinaten!$A:$C,3,FALSE())</f>
        <v>41.894802</v>
      </c>
      <c r="AL830" s="0" t="n">
        <f aca="false">IF(ISBLANK($E830),VLOOKUP(D830,Koordinaten!$A:$C,2,FALSE()),VLOOKUP($E830,Koordinaten!$F:$H,2,FALSE()))</f>
        <v>11.3547801</v>
      </c>
      <c r="AM830" s="0" t="n">
        <f aca="false">IF(ISBLANK($E830),VLOOKUP(D830,Koordinaten!$A:$C,3,FALSE()),VLOOKUP($E830,Koordinaten!$F:$H,3,FALSE()))</f>
        <v>46.4981125</v>
      </c>
      <c r="AN830" s="0" t="str">
        <f aca="false">CONCATENATE(AK830,";",AJ830)</f>
        <v>41,894802;12,4853384</v>
      </c>
      <c r="AO830" s="0" t="str">
        <f aca="false">CONCATENATE(AM830,";",AL830)</f>
        <v>46,4981125;11,3547801</v>
      </c>
      <c r="AP830" s="0" t="n">
        <f aca="false">MIN(IF(ISBLANK(X830),9999,X830),IF(ISBLANK(AA830),9999,AA830),IF(ISBLANK(AD830),9999,AD830),IF(ISBLANK(AG830),9999,AG830),IF(ISBLANK(AI830),9999,AI830))</f>
        <v>9999</v>
      </c>
    </row>
    <row r="831" customFormat="false" ht="13" hidden="false" customHeight="false" outlineLevel="0" collapsed="false">
      <c r="B831" s="4" t="s">
        <v>89</v>
      </c>
      <c r="C831" s="4" t="n">
        <v>2010</v>
      </c>
      <c r="D831" s="4" t="s">
        <v>60</v>
      </c>
      <c r="E831" s="4" t="s">
        <v>157</v>
      </c>
      <c r="F831" s="4" t="n">
        <v>3</v>
      </c>
      <c r="G831" s="4"/>
      <c r="H831" s="13" t="s">
        <v>811</v>
      </c>
      <c r="I831" s="4" t="s">
        <v>812</v>
      </c>
      <c r="J831" s="2" t="s">
        <v>79</v>
      </c>
      <c r="K831" s="4" t="str">
        <f aca="false">CONCATENATE(IF(ISBLANK(W831),"-",W831),"/",IF(ISBLANK(Z831),"-",Z831),"/",IF(ISBLANK(AC831),"-",AC831),"/",IF(ISBLANK(AF831),"-",AF831),"/",IF(ISBLANK(AH831),"-",AH831))</f>
        <v>-/2014/-/-/-</v>
      </c>
      <c r="L831" s="4" t="str">
        <f aca="false">CONCATENATE(IF(ISBLANK(X831),"-",X831),"/",IF(ISBLANK(AA831),"-",AA831),"/",IF(ISBLANK(AD831),"-",AD831),"/",IF(ISBLANK(AG831),"-",AG831),"/",IF(ISBLANK(AI831),"-",AI831))</f>
        <v>-/2019/-/-/-</v>
      </c>
      <c r="M831" s="14"/>
      <c r="N831" s="4" t="n">
        <v>2012</v>
      </c>
      <c r="O831" s="4" t="str">
        <f aca="false">CONCATENATE(IF(ISBLANK(V831),"-",V831),"/",IF(ISBLANK(Y831),"-",Y831),"/",IF(ISBLANK(AB831),"-",AB831),"/",IF(ISBLANK(AE831),"-",AE831))</f>
        <v>-/91/-/-</v>
      </c>
      <c r="P831" s="4" t="s">
        <v>811</v>
      </c>
      <c r="Q831" s="4" t="s">
        <v>1290</v>
      </c>
      <c r="T831" s="11" t="n">
        <f aca="false">M831*F831</f>
        <v>0</v>
      </c>
      <c r="U831" s="12" t="n">
        <f aca="false">G831*M831</f>
        <v>0</v>
      </c>
      <c r="V831" s="0" t="s">
        <v>161</v>
      </c>
      <c r="Y831" s="0" t="n">
        <v>91</v>
      </c>
      <c r="Z831" s="0" t="n">
        <v>2014</v>
      </c>
      <c r="AA831" s="0" t="n">
        <v>2019</v>
      </c>
      <c r="AB831" s="0" t="s">
        <v>161</v>
      </c>
      <c r="AE831" s="15"/>
      <c r="AJ831" s="0" t="n">
        <f aca="false">VLOOKUP(D831,Koordinaten!$A:$C,2,FALSE())</f>
        <v>12.4853384</v>
      </c>
      <c r="AK831" s="0" t="n">
        <f aca="false">VLOOKUP(D831,Koordinaten!$A:$C,3,FALSE())</f>
        <v>41.894802</v>
      </c>
      <c r="AL831" s="0" t="n">
        <f aca="false">IF(ISBLANK($E831),VLOOKUP(D831,Koordinaten!$A:$C,2,FALSE()),VLOOKUP($E831,Koordinaten!$F:$H,2,FALSE()))</f>
        <v>11.3547801</v>
      </c>
      <c r="AM831" s="0" t="n">
        <f aca="false">IF(ISBLANK($E831),VLOOKUP(D831,Koordinaten!$A:$C,3,FALSE()),VLOOKUP($E831,Koordinaten!$F:$H,3,FALSE()))</f>
        <v>46.4981125</v>
      </c>
      <c r="AN831" s="0" t="str">
        <f aca="false">CONCATENATE(AK831,";",AJ831)</f>
        <v>41,894802;12,4853384</v>
      </c>
      <c r="AO831" s="0" t="str">
        <f aca="false">CONCATENATE(AM831,";",AL831)</f>
        <v>46,4981125;11,3547801</v>
      </c>
      <c r="AP831" s="0" t="n">
        <f aca="false">MIN(IF(ISBLANK(X831),9999,X831),IF(ISBLANK(AA831),9999,AA831),IF(ISBLANK(AD831),9999,AD831),IF(ISBLANK(AG831),9999,AG831),IF(ISBLANK(AI831),9999,AI831))</f>
        <v>2019</v>
      </c>
    </row>
    <row r="832" customFormat="false" ht="20" hidden="false" customHeight="false" outlineLevel="0" collapsed="false">
      <c r="B832" s="4" t="s">
        <v>89</v>
      </c>
      <c r="C832" s="4" t="n">
        <v>2010</v>
      </c>
      <c r="D832" s="4" t="s">
        <v>60</v>
      </c>
      <c r="E832" s="4" t="s">
        <v>157</v>
      </c>
      <c r="F832" s="4" t="n">
        <v>6</v>
      </c>
      <c r="G832" s="4"/>
      <c r="H832" s="13" t="s">
        <v>811</v>
      </c>
      <c r="I832" s="4" t="s">
        <v>1300</v>
      </c>
      <c r="J832" s="2" t="s">
        <v>144</v>
      </c>
      <c r="K832" s="4" t="str">
        <f aca="false">CONCATENATE(IF(ISBLANK(W832),"-",W832),"/",IF(ISBLANK(Z832),"-",Z832),"/",IF(ISBLANK(AC832),"-",AC832),"/",IF(ISBLANK(AF832),"-",AF832),"/",IF(ISBLANK(AH832),"-",AH832))</f>
        <v>2012/2013/2013/-/-</v>
      </c>
      <c r="L832" s="4" t="str">
        <f aca="false">CONCATENATE(IF(ISBLANK(X832),"-",X832),"/",IF(ISBLANK(AA832),"-",AA832),"/",IF(ISBLANK(AD832),"-",AD832),"/",IF(ISBLANK(AG832),"-",AG832),"/",IF(ISBLANK(AI832),"-",AI832))</f>
        <v>2019/2015/2019/-/-</v>
      </c>
      <c r="M832" s="14"/>
      <c r="N832" s="4" t="n">
        <v>2012</v>
      </c>
      <c r="O832" s="4" t="str">
        <f aca="false">CONCATENATE(IF(ISBLANK(V832),"-",V832),"/",IF(ISBLANK(Y832),"-",Y832),"/",IF(ISBLANK(AB832),"-",AB832),"/",IF(ISBLANK(AE832),"-",AE832))</f>
        <v>91/90/91/GR3</v>
      </c>
      <c r="P832" s="4" t="s">
        <v>811</v>
      </c>
      <c r="Q832" s="4" t="s">
        <v>1290</v>
      </c>
      <c r="T832" s="11" t="n">
        <f aca="false">M832*F832</f>
        <v>0</v>
      </c>
      <c r="U832" s="12" t="n">
        <f aca="false">G832*M832</f>
        <v>0</v>
      </c>
      <c r="V832" s="0" t="n">
        <v>91</v>
      </c>
      <c r="W832" s="0" t="n">
        <v>2012</v>
      </c>
      <c r="X832" s="0" t="n">
        <v>2019</v>
      </c>
      <c r="Y832" s="0" t="n">
        <v>90</v>
      </c>
      <c r="Z832" s="0" t="n">
        <v>2013</v>
      </c>
      <c r="AA832" s="0" t="n">
        <v>2015</v>
      </c>
      <c r="AB832" s="0" t="n">
        <v>91</v>
      </c>
      <c r="AC832" s="0" t="n">
        <v>2013</v>
      </c>
      <c r="AD832" s="0" t="n">
        <v>2019</v>
      </c>
      <c r="AE832" s="15" t="s">
        <v>993</v>
      </c>
      <c r="AJ832" s="0" t="n">
        <f aca="false">VLOOKUP(D832,Koordinaten!$A:$C,2,FALSE())</f>
        <v>12.4853384</v>
      </c>
      <c r="AK832" s="0" t="n">
        <f aca="false">VLOOKUP(D832,Koordinaten!$A:$C,3,FALSE())</f>
        <v>41.894802</v>
      </c>
      <c r="AL832" s="0" t="n">
        <f aca="false">IF(ISBLANK($E832),VLOOKUP(D832,Koordinaten!$A:$C,2,FALSE()),VLOOKUP($E832,Koordinaten!$F:$H,2,FALSE()))</f>
        <v>11.3547801</v>
      </c>
      <c r="AM832" s="0" t="n">
        <f aca="false">IF(ISBLANK($E832),VLOOKUP(D832,Koordinaten!$A:$C,3,FALSE()),VLOOKUP($E832,Koordinaten!$F:$H,3,FALSE()))</f>
        <v>46.4981125</v>
      </c>
      <c r="AN832" s="0" t="str">
        <f aca="false">CONCATENATE(AK832,";",AJ832)</f>
        <v>41,894802;12,4853384</v>
      </c>
      <c r="AO832" s="0" t="str">
        <f aca="false">CONCATENATE(AM832,";",AL832)</f>
        <v>46,4981125;11,3547801</v>
      </c>
      <c r="AP832" s="0" t="n">
        <f aca="false">MIN(IF(ISBLANK(X832),9999,X832),IF(ISBLANK(AA832),9999,AA832),IF(ISBLANK(AD832),9999,AD832),IF(ISBLANK(AG832),9999,AG832),IF(ISBLANK(AI832),9999,AI832))</f>
        <v>2015</v>
      </c>
    </row>
    <row r="833" customFormat="false" ht="12.8" hidden="false" customHeight="false" outlineLevel="0" collapsed="false">
      <c r="B833" s="15" t="s">
        <v>89</v>
      </c>
      <c r="C833" s="4" t="n">
        <v>2010</v>
      </c>
      <c r="D833" s="4" t="s">
        <v>60</v>
      </c>
      <c r="E833" s="4" t="s">
        <v>157</v>
      </c>
      <c r="F833" s="4" t="n">
        <v>1</v>
      </c>
      <c r="G833" s="4"/>
      <c r="H833" s="13" t="s">
        <v>811</v>
      </c>
      <c r="I833" s="4" t="s">
        <v>1301</v>
      </c>
      <c r="J833" s="2" t="s">
        <v>181</v>
      </c>
      <c r="K833" s="4" t="str">
        <f aca="false">CONCATENATE(IF(ISBLANK(W833),"-",W833),"/",IF(ISBLANK(Z833),"-",Z833),"/",IF(ISBLANK(AC833),"-",AC833),"/",IF(ISBLANK(AF833),"-",AF833),"/",IF(ISBLANK(AH833),"-",AH833))</f>
        <v>-/2013/-/-/-</v>
      </c>
      <c r="L833" s="4" t="str">
        <f aca="false">CONCATENATE(IF(ISBLANK(X833),"-",X833),"/",IF(ISBLANK(AA833),"-",AA833),"/",IF(ISBLANK(AD833),"-",AD833),"/",IF(ISBLANK(AG833),"-",AG833),"/",IF(ISBLANK(AI833),"-",AI833))</f>
        <v>-/2018/-/-/-</v>
      </c>
      <c r="M833" s="14"/>
      <c r="N833" s="4" t="n">
        <v>2012</v>
      </c>
      <c r="O833" s="4" t="str">
        <f aca="false">CONCATENATE(IF(ISBLANK(V833),"-",V833),"/",IF(ISBLANK(Y833),"-",Y833),"/",IF(ISBLANK(AB833),"-",AB833),"/",IF(ISBLANK(AE833),"-",AE833))</f>
        <v>-/89/-/-</v>
      </c>
      <c r="P833" s="4" t="s">
        <v>811</v>
      </c>
      <c r="Q833" s="4" t="s">
        <v>1290</v>
      </c>
      <c r="T833" s="11" t="n">
        <f aca="false">M833*F833</f>
        <v>0</v>
      </c>
      <c r="U833" s="12" t="n">
        <f aca="false">G833*M833</f>
        <v>0</v>
      </c>
      <c r="V833" s="0" t="s">
        <v>161</v>
      </c>
      <c r="Y833" s="0" t="n">
        <v>89</v>
      </c>
      <c r="Z833" s="0" t="n">
        <v>2013</v>
      </c>
      <c r="AA833" s="0" t="n">
        <v>2018</v>
      </c>
      <c r="AB833" s="0" t="s">
        <v>161</v>
      </c>
      <c r="AE833" s="15"/>
      <c r="AJ833" s="0" t="n">
        <f aca="false">VLOOKUP(D833,Koordinaten!$A:$C,2,FALSE())</f>
        <v>12.4853384</v>
      </c>
      <c r="AK833" s="0" t="n">
        <f aca="false">VLOOKUP(D833,Koordinaten!$A:$C,3,FALSE())</f>
        <v>41.894802</v>
      </c>
      <c r="AL833" s="0" t="n">
        <f aca="false">IF(ISBLANK($E833),VLOOKUP(D833,Koordinaten!$A:$C,2,FALSE()),VLOOKUP($E833,Koordinaten!$F:$H,2,FALSE()))</f>
        <v>11.3547801</v>
      </c>
      <c r="AM833" s="0" t="n">
        <f aca="false">IF(ISBLANK($E833),VLOOKUP(D833,Koordinaten!$A:$C,3,FALSE()),VLOOKUP($E833,Koordinaten!$F:$H,3,FALSE()))</f>
        <v>46.4981125</v>
      </c>
      <c r="AN833" s="0" t="str">
        <f aca="false">CONCATENATE(AK833,";",AJ833)</f>
        <v>41,894802;12,4853384</v>
      </c>
      <c r="AO833" s="0" t="str">
        <f aca="false">CONCATENATE(AM833,";",AL833)</f>
        <v>46,4981125;11,3547801</v>
      </c>
      <c r="AP833" s="0" t="n">
        <f aca="false">MIN(IF(ISBLANK(X833),9999,X833),IF(ISBLANK(AA833),9999,AA833),IF(ISBLANK(AD833),9999,AD833),IF(ISBLANK(AG833),9999,AG833),IF(ISBLANK(AI833),9999,AI833))</f>
        <v>2018</v>
      </c>
    </row>
    <row r="834" customFormat="false" ht="12.8" hidden="false" customHeight="false" outlineLevel="0" collapsed="false">
      <c r="B834" s="15" t="s">
        <v>89</v>
      </c>
      <c r="C834" s="4" t="n">
        <v>2011</v>
      </c>
      <c r="D834" s="4" t="s">
        <v>60</v>
      </c>
      <c r="E834" s="4" t="s">
        <v>361</v>
      </c>
      <c r="F834" s="4" t="n">
        <v>12</v>
      </c>
      <c r="G834" s="4"/>
      <c r="H834" s="13" t="s">
        <v>1302</v>
      </c>
      <c r="I834" s="4" t="s">
        <v>1303</v>
      </c>
      <c r="J834" s="2" t="s">
        <v>595</v>
      </c>
      <c r="K834" s="4" t="str">
        <f aca="false">CONCATENATE(IF(ISBLANK(W834),"-",W834),"/",IF(ISBLANK(Z834),"-",Z834),"/",IF(ISBLANK(AC834),"-",AC834),"/",IF(ISBLANK(AF834),"-",AF834),"/",IF(ISBLANK(AH834),"-",AH834))</f>
        <v>-/-/-/-/-</v>
      </c>
      <c r="L834" s="4" t="str">
        <f aca="false">CONCATENATE(IF(ISBLANK(X834),"-",X834),"/",IF(ISBLANK(AA834),"-",AA834),"/",IF(ISBLANK(AD834),"-",AD834),"/",IF(ISBLANK(AG834),"-",AG834),"/",IF(ISBLANK(AI834),"-",AI834))</f>
        <v>-/-/-/-/-</v>
      </c>
      <c r="M834" s="14"/>
      <c r="N834" s="4" t="n">
        <v>2012</v>
      </c>
      <c r="O834" s="4" t="str">
        <f aca="false">CONCATENATE(IF(ISBLANK(V834),"-",V834),"/",IF(ISBLANK(Y834),"-",Y834),"/",IF(ISBLANK(AB834),"-",AB834),"/",IF(ISBLANK(AE834),"-",AE834))</f>
        <v>-/-/-/-</v>
      </c>
      <c r="P834" s="4" t="s">
        <v>1302</v>
      </c>
      <c r="Q834" s="4" t="s">
        <v>1304</v>
      </c>
      <c r="T834" s="11" t="n">
        <f aca="false">M834*F834</f>
        <v>0</v>
      </c>
      <c r="U834" s="12" t="n">
        <f aca="false">G834*M834</f>
        <v>0</v>
      </c>
      <c r="V834" s="0" t="s">
        <v>161</v>
      </c>
      <c r="AB834" s="0" t="s">
        <v>161</v>
      </c>
      <c r="AE834" s="15"/>
      <c r="AJ834" s="0" t="n">
        <f aca="false">VLOOKUP(D834,Koordinaten!$A:$C,2,FALSE())</f>
        <v>12.4853384</v>
      </c>
      <c r="AK834" s="0" t="n">
        <f aca="false">VLOOKUP(D834,Koordinaten!$A:$C,3,FALSE())</f>
        <v>41.894802</v>
      </c>
      <c r="AL834" s="0" t="n">
        <f aca="false">IF(ISBLANK($E834),VLOOKUP(D834,Koordinaten!$A:$C,2,FALSE()),VLOOKUP($E834,Koordinaten!$F:$H,2,FALSE()))</f>
        <v>9.0977538</v>
      </c>
      <c r="AM834" s="0" t="n">
        <f aca="false">IF(ISBLANK($E834),VLOOKUP(D834,Koordinaten!$A:$C,3,FALSE()),VLOOKUP($E834,Koordinaten!$F:$H,3,FALSE()))</f>
        <v>40.061604</v>
      </c>
      <c r="AN834" s="0" t="str">
        <f aca="false">CONCATENATE(AK834,";",AJ834)</f>
        <v>41,894802;12,4853384</v>
      </c>
      <c r="AO834" s="0" t="str">
        <f aca="false">CONCATENATE(AM834,";",AL834)</f>
        <v>40,061604;9,0977538</v>
      </c>
      <c r="AP834" s="0" t="n">
        <f aca="false">MIN(IF(ISBLANK(X834),9999,X834),IF(ISBLANK(AA834),9999,AA834),IF(ISBLANK(AD834),9999,AD834),IF(ISBLANK(AG834),9999,AG834),IF(ISBLANK(AI834),9999,AI834))</f>
        <v>9999</v>
      </c>
    </row>
    <row r="835" customFormat="false" ht="12.8" hidden="false" customHeight="false" outlineLevel="0" collapsed="false">
      <c r="B835" s="15" t="s">
        <v>89</v>
      </c>
      <c r="C835" s="4" t="n">
        <v>2011</v>
      </c>
      <c r="D835" s="4" t="s">
        <v>60</v>
      </c>
      <c r="E835" s="4" t="s">
        <v>361</v>
      </c>
      <c r="F835" s="4" t="n">
        <v>6</v>
      </c>
      <c r="G835" s="4"/>
      <c r="H835" s="13" t="s">
        <v>1302</v>
      </c>
      <c r="I835" s="2" t="s">
        <v>1305</v>
      </c>
      <c r="J835" s="2" t="s">
        <v>595</v>
      </c>
      <c r="K835" s="4" t="str">
        <f aca="false">CONCATENATE(IF(ISBLANK(W835),"-",W835),"/",IF(ISBLANK(Z835),"-",Z835),"/",IF(ISBLANK(AC835),"-",AC835),"/",IF(ISBLANK(AF835),"-",AF835),"/",IF(ISBLANK(AH835),"-",AH835))</f>
        <v>-/-/-/-/-</v>
      </c>
      <c r="L835" s="4" t="str">
        <f aca="false">CONCATENATE(IF(ISBLANK(X835),"-",X835),"/",IF(ISBLANK(AA835),"-",AA835),"/",IF(ISBLANK(AD835),"-",AD835),"/",IF(ISBLANK(AG835),"-",AG835),"/",IF(ISBLANK(AI835),"-",AI835))</f>
        <v>-/-/-/-/-</v>
      </c>
      <c r="M835" s="14"/>
      <c r="N835" s="4" t="n">
        <v>2012</v>
      </c>
      <c r="O835" s="4" t="str">
        <f aca="false">CONCATENATE(IF(ISBLANK(V835),"-",V835),"/",IF(ISBLANK(Y835),"-",Y835),"/",IF(ISBLANK(AB835),"-",AB835),"/",IF(ISBLANK(AE835),"-",AE835))</f>
        <v>-/-/-/-</v>
      </c>
      <c r="P835" s="4" t="s">
        <v>1302</v>
      </c>
      <c r="Q835" s="4" t="s">
        <v>1304</v>
      </c>
      <c r="T835" s="11" t="n">
        <f aca="false">M835*F835</f>
        <v>0</v>
      </c>
      <c r="U835" s="12" t="n">
        <f aca="false">G835*M835</f>
        <v>0</v>
      </c>
      <c r="V835" s="0" t="s">
        <v>161</v>
      </c>
      <c r="AB835" s="0" t="s">
        <v>161</v>
      </c>
      <c r="AE835" s="15"/>
      <c r="AJ835" s="0" t="n">
        <f aca="false">VLOOKUP(D835,Koordinaten!$A:$C,2,FALSE())</f>
        <v>12.4853384</v>
      </c>
      <c r="AK835" s="0" t="n">
        <f aca="false">VLOOKUP(D835,Koordinaten!$A:$C,3,FALSE())</f>
        <v>41.894802</v>
      </c>
      <c r="AL835" s="0" t="n">
        <f aca="false">IF(ISBLANK($E835),VLOOKUP(D835,Koordinaten!$A:$C,2,FALSE()),VLOOKUP($E835,Koordinaten!$F:$H,2,FALSE()))</f>
        <v>9.0977538</v>
      </c>
      <c r="AM835" s="0" t="n">
        <f aca="false">IF(ISBLANK($E835),VLOOKUP(D835,Koordinaten!$A:$C,3,FALSE()),VLOOKUP($E835,Koordinaten!$F:$H,3,FALSE()))</f>
        <v>40.061604</v>
      </c>
      <c r="AN835" s="0" t="str">
        <f aca="false">CONCATENATE(AK835,";",AJ835)</f>
        <v>41,894802;12,4853384</v>
      </c>
      <c r="AO835" s="0" t="str">
        <f aca="false">CONCATENATE(AM835,";",AL835)</f>
        <v>40,061604;9,0977538</v>
      </c>
      <c r="AP835" s="0" t="n">
        <f aca="false">MIN(IF(ISBLANK(X835),9999,X835),IF(ISBLANK(AA835),9999,AA835),IF(ISBLANK(AD835),9999,AD835),IF(ISBLANK(AG835),9999,AG835),IF(ISBLANK(AI835),9999,AI835))</f>
        <v>9999</v>
      </c>
    </row>
    <row r="836" customFormat="false" ht="12.8" hidden="false" customHeight="false" outlineLevel="0" collapsed="false">
      <c r="B836" s="15" t="s">
        <v>89</v>
      </c>
      <c r="C836" s="4" t="n">
        <v>2011</v>
      </c>
      <c r="D836" s="4" t="s">
        <v>60</v>
      </c>
      <c r="E836" s="4" t="s">
        <v>361</v>
      </c>
      <c r="F836" s="4" t="n">
        <v>6</v>
      </c>
      <c r="G836" s="4"/>
      <c r="H836" s="13" t="s">
        <v>1302</v>
      </c>
      <c r="I836" s="2" t="s">
        <v>1306</v>
      </c>
      <c r="K836" s="4" t="str">
        <f aca="false">CONCATENATE(IF(ISBLANK(W836),"-",W836),"/",IF(ISBLANK(Z836),"-",Z836),"/",IF(ISBLANK(AC836),"-",AC836),"/",IF(ISBLANK(AF836),"-",AF836),"/",IF(ISBLANK(AH836),"-",AH836))</f>
        <v>-/-/-/-/-</v>
      </c>
      <c r="L836" s="4" t="str">
        <f aca="false">CONCATENATE(IF(ISBLANK(X836),"-",X836),"/",IF(ISBLANK(AA836),"-",AA836),"/",IF(ISBLANK(AD836),"-",AD836),"/",IF(ISBLANK(AG836),"-",AG836),"/",IF(ISBLANK(AI836),"-",AI836))</f>
        <v>-/-/-/-/-</v>
      </c>
      <c r="M836" s="14"/>
      <c r="N836" s="4" t="n">
        <v>2012</v>
      </c>
      <c r="O836" s="4" t="str">
        <f aca="false">CONCATENATE(IF(ISBLANK(V836),"-",V836),"/",IF(ISBLANK(Y836),"-",Y836),"/",IF(ISBLANK(AB836),"-",AB836),"/",IF(ISBLANK(AE836),"-",AE836))</f>
        <v>-/-/-/-</v>
      </c>
      <c r="P836" s="4" t="s">
        <v>1302</v>
      </c>
      <c r="Q836" s="4" t="s">
        <v>1304</v>
      </c>
      <c r="T836" s="11" t="n">
        <f aca="false">M836*F836</f>
        <v>0</v>
      </c>
      <c r="U836" s="12" t="n">
        <f aca="false">G836*M836</f>
        <v>0</v>
      </c>
      <c r="V836" s="0" t="s">
        <v>161</v>
      </c>
      <c r="AB836" s="0" t="s">
        <v>161</v>
      </c>
      <c r="AE836" s="15"/>
      <c r="AJ836" s="0" t="n">
        <f aca="false">VLOOKUP(D836,Koordinaten!$A:$C,2,FALSE())</f>
        <v>12.4853384</v>
      </c>
      <c r="AK836" s="0" t="n">
        <f aca="false">VLOOKUP(D836,Koordinaten!$A:$C,3,FALSE())</f>
        <v>41.894802</v>
      </c>
      <c r="AL836" s="0" t="n">
        <f aca="false">IF(ISBLANK($E836),VLOOKUP(D836,Koordinaten!$A:$C,2,FALSE()),VLOOKUP($E836,Koordinaten!$F:$H,2,FALSE()))</f>
        <v>9.0977538</v>
      </c>
      <c r="AM836" s="0" t="n">
        <f aca="false">IF(ISBLANK($E836),VLOOKUP(D836,Koordinaten!$A:$C,3,FALSE()),VLOOKUP($E836,Koordinaten!$F:$H,3,FALSE()))</f>
        <v>40.061604</v>
      </c>
      <c r="AN836" s="0" t="str">
        <f aca="false">CONCATENATE(AK836,";",AJ836)</f>
        <v>41,894802;12,4853384</v>
      </c>
      <c r="AO836" s="0" t="str">
        <f aca="false">CONCATENATE(AM836,";",AL836)</f>
        <v>40,061604;9,0977538</v>
      </c>
      <c r="AP836" s="0" t="n">
        <f aca="false">MIN(IF(ISBLANK(X836),9999,X836),IF(ISBLANK(AA836),9999,AA836),IF(ISBLANK(AD836),9999,AD836),IF(ISBLANK(AG836),9999,AG836),IF(ISBLANK(AI836),9999,AI836))</f>
        <v>9999</v>
      </c>
    </row>
    <row r="837" customFormat="false" ht="20" hidden="false" customHeight="false" outlineLevel="0" collapsed="false">
      <c r="B837" s="4" t="s">
        <v>44</v>
      </c>
      <c r="C837" s="4" t="n">
        <v>2006</v>
      </c>
      <c r="D837" s="4" t="s">
        <v>60</v>
      </c>
      <c r="E837" s="4" t="s">
        <v>361</v>
      </c>
      <c r="F837" s="4" t="n">
        <v>1</v>
      </c>
      <c r="G837" s="4"/>
      <c r="H837" s="26" t="s">
        <v>1307</v>
      </c>
      <c r="I837" s="2" t="s">
        <v>1308</v>
      </c>
      <c r="J837" s="2" t="s">
        <v>73</v>
      </c>
      <c r="K837" s="4" t="str">
        <f aca="false">CONCATENATE(IF(ISBLANK(W837),"-",W837),"/",IF(ISBLANK(Z837),"-",Z837),"/",IF(ISBLANK(AC837),"-",AC837),"/",IF(ISBLANK(AF837),"-",AF837),"/",IF(ISBLANK(AH837),"-",AH837))</f>
        <v>2013/2013/2013/-/-</v>
      </c>
      <c r="L837" s="4" t="str">
        <f aca="false">CONCATENATE(IF(ISBLANK(X837),"-",X837),"/",IF(ISBLANK(AA837),"-",AA837),"/",IF(ISBLANK(AD837),"-",AD837),"/",IF(ISBLANK(AG837),"-",AG837),"/",IF(ISBLANK(AI837),"-",AI837))</f>
        <v>2026/2013/2026/-/-</v>
      </c>
      <c r="M837" s="14"/>
      <c r="N837" s="4" t="n">
        <v>2012</v>
      </c>
      <c r="O837" s="4" t="str">
        <f aca="false">CONCATENATE(IF(ISBLANK(V837),"-",V837),"/",IF(ISBLANK(Y837),"-",Y837),"/",IF(ISBLANK(AB837),"-",AB837),"/",IF(ISBLANK(AE837),"-",AE837))</f>
        <v>94+/88/94+/CT88,4</v>
      </c>
      <c r="P837" s="4" t="s">
        <v>1309</v>
      </c>
      <c r="Q837" s="4" t="s">
        <v>1304</v>
      </c>
      <c r="T837" s="11" t="n">
        <f aca="false">M837*F837</f>
        <v>0</v>
      </c>
      <c r="U837" s="12" t="n">
        <f aca="false">G837*M837</f>
        <v>0</v>
      </c>
      <c r="V837" s="0" t="s">
        <v>390</v>
      </c>
      <c r="W837" s="0" t="n">
        <v>2013</v>
      </c>
      <c r="X837" s="0" t="n">
        <v>2026</v>
      </c>
      <c r="Y837" s="0" t="n">
        <v>88</v>
      </c>
      <c r="Z837" s="0" t="n">
        <v>2013</v>
      </c>
      <c r="AA837" s="0" t="n">
        <v>2013</v>
      </c>
      <c r="AB837" s="0" t="s">
        <v>390</v>
      </c>
      <c r="AC837" s="0" t="n">
        <v>2013</v>
      </c>
      <c r="AD837" s="0" t="n">
        <v>2026</v>
      </c>
      <c r="AE837" s="15" t="s">
        <v>1310</v>
      </c>
      <c r="AJ837" s="0" t="n">
        <f aca="false">VLOOKUP(D837,Koordinaten!$A:$C,2,FALSE())</f>
        <v>12.4853384</v>
      </c>
      <c r="AK837" s="0" t="n">
        <f aca="false">VLOOKUP(D837,Koordinaten!$A:$C,3,FALSE())</f>
        <v>41.894802</v>
      </c>
      <c r="AL837" s="0" t="n">
        <f aca="false">IF(ISBLANK($E837),VLOOKUP(D837,Koordinaten!$A:$C,2,FALSE()),VLOOKUP($E837,Koordinaten!$F:$H,2,FALSE()))</f>
        <v>9.0977538</v>
      </c>
      <c r="AM837" s="0" t="n">
        <f aca="false">IF(ISBLANK($E837),VLOOKUP(D837,Koordinaten!$A:$C,3,FALSE()),VLOOKUP($E837,Koordinaten!$F:$H,3,FALSE()))</f>
        <v>40.061604</v>
      </c>
      <c r="AN837" s="0" t="str">
        <f aca="false">CONCATENATE(AK837,";",AJ837)</f>
        <v>41,894802;12,4853384</v>
      </c>
      <c r="AO837" s="0" t="str">
        <f aca="false">CONCATENATE(AM837,";",AL837)</f>
        <v>40,061604;9,0977538</v>
      </c>
      <c r="AP837" s="0" t="n">
        <f aca="false">MIN(IF(ISBLANK(X837),9999,X837),IF(ISBLANK(AA837),9999,AA837),IF(ISBLANK(AD837),9999,AD837),IF(ISBLANK(AG837),9999,AG837),IF(ISBLANK(AI837),9999,AI837))</f>
        <v>2013</v>
      </c>
    </row>
    <row r="838" customFormat="false" ht="13" hidden="false" customHeight="false" outlineLevel="0" collapsed="false">
      <c r="B838" s="4" t="s">
        <v>89</v>
      </c>
      <c r="C838" s="4" t="n">
        <v>2011</v>
      </c>
      <c r="D838" s="4" t="s">
        <v>60</v>
      </c>
      <c r="E838" s="4" t="s">
        <v>361</v>
      </c>
      <c r="F838" s="4" t="n">
        <v>2</v>
      </c>
      <c r="G838" s="4"/>
      <c r="H838" s="13" t="s">
        <v>1311</v>
      </c>
      <c r="I838" s="4" t="s">
        <v>1312</v>
      </c>
      <c r="J838" s="2" t="s">
        <v>595</v>
      </c>
      <c r="K838" s="4" t="str">
        <f aca="false">CONCATENATE(IF(ISBLANK(W838),"-",W838),"/",IF(ISBLANK(Z838),"-",Z838),"/",IF(ISBLANK(AC838),"-",AC838),"/",IF(ISBLANK(AF838),"-",AF838),"/",IF(ISBLANK(AH838),"-",AH838))</f>
        <v>2013/-/2013/-/-</v>
      </c>
      <c r="L838" s="4" t="str">
        <f aca="false">CONCATENATE(IF(ISBLANK(X838),"-",X838),"/",IF(ISBLANK(AA838),"-",AA838),"/",IF(ISBLANK(AD838),"-",AD838),"/",IF(ISBLANK(AG838),"-",AG838),"/",IF(ISBLANK(AI838),"-",AI838))</f>
        <v>2018/-/2018/-/-</v>
      </c>
      <c r="M838" s="14"/>
      <c r="N838" s="4" t="n">
        <v>2012</v>
      </c>
      <c r="O838" s="4" t="str">
        <f aca="false">CONCATENATE(IF(ISBLANK(V838),"-",V838),"/",IF(ISBLANK(Y838),"-",Y838),"/",IF(ISBLANK(AB838),"-",AB838),"/",IF(ISBLANK(AE838),"-",AE838))</f>
        <v>92/-/92/-</v>
      </c>
      <c r="P838" s="4" t="s">
        <v>1309</v>
      </c>
      <c r="Q838" s="4" t="s">
        <v>1304</v>
      </c>
      <c r="T838" s="11" t="n">
        <f aca="false">M838*F838</f>
        <v>0</v>
      </c>
      <c r="U838" s="12" t="n">
        <f aca="false">G838*M838</f>
        <v>0</v>
      </c>
      <c r="V838" s="0" t="n">
        <v>92</v>
      </c>
      <c r="W838" s="0" t="n">
        <v>2013</v>
      </c>
      <c r="X838" s="0" t="n">
        <v>2018</v>
      </c>
      <c r="AB838" s="0" t="n">
        <v>92</v>
      </c>
      <c r="AC838" s="0" t="n">
        <v>2013</v>
      </c>
      <c r="AD838" s="0" t="n">
        <v>2018</v>
      </c>
      <c r="AE838" s="15"/>
      <c r="AJ838" s="0" t="n">
        <f aca="false">VLOOKUP(D838,Koordinaten!$A:$C,2,FALSE())</f>
        <v>12.4853384</v>
      </c>
      <c r="AK838" s="0" t="n">
        <f aca="false">VLOOKUP(D838,Koordinaten!$A:$C,3,FALSE())</f>
        <v>41.894802</v>
      </c>
      <c r="AL838" s="0" t="n">
        <f aca="false">IF(ISBLANK($E838),VLOOKUP(D838,Koordinaten!$A:$C,2,FALSE()),VLOOKUP($E838,Koordinaten!$F:$H,2,FALSE()))</f>
        <v>9.0977538</v>
      </c>
      <c r="AM838" s="0" t="n">
        <f aca="false">IF(ISBLANK($E838),VLOOKUP(D838,Koordinaten!$A:$C,3,FALSE()),VLOOKUP($E838,Koordinaten!$F:$H,3,FALSE()))</f>
        <v>40.061604</v>
      </c>
      <c r="AN838" s="0" t="str">
        <f aca="false">CONCATENATE(AK838,";",AJ838)</f>
        <v>41,894802;12,4853384</v>
      </c>
      <c r="AO838" s="0" t="str">
        <f aca="false">CONCATENATE(AM838,";",AL838)</f>
        <v>40,061604;9,0977538</v>
      </c>
      <c r="AP838" s="0" t="n">
        <f aca="false">MIN(IF(ISBLANK(X838),9999,X838),IF(ISBLANK(AA838),9999,AA838),IF(ISBLANK(AD838),9999,AD838),IF(ISBLANK(AG838),9999,AG838),IF(ISBLANK(AI838),9999,AI838))</f>
        <v>2018</v>
      </c>
    </row>
    <row r="839" customFormat="false" ht="20" hidden="false" customHeight="false" outlineLevel="0" collapsed="false">
      <c r="B839" s="4" t="s">
        <v>44</v>
      </c>
      <c r="C839" s="4" t="n">
        <v>2007</v>
      </c>
      <c r="D839" s="4" t="s">
        <v>60</v>
      </c>
      <c r="E839" s="4" t="s">
        <v>361</v>
      </c>
      <c r="F839" s="4" t="n">
        <v>1</v>
      </c>
      <c r="G839" s="4"/>
      <c r="H839" s="13" t="s">
        <v>1313</v>
      </c>
      <c r="I839" s="4" t="s">
        <v>1314</v>
      </c>
      <c r="J839" s="2" t="s">
        <v>1315</v>
      </c>
      <c r="K839" s="4" t="str">
        <f aca="false">CONCATENATE(IF(ISBLANK(W839),"-",W839),"/",IF(ISBLANK(Z839),"-",Z839),"/",IF(ISBLANK(AC839),"-",AC839),"/",IF(ISBLANK(AF839),"-",AF839),"/",IF(ISBLANK(AH839),"-",AH839))</f>
        <v>2013/2013/2013/-/-</v>
      </c>
      <c r="L839" s="4" t="str">
        <f aca="false">CONCATENATE(IF(ISBLANK(X839),"-",X839),"/",IF(ISBLANK(AA839),"-",AA839),"/",IF(ISBLANK(AD839),"-",AD839),"/",IF(ISBLANK(AG839),"-",AG839),"/",IF(ISBLANK(AI839),"-",AI839))</f>
        <v>2017/2017/2017/-/-</v>
      </c>
      <c r="M839" s="14"/>
      <c r="N839" s="4" t="n">
        <v>2012</v>
      </c>
      <c r="O839" s="4" t="str">
        <f aca="false">CONCATENATE(IF(ISBLANK(V839),"-",V839),"/",IF(ISBLANK(Y839),"-",Y839),"/",IF(ISBLANK(AB839),"-",AB839),"/",IF(ISBLANK(AE839),"-",AE839))</f>
        <v>94/89/94/-</v>
      </c>
      <c r="P839" s="4" t="s">
        <v>1309</v>
      </c>
      <c r="Q839" s="4" t="s">
        <v>1304</v>
      </c>
      <c r="T839" s="11" t="n">
        <f aca="false">M839*F839</f>
        <v>0</v>
      </c>
      <c r="U839" s="12" t="n">
        <f aca="false">G839*M839</f>
        <v>0</v>
      </c>
      <c r="V839" s="0" t="n">
        <v>94</v>
      </c>
      <c r="W839" s="0" t="n">
        <v>2013</v>
      </c>
      <c r="X839" s="0" t="n">
        <v>2017</v>
      </c>
      <c r="Y839" s="0" t="n">
        <v>89</v>
      </c>
      <c r="Z839" s="0" t="n">
        <v>2013</v>
      </c>
      <c r="AA839" s="0" t="n">
        <v>2017</v>
      </c>
      <c r="AB839" s="0" t="n">
        <v>94</v>
      </c>
      <c r="AC839" s="0" t="n">
        <v>2013</v>
      </c>
      <c r="AD839" s="0" t="n">
        <v>2017</v>
      </c>
      <c r="AE839" s="15"/>
      <c r="AJ839" s="0" t="n">
        <f aca="false">VLOOKUP(D839,Koordinaten!$A:$C,2,FALSE())</f>
        <v>12.4853384</v>
      </c>
      <c r="AK839" s="0" t="n">
        <f aca="false">VLOOKUP(D839,Koordinaten!$A:$C,3,FALSE())</f>
        <v>41.894802</v>
      </c>
      <c r="AL839" s="0" t="n">
        <f aca="false">IF(ISBLANK($E839),VLOOKUP(D839,Koordinaten!$A:$C,2,FALSE()),VLOOKUP($E839,Koordinaten!$F:$H,2,FALSE()))</f>
        <v>9.0977538</v>
      </c>
      <c r="AM839" s="0" t="n">
        <f aca="false">IF(ISBLANK($E839),VLOOKUP(D839,Koordinaten!$A:$C,3,FALSE()),VLOOKUP($E839,Koordinaten!$F:$H,3,FALSE()))</f>
        <v>40.061604</v>
      </c>
      <c r="AN839" s="0" t="str">
        <f aca="false">CONCATENATE(AK839,";",AJ839)</f>
        <v>41,894802;12,4853384</v>
      </c>
      <c r="AO839" s="0" t="str">
        <f aca="false">CONCATENATE(AM839,";",AL839)</f>
        <v>40,061604;9,0977538</v>
      </c>
      <c r="AP839" s="0" t="n">
        <f aca="false">MIN(IF(ISBLANK(X839),9999,X839),IF(ISBLANK(AA839),9999,AA839),IF(ISBLANK(AD839),9999,AD839),IF(ISBLANK(AG839),9999,AG839),IF(ISBLANK(AI839),9999,AI839))</f>
        <v>2017</v>
      </c>
    </row>
    <row r="840" customFormat="false" ht="12.8" hidden="false" customHeight="false" outlineLevel="0" collapsed="false">
      <c r="B840" s="4" t="s">
        <v>44</v>
      </c>
      <c r="C840" s="4" t="n">
        <v>2008</v>
      </c>
      <c r="D840" s="4" t="s">
        <v>60</v>
      </c>
      <c r="E840" s="4" t="s">
        <v>361</v>
      </c>
      <c r="F840" s="4" t="n">
        <v>1</v>
      </c>
      <c r="G840" s="4"/>
      <c r="H840" s="13" t="s">
        <v>1316</v>
      </c>
      <c r="I840" s="4" t="s">
        <v>1317</v>
      </c>
      <c r="J840" s="2" t="s">
        <v>48</v>
      </c>
      <c r="K840" s="4" t="str">
        <f aca="false">CONCATENATE(IF(ISBLANK(W840),"-",W840),"/",IF(ISBLANK(Z840),"-",Z840),"/",IF(ISBLANK(AC840),"-",AC840),"/",IF(ISBLANK(AF840),"-",AF840),"/",IF(ISBLANK(AH840),"-",AH840))</f>
        <v>-/-/-/-/-</v>
      </c>
      <c r="L840" s="4" t="str">
        <f aca="false">CONCATENATE(IF(ISBLANK(X840),"-",X840),"/",IF(ISBLANK(AA840),"-",AA840),"/",IF(ISBLANK(AD840),"-",AD840),"/",IF(ISBLANK(AG840),"-",AG840),"/",IF(ISBLANK(AI840),"-",AI840))</f>
        <v>-/-/-/-/-</v>
      </c>
      <c r="M840" s="14"/>
      <c r="N840" s="4" t="n">
        <v>2012</v>
      </c>
      <c r="O840" s="4" t="str">
        <f aca="false">CONCATENATE(IF(ISBLANK(V840),"-",V840),"/",IF(ISBLANK(Y840),"-",Y840),"/",IF(ISBLANK(AB840),"-",AB840),"/",IF(ISBLANK(AE840),"-",AE840))</f>
        <v>-/-/-/-</v>
      </c>
      <c r="P840" s="4" t="s">
        <v>1316</v>
      </c>
      <c r="Q840" s="4" t="s">
        <v>1304</v>
      </c>
      <c r="T840" s="11" t="n">
        <f aca="false">M840*F840</f>
        <v>0</v>
      </c>
      <c r="U840" s="12" t="n">
        <f aca="false">G840*M840</f>
        <v>0</v>
      </c>
      <c r="V840" s="0" t="s">
        <v>161</v>
      </c>
      <c r="AB840" s="0" t="s">
        <v>161</v>
      </c>
      <c r="AE840" s="4"/>
      <c r="AJ840" s="0" t="n">
        <f aca="false">VLOOKUP(D840,Koordinaten!$A:$C,2,FALSE())</f>
        <v>12.4853384</v>
      </c>
      <c r="AK840" s="0" t="n">
        <f aca="false">VLOOKUP(D840,Koordinaten!$A:$C,3,FALSE())</f>
        <v>41.894802</v>
      </c>
      <c r="AL840" s="0" t="n">
        <f aca="false">IF(ISBLANK($E840),VLOOKUP(D840,Koordinaten!$A:$C,2,FALSE()),VLOOKUP($E840,Koordinaten!$F:$H,2,FALSE()))</f>
        <v>9.0977538</v>
      </c>
      <c r="AM840" s="0" t="n">
        <f aca="false">IF(ISBLANK($E840),VLOOKUP(D840,Koordinaten!$A:$C,3,FALSE()),VLOOKUP($E840,Koordinaten!$F:$H,3,FALSE()))</f>
        <v>40.061604</v>
      </c>
      <c r="AN840" s="0" t="str">
        <f aca="false">CONCATENATE(AK840,";",AJ840)</f>
        <v>41,894802;12,4853384</v>
      </c>
      <c r="AO840" s="0" t="str">
        <f aca="false">CONCATENATE(AM840,";",AL840)</f>
        <v>40,061604;9,0977538</v>
      </c>
      <c r="AP840" s="0" t="n">
        <f aca="false">MIN(IF(ISBLANK(X840),9999,X840),IF(ISBLANK(AA840),9999,AA840),IF(ISBLANK(AD840),9999,AD840),IF(ISBLANK(AG840),9999,AG840),IF(ISBLANK(AI840),9999,AI840))</f>
        <v>9999</v>
      </c>
    </row>
    <row r="841" customFormat="false" ht="12.8" hidden="false" customHeight="false" outlineLevel="0" collapsed="false">
      <c r="B841" s="15" t="s">
        <v>44</v>
      </c>
      <c r="C841" s="4" t="n">
        <v>2007</v>
      </c>
      <c r="D841" s="4" t="s">
        <v>60</v>
      </c>
      <c r="E841" s="4" t="s">
        <v>361</v>
      </c>
      <c r="F841" s="4" t="n">
        <v>12</v>
      </c>
      <c r="G841" s="4"/>
      <c r="H841" s="13" t="s">
        <v>1316</v>
      </c>
      <c r="I841" s="4" t="s">
        <v>1318</v>
      </c>
      <c r="J841" s="2" t="s">
        <v>48</v>
      </c>
      <c r="K841" s="4" t="str">
        <f aca="false">CONCATENATE(IF(ISBLANK(W841),"-",W841),"/",IF(ISBLANK(Z841),"-",Z841),"/",IF(ISBLANK(AC841),"-",AC841),"/",IF(ISBLANK(AF841),"-",AF841),"/",IF(ISBLANK(AH841),"-",AH841))</f>
        <v>-/-/-/-/-</v>
      </c>
      <c r="L841" s="4" t="str">
        <f aca="false">CONCATENATE(IF(ISBLANK(X841),"-",X841),"/",IF(ISBLANK(AA841),"-",AA841),"/",IF(ISBLANK(AD841),"-",AD841),"/",IF(ISBLANK(AG841),"-",AG841),"/",IF(ISBLANK(AI841),"-",AI841))</f>
        <v>-/-/-/-/-</v>
      </c>
      <c r="M841" s="14"/>
      <c r="N841" s="4" t="n">
        <v>2012</v>
      </c>
      <c r="O841" s="4" t="str">
        <f aca="false">CONCATENATE(IF(ISBLANK(V841),"-",V841),"/",IF(ISBLANK(Y841),"-",Y841),"/",IF(ISBLANK(AB841),"-",AB841),"/",IF(ISBLANK(AE841),"-",AE841))</f>
        <v>-/-/-/-</v>
      </c>
      <c r="P841" s="4" t="s">
        <v>1316</v>
      </c>
      <c r="Q841" s="4" t="s">
        <v>1304</v>
      </c>
      <c r="T841" s="11" t="n">
        <f aca="false">M841*F841</f>
        <v>0</v>
      </c>
      <c r="U841" s="12" t="n">
        <f aca="false">G841*M841</f>
        <v>0</v>
      </c>
      <c r="V841" s="0" t="s">
        <v>161</v>
      </c>
      <c r="AB841" s="0" t="s">
        <v>161</v>
      </c>
      <c r="AE841" s="15"/>
      <c r="AJ841" s="0" t="n">
        <f aca="false">VLOOKUP(D841,Koordinaten!$A:$C,2,FALSE())</f>
        <v>12.4853384</v>
      </c>
      <c r="AK841" s="0" t="n">
        <f aca="false">VLOOKUP(D841,Koordinaten!$A:$C,3,FALSE())</f>
        <v>41.894802</v>
      </c>
      <c r="AL841" s="0" t="n">
        <f aca="false">IF(ISBLANK($E841),VLOOKUP(D841,Koordinaten!$A:$C,2,FALSE()),VLOOKUP($E841,Koordinaten!$F:$H,2,FALSE()))</f>
        <v>9.0977538</v>
      </c>
      <c r="AM841" s="0" t="n">
        <f aca="false">IF(ISBLANK($E841),VLOOKUP(D841,Koordinaten!$A:$C,3,FALSE()),VLOOKUP($E841,Koordinaten!$F:$H,3,FALSE()))</f>
        <v>40.061604</v>
      </c>
      <c r="AN841" s="0" t="str">
        <f aca="false">CONCATENATE(AK841,";",AJ841)</f>
        <v>41,894802;12,4853384</v>
      </c>
      <c r="AO841" s="0" t="str">
        <f aca="false">CONCATENATE(AM841,";",AL841)</f>
        <v>40,061604;9,0977538</v>
      </c>
      <c r="AP841" s="0" t="n">
        <f aca="false">MIN(IF(ISBLANK(X841),9999,X841),IF(ISBLANK(AA841),9999,AA841),IF(ISBLANK(AD841),9999,AD841),IF(ISBLANK(AG841),9999,AG841),IF(ISBLANK(AI841),9999,AI841))</f>
        <v>9999</v>
      </c>
    </row>
    <row r="842" customFormat="false" ht="12.8" hidden="false" customHeight="false" outlineLevel="0" collapsed="false">
      <c r="B842" s="15" t="s">
        <v>44</v>
      </c>
      <c r="C842" s="4" t="n">
        <v>2008</v>
      </c>
      <c r="D842" s="4" t="s">
        <v>60</v>
      </c>
      <c r="E842" s="4" t="s">
        <v>361</v>
      </c>
      <c r="F842" s="4" t="n">
        <v>6</v>
      </c>
      <c r="G842" s="4"/>
      <c r="H842" s="13" t="s">
        <v>1316</v>
      </c>
      <c r="I842" s="2" t="s">
        <v>1319</v>
      </c>
      <c r="J842" s="2" t="s">
        <v>532</v>
      </c>
      <c r="K842" s="4" t="str">
        <f aca="false">CONCATENATE(IF(ISBLANK(W842),"-",W842),"/",IF(ISBLANK(Z842),"-",Z842),"/",IF(ISBLANK(AC842),"-",AC842),"/",IF(ISBLANK(AF842),"-",AF842),"/",IF(ISBLANK(AH842),"-",AH842))</f>
        <v>-/-/-/-/-</v>
      </c>
      <c r="L842" s="4" t="str">
        <f aca="false">CONCATENATE(IF(ISBLANK(X842),"-",X842),"/",IF(ISBLANK(AA842),"-",AA842),"/",IF(ISBLANK(AD842),"-",AD842),"/",IF(ISBLANK(AG842),"-",AG842),"/",IF(ISBLANK(AI842),"-",AI842))</f>
        <v>-/-/-/-/-</v>
      </c>
      <c r="M842" s="14"/>
      <c r="N842" s="4" t="n">
        <v>2012</v>
      </c>
      <c r="O842" s="4" t="str">
        <f aca="false">CONCATENATE(IF(ISBLANK(V842),"-",V842),"/",IF(ISBLANK(Y842),"-",Y842),"/",IF(ISBLANK(AB842),"-",AB842),"/",IF(ISBLANK(AE842),"-",AE842))</f>
        <v>-/-/-/-</v>
      </c>
      <c r="P842" s="4" t="s">
        <v>1316</v>
      </c>
      <c r="Q842" s="4" t="s">
        <v>1304</v>
      </c>
      <c r="T842" s="11" t="n">
        <f aca="false">M842*F842</f>
        <v>0</v>
      </c>
      <c r="U842" s="12" t="n">
        <f aca="false">G842*M842</f>
        <v>0</v>
      </c>
      <c r="V842" s="0" t="s">
        <v>161</v>
      </c>
      <c r="AB842" s="0" t="s">
        <v>161</v>
      </c>
      <c r="AE842" s="15"/>
      <c r="AJ842" s="0" t="n">
        <f aca="false">VLOOKUP(D842,Koordinaten!$A:$C,2,FALSE())</f>
        <v>12.4853384</v>
      </c>
      <c r="AK842" s="0" t="n">
        <f aca="false">VLOOKUP(D842,Koordinaten!$A:$C,3,FALSE())</f>
        <v>41.894802</v>
      </c>
      <c r="AL842" s="0" t="n">
        <f aca="false">IF(ISBLANK($E842),VLOOKUP(D842,Koordinaten!$A:$C,2,FALSE()),VLOOKUP($E842,Koordinaten!$F:$H,2,FALSE()))</f>
        <v>9.0977538</v>
      </c>
      <c r="AM842" s="0" t="n">
        <f aca="false">IF(ISBLANK($E842),VLOOKUP(D842,Koordinaten!$A:$C,3,FALSE()),VLOOKUP($E842,Koordinaten!$F:$H,3,FALSE()))</f>
        <v>40.061604</v>
      </c>
      <c r="AN842" s="0" t="str">
        <f aca="false">CONCATENATE(AK842,";",AJ842)</f>
        <v>41,894802;12,4853384</v>
      </c>
      <c r="AO842" s="0" t="str">
        <f aca="false">CONCATENATE(AM842,";",AL842)</f>
        <v>40,061604;9,0977538</v>
      </c>
      <c r="AP842" s="0" t="n">
        <f aca="false">MIN(IF(ISBLANK(X842),9999,X842),IF(ISBLANK(AA842),9999,AA842),IF(ISBLANK(AD842),9999,AD842),IF(ISBLANK(AG842),9999,AG842),IF(ISBLANK(AI842),9999,AI842))</f>
        <v>9999</v>
      </c>
    </row>
    <row r="843" customFormat="false" ht="12.8" hidden="false" customHeight="false" outlineLevel="0" collapsed="false">
      <c r="B843" s="15" t="s">
        <v>44</v>
      </c>
      <c r="C843" s="4" t="n">
        <v>2010</v>
      </c>
      <c r="D843" s="4" t="s">
        <v>60</v>
      </c>
      <c r="E843" s="4" t="s">
        <v>361</v>
      </c>
      <c r="F843" s="4" t="n">
        <v>12</v>
      </c>
      <c r="G843" s="4"/>
      <c r="H843" s="13" t="s">
        <v>1316</v>
      </c>
      <c r="I843" s="2" t="s">
        <v>1320</v>
      </c>
      <c r="J843" s="2" t="s">
        <v>532</v>
      </c>
      <c r="K843" s="4" t="str">
        <f aca="false">CONCATENATE(IF(ISBLANK(W843),"-",W843),"/",IF(ISBLANK(Z843),"-",Z843),"/",IF(ISBLANK(AC843),"-",AC843),"/",IF(ISBLANK(AF843),"-",AF843),"/",IF(ISBLANK(AH843),"-",AH843))</f>
        <v>-/-/-/-/-</v>
      </c>
      <c r="L843" s="4" t="str">
        <f aca="false">CONCATENATE(IF(ISBLANK(X843),"-",X843),"/",IF(ISBLANK(AA843),"-",AA843),"/",IF(ISBLANK(AD843),"-",AD843),"/",IF(ISBLANK(AG843),"-",AG843),"/",IF(ISBLANK(AI843),"-",AI843))</f>
        <v>-/-/-/-/-</v>
      </c>
      <c r="M843" s="14"/>
      <c r="N843" s="4" t="n">
        <v>2012</v>
      </c>
      <c r="O843" s="4" t="str">
        <f aca="false">CONCATENATE(IF(ISBLANK(V843),"-",V843),"/",IF(ISBLANK(Y843),"-",Y843),"/",IF(ISBLANK(AB843),"-",AB843),"/",IF(ISBLANK(AE843),"-",AE843))</f>
        <v>-/-/-/-</v>
      </c>
      <c r="P843" s="4" t="s">
        <v>1316</v>
      </c>
      <c r="Q843" s="4" t="s">
        <v>1304</v>
      </c>
      <c r="T843" s="11" t="n">
        <f aca="false">M843*F843</f>
        <v>0</v>
      </c>
      <c r="U843" s="12" t="n">
        <f aca="false">G843*M843</f>
        <v>0</v>
      </c>
      <c r="V843" s="0" t="s">
        <v>161</v>
      </c>
      <c r="AB843" s="0" t="s">
        <v>161</v>
      </c>
      <c r="AE843" s="15"/>
      <c r="AJ843" s="0" t="n">
        <f aca="false">VLOOKUP(D843,Koordinaten!$A:$C,2,FALSE())</f>
        <v>12.4853384</v>
      </c>
      <c r="AK843" s="0" t="n">
        <f aca="false">VLOOKUP(D843,Koordinaten!$A:$C,3,FALSE())</f>
        <v>41.894802</v>
      </c>
      <c r="AL843" s="0" t="n">
        <f aca="false">IF(ISBLANK($E843),VLOOKUP(D843,Koordinaten!$A:$C,2,FALSE()),VLOOKUP($E843,Koordinaten!$F:$H,2,FALSE()))</f>
        <v>9.0977538</v>
      </c>
      <c r="AM843" s="0" t="n">
        <f aca="false">IF(ISBLANK($E843),VLOOKUP(D843,Koordinaten!$A:$C,3,FALSE()),VLOOKUP($E843,Koordinaten!$F:$H,3,FALSE()))</f>
        <v>40.061604</v>
      </c>
      <c r="AN843" s="0" t="str">
        <f aca="false">CONCATENATE(AK843,";",AJ843)</f>
        <v>41,894802;12,4853384</v>
      </c>
      <c r="AO843" s="0" t="str">
        <f aca="false">CONCATENATE(AM843,";",AL843)</f>
        <v>40,061604;9,0977538</v>
      </c>
      <c r="AP843" s="0" t="n">
        <f aca="false">MIN(IF(ISBLANK(X843),9999,X843),IF(ISBLANK(AA843),9999,AA843),IF(ISBLANK(AD843),9999,AD843),IF(ISBLANK(AG843),9999,AG843),IF(ISBLANK(AI843),9999,AI843))</f>
        <v>9999</v>
      </c>
    </row>
    <row r="844" customFormat="false" ht="12.8" hidden="false" customHeight="false" outlineLevel="0" collapsed="false">
      <c r="B844" s="15" t="s">
        <v>89</v>
      </c>
      <c r="C844" s="4" t="n">
        <v>2009</v>
      </c>
      <c r="D844" s="4" t="s">
        <v>60</v>
      </c>
      <c r="E844" s="4"/>
      <c r="F844" s="4" t="n">
        <v>3</v>
      </c>
      <c r="G844" s="4"/>
      <c r="H844" s="13" t="s">
        <v>1321</v>
      </c>
      <c r="I844" s="26" t="s">
        <v>1322</v>
      </c>
      <c r="J844" s="2" t="s">
        <v>1323</v>
      </c>
      <c r="K844" s="4" t="str">
        <f aca="false">CONCATENATE(IF(ISBLANK(W844),"-",W844),"/",IF(ISBLANK(Z844),"-",Z844),"/",IF(ISBLANK(AC844),"-",AC844),"/",IF(ISBLANK(AF844),"-",AF844),"/",IF(ISBLANK(AH844),"-",AH844))</f>
        <v>-/-/-/-/-</v>
      </c>
      <c r="L844" s="4" t="str">
        <f aca="false">CONCATENATE(IF(ISBLANK(X844),"-",X844),"/",IF(ISBLANK(AA844),"-",AA844),"/",IF(ISBLANK(AD844),"-",AD844),"/",IF(ISBLANK(AG844),"-",AG844),"/",IF(ISBLANK(AI844),"-",AI844))</f>
        <v>-/-/-/-/-</v>
      </c>
      <c r="M844" s="14"/>
      <c r="N844" s="4" t="n">
        <v>2012</v>
      </c>
      <c r="O844" s="4" t="str">
        <f aca="false">CONCATENATE(IF(ISBLANK(V844),"-",V844),"/",IF(ISBLANK(Y844),"-",Y844),"/",IF(ISBLANK(AB844),"-",AB844),"/",IF(ISBLANK(AE844),"-",AE844))</f>
        <v>-/-/-/-</v>
      </c>
      <c r="P844" s="4" t="s">
        <v>1324</v>
      </c>
      <c r="Q844" s="4" t="s">
        <v>1325</v>
      </c>
      <c r="T844" s="11" t="n">
        <f aca="false">M844*F844</f>
        <v>0</v>
      </c>
      <c r="U844" s="12" t="n">
        <f aca="false">G844*M844</f>
        <v>0</v>
      </c>
      <c r="V844" s="0" t="s">
        <v>161</v>
      </c>
      <c r="AB844" s="0" t="s">
        <v>161</v>
      </c>
      <c r="AE844" s="15"/>
      <c r="AJ844" s="0" t="n">
        <f aca="false">VLOOKUP(D844,Koordinaten!$A:$C,2,FALSE())</f>
        <v>12.4853384</v>
      </c>
      <c r="AK844" s="0" t="n">
        <f aca="false">VLOOKUP(D844,Koordinaten!$A:$C,3,FALSE())</f>
        <v>41.894802</v>
      </c>
      <c r="AL844" s="0" t="n">
        <f aca="false">IF(ISBLANK($E844),VLOOKUP(D844,Koordinaten!$A:$C,2,FALSE()),VLOOKUP($E844,Koordinaten!$F:$H,2,FALSE()))</f>
        <v>12.4853384</v>
      </c>
      <c r="AM844" s="0" t="n">
        <f aca="false">IF(ISBLANK($E844),VLOOKUP(D844,Koordinaten!$A:$C,3,FALSE()),VLOOKUP($E844,Koordinaten!$F:$H,3,FALSE()))</f>
        <v>41.894802</v>
      </c>
      <c r="AN844" s="0" t="str">
        <f aca="false">CONCATENATE(AK844,";",AJ844)</f>
        <v>41,894802;12,4853384</v>
      </c>
      <c r="AO844" s="0" t="str">
        <f aca="false">CONCATENATE(AM844,";",AL844)</f>
        <v>41,894802;12,4853384</v>
      </c>
      <c r="AP844" s="0" t="n">
        <f aca="false">MIN(IF(ISBLANK(X844),9999,X844),IF(ISBLANK(AA844),9999,AA844),IF(ISBLANK(AD844),9999,AD844),IF(ISBLANK(AG844),9999,AG844),IF(ISBLANK(AI844),9999,AI844))</f>
        <v>9999</v>
      </c>
    </row>
    <row r="845" customFormat="false" ht="12.8" hidden="false" customHeight="false" outlineLevel="0" collapsed="false">
      <c r="B845" s="15" t="s">
        <v>89</v>
      </c>
      <c r="C845" s="4"/>
      <c r="D845" s="4" t="s">
        <v>60</v>
      </c>
      <c r="E845" s="4"/>
      <c r="F845" s="4" t="n">
        <v>3</v>
      </c>
      <c r="G845" s="4"/>
      <c r="H845" s="2" t="s">
        <v>1326</v>
      </c>
      <c r="I845" s="4"/>
      <c r="K845" s="4" t="str">
        <f aca="false">CONCATENATE(IF(ISBLANK(W845),"-",W845),"/",IF(ISBLANK(Z845),"-",Z845),"/",IF(ISBLANK(AC845),"-",AC845),"/",IF(ISBLANK(AF845),"-",AF845),"/",IF(ISBLANK(AH845),"-",AH845))</f>
        <v>-/-/-/-/-</v>
      </c>
      <c r="L845" s="4" t="str">
        <f aca="false">CONCATENATE(IF(ISBLANK(X845),"-",X845),"/",IF(ISBLANK(AA845),"-",AA845),"/",IF(ISBLANK(AD845),"-",AD845),"/",IF(ISBLANK(AG845),"-",AG845),"/",IF(ISBLANK(AI845),"-",AI845))</f>
        <v>-/-/-/-/-</v>
      </c>
      <c r="M845" s="14"/>
      <c r="N845" s="4" t="n">
        <v>2012</v>
      </c>
      <c r="O845" s="4" t="str">
        <f aca="false">CONCATENATE(IF(ISBLANK(V845),"-",V845),"/",IF(ISBLANK(Y845),"-",Y845),"/",IF(ISBLANK(AB845),"-",AB845),"/",IF(ISBLANK(AE845),"-",AE845))</f>
        <v>-/-/-/-</v>
      </c>
      <c r="P845" s="4" t="s">
        <v>1324</v>
      </c>
      <c r="Q845" s="4" t="s">
        <v>1325</v>
      </c>
      <c r="T845" s="11" t="n">
        <f aca="false">M845*F845</f>
        <v>0</v>
      </c>
      <c r="U845" s="12" t="n">
        <f aca="false">G845*M845</f>
        <v>0</v>
      </c>
      <c r="V845" s="0" t="s">
        <v>161</v>
      </c>
      <c r="AB845" s="0" t="s">
        <v>161</v>
      </c>
      <c r="AE845" s="15"/>
      <c r="AJ845" s="0" t="n">
        <f aca="false">VLOOKUP(D845,Koordinaten!$A:$C,2,FALSE())</f>
        <v>12.4853384</v>
      </c>
      <c r="AK845" s="0" t="n">
        <f aca="false">VLOOKUP(D845,Koordinaten!$A:$C,3,FALSE())</f>
        <v>41.894802</v>
      </c>
      <c r="AL845" s="0" t="n">
        <f aca="false">IF(ISBLANK($E845),VLOOKUP(D845,Koordinaten!$A:$C,2,FALSE()),VLOOKUP($E845,Koordinaten!$F:$H,2,FALSE()))</f>
        <v>12.4853384</v>
      </c>
      <c r="AM845" s="0" t="n">
        <f aca="false">IF(ISBLANK($E845),VLOOKUP(D845,Koordinaten!$A:$C,3,FALSE()),VLOOKUP($E845,Koordinaten!$F:$H,3,FALSE()))</f>
        <v>41.894802</v>
      </c>
      <c r="AN845" s="0" t="str">
        <f aca="false">CONCATENATE(AK845,";",AJ845)</f>
        <v>41,894802;12,4853384</v>
      </c>
      <c r="AO845" s="0" t="str">
        <f aca="false">CONCATENATE(AM845,";",AL845)</f>
        <v>41,894802;12,4853384</v>
      </c>
      <c r="AP845" s="0" t="n">
        <f aca="false">MIN(IF(ISBLANK(X845),9999,X845),IF(ISBLANK(AA845),9999,AA845),IF(ISBLANK(AD845),9999,AD845),IF(ISBLANK(AG845),9999,AG845),IF(ISBLANK(AI845),9999,AI845))</f>
        <v>9999</v>
      </c>
    </row>
    <row r="846" customFormat="false" ht="12.8" hidden="false" customHeight="false" outlineLevel="0" collapsed="false">
      <c r="B846" s="4" t="s">
        <v>52</v>
      </c>
      <c r="C846" s="5" t="n">
        <v>2009</v>
      </c>
      <c r="D846" s="4" t="s">
        <v>60</v>
      </c>
      <c r="E846" s="4" t="s">
        <v>1327</v>
      </c>
      <c r="F846" s="4" t="n">
        <v>2</v>
      </c>
      <c r="G846" s="4" t="n">
        <v>1</v>
      </c>
      <c r="H846" s="2" t="s">
        <v>1326</v>
      </c>
      <c r="I846" s="4" t="s">
        <v>1328</v>
      </c>
      <c r="J846" s="2" t="s">
        <v>79</v>
      </c>
      <c r="K846" s="4" t="str">
        <f aca="false">CONCATENATE(IF(ISBLANK(W846),"-",W846),"/",IF(ISBLANK(Z846),"-",Z846),"/",IF(ISBLANK(AC846),"-",AC846),"/",IF(ISBLANK(AF846),"-",AF846),"/",IF(ISBLANK(AH846),"-",AH846))</f>
        <v>-/-/-/-/-</v>
      </c>
      <c r="L846" s="4" t="str">
        <f aca="false">CONCATENATE(IF(ISBLANK(X846),"-",X846),"/",IF(ISBLANK(AA846),"-",AA846),"/",IF(ISBLANK(AD846),"-",AD846),"/",IF(ISBLANK(AG846),"-",AG846),"/",IF(ISBLANK(AI846),"-",AI846))</f>
        <v>-/-/-/-/-</v>
      </c>
      <c r="M846" s="14"/>
      <c r="N846" s="4" t="n">
        <v>2012</v>
      </c>
      <c r="O846" s="4" t="str">
        <f aca="false">CONCATENATE(IF(ISBLANK(V846),"-",V846),"/",IF(ISBLANK(Y846),"-",Y846),"/",IF(ISBLANK(AB846),"-",AB846),"/",IF(ISBLANK(AE846),"-",AE846))</f>
        <v>-/-/-/-</v>
      </c>
      <c r="P846" s="4" t="s">
        <v>1324</v>
      </c>
      <c r="Q846" s="4" t="s">
        <v>1325</v>
      </c>
      <c r="T846" s="11" t="n">
        <f aca="false">M846*F846</f>
        <v>0</v>
      </c>
      <c r="U846" s="12" t="n">
        <f aca="false">G846*M846</f>
        <v>0</v>
      </c>
      <c r="V846" s="0" t="s">
        <v>161</v>
      </c>
      <c r="AB846" s="0" t="s">
        <v>161</v>
      </c>
      <c r="AE846" s="15"/>
      <c r="AJ846" s="0" t="n">
        <f aca="false">VLOOKUP(D846,Koordinaten!$A:$C,2,FALSE())</f>
        <v>12.4853384</v>
      </c>
      <c r="AK846" s="0" t="n">
        <f aca="false">VLOOKUP(D846,Koordinaten!$A:$C,3,FALSE())</f>
        <v>41.894802</v>
      </c>
      <c r="AL846" s="0" t="n">
        <f aca="false">IF(ISBLANK($E846),VLOOKUP(D846,Koordinaten!$A:$C,2,FALSE()),VLOOKUP($E846,Koordinaten!$F:$H,2,FALSE()))</f>
        <v>8.7026296</v>
      </c>
      <c r="AM846" s="0" t="n">
        <f aca="false">IF(ISBLANK($E846),VLOOKUP(D846,Koordinaten!$A:$C,3,FALSE()),VLOOKUP($E846,Koordinaten!$F:$H,3,FALSE()))</f>
        <v>44.4777617</v>
      </c>
      <c r="AN846" s="0" t="str">
        <f aca="false">CONCATENATE(AK846,";",AJ846)</f>
        <v>41,894802;12,4853384</v>
      </c>
      <c r="AO846" s="0" t="str">
        <f aca="false">CONCATENATE(AM846,";",AL846)</f>
        <v>44,4777617;8,7026296</v>
      </c>
      <c r="AP846" s="0" t="n">
        <f aca="false">MIN(IF(ISBLANK(X846),9999,X846),IF(ISBLANK(AA846),9999,AA846),IF(ISBLANK(AD846),9999,AD846),IF(ISBLANK(AG846),9999,AG846),IF(ISBLANK(AI846),9999,AI846))</f>
        <v>9999</v>
      </c>
      <c r="AQ846" s="10" t="n">
        <v>44107</v>
      </c>
      <c r="AR846" s="0" t="s">
        <v>51</v>
      </c>
    </row>
    <row r="847" customFormat="false" ht="12.8" hidden="false" customHeight="false" outlineLevel="0" collapsed="false">
      <c r="B847" s="15" t="s">
        <v>89</v>
      </c>
      <c r="C847" s="4" t="n">
        <v>2011</v>
      </c>
      <c r="D847" s="4" t="s">
        <v>60</v>
      </c>
      <c r="E847" s="4"/>
      <c r="F847" s="4" t="n">
        <v>3</v>
      </c>
      <c r="G847" s="4"/>
      <c r="H847" s="2" t="s">
        <v>1329</v>
      </c>
      <c r="I847" s="4" t="s">
        <v>1330</v>
      </c>
      <c r="J847" s="2" t="s">
        <v>1031</v>
      </c>
      <c r="K847" s="4" t="str">
        <f aca="false">CONCATENATE(IF(ISBLANK(W847),"-",W847),"/",IF(ISBLANK(Z847),"-",Z847),"/",IF(ISBLANK(AC847),"-",AC847),"/",IF(ISBLANK(AF847),"-",AF847),"/",IF(ISBLANK(AH847),"-",AH847))</f>
        <v>-/-/-/-/-</v>
      </c>
      <c r="L847" s="4" t="str">
        <f aca="false">CONCATENATE(IF(ISBLANK(X847),"-",X847),"/",IF(ISBLANK(AA847),"-",AA847),"/",IF(ISBLANK(AD847),"-",AD847),"/",IF(ISBLANK(AG847),"-",AG847),"/",IF(ISBLANK(AI847),"-",AI847))</f>
        <v>-/-/-/-/-</v>
      </c>
      <c r="M847" s="14"/>
      <c r="N847" s="4" t="n">
        <v>2012</v>
      </c>
      <c r="O847" s="4" t="str">
        <f aca="false">CONCATENATE(IF(ISBLANK(V847),"-",V847),"/",IF(ISBLANK(Y847),"-",Y847),"/",IF(ISBLANK(AB847),"-",AB847),"/",IF(ISBLANK(AE847),"-",AE847))</f>
        <v>-/-/-/-</v>
      </c>
      <c r="P847" s="4" t="s">
        <v>1331</v>
      </c>
      <c r="Q847" s="4" t="s">
        <v>1325</v>
      </c>
      <c r="T847" s="11" t="n">
        <f aca="false">M847*F847</f>
        <v>0</v>
      </c>
      <c r="U847" s="12" t="n">
        <f aca="false">G847*M847</f>
        <v>0</v>
      </c>
      <c r="V847" s="0" t="s">
        <v>161</v>
      </c>
      <c r="AB847" s="0" t="s">
        <v>161</v>
      </c>
      <c r="AE847" s="15"/>
      <c r="AJ847" s="0" t="n">
        <f aca="false">VLOOKUP(D847,Koordinaten!$A:$C,2,FALSE())</f>
        <v>12.4853384</v>
      </c>
      <c r="AK847" s="0" t="n">
        <f aca="false">VLOOKUP(D847,Koordinaten!$A:$C,3,FALSE())</f>
        <v>41.894802</v>
      </c>
      <c r="AL847" s="0" t="n">
        <f aca="false">IF(ISBLANK($E847),VLOOKUP(D847,Koordinaten!$A:$C,2,FALSE()),VLOOKUP($E847,Koordinaten!$F:$H,2,FALSE()))</f>
        <v>12.4853384</v>
      </c>
      <c r="AM847" s="0" t="n">
        <f aca="false">IF(ISBLANK($E847),VLOOKUP(D847,Koordinaten!$A:$C,3,FALSE()),VLOOKUP($E847,Koordinaten!$F:$H,3,FALSE()))</f>
        <v>41.894802</v>
      </c>
      <c r="AN847" s="0" t="str">
        <f aca="false">CONCATENATE(AK847,";",AJ847)</f>
        <v>41,894802;12,4853384</v>
      </c>
      <c r="AO847" s="0" t="str">
        <f aca="false">CONCATENATE(AM847,";",AL847)</f>
        <v>41,894802;12,4853384</v>
      </c>
      <c r="AP847" s="0" t="n">
        <f aca="false">MIN(IF(ISBLANK(X847),9999,X847),IF(ISBLANK(AA847),9999,AA847),IF(ISBLANK(AD847),9999,AD847),IF(ISBLANK(AG847),9999,AG847),IF(ISBLANK(AI847),9999,AI847))</f>
        <v>9999</v>
      </c>
    </row>
    <row r="848" customFormat="false" ht="24" hidden="false" customHeight="false" outlineLevel="0" collapsed="false">
      <c r="B848" s="15" t="s">
        <v>44</v>
      </c>
      <c r="C848" s="4" t="n">
        <v>2008</v>
      </c>
      <c r="D848" s="4" t="s">
        <v>60</v>
      </c>
      <c r="E848" s="4" t="s">
        <v>224</v>
      </c>
      <c r="F848" s="4" t="n">
        <v>3</v>
      </c>
      <c r="G848" s="4"/>
      <c r="H848" s="13" t="s">
        <v>1332</v>
      </c>
      <c r="I848" s="4" t="s">
        <v>1333</v>
      </c>
      <c r="J848" s="2" t="s">
        <v>1031</v>
      </c>
      <c r="K848" s="4" t="str">
        <f aca="false">CONCATENATE(IF(ISBLANK(W848),"-",W848),"/",IF(ISBLANK(Z848),"-",Z848),"/",IF(ISBLANK(AC848),"-",AC848),"/",IF(ISBLANK(AF848),"-",AF848),"/",IF(ISBLANK(AH848),"-",AH848))</f>
        <v>-/-/-/-/-</v>
      </c>
      <c r="L848" s="4" t="str">
        <f aca="false">CONCATENATE(IF(ISBLANK(X848),"-",X848),"/",IF(ISBLANK(AA848),"-",AA848),"/",IF(ISBLANK(AD848),"-",AD848),"/",IF(ISBLANK(AG848),"-",AG848),"/",IF(ISBLANK(AI848),"-",AI848))</f>
        <v>-/-/-/-/-</v>
      </c>
      <c r="M848" s="14"/>
      <c r="N848" s="4" t="n">
        <v>2012</v>
      </c>
      <c r="O848" s="4" t="str">
        <f aca="false">CONCATENATE(IF(ISBLANK(V848),"-",V848),"/",IF(ISBLANK(Y848),"-",Y848),"/",IF(ISBLANK(AB848),"-",AB848),"/",IF(ISBLANK(AE848),"-",AE848))</f>
        <v>-/-/-/GR2</v>
      </c>
      <c r="P848" s="4" t="s">
        <v>1332</v>
      </c>
      <c r="Q848" s="4" t="s">
        <v>1334</v>
      </c>
      <c r="T848" s="11" t="n">
        <f aca="false">M848*F848</f>
        <v>0</v>
      </c>
      <c r="U848" s="12" t="n">
        <f aca="false">G848*M848</f>
        <v>0</v>
      </c>
      <c r="V848" s="0" t="s">
        <v>161</v>
      </c>
      <c r="AB848" s="0" t="s">
        <v>161</v>
      </c>
      <c r="AE848" s="15" t="s">
        <v>1335</v>
      </c>
      <c r="AJ848" s="0" t="n">
        <f aca="false">VLOOKUP(D848,Koordinaten!$A:$C,2,FALSE())</f>
        <v>12.4853384</v>
      </c>
      <c r="AK848" s="0" t="n">
        <f aca="false">VLOOKUP(D848,Koordinaten!$A:$C,3,FALSE())</f>
        <v>41.894802</v>
      </c>
      <c r="AL848" s="0" t="n">
        <f aca="false">IF(ISBLANK($E848),VLOOKUP(D848,Koordinaten!$A:$C,2,FALSE()),VLOOKUP($E848,Koordinaten!$F:$H,2,FALSE()))</f>
        <v>10.9924122</v>
      </c>
      <c r="AM848" s="0" t="n">
        <f aca="false">IF(ISBLANK($E848),VLOOKUP(D848,Koordinaten!$A:$C,3,FALSE()),VLOOKUP($E848,Koordinaten!$F:$H,3,FALSE()))</f>
        <v>45.4384958</v>
      </c>
      <c r="AN848" s="0" t="str">
        <f aca="false">CONCATENATE(AK848,";",AJ848)</f>
        <v>41,894802;12,4853384</v>
      </c>
      <c r="AO848" s="0" t="str">
        <f aca="false">CONCATENATE(AM848,";",AL848)</f>
        <v>45,4384958;10,9924122</v>
      </c>
      <c r="AP848" s="0" t="n">
        <f aca="false">MIN(IF(ISBLANK(X848),9999,X848),IF(ISBLANK(AA848),9999,AA848),IF(ISBLANK(AD848),9999,AD848),IF(ISBLANK(AG848),9999,AG848),IF(ISBLANK(AI848),9999,AI848))</f>
        <v>9999</v>
      </c>
    </row>
    <row r="849" customFormat="false" ht="12.8" hidden="false" customHeight="false" outlineLevel="0" collapsed="false">
      <c r="B849" s="15" t="s">
        <v>89</v>
      </c>
      <c r="C849" s="4" t="n">
        <v>2008</v>
      </c>
      <c r="D849" s="4" t="s">
        <v>60</v>
      </c>
      <c r="E849" s="4" t="s">
        <v>224</v>
      </c>
      <c r="F849" s="4" t="n">
        <v>3</v>
      </c>
      <c r="G849" s="4"/>
      <c r="H849" s="13" t="s">
        <v>1332</v>
      </c>
      <c r="I849" s="4" t="s">
        <v>1336</v>
      </c>
      <c r="J849" s="2" t="s">
        <v>1079</v>
      </c>
      <c r="K849" s="4" t="str">
        <f aca="false">CONCATENATE(IF(ISBLANK(W849),"-",W849),"/",IF(ISBLANK(Z849),"-",Z849),"/",IF(ISBLANK(AC849),"-",AC849),"/",IF(ISBLANK(AF849),"-",AF849),"/",IF(ISBLANK(AH849),"-",AH849))</f>
        <v>-/-/-/-/-</v>
      </c>
      <c r="L849" s="4" t="str">
        <f aca="false">CONCATENATE(IF(ISBLANK(X849),"-",X849),"/",IF(ISBLANK(AA849),"-",AA849),"/",IF(ISBLANK(AD849),"-",AD849),"/",IF(ISBLANK(AG849),"-",AG849),"/",IF(ISBLANK(AI849),"-",AI849))</f>
        <v>-/-/-/-/-</v>
      </c>
      <c r="M849" s="14"/>
      <c r="N849" s="4" t="n">
        <v>2012</v>
      </c>
      <c r="O849" s="4" t="str">
        <f aca="false">CONCATENATE(IF(ISBLANK(V849),"-",V849),"/",IF(ISBLANK(Y849),"-",Y849),"/",IF(ISBLANK(AB849),"-",AB849),"/",IF(ISBLANK(AE849),"-",AE849))</f>
        <v>-/-/-/GR3</v>
      </c>
      <c r="P849" s="4" t="s">
        <v>1332</v>
      </c>
      <c r="Q849" s="4" t="s">
        <v>1334</v>
      </c>
      <c r="T849" s="11" t="n">
        <f aca="false">M849*F849</f>
        <v>0</v>
      </c>
      <c r="U849" s="12" t="n">
        <f aca="false">G849*M849</f>
        <v>0</v>
      </c>
      <c r="V849" s="0" t="s">
        <v>161</v>
      </c>
      <c r="AB849" s="0" t="s">
        <v>161</v>
      </c>
      <c r="AE849" s="15" t="s">
        <v>993</v>
      </c>
      <c r="AJ849" s="0" t="n">
        <f aca="false">VLOOKUP(D849,Koordinaten!$A:$C,2,FALSE())</f>
        <v>12.4853384</v>
      </c>
      <c r="AK849" s="0" t="n">
        <f aca="false">VLOOKUP(D849,Koordinaten!$A:$C,3,FALSE())</f>
        <v>41.894802</v>
      </c>
      <c r="AL849" s="0" t="n">
        <f aca="false">IF(ISBLANK($E849),VLOOKUP(D849,Koordinaten!$A:$C,2,FALSE()),VLOOKUP($E849,Koordinaten!$F:$H,2,FALSE()))</f>
        <v>10.9924122</v>
      </c>
      <c r="AM849" s="0" t="n">
        <f aca="false">IF(ISBLANK($E849),VLOOKUP(D849,Koordinaten!$A:$C,3,FALSE()),VLOOKUP($E849,Koordinaten!$F:$H,3,FALSE()))</f>
        <v>45.4384958</v>
      </c>
      <c r="AN849" s="0" t="str">
        <f aca="false">CONCATENATE(AK849,";",AJ849)</f>
        <v>41,894802;12,4853384</v>
      </c>
      <c r="AO849" s="0" t="str">
        <f aca="false">CONCATENATE(AM849,";",AL849)</f>
        <v>45,4384958;10,9924122</v>
      </c>
      <c r="AP849" s="0" t="n">
        <f aca="false">MIN(IF(ISBLANK(X849),9999,X849),IF(ISBLANK(AA849),9999,AA849),IF(ISBLANK(AD849),9999,AD849),IF(ISBLANK(AG849),9999,AG849),IF(ISBLANK(AI849),9999,AI849))</f>
        <v>9999</v>
      </c>
    </row>
    <row r="850" customFormat="false" ht="12.8" hidden="false" customHeight="false" outlineLevel="0" collapsed="false">
      <c r="B850" s="15" t="s">
        <v>89</v>
      </c>
      <c r="C850" s="4" t="n">
        <v>2011</v>
      </c>
      <c r="D850" s="4" t="s">
        <v>60</v>
      </c>
      <c r="E850" s="4" t="s">
        <v>224</v>
      </c>
      <c r="F850" s="4" t="n">
        <v>6</v>
      </c>
      <c r="G850" s="4"/>
      <c r="H850" s="13" t="s">
        <v>1332</v>
      </c>
      <c r="I850" s="4" t="s">
        <v>1337</v>
      </c>
      <c r="K850" s="4" t="str">
        <f aca="false">CONCATENATE(IF(ISBLANK(W850),"-",W850),"/",IF(ISBLANK(Z850),"-",Z850),"/",IF(ISBLANK(AC850),"-",AC850),"/",IF(ISBLANK(AF850),"-",AF850),"/",IF(ISBLANK(AH850),"-",AH850))</f>
        <v>-/-/-/-/-</v>
      </c>
      <c r="L850" s="4" t="str">
        <f aca="false">CONCATENATE(IF(ISBLANK(X850),"-",X850),"/",IF(ISBLANK(AA850),"-",AA850),"/",IF(ISBLANK(AD850),"-",AD850),"/",IF(ISBLANK(AG850),"-",AG850),"/",IF(ISBLANK(AI850),"-",AI850))</f>
        <v>-/-/-/-/-</v>
      </c>
      <c r="M850" s="14"/>
      <c r="N850" s="4" t="n">
        <v>2012</v>
      </c>
      <c r="O850" s="4" t="str">
        <f aca="false">CONCATENATE(IF(ISBLANK(V850),"-",V850),"/",IF(ISBLANK(Y850),"-",Y850),"/",IF(ISBLANK(AB850),"-",AB850),"/",IF(ISBLANK(AE850),"-",AE850))</f>
        <v>-/-/-/GR2</v>
      </c>
      <c r="P850" s="4" t="s">
        <v>1332</v>
      </c>
      <c r="Q850" s="4" t="s">
        <v>1334</v>
      </c>
      <c r="T850" s="11" t="n">
        <f aca="false">M850*F850</f>
        <v>0</v>
      </c>
      <c r="U850" s="12" t="n">
        <f aca="false">G850*M850</f>
        <v>0</v>
      </c>
      <c r="V850" s="0" t="s">
        <v>161</v>
      </c>
      <c r="AB850" s="0" t="s">
        <v>161</v>
      </c>
      <c r="AE850" s="15" t="s">
        <v>1335</v>
      </c>
      <c r="AJ850" s="0" t="n">
        <f aca="false">VLOOKUP(D850,Koordinaten!$A:$C,2,FALSE())</f>
        <v>12.4853384</v>
      </c>
      <c r="AK850" s="0" t="n">
        <f aca="false">VLOOKUP(D850,Koordinaten!$A:$C,3,FALSE())</f>
        <v>41.894802</v>
      </c>
      <c r="AL850" s="0" t="n">
        <f aca="false">IF(ISBLANK($E850),VLOOKUP(D850,Koordinaten!$A:$C,2,FALSE()),VLOOKUP($E850,Koordinaten!$F:$H,2,FALSE()))</f>
        <v>10.9924122</v>
      </c>
      <c r="AM850" s="0" t="n">
        <f aca="false">IF(ISBLANK($E850),VLOOKUP(D850,Koordinaten!$A:$C,3,FALSE()),VLOOKUP($E850,Koordinaten!$F:$H,3,FALSE()))</f>
        <v>45.4384958</v>
      </c>
      <c r="AN850" s="0" t="str">
        <f aca="false">CONCATENATE(AK850,";",AJ850)</f>
        <v>41,894802;12,4853384</v>
      </c>
      <c r="AO850" s="0" t="str">
        <f aca="false">CONCATENATE(AM850,";",AL850)</f>
        <v>45,4384958;10,9924122</v>
      </c>
      <c r="AP850" s="0" t="n">
        <f aca="false">MIN(IF(ISBLANK(X850),9999,X850),IF(ISBLANK(AA850),9999,AA850),IF(ISBLANK(AD850),9999,AD850),IF(ISBLANK(AG850),9999,AG850),IF(ISBLANK(AI850),9999,AI850))</f>
        <v>9999</v>
      </c>
    </row>
    <row r="851" customFormat="false" ht="12.8" hidden="false" customHeight="false" outlineLevel="0" collapsed="false">
      <c r="B851" s="15" t="s">
        <v>89</v>
      </c>
      <c r="C851" s="4"/>
      <c r="D851" s="4" t="s">
        <v>60</v>
      </c>
      <c r="E851" s="4" t="s">
        <v>224</v>
      </c>
      <c r="F851" s="4" t="n">
        <v>6</v>
      </c>
      <c r="G851" s="4"/>
      <c r="H851" s="13" t="s">
        <v>996</v>
      </c>
      <c r="I851" s="4" t="s">
        <v>1338</v>
      </c>
      <c r="K851" s="4" t="str">
        <f aca="false">CONCATENATE(IF(ISBLANK(W851),"-",W851),"/",IF(ISBLANK(Z851),"-",Z851),"/",IF(ISBLANK(AC851),"-",AC851),"/",IF(ISBLANK(AF851),"-",AF851),"/",IF(ISBLANK(AH851),"-",AH851))</f>
        <v>-/-/-/-/-</v>
      </c>
      <c r="L851" s="4" t="str">
        <f aca="false">CONCATENATE(IF(ISBLANK(X851),"-",X851),"/",IF(ISBLANK(AA851),"-",AA851),"/",IF(ISBLANK(AD851),"-",AD851),"/",IF(ISBLANK(AG851),"-",AG851),"/",IF(ISBLANK(AI851),"-",AI851))</f>
        <v>-/-/-/-/-</v>
      </c>
      <c r="M851" s="14"/>
      <c r="N851" s="4" t="n">
        <v>2012</v>
      </c>
      <c r="O851" s="4" t="str">
        <f aca="false">CONCATENATE(IF(ISBLANK(V851),"-",V851),"/",IF(ISBLANK(Y851),"-",Y851),"/",IF(ISBLANK(AB851),"-",AB851),"/",IF(ISBLANK(AE851),"-",AE851))</f>
        <v>-/-/-/GR3</v>
      </c>
      <c r="P851" s="4" t="s">
        <v>996</v>
      </c>
      <c r="Q851" s="4" t="s">
        <v>1334</v>
      </c>
      <c r="T851" s="11" t="n">
        <f aca="false">M851*F851</f>
        <v>0</v>
      </c>
      <c r="U851" s="12" t="n">
        <f aca="false">G851*M851</f>
        <v>0</v>
      </c>
      <c r="V851" s="0" t="s">
        <v>161</v>
      </c>
      <c r="AB851" s="0" t="s">
        <v>161</v>
      </c>
      <c r="AE851" s="15" t="s">
        <v>993</v>
      </c>
      <c r="AJ851" s="0" t="n">
        <f aca="false">VLOOKUP(D851,Koordinaten!$A:$C,2,FALSE())</f>
        <v>12.4853384</v>
      </c>
      <c r="AK851" s="0" t="n">
        <f aca="false">VLOOKUP(D851,Koordinaten!$A:$C,3,FALSE())</f>
        <v>41.894802</v>
      </c>
      <c r="AL851" s="0" t="n">
        <f aca="false">IF(ISBLANK($E851),VLOOKUP(D851,Koordinaten!$A:$C,2,FALSE()),VLOOKUP($E851,Koordinaten!$F:$H,2,FALSE()))</f>
        <v>10.9924122</v>
      </c>
      <c r="AM851" s="0" t="n">
        <f aca="false">IF(ISBLANK($E851),VLOOKUP(D851,Koordinaten!$A:$C,3,FALSE()),VLOOKUP($E851,Koordinaten!$F:$H,3,FALSE()))</f>
        <v>45.4384958</v>
      </c>
      <c r="AN851" s="0" t="str">
        <f aca="false">CONCATENATE(AK851,";",AJ851)</f>
        <v>41,894802;12,4853384</v>
      </c>
      <c r="AO851" s="0" t="str">
        <f aca="false">CONCATENATE(AM851,";",AL851)</f>
        <v>45,4384958;10,9924122</v>
      </c>
      <c r="AP851" s="0" t="n">
        <f aca="false">MIN(IF(ISBLANK(X851),9999,X851),IF(ISBLANK(AA851),9999,AA851),IF(ISBLANK(AD851),9999,AD851),IF(ISBLANK(AG851),9999,AG851),IF(ISBLANK(AI851),9999,AI851))</f>
        <v>9999</v>
      </c>
    </row>
    <row r="852" customFormat="false" ht="12.8" hidden="false" customHeight="false" outlineLevel="0" collapsed="false">
      <c r="B852" s="15" t="s">
        <v>89</v>
      </c>
      <c r="C852" s="4" t="n">
        <v>2011</v>
      </c>
      <c r="D852" s="4" t="s">
        <v>60</v>
      </c>
      <c r="E852" s="4" t="s">
        <v>224</v>
      </c>
      <c r="F852" s="4" t="n">
        <v>6</v>
      </c>
      <c r="G852" s="4"/>
      <c r="H852" s="13" t="s">
        <v>996</v>
      </c>
      <c r="I852" s="4" t="s">
        <v>1339</v>
      </c>
      <c r="K852" s="4" t="str">
        <f aca="false">CONCATENATE(IF(ISBLANK(W852),"-",W852),"/",IF(ISBLANK(Z852),"-",Z852),"/",IF(ISBLANK(AC852),"-",AC852),"/",IF(ISBLANK(AF852),"-",AF852),"/",IF(ISBLANK(AH852),"-",AH852))</f>
        <v>-/-/-/-/-</v>
      </c>
      <c r="L852" s="4" t="str">
        <f aca="false">CONCATENATE(IF(ISBLANK(X852),"-",X852),"/",IF(ISBLANK(AA852),"-",AA852),"/",IF(ISBLANK(AD852),"-",AD852),"/",IF(ISBLANK(AG852),"-",AG852),"/",IF(ISBLANK(AI852),"-",AI852))</f>
        <v>-/-/-/-/-</v>
      </c>
      <c r="M852" s="14"/>
      <c r="N852" s="4" t="n">
        <v>2012</v>
      </c>
      <c r="O852" s="4" t="str">
        <f aca="false">CONCATENATE(IF(ISBLANK(V852),"-",V852),"/",IF(ISBLANK(Y852),"-",Y852),"/",IF(ISBLANK(AB852),"-",AB852),"/",IF(ISBLANK(AE852),"-",AE852))</f>
        <v>-/-/-/GR2</v>
      </c>
      <c r="P852" s="4" t="s">
        <v>996</v>
      </c>
      <c r="Q852" s="4" t="s">
        <v>1334</v>
      </c>
      <c r="T852" s="11" t="n">
        <f aca="false">M852*F852</f>
        <v>0</v>
      </c>
      <c r="U852" s="12" t="n">
        <f aca="false">G852*M852</f>
        <v>0</v>
      </c>
      <c r="V852" s="0" t="s">
        <v>161</v>
      </c>
      <c r="AB852" s="0" t="s">
        <v>161</v>
      </c>
      <c r="AE852" s="15" t="s">
        <v>1335</v>
      </c>
      <c r="AJ852" s="0" t="n">
        <f aca="false">VLOOKUP(D852,Koordinaten!$A:$C,2,FALSE())</f>
        <v>12.4853384</v>
      </c>
      <c r="AK852" s="0" t="n">
        <f aca="false">VLOOKUP(D852,Koordinaten!$A:$C,3,FALSE())</f>
        <v>41.894802</v>
      </c>
      <c r="AL852" s="0" t="n">
        <f aca="false">IF(ISBLANK($E852),VLOOKUP(D852,Koordinaten!$A:$C,2,FALSE()),VLOOKUP($E852,Koordinaten!$F:$H,2,FALSE()))</f>
        <v>10.9924122</v>
      </c>
      <c r="AM852" s="0" t="n">
        <f aca="false">IF(ISBLANK($E852),VLOOKUP(D852,Koordinaten!$A:$C,3,FALSE()),VLOOKUP($E852,Koordinaten!$F:$H,3,FALSE()))</f>
        <v>45.4384958</v>
      </c>
      <c r="AN852" s="0" t="str">
        <f aca="false">CONCATENATE(AK852,";",AJ852)</f>
        <v>41,894802;12,4853384</v>
      </c>
      <c r="AO852" s="0" t="str">
        <f aca="false">CONCATENATE(AM852,";",AL852)</f>
        <v>45,4384958;10,9924122</v>
      </c>
      <c r="AP852" s="0" t="n">
        <f aca="false">MIN(IF(ISBLANK(X852),9999,X852),IF(ISBLANK(AA852),9999,AA852),IF(ISBLANK(AD852),9999,AD852),IF(ISBLANK(AG852),9999,AG852),IF(ISBLANK(AI852),9999,AI852))</f>
        <v>9999</v>
      </c>
    </row>
    <row r="853" customFormat="false" ht="12.8" hidden="false" customHeight="false" outlineLevel="0" collapsed="false">
      <c r="B853" s="15" t="s">
        <v>89</v>
      </c>
      <c r="C853" s="4" t="n">
        <v>2010</v>
      </c>
      <c r="D853" s="4" t="s">
        <v>60</v>
      </c>
      <c r="E853" s="4" t="s">
        <v>224</v>
      </c>
      <c r="F853" s="4" t="n">
        <v>6</v>
      </c>
      <c r="G853" s="4"/>
      <c r="H853" s="13" t="s">
        <v>1340</v>
      </c>
      <c r="I853" s="4" t="s">
        <v>1341</v>
      </c>
      <c r="K853" s="4" t="str">
        <f aca="false">CONCATENATE(IF(ISBLANK(W853),"-",W853),"/",IF(ISBLANK(Z853),"-",Z853),"/",IF(ISBLANK(AC853),"-",AC853),"/",IF(ISBLANK(AF853),"-",AF853),"/",IF(ISBLANK(AH853),"-",AH853))</f>
        <v>-/-/-/-/-</v>
      </c>
      <c r="L853" s="4" t="str">
        <f aca="false">CONCATENATE(IF(ISBLANK(X853),"-",X853),"/",IF(ISBLANK(AA853),"-",AA853),"/",IF(ISBLANK(AD853),"-",AD853),"/",IF(ISBLANK(AG853),"-",AG853),"/",IF(ISBLANK(AI853),"-",AI853))</f>
        <v>-/-/-/-/-</v>
      </c>
      <c r="M853" s="14"/>
      <c r="N853" s="4" t="n">
        <v>2012</v>
      </c>
      <c r="O853" s="4" t="str">
        <f aca="false">CONCATENATE(IF(ISBLANK(V853),"-",V853),"/",IF(ISBLANK(Y853),"-",Y853),"/",IF(ISBLANK(AB853),"-",AB853),"/",IF(ISBLANK(AE853),"-",AE853))</f>
        <v>-/-/-/GR3</v>
      </c>
      <c r="P853" s="4" t="s">
        <v>1340</v>
      </c>
      <c r="Q853" s="4" t="s">
        <v>1334</v>
      </c>
      <c r="T853" s="11" t="n">
        <f aca="false">M853*F853</f>
        <v>0</v>
      </c>
      <c r="U853" s="12" t="n">
        <f aca="false">G853*M853</f>
        <v>0</v>
      </c>
      <c r="V853" s="0" t="s">
        <v>161</v>
      </c>
      <c r="AB853" s="0" t="s">
        <v>161</v>
      </c>
      <c r="AE853" s="15" t="s">
        <v>993</v>
      </c>
      <c r="AJ853" s="0" t="n">
        <f aca="false">VLOOKUP(D853,Koordinaten!$A:$C,2,FALSE())</f>
        <v>12.4853384</v>
      </c>
      <c r="AK853" s="0" t="n">
        <f aca="false">VLOOKUP(D853,Koordinaten!$A:$C,3,FALSE())</f>
        <v>41.894802</v>
      </c>
      <c r="AL853" s="0" t="n">
        <f aca="false">IF(ISBLANK($E853),VLOOKUP(D853,Koordinaten!$A:$C,2,FALSE()),VLOOKUP($E853,Koordinaten!$F:$H,2,FALSE()))</f>
        <v>10.9924122</v>
      </c>
      <c r="AM853" s="0" t="n">
        <f aca="false">IF(ISBLANK($E853),VLOOKUP(D853,Koordinaten!$A:$C,3,FALSE()),VLOOKUP($E853,Koordinaten!$F:$H,3,FALSE()))</f>
        <v>45.4384958</v>
      </c>
      <c r="AN853" s="0" t="str">
        <f aca="false">CONCATENATE(AK853,";",AJ853)</f>
        <v>41,894802;12,4853384</v>
      </c>
      <c r="AO853" s="0" t="str">
        <f aca="false">CONCATENATE(AM853,";",AL853)</f>
        <v>45,4384958;10,9924122</v>
      </c>
      <c r="AP853" s="0" t="n">
        <f aca="false">MIN(IF(ISBLANK(X853),9999,X853),IF(ISBLANK(AA853),9999,AA853),IF(ISBLANK(AD853),9999,AD853),IF(ISBLANK(AG853),9999,AG853),IF(ISBLANK(AI853),9999,AI853))</f>
        <v>9999</v>
      </c>
    </row>
    <row r="854" customFormat="false" ht="20" hidden="false" customHeight="false" outlineLevel="0" collapsed="false">
      <c r="B854" s="15" t="s">
        <v>89</v>
      </c>
      <c r="C854" s="4" t="n">
        <v>2009</v>
      </c>
      <c r="D854" s="4" t="s">
        <v>60</v>
      </c>
      <c r="E854" s="4" t="s">
        <v>224</v>
      </c>
      <c r="F854" s="4" t="n">
        <v>6</v>
      </c>
      <c r="G854" s="4"/>
      <c r="H854" s="13" t="s">
        <v>1340</v>
      </c>
      <c r="I854" s="4" t="s">
        <v>1342</v>
      </c>
      <c r="K854" s="4" t="str">
        <f aca="false">CONCATENATE(IF(ISBLANK(W854),"-",W854),"/",IF(ISBLANK(Z854),"-",Z854),"/",IF(ISBLANK(AC854),"-",AC854),"/",IF(ISBLANK(AF854),"-",AF854),"/",IF(ISBLANK(AH854),"-",AH854))</f>
        <v>-/-/-/-/-</v>
      </c>
      <c r="L854" s="4" t="str">
        <f aca="false">CONCATENATE(IF(ISBLANK(X854),"-",X854),"/",IF(ISBLANK(AA854),"-",AA854),"/",IF(ISBLANK(AD854),"-",AD854),"/",IF(ISBLANK(AG854),"-",AG854),"/",IF(ISBLANK(AI854),"-",AI854))</f>
        <v>-/-/-/-/-</v>
      </c>
      <c r="M854" s="14"/>
      <c r="N854" s="4" t="n">
        <v>2012</v>
      </c>
      <c r="O854" s="4" t="str">
        <f aca="false">CONCATENATE(IF(ISBLANK(V854),"-",V854),"/",IF(ISBLANK(Y854),"-",Y854),"/",IF(ISBLANK(AB854),"-",AB854),"/",IF(ISBLANK(AE854),"-",AE854))</f>
        <v>-/-/-/GR2</v>
      </c>
      <c r="P854" s="4" t="s">
        <v>1340</v>
      </c>
      <c r="Q854" s="4" t="s">
        <v>1334</v>
      </c>
      <c r="T854" s="11" t="n">
        <f aca="false">M854*F854</f>
        <v>0</v>
      </c>
      <c r="U854" s="12" t="n">
        <f aca="false">G854*M854</f>
        <v>0</v>
      </c>
      <c r="V854" s="0" t="s">
        <v>161</v>
      </c>
      <c r="AB854" s="0" t="s">
        <v>161</v>
      </c>
      <c r="AE854" s="15" t="s">
        <v>1335</v>
      </c>
      <c r="AJ854" s="0" t="n">
        <f aca="false">VLOOKUP(D854,Koordinaten!$A:$C,2,FALSE())</f>
        <v>12.4853384</v>
      </c>
      <c r="AK854" s="0" t="n">
        <f aca="false">VLOOKUP(D854,Koordinaten!$A:$C,3,FALSE())</f>
        <v>41.894802</v>
      </c>
      <c r="AL854" s="0" t="n">
        <f aca="false">IF(ISBLANK($E854),VLOOKUP(D854,Koordinaten!$A:$C,2,FALSE()),VLOOKUP($E854,Koordinaten!$F:$H,2,FALSE()))</f>
        <v>10.9924122</v>
      </c>
      <c r="AM854" s="0" t="n">
        <f aca="false">IF(ISBLANK($E854),VLOOKUP(D854,Koordinaten!$A:$C,3,FALSE()),VLOOKUP($E854,Koordinaten!$F:$H,3,FALSE()))</f>
        <v>45.4384958</v>
      </c>
      <c r="AN854" s="0" t="str">
        <f aca="false">CONCATENATE(AK854,";",AJ854)</f>
        <v>41,894802;12,4853384</v>
      </c>
      <c r="AO854" s="0" t="str">
        <f aca="false">CONCATENATE(AM854,";",AL854)</f>
        <v>45,4384958;10,9924122</v>
      </c>
      <c r="AP854" s="0" t="n">
        <f aca="false">MIN(IF(ISBLANK(X854),9999,X854),IF(ISBLANK(AA854),9999,AA854),IF(ISBLANK(AD854),9999,AD854),IF(ISBLANK(AG854),9999,AG854),IF(ISBLANK(AI854),9999,AI854))</f>
        <v>9999</v>
      </c>
    </row>
    <row r="855" customFormat="false" ht="12.8" hidden="false" customHeight="false" outlineLevel="0" collapsed="false">
      <c r="B855" s="15" t="s">
        <v>89</v>
      </c>
      <c r="C855" s="4" t="n">
        <v>2011</v>
      </c>
      <c r="D855" s="4" t="s">
        <v>60</v>
      </c>
      <c r="E855" s="4" t="s">
        <v>224</v>
      </c>
      <c r="F855" s="4" t="n">
        <v>6</v>
      </c>
      <c r="G855" s="4"/>
      <c r="H855" s="13" t="s">
        <v>1340</v>
      </c>
      <c r="I855" s="4" t="s">
        <v>1339</v>
      </c>
      <c r="K855" s="4" t="str">
        <f aca="false">CONCATENATE(IF(ISBLANK(W855),"-",W855),"/",IF(ISBLANK(Z855),"-",Z855),"/",IF(ISBLANK(AC855),"-",AC855),"/",IF(ISBLANK(AF855),"-",AF855),"/",IF(ISBLANK(AH855),"-",AH855))</f>
        <v>-/-/-/-/-</v>
      </c>
      <c r="L855" s="4" t="str">
        <f aca="false">CONCATENATE(IF(ISBLANK(X855),"-",X855),"/",IF(ISBLANK(AA855),"-",AA855),"/",IF(ISBLANK(AD855),"-",AD855),"/",IF(ISBLANK(AG855),"-",AG855),"/",IF(ISBLANK(AI855),"-",AI855))</f>
        <v>-/-/-/-/-</v>
      </c>
      <c r="M855" s="14"/>
      <c r="N855" s="4" t="n">
        <v>2012</v>
      </c>
      <c r="O855" s="4" t="str">
        <f aca="false">CONCATENATE(IF(ISBLANK(V855),"-",V855),"/",IF(ISBLANK(Y855),"-",Y855),"/",IF(ISBLANK(AB855),"-",AB855),"/",IF(ISBLANK(AE855),"-",AE855))</f>
        <v>-/-/-/GR2</v>
      </c>
      <c r="P855" s="4" t="s">
        <v>1340</v>
      </c>
      <c r="Q855" s="4" t="s">
        <v>1334</v>
      </c>
      <c r="T855" s="11" t="n">
        <f aca="false">M855*F855</f>
        <v>0</v>
      </c>
      <c r="U855" s="12" t="n">
        <f aca="false">G855*M855</f>
        <v>0</v>
      </c>
      <c r="V855" s="0" t="s">
        <v>161</v>
      </c>
      <c r="AB855" s="0" t="s">
        <v>161</v>
      </c>
      <c r="AE855" s="15" t="s">
        <v>1335</v>
      </c>
      <c r="AJ855" s="0" t="n">
        <f aca="false">VLOOKUP(D855,Koordinaten!$A:$C,2,FALSE())</f>
        <v>12.4853384</v>
      </c>
      <c r="AK855" s="0" t="n">
        <f aca="false">VLOOKUP(D855,Koordinaten!$A:$C,3,FALSE())</f>
        <v>41.894802</v>
      </c>
      <c r="AL855" s="0" t="n">
        <f aca="false">IF(ISBLANK($E855),VLOOKUP(D855,Koordinaten!$A:$C,2,FALSE()),VLOOKUP($E855,Koordinaten!$F:$H,2,FALSE()))</f>
        <v>10.9924122</v>
      </c>
      <c r="AM855" s="0" t="n">
        <f aca="false">IF(ISBLANK($E855),VLOOKUP(D855,Koordinaten!$A:$C,3,FALSE()),VLOOKUP($E855,Koordinaten!$F:$H,3,FALSE()))</f>
        <v>45.4384958</v>
      </c>
      <c r="AN855" s="0" t="str">
        <f aca="false">CONCATENATE(AK855,";",AJ855)</f>
        <v>41,894802;12,4853384</v>
      </c>
      <c r="AO855" s="0" t="str">
        <f aca="false">CONCATENATE(AM855,";",AL855)</f>
        <v>45,4384958;10,9924122</v>
      </c>
      <c r="AP855" s="0" t="n">
        <f aca="false">MIN(IF(ISBLANK(X855),9999,X855),IF(ISBLANK(AA855),9999,AA855),IF(ISBLANK(AD855),9999,AD855),IF(ISBLANK(AG855),9999,AG855),IF(ISBLANK(AI855),9999,AI855))</f>
        <v>9999</v>
      </c>
    </row>
    <row r="856" customFormat="false" ht="12.8" hidden="false" customHeight="false" outlineLevel="0" collapsed="false">
      <c r="B856" s="15" t="s">
        <v>128</v>
      </c>
      <c r="C856" s="4"/>
      <c r="D856" s="4" t="s">
        <v>60</v>
      </c>
      <c r="E856" s="4" t="s">
        <v>191</v>
      </c>
      <c r="F856" s="4" t="n">
        <v>6</v>
      </c>
      <c r="G856" s="4"/>
      <c r="H856" s="13" t="s">
        <v>871</v>
      </c>
      <c r="I856" s="4" t="s">
        <v>404</v>
      </c>
      <c r="K856" s="4" t="str">
        <f aca="false">CONCATENATE(IF(ISBLANK(W856),"-",W856),"/",IF(ISBLANK(Z856),"-",Z856),"/",IF(ISBLANK(AC856),"-",AC856),"/",IF(ISBLANK(AF856),"-",AF856),"/",IF(ISBLANK(AH856),"-",AH856))</f>
        <v>-/-/-/-/-</v>
      </c>
      <c r="L856" s="4" t="str">
        <f aca="false">CONCATENATE(IF(ISBLANK(X856),"-",X856),"/",IF(ISBLANK(AA856),"-",AA856),"/",IF(ISBLANK(AD856),"-",AD856),"/",IF(ISBLANK(AG856),"-",AG856),"/",IF(ISBLANK(AI856),"-",AI856))</f>
        <v>-/-/-/-/-</v>
      </c>
      <c r="M856" s="14"/>
      <c r="N856" s="4" t="n">
        <v>2012</v>
      </c>
      <c r="O856" s="4" t="str">
        <f aca="false">CONCATENATE(IF(ISBLANK(V856),"-",V856),"/",IF(ISBLANK(Y856),"-",Y856),"/",IF(ISBLANK(AB856),"-",AB856),"/",IF(ISBLANK(AE856),"-",AE856))</f>
        <v>-/-/-/GR2</v>
      </c>
      <c r="P856" s="4" t="s">
        <v>1343</v>
      </c>
      <c r="Q856" s="4" t="s">
        <v>1334</v>
      </c>
      <c r="T856" s="11" t="n">
        <f aca="false">M856*F856</f>
        <v>0</v>
      </c>
      <c r="U856" s="12" t="n">
        <f aca="false">G856*M856</f>
        <v>0</v>
      </c>
      <c r="V856" s="0" t="s">
        <v>161</v>
      </c>
      <c r="AB856" s="0" t="s">
        <v>161</v>
      </c>
      <c r="AE856" s="15" t="s">
        <v>1335</v>
      </c>
      <c r="AJ856" s="0" t="n">
        <f aca="false">VLOOKUP(D856,Koordinaten!$A:$C,2,FALSE())</f>
        <v>12.4853384</v>
      </c>
      <c r="AK856" s="0" t="n">
        <f aca="false">VLOOKUP(D856,Koordinaten!$A:$C,3,FALSE())</f>
        <v>41.894802</v>
      </c>
      <c r="AL856" s="0" t="n">
        <f aca="false">IF(ISBLANK($E856),VLOOKUP(D856,Koordinaten!$A:$C,2,FALSE()),VLOOKUP($E856,Koordinaten!$F:$H,2,FALSE()))</f>
        <v>9.768893</v>
      </c>
      <c r="AM856" s="0" t="n">
        <f aca="false">IF(ISBLANK($E856),VLOOKUP(D856,Koordinaten!$A:$C,3,FALSE()),VLOOKUP($E856,Koordinaten!$F:$H,3,FALSE()))</f>
        <v>45.6209</v>
      </c>
      <c r="AN856" s="0" t="str">
        <f aca="false">CONCATENATE(AK856,";",AJ856)</f>
        <v>41,894802;12,4853384</v>
      </c>
      <c r="AO856" s="0" t="str">
        <f aca="false">CONCATENATE(AM856,";",AL856)</f>
        <v>45,6209;9,768893</v>
      </c>
      <c r="AP856" s="0" t="n">
        <f aca="false">MIN(IF(ISBLANK(X856),9999,X856),IF(ISBLANK(AA856),9999,AA856),IF(ISBLANK(AD856),9999,AD856),IF(ISBLANK(AG856),9999,AG856),IF(ISBLANK(AI856),9999,AI856))</f>
        <v>9999</v>
      </c>
    </row>
    <row r="857" customFormat="false" ht="12.8" hidden="false" customHeight="false" outlineLevel="0" collapsed="false">
      <c r="B857" s="15" t="s">
        <v>128</v>
      </c>
      <c r="C857" s="4" t="n">
        <v>2007</v>
      </c>
      <c r="D857" s="4" t="s">
        <v>60</v>
      </c>
      <c r="E857" s="4" t="s">
        <v>191</v>
      </c>
      <c r="F857" s="4" t="n">
        <v>6</v>
      </c>
      <c r="G857" s="4"/>
      <c r="H857" s="13" t="s">
        <v>1344</v>
      </c>
      <c r="I857" s="4" t="s">
        <v>1345</v>
      </c>
      <c r="J857" s="2" t="s">
        <v>97</v>
      </c>
      <c r="K857" s="4" t="str">
        <f aca="false">CONCATENATE(IF(ISBLANK(W857),"-",W857),"/",IF(ISBLANK(Z857),"-",Z857),"/",IF(ISBLANK(AC857),"-",AC857),"/",IF(ISBLANK(AF857),"-",AF857),"/",IF(ISBLANK(AH857),"-",AH857))</f>
        <v>-/-/-/-/-</v>
      </c>
      <c r="L857" s="4" t="str">
        <f aca="false">CONCATENATE(IF(ISBLANK(X857),"-",X857),"/",IF(ISBLANK(AA857),"-",AA857),"/",IF(ISBLANK(AD857),"-",AD857),"/",IF(ISBLANK(AG857),"-",AG857),"/",IF(ISBLANK(AI857),"-",AI857))</f>
        <v>-/-/-/-/-</v>
      </c>
      <c r="M857" s="14"/>
      <c r="N857" s="4" t="n">
        <v>2012</v>
      </c>
      <c r="O857" s="4" t="str">
        <f aca="false">CONCATENATE(IF(ISBLANK(V857),"-",V857),"/",IF(ISBLANK(Y857),"-",Y857),"/",IF(ISBLANK(AB857),"-",AB857),"/",IF(ISBLANK(AE857),"-",AE857))</f>
        <v>-/-/-/GR2</v>
      </c>
      <c r="P857" s="4" t="s">
        <v>1343</v>
      </c>
      <c r="Q857" s="4" t="s">
        <v>1334</v>
      </c>
      <c r="T857" s="11" t="n">
        <f aca="false">M857*F857</f>
        <v>0</v>
      </c>
      <c r="U857" s="12" t="n">
        <f aca="false">G857*M857</f>
        <v>0</v>
      </c>
      <c r="V857" s="0" t="s">
        <v>161</v>
      </c>
      <c r="AB857" s="0" t="s">
        <v>161</v>
      </c>
      <c r="AE857" s="15" t="s">
        <v>1335</v>
      </c>
      <c r="AJ857" s="0" t="n">
        <f aca="false">VLOOKUP(D857,Koordinaten!$A:$C,2,FALSE())</f>
        <v>12.4853384</v>
      </c>
      <c r="AK857" s="0" t="n">
        <f aca="false">VLOOKUP(D857,Koordinaten!$A:$C,3,FALSE())</f>
        <v>41.894802</v>
      </c>
      <c r="AL857" s="0" t="n">
        <f aca="false">IF(ISBLANK($E857),VLOOKUP(D857,Koordinaten!$A:$C,2,FALSE()),VLOOKUP($E857,Koordinaten!$F:$H,2,FALSE()))</f>
        <v>9.768893</v>
      </c>
      <c r="AM857" s="0" t="n">
        <f aca="false">IF(ISBLANK($E857),VLOOKUP(D857,Koordinaten!$A:$C,3,FALSE()),VLOOKUP($E857,Koordinaten!$F:$H,3,FALSE()))</f>
        <v>45.6209</v>
      </c>
      <c r="AN857" s="0" t="str">
        <f aca="false">CONCATENATE(AK857,";",AJ857)</f>
        <v>41,894802;12,4853384</v>
      </c>
      <c r="AO857" s="0" t="str">
        <f aca="false">CONCATENATE(AM857,";",AL857)</f>
        <v>45,6209;9,768893</v>
      </c>
      <c r="AP857" s="0" t="n">
        <f aca="false">MIN(IF(ISBLANK(X857),9999,X857),IF(ISBLANK(AA857),9999,AA857),IF(ISBLANK(AD857),9999,AD857),IF(ISBLANK(AG857),9999,AG857),IF(ISBLANK(AI857),9999,AI857))</f>
        <v>9999</v>
      </c>
    </row>
    <row r="858" customFormat="false" ht="12.8" hidden="false" customHeight="false" outlineLevel="0" collapsed="false">
      <c r="B858" s="15" t="s">
        <v>128</v>
      </c>
      <c r="C858" s="4" t="n">
        <v>2011</v>
      </c>
      <c r="D858" s="4" t="s">
        <v>60</v>
      </c>
      <c r="E858" s="4" t="s">
        <v>191</v>
      </c>
      <c r="F858" s="4" t="n">
        <v>6</v>
      </c>
      <c r="G858" s="4"/>
      <c r="H858" s="13" t="s">
        <v>1346</v>
      </c>
      <c r="I858" s="4" t="s">
        <v>1347</v>
      </c>
      <c r="J858" s="2" t="s">
        <v>1031</v>
      </c>
      <c r="K858" s="4" t="str">
        <f aca="false">CONCATENATE(IF(ISBLANK(W858),"-",W858),"/",IF(ISBLANK(Z858),"-",Z858),"/",IF(ISBLANK(AC858),"-",AC858),"/",IF(ISBLANK(AF858),"-",AF858),"/",IF(ISBLANK(AH858),"-",AH858))</f>
        <v>-/-/2018/-/-</v>
      </c>
      <c r="L858" s="4" t="str">
        <f aca="false">CONCATENATE(IF(ISBLANK(X858),"-",X858),"/",IF(ISBLANK(AA858),"-",AA858),"/",IF(ISBLANK(AD858),"-",AD858),"/",IF(ISBLANK(AG858),"-",AG858),"/",IF(ISBLANK(AI858),"-",AI858))</f>
        <v>-/-/2021/-/-</v>
      </c>
      <c r="M858" s="14"/>
      <c r="N858" s="4" t="n">
        <v>2012</v>
      </c>
      <c r="O858" s="4" t="str">
        <f aca="false">CONCATENATE(IF(ISBLANK(V858),"-",V858),"/",IF(ISBLANK(Y858),"-",Y858),"/",IF(ISBLANK(AB858),"-",AB858),"/",IF(ISBLANK(AE858),"-",AE858))</f>
        <v>-/-/91/GR3</v>
      </c>
      <c r="P858" s="4" t="s">
        <v>1343</v>
      </c>
      <c r="Q858" s="4" t="s">
        <v>1334</v>
      </c>
      <c r="T858" s="11" t="n">
        <f aca="false">M858*F858</f>
        <v>0</v>
      </c>
      <c r="U858" s="12" t="n">
        <f aca="false">G858*M858</f>
        <v>0</v>
      </c>
      <c r="V858" s="0" t="s">
        <v>161</v>
      </c>
      <c r="AB858" s="0" t="n">
        <v>91</v>
      </c>
      <c r="AC858" s="0" t="n">
        <v>2018</v>
      </c>
      <c r="AD858" s="0" t="n">
        <v>2021</v>
      </c>
      <c r="AE858" s="15" t="s">
        <v>993</v>
      </c>
      <c r="AJ858" s="0" t="n">
        <f aca="false">VLOOKUP(D858,Koordinaten!$A:$C,2,FALSE())</f>
        <v>12.4853384</v>
      </c>
      <c r="AK858" s="0" t="n">
        <f aca="false">VLOOKUP(D858,Koordinaten!$A:$C,3,FALSE())</f>
        <v>41.894802</v>
      </c>
      <c r="AL858" s="0" t="n">
        <f aca="false">IF(ISBLANK($E858),VLOOKUP(D858,Koordinaten!$A:$C,2,FALSE()),VLOOKUP($E858,Koordinaten!$F:$H,2,FALSE()))</f>
        <v>9.768893</v>
      </c>
      <c r="AM858" s="0" t="n">
        <f aca="false">IF(ISBLANK($E858),VLOOKUP(D858,Koordinaten!$A:$C,3,FALSE()),VLOOKUP($E858,Koordinaten!$F:$H,3,FALSE()))</f>
        <v>45.6209</v>
      </c>
      <c r="AN858" s="0" t="str">
        <f aca="false">CONCATENATE(AK858,";",AJ858)</f>
        <v>41,894802;12,4853384</v>
      </c>
      <c r="AO858" s="0" t="str">
        <f aca="false">CONCATENATE(AM858,";",AL858)</f>
        <v>45,6209;9,768893</v>
      </c>
      <c r="AP858" s="0" t="n">
        <f aca="false">MIN(IF(ISBLANK(X858),9999,X858),IF(ISBLANK(AA858),9999,AA858),IF(ISBLANK(AD858),9999,AD858),IF(ISBLANK(AG858),9999,AG858),IF(ISBLANK(AI858),9999,AI858))</f>
        <v>2021</v>
      </c>
    </row>
    <row r="859" customFormat="false" ht="12.8" hidden="false" customHeight="false" outlineLevel="0" collapsed="false">
      <c r="B859" s="15" t="s">
        <v>44</v>
      </c>
      <c r="C859" s="4" t="n">
        <v>2009</v>
      </c>
      <c r="D859" s="4" t="s">
        <v>60</v>
      </c>
      <c r="E859" s="4" t="s">
        <v>157</v>
      </c>
      <c r="F859" s="4" t="n">
        <v>3</v>
      </c>
      <c r="G859" s="4"/>
      <c r="H859" s="13" t="s">
        <v>321</v>
      </c>
      <c r="I859" s="4" t="s">
        <v>1348</v>
      </c>
      <c r="J859" s="2" t="s">
        <v>280</v>
      </c>
      <c r="K859" s="4" t="str">
        <f aca="false">CONCATENATE(IF(ISBLANK(W859),"-",W859),"/",IF(ISBLANK(Z859),"-",Z859),"/",IF(ISBLANK(AC859),"-",AC859),"/",IF(ISBLANK(AF859),"-",AF859),"/",IF(ISBLANK(AH859),"-",AH859))</f>
        <v>-/-/-/-/-</v>
      </c>
      <c r="L859" s="4" t="str">
        <f aca="false">CONCATENATE(IF(ISBLANK(X859),"-",X859),"/",IF(ISBLANK(AA859),"-",AA859),"/",IF(ISBLANK(AD859),"-",AD859),"/",IF(ISBLANK(AG859),"-",AG859),"/",IF(ISBLANK(AI859),"-",AI859))</f>
        <v>-/-/-/-/-</v>
      </c>
      <c r="M859" s="14"/>
      <c r="N859" s="4" t="n">
        <v>2011</v>
      </c>
      <c r="O859" s="4" t="str">
        <f aca="false">CONCATENATE(IF(ISBLANK(V859),"-",V859),"/",IF(ISBLANK(Y859),"-",Y859),"/",IF(ISBLANK(AB859),"-",AB859),"/",IF(ISBLANK(AE859),"-",AE859))</f>
        <v>-/-/-/-</v>
      </c>
      <c r="P859" s="4" t="s">
        <v>321</v>
      </c>
      <c r="Q859" s="4" t="s">
        <v>1349</v>
      </c>
      <c r="T859" s="11" t="n">
        <f aca="false">M859*F859</f>
        <v>0</v>
      </c>
      <c r="U859" s="12" t="n">
        <f aca="false">G859*M859</f>
        <v>0</v>
      </c>
      <c r="V859" s="0" t="s">
        <v>161</v>
      </c>
      <c r="AB859" s="0" t="s">
        <v>161</v>
      </c>
      <c r="AE859" s="15"/>
      <c r="AJ859" s="0" t="n">
        <f aca="false">VLOOKUP(D859,Koordinaten!$A:$C,2,FALSE())</f>
        <v>12.4853384</v>
      </c>
      <c r="AK859" s="0" t="n">
        <f aca="false">VLOOKUP(D859,Koordinaten!$A:$C,3,FALSE())</f>
        <v>41.894802</v>
      </c>
      <c r="AL859" s="0" t="n">
        <f aca="false">IF(ISBLANK($E859),VLOOKUP(D859,Koordinaten!$A:$C,2,FALSE()),VLOOKUP($E859,Koordinaten!$F:$H,2,FALSE()))</f>
        <v>11.3547801</v>
      </c>
      <c r="AM859" s="0" t="n">
        <f aca="false">IF(ISBLANK($E859),VLOOKUP(D859,Koordinaten!$A:$C,3,FALSE()),VLOOKUP($E859,Koordinaten!$F:$H,3,FALSE()))</f>
        <v>46.4981125</v>
      </c>
      <c r="AN859" s="0" t="str">
        <f aca="false">CONCATENATE(AK859,";",AJ859)</f>
        <v>41,894802;12,4853384</v>
      </c>
      <c r="AO859" s="0" t="str">
        <f aca="false">CONCATENATE(AM859,";",AL859)</f>
        <v>46,4981125;11,3547801</v>
      </c>
      <c r="AP859" s="0" t="n">
        <f aca="false">MIN(IF(ISBLANK(X859),9999,X859),IF(ISBLANK(AA859),9999,AA859),IF(ISBLANK(AD859),9999,AD859),IF(ISBLANK(AG859),9999,AG859),IF(ISBLANK(AI859),9999,AI859))</f>
        <v>9999</v>
      </c>
    </row>
    <row r="860" customFormat="false" ht="12.8" hidden="false" customHeight="false" outlineLevel="0" collapsed="false">
      <c r="B860" s="15" t="s">
        <v>44</v>
      </c>
      <c r="C860" s="4" t="n">
        <v>2007</v>
      </c>
      <c r="D860" s="4" t="s">
        <v>60</v>
      </c>
      <c r="E860" s="4" t="s">
        <v>157</v>
      </c>
      <c r="F860" s="4" t="n">
        <v>3</v>
      </c>
      <c r="G860" s="4"/>
      <c r="H860" s="13" t="s">
        <v>321</v>
      </c>
      <c r="I860" s="4" t="s">
        <v>322</v>
      </c>
      <c r="J860" s="2" t="s">
        <v>48</v>
      </c>
      <c r="K860" s="4" t="str">
        <f aca="false">CONCATENATE(IF(ISBLANK(W860),"-",W860),"/",IF(ISBLANK(Z860),"-",Z860),"/",IF(ISBLANK(AC860),"-",AC860),"/",IF(ISBLANK(AF860),"-",AF860),"/",IF(ISBLANK(AH860),"-",AH860))</f>
        <v>-/-/-/-/-</v>
      </c>
      <c r="L860" s="4" t="str">
        <f aca="false">CONCATENATE(IF(ISBLANK(X860),"-",X860),"/",IF(ISBLANK(AA860),"-",AA860),"/",IF(ISBLANK(AD860),"-",AD860),"/",IF(ISBLANK(AG860),"-",AG860),"/",IF(ISBLANK(AI860),"-",AI860))</f>
        <v>-/-/-/-/-</v>
      </c>
      <c r="M860" s="14"/>
      <c r="N860" s="4" t="n">
        <v>2011</v>
      </c>
      <c r="O860" s="4" t="str">
        <f aca="false">CONCATENATE(IF(ISBLANK(V860),"-",V860),"/",IF(ISBLANK(Y860),"-",Y860),"/",IF(ISBLANK(AB860),"-",AB860),"/",IF(ISBLANK(AE860),"-",AE860))</f>
        <v>-/-/-/-</v>
      </c>
      <c r="P860" s="4" t="s">
        <v>321</v>
      </c>
      <c r="Q860" s="4" t="s">
        <v>1349</v>
      </c>
      <c r="T860" s="11" t="n">
        <f aca="false">M860*F860</f>
        <v>0</v>
      </c>
      <c r="U860" s="12" t="n">
        <f aca="false">G860*M860</f>
        <v>0</v>
      </c>
      <c r="V860" s="0" t="s">
        <v>161</v>
      </c>
      <c r="AB860" s="0" t="s">
        <v>161</v>
      </c>
      <c r="AE860" s="15"/>
      <c r="AJ860" s="0" t="n">
        <f aca="false">VLOOKUP(D860,Koordinaten!$A:$C,2,FALSE())</f>
        <v>12.4853384</v>
      </c>
      <c r="AK860" s="0" t="n">
        <f aca="false">VLOOKUP(D860,Koordinaten!$A:$C,3,FALSE())</f>
        <v>41.894802</v>
      </c>
      <c r="AL860" s="0" t="n">
        <f aca="false">IF(ISBLANK($E860),VLOOKUP(D860,Koordinaten!$A:$C,2,FALSE()),VLOOKUP($E860,Koordinaten!$F:$H,2,FALSE()))</f>
        <v>11.3547801</v>
      </c>
      <c r="AM860" s="0" t="n">
        <f aca="false">IF(ISBLANK($E860),VLOOKUP(D860,Koordinaten!$A:$C,3,FALSE()),VLOOKUP($E860,Koordinaten!$F:$H,3,FALSE()))</f>
        <v>46.4981125</v>
      </c>
      <c r="AN860" s="0" t="str">
        <f aca="false">CONCATENATE(AK860,";",AJ860)</f>
        <v>41,894802;12,4853384</v>
      </c>
      <c r="AO860" s="0" t="str">
        <f aca="false">CONCATENATE(AM860,";",AL860)</f>
        <v>46,4981125;11,3547801</v>
      </c>
      <c r="AP860" s="0" t="n">
        <f aca="false">MIN(IF(ISBLANK(X860),9999,X860),IF(ISBLANK(AA860),9999,AA860),IF(ISBLANK(AD860),9999,AD860),IF(ISBLANK(AG860),9999,AG860),IF(ISBLANK(AI860),9999,AI860))</f>
        <v>9999</v>
      </c>
    </row>
    <row r="861" customFormat="false" ht="12.8" hidden="false" customHeight="false" outlineLevel="0" collapsed="false">
      <c r="B861" s="15" t="s">
        <v>89</v>
      </c>
      <c r="C861" s="4" t="n">
        <v>2010</v>
      </c>
      <c r="D861" s="4" t="s">
        <v>60</v>
      </c>
      <c r="E861" s="4" t="s">
        <v>157</v>
      </c>
      <c r="F861" s="4" t="n">
        <v>3</v>
      </c>
      <c r="G861" s="4"/>
      <c r="H861" s="13" t="s">
        <v>321</v>
      </c>
      <c r="I861" s="2" t="s">
        <v>1350</v>
      </c>
      <c r="K861" s="4" t="str">
        <f aca="false">CONCATENATE(IF(ISBLANK(W861),"-",W861),"/",IF(ISBLANK(Z861),"-",Z861),"/",IF(ISBLANK(AC861),"-",AC861),"/",IF(ISBLANK(AF861),"-",AF861),"/",IF(ISBLANK(AH861),"-",AH861))</f>
        <v>-/-/-/-/-</v>
      </c>
      <c r="L861" s="4" t="str">
        <f aca="false">CONCATENATE(IF(ISBLANK(X861),"-",X861),"/",IF(ISBLANK(AA861),"-",AA861),"/",IF(ISBLANK(AD861),"-",AD861),"/",IF(ISBLANK(AG861),"-",AG861),"/",IF(ISBLANK(AI861),"-",AI861))</f>
        <v>-/-/-/-/-</v>
      </c>
      <c r="M861" s="14"/>
      <c r="N861" s="4" t="n">
        <v>2011</v>
      </c>
      <c r="O861" s="4" t="str">
        <f aca="false">CONCATENATE(IF(ISBLANK(V861),"-",V861),"/",IF(ISBLANK(Y861),"-",Y861),"/",IF(ISBLANK(AB861),"-",AB861),"/",IF(ISBLANK(AE861),"-",AE861))</f>
        <v>-/-/-/-</v>
      </c>
      <c r="P861" s="4" t="s">
        <v>321</v>
      </c>
      <c r="Q861" s="4" t="s">
        <v>1349</v>
      </c>
      <c r="T861" s="11" t="n">
        <f aca="false">M861*F861</f>
        <v>0</v>
      </c>
      <c r="U861" s="12" t="n">
        <f aca="false">G861*M861</f>
        <v>0</v>
      </c>
      <c r="V861" s="0" t="s">
        <v>161</v>
      </c>
      <c r="AB861" s="0" t="s">
        <v>161</v>
      </c>
      <c r="AE861" s="15"/>
      <c r="AJ861" s="0" t="n">
        <f aca="false">VLOOKUP(D861,Koordinaten!$A:$C,2,FALSE())</f>
        <v>12.4853384</v>
      </c>
      <c r="AK861" s="0" t="n">
        <f aca="false">VLOOKUP(D861,Koordinaten!$A:$C,3,FALSE())</f>
        <v>41.894802</v>
      </c>
      <c r="AL861" s="0" t="n">
        <f aca="false">IF(ISBLANK($E861),VLOOKUP(D861,Koordinaten!$A:$C,2,FALSE()),VLOOKUP($E861,Koordinaten!$F:$H,2,FALSE()))</f>
        <v>11.3547801</v>
      </c>
      <c r="AM861" s="0" t="n">
        <f aca="false">IF(ISBLANK($E861),VLOOKUP(D861,Koordinaten!$A:$C,3,FALSE()),VLOOKUP($E861,Koordinaten!$F:$H,3,FALSE()))</f>
        <v>46.4981125</v>
      </c>
      <c r="AN861" s="0" t="str">
        <f aca="false">CONCATENATE(AK861,";",AJ861)</f>
        <v>41,894802;12,4853384</v>
      </c>
      <c r="AO861" s="0" t="str">
        <f aca="false">CONCATENATE(AM861,";",AL861)</f>
        <v>46,4981125;11,3547801</v>
      </c>
      <c r="AP861" s="0" t="n">
        <f aca="false">MIN(IF(ISBLANK(X861),9999,X861),IF(ISBLANK(AA861),9999,AA861),IF(ISBLANK(AD861),9999,AD861),IF(ISBLANK(AG861),9999,AG861),IF(ISBLANK(AI861),9999,AI861))</f>
        <v>9999</v>
      </c>
    </row>
    <row r="862" customFormat="false" ht="20" hidden="false" customHeight="false" outlineLevel="0" collapsed="false">
      <c r="B862" s="4" t="s">
        <v>44</v>
      </c>
      <c r="C862" s="4" t="n">
        <v>2006</v>
      </c>
      <c r="D862" s="4" t="s">
        <v>60</v>
      </c>
      <c r="E862" s="4" t="s">
        <v>61</v>
      </c>
      <c r="F862" s="4" t="n">
        <v>2</v>
      </c>
      <c r="G862" s="4"/>
      <c r="H862" s="13" t="s">
        <v>1351</v>
      </c>
      <c r="I862" s="13" t="s">
        <v>1351</v>
      </c>
      <c r="J862" s="2" t="s">
        <v>48</v>
      </c>
      <c r="K862" s="4" t="str">
        <f aca="false">CONCATENATE(IF(ISBLANK(W862),"-",W862),"/",IF(ISBLANK(Z862),"-",Z862),"/",IF(ISBLANK(AC862),"-",AC862),"/",IF(ISBLANK(AF862),"-",AF862),"/",IF(ISBLANK(AH862),"-",AH862))</f>
        <v>2010/2010/2013/-/-</v>
      </c>
      <c r="L862" s="4" t="str">
        <f aca="false">CONCATENATE(IF(ISBLANK(X862),"-",X862),"/",IF(ISBLANK(AA862),"-",AA862),"/",IF(ISBLANK(AD862),"-",AD862),"/",IF(ISBLANK(AG862),"-",AG862),"/",IF(ISBLANK(AI862),"-",AI862))</f>
        <v>2018/2015/2018/-/-</v>
      </c>
      <c r="M862" s="14"/>
      <c r="N862" s="4" t="n">
        <v>2011</v>
      </c>
      <c r="O862" s="4" t="str">
        <f aca="false">CONCATENATE(IF(ISBLANK(V862),"-",V862),"/",IF(ISBLANK(Y862),"-",Y862),"/",IF(ISBLANK(AB862),"-",AB862),"/",IF(ISBLANK(AE862),"-",AE862))</f>
        <v>92/91/92/-</v>
      </c>
      <c r="P862" s="4" t="s">
        <v>1351</v>
      </c>
      <c r="Q862" s="4" t="s">
        <v>1352</v>
      </c>
      <c r="T862" s="11" t="n">
        <f aca="false">M862*F862</f>
        <v>0</v>
      </c>
      <c r="U862" s="12" t="n">
        <f aca="false">G862*M862</f>
        <v>0</v>
      </c>
      <c r="V862" s="0" t="n">
        <v>92</v>
      </c>
      <c r="W862" s="0" t="n">
        <v>2010</v>
      </c>
      <c r="X862" s="0" t="n">
        <v>2018</v>
      </c>
      <c r="Y862" s="0" t="n">
        <v>91</v>
      </c>
      <c r="Z862" s="0" t="n">
        <v>2010</v>
      </c>
      <c r="AA862" s="0" t="n">
        <v>2015</v>
      </c>
      <c r="AB862" s="0" t="n">
        <v>92</v>
      </c>
      <c r="AC862" s="0" t="n">
        <v>2013</v>
      </c>
      <c r="AD862" s="0" t="n">
        <v>2018</v>
      </c>
      <c r="AE862" s="15"/>
      <c r="AJ862" s="0" t="n">
        <f aca="false">VLOOKUP(D862,Koordinaten!$A:$C,2,FALSE())</f>
        <v>12.4853384</v>
      </c>
      <c r="AK862" s="0" t="n">
        <f aca="false">VLOOKUP(D862,Koordinaten!$A:$C,3,FALSE())</f>
        <v>41.894802</v>
      </c>
      <c r="AL862" s="0" t="n">
        <f aca="false">IF(ISBLANK($E862),VLOOKUP(D862,Koordinaten!$A:$C,2,FALSE()),VLOOKUP($E862,Koordinaten!$F:$H,2,FALSE()))</f>
        <v>11.2555757</v>
      </c>
      <c r="AM862" s="0" t="n">
        <f aca="false">IF(ISBLANK($E862),VLOOKUP(D862,Koordinaten!$A:$C,3,FALSE()),VLOOKUP($E862,Koordinaten!$F:$H,3,FALSE()))</f>
        <v>43.7698712</v>
      </c>
      <c r="AN862" s="0" t="str">
        <f aca="false">CONCATENATE(AK862,";",AJ862)</f>
        <v>41,894802;12,4853384</v>
      </c>
      <c r="AO862" s="0" t="str">
        <f aca="false">CONCATENATE(AM862,";",AL862)</f>
        <v>43,7698712;11,2555757</v>
      </c>
      <c r="AP862" s="0" t="n">
        <f aca="false">MIN(IF(ISBLANK(X862),9999,X862),IF(ISBLANK(AA862),9999,AA862),IF(ISBLANK(AD862),9999,AD862),IF(ISBLANK(AG862),9999,AG862),IF(ISBLANK(AI862),9999,AI862))</f>
        <v>2015</v>
      </c>
    </row>
    <row r="863" customFormat="false" ht="20" hidden="false" customHeight="false" outlineLevel="0" collapsed="false">
      <c r="B863" s="4" t="s">
        <v>44</v>
      </c>
      <c r="C863" s="4" t="n">
        <v>2006</v>
      </c>
      <c r="D863" s="4" t="s">
        <v>60</v>
      </c>
      <c r="E863" s="4" t="s">
        <v>61</v>
      </c>
      <c r="F863" s="4" t="n">
        <v>4</v>
      </c>
      <c r="G863" s="4"/>
      <c r="H863" s="13" t="s">
        <v>1351</v>
      </c>
      <c r="I863" s="13" t="s">
        <v>1353</v>
      </c>
      <c r="J863" s="2" t="s">
        <v>48</v>
      </c>
      <c r="K863" s="4" t="str">
        <f aca="false">CONCATENATE(IF(ISBLANK(W863),"-",W863),"/",IF(ISBLANK(Z863),"-",Z863),"/",IF(ISBLANK(AC863),"-",AC863),"/",IF(ISBLANK(AF863),"-",AF863),"/",IF(ISBLANK(AH863),"-",AH863))</f>
        <v>2012/2010/2013/-/-</v>
      </c>
      <c r="L863" s="4" t="str">
        <f aca="false">CONCATENATE(IF(ISBLANK(X863),"-",X863),"/",IF(ISBLANK(AA863),"-",AA863),"/",IF(ISBLANK(AD863),"-",AD863),"/",IF(ISBLANK(AG863),"-",AG863),"/",IF(ISBLANK(AI863),"-",AI863))</f>
        <v>2017/2020/2016/-/-</v>
      </c>
      <c r="M863" s="14"/>
      <c r="N863" s="4" t="n">
        <v>2011</v>
      </c>
      <c r="O863" s="4" t="str">
        <f aca="false">CONCATENATE(IF(ISBLANK(V863),"-",V863),"/",IF(ISBLANK(Y863),"-",Y863),"/",IF(ISBLANK(AB863),"-",AB863),"/",IF(ISBLANK(AE863),"-",AE863))</f>
        <v>90/91/90/-</v>
      </c>
      <c r="P863" s="4" t="s">
        <v>1351</v>
      </c>
      <c r="Q863" s="4" t="s">
        <v>1352</v>
      </c>
      <c r="T863" s="11" t="n">
        <f aca="false">M863*F863</f>
        <v>0</v>
      </c>
      <c r="U863" s="12" t="n">
        <f aca="false">G863*M863</f>
        <v>0</v>
      </c>
      <c r="V863" s="0" t="n">
        <v>90</v>
      </c>
      <c r="W863" s="0" t="n">
        <v>2012</v>
      </c>
      <c r="X863" s="0" t="n">
        <v>2017</v>
      </c>
      <c r="Y863" s="0" t="n">
        <v>91</v>
      </c>
      <c r="Z863" s="0" t="n">
        <v>2010</v>
      </c>
      <c r="AA863" s="0" t="n">
        <v>2020</v>
      </c>
      <c r="AB863" s="0" t="n">
        <v>90</v>
      </c>
      <c r="AC863" s="0" t="n">
        <v>2013</v>
      </c>
      <c r="AD863" s="0" t="n">
        <v>2016</v>
      </c>
      <c r="AE863" s="15"/>
      <c r="AJ863" s="0" t="n">
        <f aca="false">VLOOKUP(D863,Koordinaten!$A:$C,2,FALSE())</f>
        <v>12.4853384</v>
      </c>
      <c r="AK863" s="0" t="n">
        <f aca="false">VLOOKUP(D863,Koordinaten!$A:$C,3,FALSE())</f>
        <v>41.894802</v>
      </c>
      <c r="AL863" s="0" t="n">
        <f aca="false">IF(ISBLANK($E863),VLOOKUP(D863,Koordinaten!$A:$C,2,FALSE()),VLOOKUP($E863,Koordinaten!$F:$H,2,FALSE()))</f>
        <v>11.2555757</v>
      </c>
      <c r="AM863" s="0" t="n">
        <f aca="false">IF(ISBLANK($E863),VLOOKUP(D863,Koordinaten!$A:$C,3,FALSE()),VLOOKUP($E863,Koordinaten!$F:$H,3,FALSE()))</f>
        <v>43.7698712</v>
      </c>
      <c r="AN863" s="0" t="str">
        <f aca="false">CONCATENATE(AK863,";",AJ863)</f>
        <v>41,894802;12,4853384</v>
      </c>
      <c r="AO863" s="0" t="str">
        <f aca="false">CONCATENATE(AM863,";",AL863)</f>
        <v>43,7698712;11,2555757</v>
      </c>
      <c r="AP863" s="0" t="n">
        <f aca="false">MIN(IF(ISBLANK(X863),9999,X863),IF(ISBLANK(AA863),9999,AA863),IF(ISBLANK(AD863),9999,AD863),IF(ISBLANK(AG863),9999,AG863),IF(ISBLANK(AI863),9999,AI863))</f>
        <v>2016</v>
      </c>
    </row>
    <row r="864" customFormat="false" ht="12.8" hidden="false" customHeight="false" outlineLevel="0" collapsed="false">
      <c r="B864" s="15" t="s">
        <v>44</v>
      </c>
      <c r="C864" s="4" t="n">
        <v>2010</v>
      </c>
      <c r="D864" s="4" t="s">
        <v>60</v>
      </c>
      <c r="E864" s="4" t="s">
        <v>61</v>
      </c>
      <c r="F864" s="4" t="n">
        <v>6</v>
      </c>
      <c r="G864" s="4"/>
      <c r="H864" s="13" t="s">
        <v>1354</v>
      </c>
      <c r="I864" s="2" t="s">
        <v>1355</v>
      </c>
      <c r="K864" s="4" t="str">
        <f aca="false">CONCATENATE(IF(ISBLANK(W864),"-",W864),"/",IF(ISBLANK(Z864),"-",Z864),"/",IF(ISBLANK(AC864),"-",AC864),"/",IF(ISBLANK(AF864),"-",AF864),"/",IF(ISBLANK(AH864),"-",AH864))</f>
        <v>2011/-/2013/-/-</v>
      </c>
      <c r="L864" s="4" t="str">
        <f aca="false">CONCATENATE(IF(ISBLANK(X864),"-",X864),"/",IF(ISBLANK(AA864),"-",AA864),"/",IF(ISBLANK(AD864),"-",AD864),"/",IF(ISBLANK(AG864),"-",AG864),"/",IF(ISBLANK(AI864),"-",AI864))</f>
        <v>2014/-/2014/-/-</v>
      </c>
      <c r="M864" s="14"/>
      <c r="N864" s="4" t="n">
        <v>2011</v>
      </c>
      <c r="O864" s="4" t="str">
        <f aca="false">CONCATENATE(IF(ISBLANK(V864),"-",V864),"/",IF(ISBLANK(Y864),"-",Y864),"/",IF(ISBLANK(AB864),"-",AB864),"/",IF(ISBLANK(AE864),"-",AE864))</f>
        <v>90/-/90/-</v>
      </c>
      <c r="P864" s="4" t="s">
        <v>1356</v>
      </c>
      <c r="Q864" s="4" t="s">
        <v>1352</v>
      </c>
      <c r="T864" s="11" t="n">
        <f aca="false">M864*F864</f>
        <v>0</v>
      </c>
      <c r="U864" s="12" t="n">
        <f aca="false">G864*M864</f>
        <v>0</v>
      </c>
      <c r="V864" s="0" t="n">
        <v>90</v>
      </c>
      <c r="W864" s="0" t="n">
        <v>2011</v>
      </c>
      <c r="X864" s="0" t="n">
        <v>2014</v>
      </c>
      <c r="AB864" s="0" t="n">
        <v>90</v>
      </c>
      <c r="AC864" s="0" t="n">
        <v>2013</v>
      </c>
      <c r="AD864" s="0" t="n">
        <v>2014</v>
      </c>
      <c r="AE864" s="15"/>
      <c r="AJ864" s="0" t="n">
        <f aca="false">VLOOKUP(D864,Koordinaten!$A:$C,2,FALSE())</f>
        <v>12.4853384</v>
      </c>
      <c r="AK864" s="0" t="n">
        <f aca="false">VLOOKUP(D864,Koordinaten!$A:$C,3,FALSE())</f>
        <v>41.894802</v>
      </c>
      <c r="AL864" s="0" t="n">
        <f aca="false">IF(ISBLANK($E864),VLOOKUP(D864,Koordinaten!$A:$C,2,FALSE()),VLOOKUP($E864,Koordinaten!$F:$H,2,FALSE()))</f>
        <v>11.2555757</v>
      </c>
      <c r="AM864" s="0" t="n">
        <f aca="false">IF(ISBLANK($E864),VLOOKUP(D864,Koordinaten!$A:$C,3,FALSE()),VLOOKUP($E864,Koordinaten!$F:$H,3,FALSE()))</f>
        <v>43.7698712</v>
      </c>
      <c r="AN864" s="0" t="str">
        <f aca="false">CONCATENATE(AK864,";",AJ864)</f>
        <v>41,894802;12,4853384</v>
      </c>
      <c r="AO864" s="0" t="str">
        <f aca="false">CONCATENATE(AM864,";",AL864)</f>
        <v>43,7698712;11,2555757</v>
      </c>
      <c r="AP864" s="0" t="n">
        <f aca="false">MIN(IF(ISBLANK(X864),9999,X864),IF(ISBLANK(AA864),9999,AA864),IF(ISBLANK(AD864),9999,AD864),IF(ISBLANK(AG864),9999,AG864),IF(ISBLANK(AI864),9999,AI864))</f>
        <v>2014</v>
      </c>
    </row>
    <row r="865" customFormat="false" ht="12.8" hidden="false" customHeight="false" outlineLevel="0" collapsed="false">
      <c r="B865" s="15" t="s">
        <v>44</v>
      </c>
      <c r="C865" s="4" t="n">
        <v>2007</v>
      </c>
      <c r="D865" s="4" t="s">
        <v>60</v>
      </c>
      <c r="E865" s="4" t="s">
        <v>61</v>
      </c>
      <c r="F865" s="4" t="n">
        <v>4</v>
      </c>
      <c r="G865" s="4"/>
      <c r="H865" s="13" t="s">
        <v>1354</v>
      </c>
      <c r="I865" s="2" t="s">
        <v>1357</v>
      </c>
      <c r="J865" s="2" t="s">
        <v>48</v>
      </c>
      <c r="K865" s="4" t="str">
        <f aca="false">CONCATENATE(IF(ISBLANK(W865),"-",W865),"/",IF(ISBLANK(Z865),"-",Z865),"/",IF(ISBLANK(AC865),"-",AC865),"/",IF(ISBLANK(AF865),"-",AF865),"/",IF(ISBLANK(AH865),"-",AH865))</f>
        <v>2010/-/-/-/-</v>
      </c>
      <c r="L865" s="4" t="str">
        <f aca="false">CONCATENATE(IF(ISBLANK(X865),"-",X865),"/",IF(ISBLANK(AA865),"-",AA865),"/",IF(ISBLANK(AD865),"-",AD865),"/",IF(ISBLANK(AG865),"-",AG865),"/",IF(ISBLANK(AI865),"-",AI865))</f>
        <v>2019/-/-/-/-</v>
      </c>
      <c r="M865" s="14"/>
      <c r="N865" s="4" t="n">
        <v>2011</v>
      </c>
      <c r="O865" s="4" t="str">
        <f aca="false">CONCATENATE(IF(ISBLANK(V865),"-",V865),"/",IF(ISBLANK(Y865),"-",Y865),"/",IF(ISBLANK(AB865),"-",AB865),"/",IF(ISBLANK(AE865),"-",AE865))</f>
        <v>90/-/90/-</v>
      </c>
      <c r="P865" s="4" t="s">
        <v>1356</v>
      </c>
      <c r="Q865" s="4" t="s">
        <v>1352</v>
      </c>
      <c r="T865" s="11" t="n">
        <f aca="false">M865*F865</f>
        <v>0</v>
      </c>
      <c r="U865" s="12" t="n">
        <f aca="false">G865*M865</f>
        <v>0</v>
      </c>
      <c r="V865" s="0" t="n">
        <v>90</v>
      </c>
      <c r="W865" s="0" t="n">
        <v>2010</v>
      </c>
      <c r="X865" s="0" t="n">
        <v>2019</v>
      </c>
      <c r="AB865" s="0" t="n">
        <v>90</v>
      </c>
      <c r="AE865" s="15"/>
      <c r="AJ865" s="0" t="n">
        <f aca="false">VLOOKUP(D865,Koordinaten!$A:$C,2,FALSE())</f>
        <v>12.4853384</v>
      </c>
      <c r="AK865" s="0" t="n">
        <f aca="false">VLOOKUP(D865,Koordinaten!$A:$C,3,FALSE())</f>
        <v>41.894802</v>
      </c>
      <c r="AL865" s="0" t="n">
        <f aca="false">IF(ISBLANK($E865),VLOOKUP(D865,Koordinaten!$A:$C,2,FALSE()),VLOOKUP($E865,Koordinaten!$F:$H,2,FALSE()))</f>
        <v>11.2555757</v>
      </c>
      <c r="AM865" s="0" t="n">
        <f aca="false">IF(ISBLANK($E865),VLOOKUP(D865,Koordinaten!$A:$C,3,FALSE()),VLOOKUP($E865,Koordinaten!$F:$H,3,FALSE()))</f>
        <v>43.7698712</v>
      </c>
      <c r="AN865" s="0" t="str">
        <f aca="false">CONCATENATE(AK865,";",AJ865)</f>
        <v>41,894802;12,4853384</v>
      </c>
      <c r="AO865" s="0" t="str">
        <f aca="false">CONCATENATE(AM865,";",AL865)</f>
        <v>43,7698712;11,2555757</v>
      </c>
      <c r="AP865" s="0" t="n">
        <f aca="false">MIN(IF(ISBLANK(X865),9999,X865),IF(ISBLANK(AA865),9999,AA865),IF(ISBLANK(AD865),9999,AD865),IF(ISBLANK(AG865),9999,AG865),IF(ISBLANK(AI865),9999,AI865))</f>
        <v>2019</v>
      </c>
    </row>
    <row r="866" customFormat="false" ht="12.8" hidden="false" customHeight="false" outlineLevel="0" collapsed="false">
      <c r="B866" s="4" t="s">
        <v>44</v>
      </c>
      <c r="C866" s="5" t="n">
        <v>2007</v>
      </c>
      <c r="D866" s="4" t="s">
        <v>60</v>
      </c>
      <c r="E866" s="4" t="s">
        <v>61</v>
      </c>
      <c r="F866" s="4" t="n">
        <v>2</v>
      </c>
      <c r="G866" s="4"/>
      <c r="H866" s="13" t="s">
        <v>1354</v>
      </c>
      <c r="I866" s="2" t="s">
        <v>1358</v>
      </c>
      <c r="J866" s="2" t="s">
        <v>48</v>
      </c>
      <c r="K866" s="4" t="str">
        <f aca="false">CONCATENATE(IF(ISBLANK(W866),"-",W866),"/",IF(ISBLANK(Z866),"-",Z866),"/",IF(ISBLANK(AC866),"-",AC866),"/",IF(ISBLANK(AF866),"-",AF866),"/",IF(ISBLANK(AH866),"-",AH866))</f>
        <v>2012/2010/-/-/-</v>
      </c>
      <c r="L866" s="4" t="str">
        <f aca="false">CONCATENATE(IF(ISBLANK(X866),"-",X866),"/",IF(ISBLANK(AA866),"-",AA866),"/",IF(ISBLANK(AD866),"-",AD866),"/",IF(ISBLANK(AG866),"-",AG866),"/",IF(ISBLANK(AI866),"-",AI866))</f>
        <v>2027/2010/-/-/-</v>
      </c>
      <c r="M866" s="14"/>
      <c r="N866" s="4" t="n">
        <v>2011</v>
      </c>
      <c r="O866" s="4" t="str">
        <f aca="false">CONCATENATE(IF(ISBLANK(V866),"-",V866),"/",IF(ISBLANK(Y866),"-",Y866),"/",IF(ISBLANK(AB866),"-",AB866),"/",IF(ISBLANK(AE866),"-",AE866))</f>
        <v>93/88/93/-</v>
      </c>
      <c r="P866" s="4" t="s">
        <v>1356</v>
      </c>
      <c r="Q866" s="4" t="s">
        <v>1352</v>
      </c>
      <c r="T866" s="11" t="n">
        <f aca="false">M866*F866</f>
        <v>0</v>
      </c>
      <c r="U866" s="12" t="n">
        <f aca="false">G866*M866</f>
        <v>0</v>
      </c>
      <c r="V866" s="0" t="n">
        <v>93</v>
      </c>
      <c r="W866" s="0" t="n">
        <v>2012</v>
      </c>
      <c r="X866" s="0" t="n">
        <v>2027</v>
      </c>
      <c r="Y866" s="0" t="n">
        <v>88</v>
      </c>
      <c r="Z866" s="0" t="n">
        <v>2010</v>
      </c>
      <c r="AA866" s="0" t="n">
        <v>2010</v>
      </c>
      <c r="AB866" s="0" t="n">
        <v>93</v>
      </c>
      <c r="AE866" s="15"/>
      <c r="AJ866" s="0" t="n">
        <f aca="false">VLOOKUP(D866,Koordinaten!$A:$C,2,FALSE())</f>
        <v>12.4853384</v>
      </c>
      <c r="AK866" s="0" t="n">
        <f aca="false">VLOOKUP(D866,Koordinaten!$A:$C,3,FALSE())</f>
        <v>41.894802</v>
      </c>
      <c r="AL866" s="0" t="n">
        <f aca="false">IF(ISBLANK($E866),VLOOKUP(D866,Koordinaten!$A:$C,2,FALSE()),VLOOKUP($E866,Koordinaten!$F:$H,2,FALSE()))</f>
        <v>11.2555757</v>
      </c>
      <c r="AM866" s="0" t="n">
        <f aca="false">IF(ISBLANK($E866),VLOOKUP(D866,Koordinaten!$A:$C,3,FALSE()),VLOOKUP($E866,Koordinaten!$F:$H,3,FALSE()))</f>
        <v>43.7698712</v>
      </c>
      <c r="AN866" s="0" t="str">
        <f aca="false">CONCATENATE(AK866,";",AJ866)</f>
        <v>41,894802;12,4853384</v>
      </c>
      <c r="AO866" s="0" t="str">
        <f aca="false">CONCATENATE(AM866,";",AL866)</f>
        <v>43,7698712;11,2555757</v>
      </c>
      <c r="AP866" s="0" t="n">
        <f aca="false">MIN(IF(ISBLANK(X866),9999,X866),IF(ISBLANK(AA866),9999,AA866),IF(ISBLANK(AD866),9999,AD866),IF(ISBLANK(AG866),9999,AG866),IF(ISBLANK(AI866),9999,AI866))</f>
        <v>2010</v>
      </c>
    </row>
    <row r="867" customFormat="false" ht="12.8" hidden="false" customHeight="false" outlineLevel="0" collapsed="false">
      <c r="B867" s="4" t="s">
        <v>44</v>
      </c>
      <c r="C867" s="4" t="n">
        <v>2009</v>
      </c>
      <c r="D867" s="4" t="s">
        <v>60</v>
      </c>
      <c r="E867" s="4" t="s">
        <v>61</v>
      </c>
      <c r="F867" s="4" t="n">
        <v>6</v>
      </c>
      <c r="G867" s="4"/>
      <c r="H867" s="13" t="s">
        <v>541</v>
      </c>
      <c r="I867" s="13" t="s">
        <v>542</v>
      </c>
      <c r="J867" s="2" t="s">
        <v>48</v>
      </c>
      <c r="K867" s="4" t="str">
        <f aca="false">CONCATENATE(IF(ISBLANK(W867),"-",W867),"/",IF(ISBLANK(Z867),"-",Z867),"/",IF(ISBLANK(AC867),"-",AC867),"/",IF(ISBLANK(AF867),"-",AF867),"/",IF(ISBLANK(AH867),"-",AH867))</f>
        <v>2011/2013/-/-/-</v>
      </c>
      <c r="L867" s="4" t="str">
        <f aca="false">CONCATENATE(IF(ISBLANK(X867),"-",X867),"/",IF(ISBLANK(AA867),"-",AA867),"/",IF(ISBLANK(AD867),"-",AD867),"/",IF(ISBLANK(AG867),"-",AG867),"/",IF(ISBLANK(AI867),"-",AI867))</f>
        <v>2014/2024/-/-/-</v>
      </c>
      <c r="M867" s="14"/>
      <c r="N867" s="4" t="n">
        <v>2011</v>
      </c>
      <c r="O867" s="4" t="str">
        <f aca="false">CONCATENATE(IF(ISBLANK(V867),"-",V867),"/",IF(ISBLANK(Y867),"-",Y867),"/",IF(ISBLANK(AB867),"-",AB867),"/",IF(ISBLANK(AE867),"-",AE867))</f>
        <v>89+/92/-/-</v>
      </c>
      <c r="P867" s="4" t="s">
        <v>602</v>
      </c>
      <c r="Q867" s="4" t="s">
        <v>1352</v>
      </c>
      <c r="T867" s="11" t="n">
        <f aca="false">M867*F867</f>
        <v>0</v>
      </c>
      <c r="U867" s="12" t="n">
        <f aca="false">G867*M867</f>
        <v>0</v>
      </c>
      <c r="V867" s="0" t="s">
        <v>840</v>
      </c>
      <c r="W867" s="0" t="n">
        <v>2011</v>
      </c>
      <c r="X867" s="0" t="n">
        <v>2014</v>
      </c>
      <c r="Y867" s="0" t="n">
        <v>92</v>
      </c>
      <c r="Z867" s="0" t="n">
        <v>2013</v>
      </c>
      <c r="AA867" s="0" t="n">
        <v>2024</v>
      </c>
      <c r="AB867" s="0" t="s">
        <v>161</v>
      </c>
      <c r="AE867" s="15"/>
      <c r="AJ867" s="0" t="n">
        <f aca="false">VLOOKUP(D867,Koordinaten!$A:$C,2,FALSE())</f>
        <v>12.4853384</v>
      </c>
      <c r="AK867" s="0" t="n">
        <f aca="false">VLOOKUP(D867,Koordinaten!$A:$C,3,FALSE())</f>
        <v>41.894802</v>
      </c>
      <c r="AL867" s="0" t="n">
        <f aca="false">IF(ISBLANK($E867),VLOOKUP(D867,Koordinaten!$A:$C,2,FALSE()),VLOOKUP($E867,Koordinaten!$F:$H,2,FALSE()))</f>
        <v>11.2555757</v>
      </c>
      <c r="AM867" s="0" t="n">
        <f aca="false">IF(ISBLANK($E867),VLOOKUP(D867,Koordinaten!$A:$C,3,FALSE()),VLOOKUP($E867,Koordinaten!$F:$H,3,FALSE()))</f>
        <v>43.7698712</v>
      </c>
      <c r="AN867" s="0" t="str">
        <f aca="false">CONCATENATE(AK867,";",AJ867)</f>
        <v>41,894802;12,4853384</v>
      </c>
      <c r="AO867" s="0" t="str">
        <f aca="false">CONCATENATE(AM867,";",AL867)</f>
        <v>43,7698712;11,2555757</v>
      </c>
      <c r="AP867" s="0" t="n">
        <f aca="false">MIN(IF(ISBLANK(X867),9999,X867),IF(ISBLANK(AA867),9999,AA867),IF(ISBLANK(AD867),9999,AD867),IF(ISBLANK(AG867),9999,AG867),IF(ISBLANK(AI867),9999,AI867))</f>
        <v>2014</v>
      </c>
    </row>
    <row r="868" customFormat="false" ht="12.8" hidden="false" customHeight="false" outlineLevel="0" collapsed="false">
      <c r="B868" s="4" t="s">
        <v>44</v>
      </c>
      <c r="C868" s="5" t="n">
        <v>2007</v>
      </c>
      <c r="D868" s="4" t="s">
        <v>60</v>
      </c>
      <c r="E868" s="4" t="s">
        <v>61</v>
      </c>
      <c r="F868" s="4" t="n">
        <v>3</v>
      </c>
      <c r="G868" s="4"/>
      <c r="H868" s="13" t="s">
        <v>541</v>
      </c>
      <c r="I868" s="13" t="s">
        <v>1359</v>
      </c>
      <c r="J868" s="2" t="s">
        <v>48</v>
      </c>
      <c r="K868" s="4" t="str">
        <f aca="false">CONCATENATE(IF(ISBLANK(W868),"-",W868),"/",IF(ISBLANK(Z868),"-",Z868),"/",IF(ISBLANK(AC868),"-",AC868),"/",IF(ISBLANK(AF868),"-",AF868),"/",IF(ISBLANK(AH868),"-",AH868))</f>
        <v>2010/2007/-/-/-</v>
      </c>
      <c r="L868" s="4" t="str">
        <f aca="false">CONCATENATE(IF(ISBLANK(X868),"-",X868),"/",IF(ISBLANK(AA868),"-",AA868),"/",IF(ISBLANK(AD868),"-",AD868),"/",IF(ISBLANK(AG868),"-",AG868),"/",IF(ISBLANK(AI868),"-",AI868))</f>
        <v>2022/2007/-/-/-</v>
      </c>
      <c r="M868" s="14"/>
      <c r="N868" s="4" t="n">
        <v>2011</v>
      </c>
      <c r="O868" s="4" t="str">
        <f aca="false">CONCATENATE(IF(ISBLANK(V868),"-",V868),"/",IF(ISBLANK(Y868),"-",Y868),"/",IF(ISBLANK(AB868),"-",AB868),"/",IF(ISBLANK(AE868),"-",AE868))</f>
        <v>92/92/89/GR3, CT90</v>
      </c>
      <c r="P868" s="4" t="s">
        <v>602</v>
      </c>
      <c r="Q868" s="4" t="s">
        <v>1352</v>
      </c>
      <c r="T868" s="11" t="n">
        <f aca="false">M868*F868</f>
        <v>0</v>
      </c>
      <c r="U868" s="12" t="n">
        <f aca="false">G868*M868</f>
        <v>0</v>
      </c>
      <c r="V868" s="0" t="n">
        <v>92</v>
      </c>
      <c r="W868" s="0" t="n">
        <v>2010</v>
      </c>
      <c r="X868" s="0" t="n">
        <v>2022</v>
      </c>
      <c r="Y868" s="0" t="n">
        <v>92</v>
      </c>
      <c r="Z868" s="0" t="n">
        <v>2007</v>
      </c>
      <c r="AA868" s="0" t="n">
        <v>2007</v>
      </c>
      <c r="AB868" s="0" t="n">
        <v>89</v>
      </c>
      <c r="AE868" s="15" t="s">
        <v>1360</v>
      </c>
      <c r="AJ868" s="0" t="n">
        <f aca="false">VLOOKUP(D868,Koordinaten!$A:$C,2,FALSE())</f>
        <v>12.4853384</v>
      </c>
      <c r="AK868" s="0" t="n">
        <f aca="false">VLOOKUP(D868,Koordinaten!$A:$C,3,FALSE())</f>
        <v>41.894802</v>
      </c>
      <c r="AL868" s="0" t="n">
        <f aca="false">IF(ISBLANK($E868),VLOOKUP(D868,Koordinaten!$A:$C,2,FALSE()),VLOOKUP($E868,Koordinaten!$F:$H,2,FALSE()))</f>
        <v>11.2555757</v>
      </c>
      <c r="AM868" s="0" t="n">
        <f aca="false">IF(ISBLANK($E868),VLOOKUP(D868,Koordinaten!$A:$C,3,FALSE()),VLOOKUP($E868,Koordinaten!$F:$H,3,FALSE()))</f>
        <v>43.7698712</v>
      </c>
      <c r="AN868" s="0" t="str">
        <f aca="false">CONCATENATE(AK868,";",AJ868)</f>
        <v>41,894802;12,4853384</v>
      </c>
      <c r="AO868" s="0" t="str">
        <f aca="false">CONCATENATE(AM868,";",AL868)</f>
        <v>43,7698712;11,2555757</v>
      </c>
      <c r="AP868" s="0" t="n">
        <f aca="false">MIN(IF(ISBLANK(X868),9999,X868),IF(ISBLANK(AA868),9999,AA868),IF(ISBLANK(AD868),9999,AD868),IF(ISBLANK(AG868),9999,AG868),IF(ISBLANK(AI868),9999,AI868))</f>
        <v>2007</v>
      </c>
    </row>
    <row r="869" customFormat="false" ht="20" hidden="false" customHeight="false" outlineLevel="0" collapsed="false">
      <c r="B869" s="4" t="s">
        <v>44</v>
      </c>
      <c r="C869" s="4" t="n">
        <v>2007</v>
      </c>
      <c r="D869" s="4" t="s">
        <v>60</v>
      </c>
      <c r="E869" s="4" t="s">
        <v>61</v>
      </c>
      <c r="F869" s="4" t="n">
        <v>3</v>
      </c>
      <c r="G869" s="4"/>
      <c r="H869" s="13" t="s">
        <v>63</v>
      </c>
      <c r="I869" s="2" t="s">
        <v>678</v>
      </c>
      <c r="J869" s="2" t="s">
        <v>48</v>
      </c>
      <c r="K869" s="4" t="str">
        <f aca="false">CONCATENATE(IF(ISBLANK(W869),"-",W869),"/",IF(ISBLANK(Z869),"-",Z869),"/",IF(ISBLANK(AC869),"-",AC869),"/",IF(ISBLANK(AF869),"-",AF869),"/",IF(ISBLANK(AH869),"-",AH869))</f>
        <v>2012/2014/2013/-/-</v>
      </c>
      <c r="L869" s="4" t="str">
        <f aca="false">CONCATENATE(IF(ISBLANK(X869),"-",X869),"/",IF(ISBLANK(AA869),"-",AA869),"/",IF(ISBLANK(AD869),"-",AD869),"/",IF(ISBLANK(AG869),"-",AG869),"/",IF(ISBLANK(AI869),"-",AI869))</f>
        <v>2022/2022/2016/-/-</v>
      </c>
      <c r="M869" s="14"/>
      <c r="N869" s="4" t="n">
        <v>2011</v>
      </c>
      <c r="O869" s="4" t="str">
        <f aca="false">CONCATENATE(IF(ISBLANK(V869),"-",V869),"/",IF(ISBLANK(Y869),"-",Y869),"/",IF(ISBLANK(AB869),"-",AB869),"/",IF(ISBLANK(AE869),"-",AE869))</f>
        <v>91/90/91/GR2</v>
      </c>
      <c r="P869" s="4" t="s">
        <v>602</v>
      </c>
      <c r="Q869" s="4" t="s">
        <v>1352</v>
      </c>
      <c r="T869" s="11" t="n">
        <f aca="false">M869*F869</f>
        <v>0</v>
      </c>
      <c r="U869" s="12" t="n">
        <f aca="false">G869*M869</f>
        <v>0</v>
      </c>
      <c r="V869" s="0" t="n">
        <v>91</v>
      </c>
      <c r="W869" s="0" t="n">
        <v>2012</v>
      </c>
      <c r="X869" s="0" t="n">
        <v>2022</v>
      </c>
      <c r="Y869" s="0" t="n">
        <v>90</v>
      </c>
      <c r="Z869" s="0" t="n">
        <v>2014</v>
      </c>
      <c r="AA869" s="0" t="n">
        <v>2022</v>
      </c>
      <c r="AB869" s="0" t="n">
        <v>91</v>
      </c>
      <c r="AC869" s="0" t="n">
        <v>2013</v>
      </c>
      <c r="AD869" s="0" t="n">
        <v>2016</v>
      </c>
      <c r="AE869" s="15" t="s">
        <v>1335</v>
      </c>
      <c r="AJ869" s="0" t="n">
        <f aca="false">VLOOKUP(D869,Koordinaten!$A:$C,2,FALSE())</f>
        <v>12.4853384</v>
      </c>
      <c r="AK869" s="0" t="n">
        <f aca="false">VLOOKUP(D869,Koordinaten!$A:$C,3,FALSE())</f>
        <v>41.894802</v>
      </c>
      <c r="AL869" s="0" t="n">
        <f aca="false">IF(ISBLANK($E869),VLOOKUP(D869,Koordinaten!$A:$C,2,FALSE()),VLOOKUP($E869,Koordinaten!$F:$H,2,FALSE()))</f>
        <v>11.2555757</v>
      </c>
      <c r="AM869" s="0" t="n">
        <f aca="false">IF(ISBLANK($E869),VLOOKUP(D869,Koordinaten!$A:$C,3,FALSE()),VLOOKUP($E869,Koordinaten!$F:$H,3,FALSE()))</f>
        <v>43.7698712</v>
      </c>
      <c r="AN869" s="0" t="str">
        <f aca="false">CONCATENATE(AK869,";",AJ869)</f>
        <v>41,894802;12,4853384</v>
      </c>
      <c r="AO869" s="0" t="str">
        <f aca="false">CONCATENATE(AM869,";",AL869)</f>
        <v>43,7698712;11,2555757</v>
      </c>
      <c r="AP869" s="0" t="n">
        <f aca="false">MIN(IF(ISBLANK(X869),9999,X869),IF(ISBLANK(AA869),9999,AA869),IF(ISBLANK(AD869),9999,AD869),IF(ISBLANK(AG869),9999,AG869),IF(ISBLANK(AI869),9999,AI869))</f>
        <v>2016</v>
      </c>
    </row>
    <row r="870" customFormat="false" ht="14" hidden="false" customHeight="false" outlineLevel="0" collapsed="false">
      <c r="B870" s="15" t="s">
        <v>89</v>
      </c>
      <c r="C870" s="4" t="n">
        <v>2010</v>
      </c>
      <c r="D870" s="4" t="s">
        <v>60</v>
      </c>
      <c r="E870" s="4" t="s">
        <v>61</v>
      </c>
      <c r="F870" s="4" t="n">
        <v>2</v>
      </c>
      <c r="G870" s="4"/>
      <c r="H870" s="13" t="s">
        <v>1361</v>
      </c>
      <c r="I870" s="2" t="s">
        <v>1362</v>
      </c>
      <c r="K870" s="4" t="str">
        <f aca="false">CONCATENATE(IF(ISBLANK(W870),"-",W870),"/",IF(ISBLANK(Z870),"-",Z870),"/",IF(ISBLANK(AC870),"-",AC870),"/",IF(ISBLANK(AF870),"-",AF870),"/",IF(ISBLANK(AH870),"-",AH870))</f>
        <v>-/-/-/-/-</v>
      </c>
      <c r="L870" s="4" t="str">
        <f aca="false">CONCATENATE(IF(ISBLANK(X870),"-",X870),"/",IF(ISBLANK(AA870),"-",AA870),"/",IF(ISBLANK(AD870),"-",AD870),"/",IF(ISBLANK(AG870),"-",AG870),"/",IF(ISBLANK(AI870),"-",AI870))</f>
        <v>-/-/-/-/-</v>
      </c>
      <c r="M870" s="14"/>
      <c r="N870" s="4" t="n">
        <v>2011</v>
      </c>
      <c r="O870" s="4" t="str">
        <f aca="false">CONCATENATE(IF(ISBLANK(V870),"-",V870),"/",IF(ISBLANK(Y870),"-",Y870),"/",IF(ISBLANK(AB870),"-",AB870),"/",IF(ISBLANK(AE870),"-",AE870))</f>
        <v>-/-/-/-</v>
      </c>
      <c r="P870" s="4" t="s">
        <v>1363</v>
      </c>
      <c r="Q870" s="4" t="s">
        <v>1352</v>
      </c>
      <c r="T870" s="11" t="n">
        <f aca="false">M870*F870</f>
        <v>0</v>
      </c>
      <c r="U870" s="12" t="n">
        <f aca="false">G870*M870</f>
        <v>0</v>
      </c>
      <c r="V870" s="0" t="s">
        <v>161</v>
      </c>
      <c r="AB870" s="0" t="s">
        <v>161</v>
      </c>
      <c r="AE870" s="15"/>
      <c r="AJ870" s="0" t="n">
        <f aca="false">VLOOKUP(D870,Koordinaten!$A:$C,2,FALSE())</f>
        <v>12.4853384</v>
      </c>
      <c r="AK870" s="0" t="n">
        <f aca="false">VLOOKUP(D870,Koordinaten!$A:$C,3,FALSE())</f>
        <v>41.894802</v>
      </c>
      <c r="AL870" s="0" t="n">
        <f aca="false">IF(ISBLANK($E870),VLOOKUP(D870,Koordinaten!$A:$C,2,FALSE()),VLOOKUP($E870,Koordinaten!$F:$H,2,FALSE()))</f>
        <v>11.2555757</v>
      </c>
      <c r="AM870" s="0" t="n">
        <f aca="false">IF(ISBLANK($E870),VLOOKUP(D870,Koordinaten!$A:$C,3,FALSE()),VLOOKUP($E870,Koordinaten!$F:$H,3,FALSE()))</f>
        <v>43.7698712</v>
      </c>
      <c r="AN870" s="0" t="str">
        <f aca="false">CONCATENATE(AK870,";",AJ870)</f>
        <v>41,894802;12,4853384</v>
      </c>
      <c r="AO870" s="0" t="str">
        <f aca="false">CONCATENATE(AM870,";",AL870)</f>
        <v>43,7698712;11,2555757</v>
      </c>
      <c r="AP870" s="0" t="n">
        <f aca="false">MIN(IF(ISBLANK(X870),9999,X870),IF(ISBLANK(AA870),9999,AA870),IF(ISBLANK(AD870),9999,AD870),IF(ISBLANK(AG870),9999,AG870),IF(ISBLANK(AI870),9999,AI870))</f>
        <v>9999</v>
      </c>
    </row>
    <row r="871" customFormat="false" ht="20" hidden="false" customHeight="false" outlineLevel="0" collapsed="false">
      <c r="B871" s="4" t="s">
        <v>44</v>
      </c>
      <c r="C871" s="4" t="n">
        <v>2007</v>
      </c>
      <c r="D871" s="4" t="s">
        <v>60</v>
      </c>
      <c r="E871" s="4" t="s">
        <v>61</v>
      </c>
      <c r="F871" s="4" t="n">
        <v>1</v>
      </c>
      <c r="G871" s="4"/>
      <c r="H871" s="13" t="s">
        <v>1364</v>
      </c>
      <c r="I871" s="13" t="s">
        <v>1365</v>
      </c>
      <c r="J871" s="2" t="s">
        <v>69</v>
      </c>
      <c r="K871" s="4" t="str">
        <f aca="false">CONCATENATE(IF(ISBLANK(W871),"-",W871),"/",IF(ISBLANK(Z871),"-",Z871),"/",IF(ISBLANK(AC871),"-",AC871),"/",IF(ISBLANK(AF871),"-",AF871),"/",IF(ISBLANK(AH871),"-",AH871))</f>
        <v>2012/2010/2015/-/-</v>
      </c>
      <c r="L871" s="4" t="str">
        <f aca="false">CONCATENATE(IF(ISBLANK(X871),"-",X871),"/",IF(ISBLANK(AA871),"-",AA871),"/",IF(ISBLANK(AD871),"-",AD871),"/",IF(ISBLANK(AG871),"-",AG871),"/",IF(ISBLANK(AI871),"-",AI871))</f>
        <v>2022/2015/2027/-/-</v>
      </c>
      <c r="M871" s="14"/>
      <c r="N871" s="4" t="n">
        <v>2011</v>
      </c>
      <c r="O871" s="4" t="str">
        <f aca="false">CONCATENATE(IF(ISBLANK(V871),"-",V871),"/",IF(ISBLANK(Y871),"-",Y871),"/",IF(ISBLANK(AB871),"-",AB871),"/",IF(ISBLANK(AE871),"-",AE871))</f>
        <v>92/88/92/-</v>
      </c>
      <c r="P871" s="4" t="s">
        <v>1366</v>
      </c>
      <c r="Q871" s="4" t="s">
        <v>1352</v>
      </c>
      <c r="T871" s="11" t="n">
        <f aca="false">M871*F871</f>
        <v>0</v>
      </c>
      <c r="U871" s="12" t="n">
        <f aca="false">G871*M871</f>
        <v>0</v>
      </c>
      <c r="V871" s="0" t="n">
        <v>92</v>
      </c>
      <c r="W871" s="0" t="n">
        <v>2012</v>
      </c>
      <c r="X871" s="0" t="n">
        <v>2022</v>
      </c>
      <c r="Y871" s="0" t="n">
        <v>88</v>
      </c>
      <c r="Z871" s="0" t="n">
        <v>2010</v>
      </c>
      <c r="AA871" s="0" t="n">
        <v>2015</v>
      </c>
      <c r="AB871" s="0" t="n">
        <v>92</v>
      </c>
      <c r="AC871" s="0" t="n">
        <v>2015</v>
      </c>
      <c r="AD871" s="0" t="n">
        <v>2027</v>
      </c>
      <c r="AE871" s="15"/>
      <c r="AJ871" s="0" t="n">
        <f aca="false">VLOOKUP(D871,Koordinaten!$A:$C,2,FALSE())</f>
        <v>12.4853384</v>
      </c>
      <c r="AK871" s="0" t="n">
        <f aca="false">VLOOKUP(D871,Koordinaten!$A:$C,3,FALSE())</f>
        <v>41.894802</v>
      </c>
      <c r="AL871" s="0" t="n">
        <f aca="false">IF(ISBLANK($E871),VLOOKUP(D871,Koordinaten!$A:$C,2,FALSE()),VLOOKUP($E871,Koordinaten!$F:$H,2,FALSE()))</f>
        <v>11.2555757</v>
      </c>
      <c r="AM871" s="0" t="n">
        <f aca="false">IF(ISBLANK($E871),VLOOKUP(D871,Koordinaten!$A:$C,3,FALSE()),VLOOKUP($E871,Koordinaten!$F:$H,3,FALSE()))</f>
        <v>43.7698712</v>
      </c>
      <c r="AN871" s="0" t="str">
        <f aca="false">CONCATENATE(AK871,";",AJ871)</f>
        <v>41,894802;12,4853384</v>
      </c>
      <c r="AO871" s="0" t="str">
        <f aca="false">CONCATENATE(AM871,";",AL871)</f>
        <v>43,7698712;11,2555757</v>
      </c>
      <c r="AP871" s="0" t="n">
        <f aca="false">MIN(IF(ISBLANK(X871),9999,X871),IF(ISBLANK(AA871),9999,AA871),IF(ISBLANK(AD871),9999,AD871),IF(ISBLANK(AG871),9999,AG871),IF(ISBLANK(AI871),9999,AI871))</f>
        <v>2015</v>
      </c>
    </row>
    <row r="872" customFormat="false" ht="12.8" hidden="false" customHeight="false" outlineLevel="0" collapsed="false">
      <c r="B872" s="15" t="s">
        <v>89</v>
      </c>
      <c r="C872" s="4" t="n">
        <v>2010</v>
      </c>
      <c r="D872" s="4" t="s">
        <v>60</v>
      </c>
      <c r="E872" s="4" t="s">
        <v>224</v>
      </c>
      <c r="F872" s="4" t="n">
        <v>6</v>
      </c>
      <c r="G872" s="4"/>
      <c r="H872" s="13" t="s">
        <v>1367</v>
      </c>
      <c r="I872" s="2" t="s">
        <v>1368</v>
      </c>
      <c r="K872" s="4" t="str">
        <f aca="false">CONCATENATE(IF(ISBLANK(W872),"-",W872),"/",IF(ISBLANK(Z872),"-",Z872),"/",IF(ISBLANK(AC872),"-",AC872),"/",IF(ISBLANK(AF872),"-",AF872),"/",IF(ISBLANK(AH872),"-",AH872))</f>
        <v>-/-/-/-/-</v>
      </c>
      <c r="L872" s="4" t="str">
        <f aca="false">CONCATENATE(IF(ISBLANK(X872),"-",X872),"/",IF(ISBLANK(AA872),"-",AA872),"/",IF(ISBLANK(AD872),"-",AD872),"/",IF(ISBLANK(AG872),"-",AG872),"/",IF(ISBLANK(AI872),"-",AI872))</f>
        <v>-/-/-/-/-</v>
      </c>
      <c r="M872" s="14"/>
      <c r="N872" s="4" t="n">
        <v>2011</v>
      </c>
      <c r="O872" s="4" t="str">
        <f aca="false">CONCATENATE(IF(ISBLANK(V872),"-",V872),"/",IF(ISBLANK(Y872),"-",Y872),"/",IF(ISBLANK(AB872),"-",AB872),"/",IF(ISBLANK(AE872),"-",AE872))</f>
        <v>-/-/-/-</v>
      </c>
      <c r="P872" s="4" t="s">
        <v>1367</v>
      </c>
      <c r="Q872" s="4" t="s">
        <v>1369</v>
      </c>
      <c r="T872" s="11" t="n">
        <f aca="false">M872*F872</f>
        <v>0</v>
      </c>
      <c r="U872" s="12" t="n">
        <f aca="false">G872*M872</f>
        <v>0</v>
      </c>
      <c r="V872" s="0" t="s">
        <v>161</v>
      </c>
      <c r="AB872" s="0" t="s">
        <v>161</v>
      </c>
      <c r="AE872" s="15"/>
      <c r="AJ872" s="0" t="n">
        <f aca="false">VLOOKUP(D872,Koordinaten!$A:$C,2,FALSE())</f>
        <v>12.4853384</v>
      </c>
      <c r="AK872" s="0" t="n">
        <f aca="false">VLOOKUP(D872,Koordinaten!$A:$C,3,FALSE())</f>
        <v>41.894802</v>
      </c>
      <c r="AL872" s="0" t="n">
        <f aca="false">IF(ISBLANK($E872),VLOOKUP(D872,Koordinaten!$A:$C,2,FALSE()),VLOOKUP($E872,Koordinaten!$F:$H,2,FALSE()))</f>
        <v>10.9924122</v>
      </c>
      <c r="AM872" s="0" t="n">
        <f aca="false">IF(ISBLANK($E872),VLOOKUP(D872,Koordinaten!$A:$C,3,FALSE()),VLOOKUP($E872,Koordinaten!$F:$H,3,FALSE()))</f>
        <v>45.4384958</v>
      </c>
      <c r="AN872" s="0" t="str">
        <f aca="false">CONCATENATE(AK872,";",AJ872)</f>
        <v>41,894802;12,4853384</v>
      </c>
      <c r="AO872" s="0" t="str">
        <f aca="false">CONCATENATE(AM872,";",AL872)</f>
        <v>45,4384958;10,9924122</v>
      </c>
      <c r="AP872" s="0" t="n">
        <f aca="false">MIN(IF(ISBLANK(X872),9999,X872),IF(ISBLANK(AA872),9999,AA872),IF(ISBLANK(AD872),9999,AD872),IF(ISBLANK(AG872),9999,AG872),IF(ISBLANK(AI872),9999,AI872))</f>
        <v>9999</v>
      </c>
    </row>
    <row r="873" customFormat="false" ht="12.8" hidden="false" customHeight="false" outlineLevel="0" collapsed="false">
      <c r="B873" s="15" t="s">
        <v>89</v>
      </c>
      <c r="C873" s="4" t="n">
        <v>2008</v>
      </c>
      <c r="D873" s="4" t="s">
        <v>60</v>
      </c>
      <c r="E873" s="4" t="s">
        <v>224</v>
      </c>
      <c r="F873" s="4" t="n">
        <v>3</v>
      </c>
      <c r="G873" s="4"/>
      <c r="H873" s="13" t="s">
        <v>1367</v>
      </c>
      <c r="I873" s="2" t="s">
        <v>1370</v>
      </c>
      <c r="J873" s="2" t="s">
        <v>1079</v>
      </c>
      <c r="K873" s="4" t="str">
        <f aca="false">CONCATENATE(IF(ISBLANK(W873),"-",W873),"/",IF(ISBLANK(Z873),"-",Z873),"/",IF(ISBLANK(AC873),"-",AC873),"/",IF(ISBLANK(AF873),"-",AF873),"/",IF(ISBLANK(AH873),"-",AH873))</f>
        <v>-/-/-/-/-</v>
      </c>
      <c r="L873" s="4" t="str">
        <f aca="false">CONCATENATE(IF(ISBLANK(X873),"-",X873),"/",IF(ISBLANK(AA873),"-",AA873),"/",IF(ISBLANK(AD873),"-",AD873),"/",IF(ISBLANK(AG873),"-",AG873),"/",IF(ISBLANK(AI873),"-",AI873))</f>
        <v>-/-/-/-/-</v>
      </c>
      <c r="M873" s="14"/>
      <c r="N873" s="4" t="n">
        <v>2011</v>
      </c>
      <c r="O873" s="4" t="str">
        <f aca="false">CONCATENATE(IF(ISBLANK(V873),"-",V873),"/",IF(ISBLANK(Y873),"-",Y873),"/",IF(ISBLANK(AB873),"-",AB873),"/",IF(ISBLANK(AE873),"-",AE873))</f>
        <v>-/-/-/-</v>
      </c>
      <c r="P873" s="4" t="s">
        <v>1367</v>
      </c>
      <c r="Q873" s="4" t="s">
        <v>1369</v>
      </c>
      <c r="T873" s="11" t="n">
        <f aca="false">M873*F873</f>
        <v>0</v>
      </c>
      <c r="U873" s="12" t="n">
        <f aca="false">G873*M873</f>
        <v>0</v>
      </c>
      <c r="V873" s="0" t="s">
        <v>161</v>
      </c>
      <c r="AB873" s="0" t="s">
        <v>161</v>
      </c>
      <c r="AE873" s="15"/>
      <c r="AJ873" s="0" t="n">
        <f aca="false">VLOOKUP(D873,Koordinaten!$A:$C,2,FALSE())</f>
        <v>12.4853384</v>
      </c>
      <c r="AK873" s="0" t="n">
        <f aca="false">VLOOKUP(D873,Koordinaten!$A:$C,3,FALSE())</f>
        <v>41.894802</v>
      </c>
      <c r="AL873" s="0" t="n">
        <f aca="false">IF(ISBLANK($E873),VLOOKUP(D873,Koordinaten!$A:$C,2,FALSE()),VLOOKUP($E873,Koordinaten!$F:$H,2,FALSE()))</f>
        <v>10.9924122</v>
      </c>
      <c r="AM873" s="0" t="n">
        <f aca="false">IF(ISBLANK($E873),VLOOKUP(D873,Koordinaten!$A:$C,3,FALSE()),VLOOKUP($E873,Koordinaten!$F:$H,3,FALSE()))</f>
        <v>45.4384958</v>
      </c>
      <c r="AN873" s="0" t="str">
        <f aca="false">CONCATENATE(AK873,";",AJ873)</f>
        <v>41,894802;12,4853384</v>
      </c>
      <c r="AO873" s="0" t="str">
        <f aca="false">CONCATENATE(AM873,";",AL873)</f>
        <v>45,4384958;10,9924122</v>
      </c>
      <c r="AP873" s="0" t="n">
        <f aca="false">MIN(IF(ISBLANK(X873),9999,X873),IF(ISBLANK(AA873),9999,AA873),IF(ISBLANK(AD873),9999,AD873),IF(ISBLANK(AG873),9999,AG873),IF(ISBLANK(AI873),9999,AI873))</f>
        <v>9999</v>
      </c>
    </row>
    <row r="874" customFormat="false" ht="12.8" hidden="false" customHeight="false" outlineLevel="0" collapsed="false">
      <c r="B874" s="15" t="s">
        <v>89</v>
      </c>
      <c r="C874" s="4" t="n">
        <v>2010</v>
      </c>
      <c r="D874" s="4" t="s">
        <v>60</v>
      </c>
      <c r="E874" s="4" t="s">
        <v>224</v>
      </c>
      <c r="F874" s="4" t="n">
        <v>6</v>
      </c>
      <c r="G874" s="4"/>
      <c r="H874" s="13" t="s">
        <v>1332</v>
      </c>
      <c r="I874" s="2" t="s">
        <v>1368</v>
      </c>
      <c r="K874" s="4" t="str">
        <f aca="false">CONCATENATE(IF(ISBLANK(W874),"-",W874),"/",IF(ISBLANK(Z874),"-",Z874),"/",IF(ISBLANK(AC874),"-",AC874),"/",IF(ISBLANK(AF874),"-",AF874),"/",IF(ISBLANK(AH874),"-",AH874))</f>
        <v>-/-/-/-/-</v>
      </c>
      <c r="L874" s="4" t="str">
        <f aca="false">CONCATENATE(IF(ISBLANK(X874),"-",X874),"/",IF(ISBLANK(AA874),"-",AA874),"/",IF(ISBLANK(AD874),"-",AD874),"/",IF(ISBLANK(AG874),"-",AG874),"/",IF(ISBLANK(AI874),"-",AI874))</f>
        <v>-/-/-/-/-</v>
      </c>
      <c r="M874" s="14"/>
      <c r="N874" s="4" t="n">
        <v>2011</v>
      </c>
      <c r="O874" s="4" t="str">
        <f aca="false">CONCATENATE(IF(ISBLANK(V874),"-",V874),"/",IF(ISBLANK(Y874),"-",Y874),"/",IF(ISBLANK(AB874),"-",AB874),"/",IF(ISBLANK(AE874),"-",AE874))</f>
        <v>-/-/-/-</v>
      </c>
      <c r="P874" s="4" t="s">
        <v>1332</v>
      </c>
      <c r="Q874" s="4" t="s">
        <v>1369</v>
      </c>
      <c r="T874" s="11" t="n">
        <f aca="false">M874*F874</f>
        <v>0</v>
      </c>
      <c r="U874" s="12" t="n">
        <f aca="false">G874*M874</f>
        <v>0</v>
      </c>
      <c r="V874" s="0" t="s">
        <v>161</v>
      </c>
      <c r="AB874" s="0" t="s">
        <v>161</v>
      </c>
      <c r="AE874" s="15"/>
      <c r="AJ874" s="0" t="n">
        <f aca="false">VLOOKUP(D874,Koordinaten!$A:$C,2,FALSE())</f>
        <v>12.4853384</v>
      </c>
      <c r="AK874" s="0" t="n">
        <f aca="false">VLOOKUP(D874,Koordinaten!$A:$C,3,FALSE())</f>
        <v>41.894802</v>
      </c>
      <c r="AL874" s="0" t="n">
        <f aca="false">IF(ISBLANK($E874),VLOOKUP(D874,Koordinaten!$A:$C,2,FALSE()),VLOOKUP($E874,Koordinaten!$F:$H,2,FALSE()))</f>
        <v>10.9924122</v>
      </c>
      <c r="AM874" s="0" t="n">
        <f aca="false">IF(ISBLANK($E874),VLOOKUP(D874,Koordinaten!$A:$C,3,FALSE()),VLOOKUP($E874,Koordinaten!$F:$H,3,FALSE()))</f>
        <v>45.4384958</v>
      </c>
      <c r="AN874" s="0" t="str">
        <f aca="false">CONCATENATE(AK874,";",AJ874)</f>
        <v>41,894802;12,4853384</v>
      </c>
      <c r="AO874" s="0" t="str">
        <f aca="false">CONCATENATE(AM874,";",AL874)</f>
        <v>45,4384958;10,9924122</v>
      </c>
      <c r="AP874" s="0" t="n">
        <f aca="false">MIN(IF(ISBLANK(X874),9999,X874),IF(ISBLANK(AA874),9999,AA874),IF(ISBLANK(AD874),9999,AD874),IF(ISBLANK(AG874),9999,AG874),IF(ISBLANK(AI874),9999,AI874))</f>
        <v>9999</v>
      </c>
    </row>
    <row r="875" customFormat="false" ht="12.8" hidden="false" customHeight="false" outlineLevel="0" collapsed="false">
      <c r="B875" s="15" t="s">
        <v>89</v>
      </c>
      <c r="C875" s="4" t="n">
        <v>2008</v>
      </c>
      <c r="D875" s="4" t="s">
        <v>60</v>
      </c>
      <c r="E875" s="4" t="s">
        <v>224</v>
      </c>
      <c r="F875" s="4" t="n">
        <v>3</v>
      </c>
      <c r="G875" s="4"/>
      <c r="H875" s="13" t="s">
        <v>1332</v>
      </c>
      <c r="I875" s="2" t="s">
        <v>1371</v>
      </c>
      <c r="K875" s="4" t="str">
        <f aca="false">CONCATENATE(IF(ISBLANK(W875),"-",W875),"/",IF(ISBLANK(Z875),"-",Z875),"/",IF(ISBLANK(AC875),"-",AC875),"/",IF(ISBLANK(AF875),"-",AF875),"/",IF(ISBLANK(AH875),"-",AH875))</f>
        <v>-/-/-/-/-</v>
      </c>
      <c r="L875" s="4" t="str">
        <f aca="false">CONCATENATE(IF(ISBLANK(X875),"-",X875),"/",IF(ISBLANK(AA875),"-",AA875),"/",IF(ISBLANK(AD875),"-",AD875),"/",IF(ISBLANK(AG875),"-",AG875),"/",IF(ISBLANK(AI875),"-",AI875))</f>
        <v>-/-/-/-/-</v>
      </c>
      <c r="M875" s="14"/>
      <c r="N875" s="4" t="n">
        <v>2011</v>
      </c>
      <c r="O875" s="4" t="str">
        <f aca="false">CONCATENATE(IF(ISBLANK(V875),"-",V875),"/",IF(ISBLANK(Y875),"-",Y875),"/",IF(ISBLANK(AB875),"-",AB875),"/",IF(ISBLANK(AE875),"-",AE875))</f>
        <v>-/-/-/-</v>
      </c>
      <c r="P875" s="4" t="s">
        <v>1332</v>
      </c>
      <c r="Q875" s="4" t="s">
        <v>1369</v>
      </c>
      <c r="T875" s="11" t="n">
        <f aca="false">M875*F875</f>
        <v>0</v>
      </c>
      <c r="U875" s="12" t="n">
        <f aca="false">G875*M875</f>
        <v>0</v>
      </c>
      <c r="V875" s="0" t="s">
        <v>161</v>
      </c>
      <c r="AB875" s="0" t="s">
        <v>161</v>
      </c>
      <c r="AE875" s="15"/>
      <c r="AJ875" s="0" t="n">
        <f aca="false">VLOOKUP(D875,Koordinaten!$A:$C,2,FALSE())</f>
        <v>12.4853384</v>
      </c>
      <c r="AK875" s="0" t="n">
        <f aca="false">VLOOKUP(D875,Koordinaten!$A:$C,3,FALSE())</f>
        <v>41.894802</v>
      </c>
      <c r="AL875" s="0" t="n">
        <f aca="false">IF(ISBLANK($E875),VLOOKUP(D875,Koordinaten!$A:$C,2,FALSE()),VLOOKUP($E875,Koordinaten!$F:$H,2,FALSE()))</f>
        <v>10.9924122</v>
      </c>
      <c r="AM875" s="0" t="n">
        <f aca="false">IF(ISBLANK($E875),VLOOKUP(D875,Koordinaten!$A:$C,3,FALSE()),VLOOKUP($E875,Koordinaten!$F:$H,3,FALSE()))</f>
        <v>45.4384958</v>
      </c>
      <c r="AN875" s="0" t="str">
        <f aca="false">CONCATENATE(AK875,";",AJ875)</f>
        <v>41,894802;12,4853384</v>
      </c>
      <c r="AO875" s="0" t="str">
        <f aca="false">CONCATENATE(AM875,";",AL875)</f>
        <v>45,4384958;10,9924122</v>
      </c>
      <c r="AP875" s="0" t="n">
        <f aca="false">MIN(IF(ISBLANK(X875),9999,X875),IF(ISBLANK(AA875),9999,AA875),IF(ISBLANK(AD875),9999,AD875),IF(ISBLANK(AG875),9999,AG875),IF(ISBLANK(AI875),9999,AI875))</f>
        <v>9999</v>
      </c>
    </row>
    <row r="876" customFormat="false" ht="12.8" hidden="false" customHeight="false" outlineLevel="0" collapsed="false">
      <c r="B876" s="15" t="s">
        <v>89</v>
      </c>
      <c r="C876" s="4" t="n">
        <v>2010</v>
      </c>
      <c r="D876" s="4" t="s">
        <v>60</v>
      </c>
      <c r="E876" s="4" t="s">
        <v>224</v>
      </c>
      <c r="F876" s="4" t="n">
        <v>6</v>
      </c>
      <c r="G876" s="4"/>
      <c r="H876" s="2" t="s">
        <v>494</v>
      </c>
      <c r="I876" s="2" t="s">
        <v>1372</v>
      </c>
      <c r="K876" s="4" t="str">
        <f aca="false">CONCATENATE(IF(ISBLANK(W876),"-",W876),"/",IF(ISBLANK(Z876),"-",Z876),"/",IF(ISBLANK(AC876),"-",AC876),"/",IF(ISBLANK(AF876),"-",AF876),"/",IF(ISBLANK(AH876),"-",AH876))</f>
        <v>-/-/-/-/-</v>
      </c>
      <c r="L876" s="4" t="str">
        <f aca="false">CONCATENATE(IF(ISBLANK(X876),"-",X876),"/",IF(ISBLANK(AA876),"-",AA876),"/",IF(ISBLANK(AD876),"-",AD876),"/",IF(ISBLANK(AG876),"-",AG876),"/",IF(ISBLANK(AI876),"-",AI876))</f>
        <v>-/-/-/-/-</v>
      </c>
      <c r="M876" s="14"/>
      <c r="N876" s="4" t="n">
        <v>2011</v>
      </c>
      <c r="O876" s="4" t="str">
        <f aca="false">CONCATENATE(IF(ISBLANK(V876),"-",V876),"/",IF(ISBLANK(Y876),"-",Y876),"/",IF(ISBLANK(AB876),"-",AB876),"/",IF(ISBLANK(AE876),"-",AE876))</f>
        <v>-/-/-/-</v>
      </c>
      <c r="P876" s="4" t="s">
        <v>494</v>
      </c>
      <c r="Q876" s="4" t="s">
        <v>1369</v>
      </c>
      <c r="T876" s="11" t="n">
        <f aca="false">M876*F876</f>
        <v>0</v>
      </c>
      <c r="U876" s="12" t="n">
        <f aca="false">G876*M876</f>
        <v>0</v>
      </c>
      <c r="V876" s="0" t="s">
        <v>161</v>
      </c>
      <c r="AB876" s="0" t="s">
        <v>161</v>
      </c>
      <c r="AE876" s="15"/>
      <c r="AJ876" s="0" t="n">
        <f aca="false">VLOOKUP(D876,Koordinaten!$A:$C,2,FALSE())</f>
        <v>12.4853384</v>
      </c>
      <c r="AK876" s="0" t="n">
        <f aca="false">VLOOKUP(D876,Koordinaten!$A:$C,3,FALSE())</f>
        <v>41.894802</v>
      </c>
      <c r="AL876" s="0" t="n">
        <f aca="false">IF(ISBLANK($E876),VLOOKUP(D876,Koordinaten!$A:$C,2,FALSE()),VLOOKUP($E876,Koordinaten!$F:$H,2,FALSE()))</f>
        <v>10.9924122</v>
      </c>
      <c r="AM876" s="0" t="n">
        <f aca="false">IF(ISBLANK($E876),VLOOKUP(D876,Koordinaten!$A:$C,3,FALSE()),VLOOKUP($E876,Koordinaten!$F:$H,3,FALSE()))</f>
        <v>45.4384958</v>
      </c>
      <c r="AN876" s="0" t="str">
        <f aca="false">CONCATENATE(AK876,";",AJ876)</f>
        <v>41,894802;12,4853384</v>
      </c>
      <c r="AO876" s="0" t="str">
        <f aca="false">CONCATENATE(AM876,";",AL876)</f>
        <v>45,4384958;10,9924122</v>
      </c>
      <c r="AP876" s="0" t="n">
        <f aca="false">MIN(IF(ISBLANK(X876),9999,X876),IF(ISBLANK(AA876),9999,AA876),IF(ISBLANK(AD876),9999,AD876),IF(ISBLANK(AG876),9999,AG876),IF(ISBLANK(AI876),9999,AI876))</f>
        <v>9999</v>
      </c>
    </row>
    <row r="877" customFormat="false" ht="12.8" hidden="false" customHeight="false" outlineLevel="0" collapsed="false">
      <c r="B877" s="15" t="s">
        <v>89</v>
      </c>
      <c r="C877" s="4" t="n">
        <v>2009</v>
      </c>
      <c r="D877" s="4" t="s">
        <v>60</v>
      </c>
      <c r="E877" s="4" t="s">
        <v>224</v>
      </c>
      <c r="F877" s="4" t="n">
        <v>3</v>
      </c>
      <c r="G877" s="4"/>
      <c r="H877" s="2" t="s">
        <v>494</v>
      </c>
      <c r="I877" s="2" t="s">
        <v>1373</v>
      </c>
      <c r="K877" s="4" t="str">
        <f aca="false">CONCATENATE(IF(ISBLANK(W877),"-",W877),"/",IF(ISBLANK(Z877),"-",Z877),"/",IF(ISBLANK(AC877),"-",AC877),"/",IF(ISBLANK(AF877),"-",AF877),"/",IF(ISBLANK(AH877),"-",AH877))</f>
        <v>-/-/-/-/-</v>
      </c>
      <c r="L877" s="4" t="str">
        <f aca="false">CONCATENATE(IF(ISBLANK(X877),"-",X877),"/",IF(ISBLANK(AA877),"-",AA877),"/",IF(ISBLANK(AD877),"-",AD877),"/",IF(ISBLANK(AG877),"-",AG877),"/",IF(ISBLANK(AI877),"-",AI877))</f>
        <v>-/-/-/-/-</v>
      </c>
      <c r="M877" s="14"/>
      <c r="N877" s="4" t="n">
        <v>2011</v>
      </c>
      <c r="O877" s="4" t="str">
        <f aca="false">CONCATENATE(IF(ISBLANK(V877),"-",V877),"/",IF(ISBLANK(Y877),"-",Y877),"/",IF(ISBLANK(AB877),"-",AB877),"/",IF(ISBLANK(AE877),"-",AE877))</f>
        <v>-/-/-/-</v>
      </c>
      <c r="P877" s="4" t="s">
        <v>494</v>
      </c>
      <c r="Q877" s="4" t="s">
        <v>1369</v>
      </c>
      <c r="T877" s="11" t="n">
        <f aca="false">M877*F877</f>
        <v>0</v>
      </c>
      <c r="U877" s="12" t="n">
        <f aca="false">G877*M877</f>
        <v>0</v>
      </c>
      <c r="V877" s="0" t="s">
        <v>161</v>
      </c>
      <c r="AB877" s="0" t="s">
        <v>161</v>
      </c>
      <c r="AE877" s="15"/>
      <c r="AJ877" s="0" t="n">
        <f aca="false">VLOOKUP(D877,Koordinaten!$A:$C,2,FALSE())</f>
        <v>12.4853384</v>
      </c>
      <c r="AK877" s="0" t="n">
        <f aca="false">VLOOKUP(D877,Koordinaten!$A:$C,3,FALSE())</f>
        <v>41.894802</v>
      </c>
      <c r="AL877" s="0" t="n">
        <f aca="false">IF(ISBLANK($E877),VLOOKUP(D877,Koordinaten!$A:$C,2,FALSE()),VLOOKUP($E877,Koordinaten!$F:$H,2,FALSE()))</f>
        <v>10.9924122</v>
      </c>
      <c r="AM877" s="0" t="n">
        <f aca="false">IF(ISBLANK($E877),VLOOKUP(D877,Koordinaten!$A:$C,3,FALSE()),VLOOKUP($E877,Koordinaten!$F:$H,3,FALSE()))</f>
        <v>45.4384958</v>
      </c>
      <c r="AN877" s="0" t="str">
        <f aca="false">CONCATENATE(AK877,";",AJ877)</f>
        <v>41,894802;12,4853384</v>
      </c>
      <c r="AO877" s="0" t="str">
        <f aca="false">CONCATENATE(AM877,";",AL877)</f>
        <v>45,4384958;10,9924122</v>
      </c>
      <c r="AP877" s="0" t="n">
        <f aca="false">MIN(IF(ISBLANK(X877),9999,X877),IF(ISBLANK(AA877),9999,AA877),IF(ISBLANK(AD877),9999,AD877),IF(ISBLANK(AG877),9999,AG877),IF(ISBLANK(AI877),9999,AI877))</f>
        <v>9999</v>
      </c>
    </row>
    <row r="878" customFormat="false" ht="12.8" hidden="false" customHeight="false" outlineLevel="0" collapsed="false">
      <c r="B878" s="15" t="s">
        <v>89</v>
      </c>
      <c r="C878" s="4" t="n">
        <v>2008</v>
      </c>
      <c r="D878" s="4" t="s">
        <v>60</v>
      </c>
      <c r="E878" s="4" t="s">
        <v>224</v>
      </c>
      <c r="F878" s="4" t="n">
        <v>3</v>
      </c>
      <c r="G878" s="4"/>
      <c r="H878" s="2" t="s">
        <v>494</v>
      </c>
      <c r="I878" s="2" t="s">
        <v>1374</v>
      </c>
      <c r="K878" s="4" t="str">
        <f aca="false">CONCATENATE(IF(ISBLANK(W878),"-",W878),"/",IF(ISBLANK(Z878),"-",Z878),"/",IF(ISBLANK(AC878),"-",AC878),"/",IF(ISBLANK(AF878),"-",AF878),"/",IF(ISBLANK(AH878),"-",AH878))</f>
        <v>-/-/-/-/-</v>
      </c>
      <c r="L878" s="4" t="str">
        <f aca="false">CONCATENATE(IF(ISBLANK(X878),"-",X878),"/",IF(ISBLANK(AA878),"-",AA878),"/",IF(ISBLANK(AD878),"-",AD878),"/",IF(ISBLANK(AG878),"-",AG878),"/",IF(ISBLANK(AI878),"-",AI878))</f>
        <v>-/-/-/-/-</v>
      </c>
      <c r="M878" s="14"/>
      <c r="N878" s="4" t="n">
        <v>2011</v>
      </c>
      <c r="O878" s="4" t="str">
        <f aca="false">CONCATENATE(IF(ISBLANK(V878),"-",V878),"/",IF(ISBLANK(Y878),"-",Y878),"/",IF(ISBLANK(AB878),"-",AB878),"/",IF(ISBLANK(AE878),"-",AE878))</f>
        <v>-/-/-/-</v>
      </c>
      <c r="P878" s="4" t="s">
        <v>494</v>
      </c>
      <c r="Q878" s="4" t="s">
        <v>1369</v>
      </c>
      <c r="T878" s="11" t="n">
        <f aca="false">M878*F878</f>
        <v>0</v>
      </c>
      <c r="U878" s="12" t="n">
        <f aca="false">G878*M878</f>
        <v>0</v>
      </c>
      <c r="V878" s="0" t="s">
        <v>161</v>
      </c>
      <c r="AB878" s="0" t="s">
        <v>161</v>
      </c>
      <c r="AE878" s="15"/>
      <c r="AJ878" s="0" t="n">
        <f aca="false">VLOOKUP(D878,Koordinaten!$A:$C,2,FALSE())</f>
        <v>12.4853384</v>
      </c>
      <c r="AK878" s="0" t="n">
        <f aca="false">VLOOKUP(D878,Koordinaten!$A:$C,3,FALSE())</f>
        <v>41.894802</v>
      </c>
      <c r="AL878" s="0" t="n">
        <f aca="false">IF(ISBLANK($E878),VLOOKUP(D878,Koordinaten!$A:$C,2,FALSE()),VLOOKUP($E878,Koordinaten!$F:$H,2,FALSE()))</f>
        <v>10.9924122</v>
      </c>
      <c r="AM878" s="0" t="n">
        <f aca="false">IF(ISBLANK($E878),VLOOKUP(D878,Koordinaten!$A:$C,3,FALSE()),VLOOKUP($E878,Koordinaten!$F:$H,3,FALSE()))</f>
        <v>45.4384958</v>
      </c>
      <c r="AN878" s="0" t="str">
        <f aca="false">CONCATENATE(AK878,";",AJ878)</f>
        <v>41,894802;12,4853384</v>
      </c>
      <c r="AO878" s="0" t="str">
        <f aca="false">CONCATENATE(AM878,";",AL878)</f>
        <v>45,4384958;10,9924122</v>
      </c>
      <c r="AP878" s="0" t="n">
        <f aca="false">MIN(IF(ISBLANK(X878),9999,X878),IF(ISBLANK(AA878),9999,AA878),IF(ISBLANK(AD878),9999,AD878),IF(ISBLANK(AG878),9999,AG878),IF(ISBLANK(AI878),9999,AI878))</f>
        <v>9999</v>
      </c>
    </row>
    <row r="879" customFormat="false" ht="12.8" hidden="false" customHeight="false" outlineLevel="0" collapsed="false">
      <c r="B879" s="15" t="s">
        <v>89</v>
      </c>
      <c r="C879" s="4" t="n">
        <v>2010</v>
      </c>
      <c r="D879" s="4" t="s">
        <v>60</v>
      </c>
      <c r="E879" s="4" t="s">
        <v>224</v>
      </c>
      <c r="F879" s="4" t="n">
        <v>6</v>
      </c>
      <c r="G879" s="4"/>
      <c r="H879" s="13" t="s">
        <v>1015</v>
      </c>
      <c r="I879" s="2" t="s">
        <v>1375</v>
      </c>
      <c r="J879" s="2" t="s">
        <v>79</v>
      </c>
      <c r="K879" s="4" t="str">
        <f aca="false">CONCATENATE(IF(ISBLANK(W879),"-",W879),"/",IF(ISBLANK(Z879),"-",Z879),"/",IF(ISBLANK(AC879),"-",AC879),"/",IF(ISBLANK(AF879),"-",AF879),"/",IF(ISBLANK(AH879),"-",AH879))</f>
        <v>2013/-/-/-/-</v>
      </c>
      <c r="L879" s="4" t="str">
        <f aca="false">CONCATENATE(IF(ISBLANK(X879),"-",X879),"/",IF(ISBLANK(AA879),"-",AA879),"/",IF(ISBLANK(AD879),"-",AD879),"/",IF(ISBLANK(AG879),"-",AG879),"/",IF(ISBLANK(AI879),"-",AI879))</f>
        <v>2018/-/-/-/-</v>
      </c>
      <c r="M879" s="14"/>
      <c r="N879" s="4" t="n">
        <v>2011</v>
      </c>
      <c r="O879" s="4" t="str">
        <f aca="false">CONCATENATE(IF(ISBLANK(V879),"-",V879),"/",IF(ISBLANK(Y879),"-",Y879),"/",IF(ISBLANK(AB879),"-",AB879),"/",IF(ISBLANK(AE879),"-",AE879))</f>
        <v>89+/-/90/-</v>
      </c>
      <c r="P879" s="4" t="s">
        <v>1015</v>
      </c>
      <c r="Q879" s="4" t="s">
        <v>1376</v>
      </c>
      <c r="T879" s="11" t="n">
        <f aca="false">M879*F879</f>
        <v>0</v>
      </c>
      <c r="U879" s="12" t="n">
        <f aca="false">G879*M879</f>
        <v>0</v>
      </c>
      <c r="V879" s="0" t="s">
        <v>840</v>
      </c>
      <c r="W879" s="0" t="n">
        <v>2013</v>
      </c>
      <c r="X879" s="0" t="n">
        <v>2018</v>
      </c>
      <c r="AB879" s="0" t="n">
        <v>90</v>
      </c>
      <c r="AE879" s="15"/>
      <c r="AJ879" s="0" t="n">
        <f aca="false">VLOOKUP(D879,Koordinaten!$A:$C,2,FALSE())</f>
        <v>12.4853384</v>
      </c>
      <c r="AK879" s="0" t="n">
        <f aca="false">VLOOKUP(D879,Koordinaten!$A:$C,3,FALSE())</f>
        <v>41.894802</v>
      </c>
      <c r="AL879" s="0" t="n">
        <f aca="false">IF(ISBLANK($E879),VLOOKUP(D879,Koordinaten!$A:$C,2,FALSE()),VLOOKUP($E879,Koordinaten!$F:$H,2,FALSE()))</f>
        <v>10.9924122</v>
      </c>
      <c r="AM879" s="0" t="n">
        <f aca="false">IF(ISBLANK($E879),VLOOKUP(D879,Koordinaten!$A:$C,3,FALSE()),VLOOKUP($E879,Koordinaten!$F:$H,3,FALSE()))</f>
        <v>45.4384958</v>
      </c>
      <c r="AN879" s="0" t="str">
        <f aca="false">CONCATENATE(AK879,";",AJ879)</f>
        <v>41,894802;12,4853384</v>
      </c>
      <c r="AO879" s="0" t="str">
        <f aca="false">CONCATENATE(AM879,";",AL879)</f>
        <v>45,4384958;10,9924122</v>
      </c>
      <c r="AP879" s="0" t="n">
        <f aca="false">MIN(IF(ISBLANK(X879),9999,X879),IF(ISBLANK(AA879),9999,AA879),IF(ISBLANK(AD879),9999,AD879),IF(ISBLANK(AG879),9999,AG879),IF(ISBLANK(AI879),9999,AI879))</f>
        <v>2018</v>
      </c>
    </row>
    <row r="880" customFormat="false" ht="20" hidden="false" customHeight="false" outlineLevel="0" collapsed="false">
      <c r="B880" s="4" t="s">
        <v>89</v>
      </c>
      <c r="C880" s="5" t="n">
        <v>2008</v>
      </c>
      <c r="D880" s="4" t="s">
        <v>60</v>
      </c>
      <c r="E880" s="4" t="s">
        <v>224</v>
      </c>
      <c r="F880" s="4" t="n">
        <v>3</v>
      </c>
      <c r="G880" s="4"/>
      <c r="H880" s="13" t="s">
        <v>1015</v>
      </c>
      <c r="I880" s="2" t="s">
        <v>1377</v>
      </c>
      <c r="J880" s="2" t="s">
        <v>79</v>
      </c>
      <c r="K880" s="4" t="str">
        <f aca="false">CONCATENATE(IF(ISBLANK(W880),"-",W880),"/",IF(ISBLANK(Z880),"-",Z880),"/",IF(ISBLANK(AC880),"-",AC880),"/",IF(ISBLANK(AF880),"-",AF880),"/",IF(ISBLANK(AH880),"-",AH880))</f>
        <v>2012/2011/2013/-/-</v>
      </c>
      <c r="L880" s="4" t="str">
        <f aca="false">CONCATENATE(IF(ISBLANK(X880),"-",X880),"/",IF(ISBLANK(AA880),"-",AA880),"/",IF(ISBLANK(AD880),"-",AD880),"/",IF(ISBLANK(AG880),"-",AG880),"/",IF(ISBLANK(AI880),"-",AI880))</f>
        <v>2018/2013/2018/-/-</v>
      </c>
      <c r="M880" s="14"/>
      <c r="N880" s="4" t="n">
        <v>2011</v>
      </c>
      <c r="O880" s="4" t="str">
        <f aca="false">CONCATENATE(IF(ISBLANK(V880),"-",V880),"/",IF(ISBLANK(Y880),"-",Y880),"/",IF(ISBLANK(AB880),"-",AB880),"/",IF(ISBLANK(AE880),"-",AE880))</f>
        <v>92/90/92/CT88,1</v>
      </c>
      <c r="P880" s="4" t="s">
        <v>1015</v>
      </c>
      <c r="Q880" s="4" t="s">
        <v>1376</v>
      </c>
      <c r="T880" s="11" t="n">
        <f aca="false">M880*F880</f>
        <v>0</v>
      </c>
      <c r="U880" s="12" t="n">
        <f aca="false">G880*M880</f>
        <v>0</v>
      </c>
      <c r="V880" s="0" t="n">
        <v>92</v>
      </c>
      <c r="W880" s="0" t="n">
        <v>2012</v>
      </c>
      <c r="X880" s="0" t="n">
        <v>2018</v>
      </c>
      <c r="Y880" s="0" t="n">
        <v>90</v>
      </c>
      <c r="Z880" s="0" t="n">
        <v>2011</v>
      </c>
      <c r="AA880" s="0" t="n">
        <v>2013</v>
      </c>
      <c r="AB880" s="0" t="n">
        <v>92</v>
      </c>
      <c r="AC880" s="0" t="n">
        <v>2013</v>
      </c>
      <c r="AD880" s="0" t="n">
        <v>2018</v>
      </c>
      <c r="AE880" s="15" t="s">
        <v>1378</v>
      </c>
      <c r="AJ880" s="0" t="n">
        <f aca="false">VLOOKUP(D880,Koordinaten!$A:$C,2,FALSE())</f>
        <v>12.4853384</v>
      </c>
      <c r="AK880" s="0" t="n">
        <f aca="false">VLOOKUP(D880,Koordinaten!$A:$C,3,FALSE())</f>
        <v>41.894802</v>
      </c>
      <c r="AL880" s="0" t="n">
        <f aca="false">IF(ISBLANK($E880),VLOOKUP(D880,Koordinaten!$A:$C,2,FALSE()),VLOOKUP($E880,Koordinaten!$F:$H,2,FALSE()))</f>
        <v>10.9924122</v>
      </c>
      <c r="AM880" s="0" t="n">
        <f aca="false">IF(ISBLANK($E880),VLOOKUP(D880,Koordinaten!$A:$C,3,FALSE()),VLOOKUP($E880,Koordinaten!$F:$H,3,FALSE()))</f>
        <v>45.4384958</v>
      </c>
      <c r="AN880" s="0" t="str">
        <f aca="false">CONCATENATE(AK880,";",AJ880)</f>
        <v>41,894802;12,4853384</v>
      </c>
      <c r="AO880" s="0" t="str">
        <f aca="false">CONCATENATE(AM880,";",AL880)</f>
        <v>45,4384958;10,9924122</v>
      </c>
      <c r="AP880" s="0" t="n">
        <f aca="false">MIN(IF(ISBLANK(X880),9999,X880),IF(ISBLANK(AA880),9999,AA880),IF(ISBLANK(AD880),9999,AD880),IF(ISBLANK(AG880),9999,AG880),IF(ISBLANK(AI880),9999,AI880))</f>
        <v>2013</v>
      </c>
    </row>
    <row r="881" customFormat="false" ht="12.8" hidden="false" customHeight="false" outlineLevel="0" collapsed="false">
      <c r="B881" s="4" t="s">
        <v>89</v>
      </c>
      <c r="C881" s="5" t="n">
        <v>2008</v>
      </c>
      <c r="D881" s="4" t="s">
        <v>60</v>
      </c>
      <c r="E881" s="4" t="s">
        <v>224</v>
      </c>
      <c r="F881" s="4" t="n">
        <v>3</v>
      </c>
      <c r="G881" s="4" t="n">
        <v>2</v>
      </c>
      <c r="H881" s="13" t="s">
        <v>1015</v>
      </c>
      <c r="I881" s="2" t="s">
        <v>1016</v>
      </c>
      <c r="J881" s="2" t="s">
        <v>241</v>
      </c>
      <c r="K881" s="4" t="str">
        <f aca="false">CONCATENATE(IF(ISBLANK(W881),"-",W881),"/",IF(ISBLANK(Z881),"-",Z881),"/",IF(ISBLANK(AC881),"-",AC881),"/",IF(ISBLANK(AF881),"-",AF881),"/",IF(ISBLANK(AH881),"-",AH881))</f>
        <v>2011/2011/-/-/-</v>
      </c>
      <c r="L881" s="4" t="str">
        <f aca="false">CONCATENATE(IF(ISBLANK(X881),"-",X881),"/",IF(ISBLANK(AA881),"-",AA881),"/",IF(ISBLANK(AD881),"-",AD881),"/",IF(ISBLANK(AG881),"-",AG881),"/",IF(ISBLANK(AI881),"-",AI881))</f>
        <v>2018/2013/-/-/-</v>
      </c>
      <c r="M881" s="14"/>
      <c r="N881" s="4" t="n">
        <v>2011</v>
      </c>
      <c r="O881" s="4" t="str">
        <f aca="false">CONCATENATE(IF(ISBLANK(V881),"-",V881),"/",IF(ISBLANK(Y881),"-",Y881),"/",IF(ISBLANK(AB881),"-",AB881),"/",IF(ISBLANK(AE881),"-",AE881))</f>
        <v>92/91/92+/CT90,6</v>
      </c>
      <c r="P881" s="4" t="s">
        <v>1015</v>
      </c>
      <c r="Q881" s="4" t="s">
        <v>1376</v>
      </c>
      <c r="T881" s="11" t="n">
        <f aca="false">M881*F881</f>
        <v>0</v>
      </c>
      <c r="U881" s="12" t="n">
        <f aca="false">G881*M881</f>
        <v>0</v>
      </c>
      <c r="V881" s="0" t="n">
        <v>92</v>
      </c>
      <c r="W881" s="0" t="n">
        <v>2011</v>
      </c>
      <c r="X881" s="0" t="n">
        <v>2018</v>
      </c>
      <c r="Y881" s="0" t="n">
        <v>91</v>
      </c>
      <c r="Z881" s="0" t="n">
        <v>2011</v>
      </c>
      <c r="AA881" s="0" t="n">
        <v>2013</v>
      </c>
      <c r="AB881" s="0" t="s">
        <v>583</v>
      </c>
      <c r="AE881" s="15" t="s">
        <v>1379</v>
      </c>
      <c r="AJ881" s="0" t="n">
        <f aca="false">VLOOKUP(D881,Koordinaten!$A:$C,2,FALSE())</f>
        <v>12.4853384</v>
      </c>
      <c r="AK881" s="0" t="n">
        <f aca="false">VLOOKUP(D881,Koordinaten!$A:$C,3,FALSE())</f>
        <v>41.894802</v>
      </c>
      <c r="AL881" s="0" t="n">
        <f aca="false">IF(ISBLANK($E881),VLOOKUP(D881,Koordinaten!$A:$C,2,FALSE()),VLOOKUP($E881,Koordinaten!$F:$H,2,FALSE()))</f>
        <v>10.9924122</v>
      </c>
      <c r="AM881" s="0" t="n">
        <f aca="false">IF(ISBLANK($E881),VLOOKUP(D881,Koordinaten!$A:$C,3,FALSE()),VLOOKUP($E881,Koordinaten!$F:$H,3,FALSE()))</f>
        <v>45.4384958</v>
      </c>
      <c r="AN881" s="0" t="str">
        <f aca="false">CONCATENATE(AK881,";",AJ881)</f>
        <v>41,894802;12,4853384</v>
      </c>
      <c r="AO881" s="0" t="str">
        <f aca="false">CONCATENATE(AM881,";",AL881)</f>
        <v>45,4384958;10,9924122</v>
      </c>
      <c r="AP881" s="0" t="n">
        <f aca="false">MIN(IF(ISBLANK(X881),9999,X881),IF(ISBLANK(AA881),9999,AA881),IF(ISBLANK(AD881),9999,AD881),IF(ISBLANK(AG881),9999,AG881),IF(ISBLANK(AI881),9999,AI881))</f>
        <v>2013</v>
      </c>
      <c r="AQ881" s="10" t="n">
        <v>44065</v>
      </c>
      <c r="AR881" s="0" t="n">
        <v>4</v>
      </c>
    </row>
    <row r="882" customFormat="false" ht="12.8" hidden="false" customHeight="false" outlineLevel="0" collapsed="false">
      <c r="B882" s="15" t="s">
        <v>44</v>
      </c>
      <c r="C882" s="4" t="n">
        <v>2008</v>
      </c>
      <c r="D882" s="4" t="s">
        <v>60</v>
      </c>
      <c r="E882" s="4" t="s">
        <v>224</v>
      </c>
      <c r="F882" s="4" t="n">
        <v>6</v>
      </c>
      <c r="G882" s="4"/>
      <c r="H882" s="2" t="s">
        <v>1380</v>
      </c>
      <c r="I882" s="2" t="s">
        <v>1381</v>
      </c>
      <c r="K882" s="4" t="str">
        <f aca="false">CONCATENATE(IF(ISBLANK(W882),"-",W882),"/",IF(ISBLANK(Z882),"-",Z882),"/",IF(ISBLANK(AC882),"-",AC882),"/",IF(ISBLANK(AF882),"-",AF882),"/",IF(ISBLANK(AH882),"-",AH882))</f>
        <v>-/-/-/-/-</v>
      </c>
      <c r="L882" s="4" t="str">
        <f aca="false">CONCATENATE(IF(ISBLANK(X882),"-",X882),"/",IF(ISBLANK(AA882),"-",AA882),"/",IF(ISBLANK(AD882),"-",AD882),"/",IF(ISBLANK(AG882),"-",AG882),"/",IF(ISBLANK(AI882),"-",AI882))</f>
        <v>-/-/-/-/-</v>
      </c>
      <c r="M882" s="14"/>
      <c r="N882" s="4" t="n">
        <v>2010</v>
      </c>
      <c r="O882" s="4" t="str">
        <f aca="false">CONCATENATE(IF(ISBLANK(V882),"-",V882),"/",IF(ISBLANK(Y882),"-",Y882),"/",IF(ISBLANK(AB882),"-",AB882),"/",IF(ISBLANK(AE882),"-",AE882))</f>
        <v>-/-/-/-</v>
      </c>
      <c r="P882" s="4" t="s">
        <v>1380</v>
      </c>
      <c r="Q882" s="4" t="s">
        <v>1382</v>
      </c>
      <c r="T882" s="11" t="n">
        <f aca="false">M882*F882</f>
        <v>0</v>
      </c>
      <c r="U882" s="12" t="n">
        <f aca="false">G882*M882</f>
        <v>0</v>
      </c>
      <c r="V882" s="0" t="s">
        <v>161</v>
      </c>
      <c r="AB882" s="0" t="s">
        <v>161</v>
      </c>
      <c r="AE882" s="15"/>
      <c r="AJ882" s="0" t="n">
        <f aca="false">VLOOKUP(D882,Koordinaten!$A:$C,2,FALSE())</f>
        <v>12.4853384</v>
      </c>
      <c r="AK882" s="0" t="n">
        <f aca="false">VLOOKUP(D882,Koordinaten!$A:$C,3,FALSE())</f>
        <v>41.894802</v>
      </c>
      <c r="AL882" s="0" t="n">
        <f aca="false">IF(ISBLANK($E882),VLOOKUP(D882,Koordinaten!$A:$C,2,FALSE()),VLOOKUP($E882,Koordinaten!$F:$H,2,FALSE()))</f>
        <v>10.9924122</v>
      </c>
      <c r="AM882" s="0" t="n">
        <f aca="false">IF(ISBLANK($E882),VLOOKUP(D882,Koordinaten!$A:$C,3,FALSE()),VLOOKUP($E882,Koordinaten!$F:$H,3,FALSE()))</f>
        <v>45.4384958</v>
      </c>
      <c r="AN882" s="0" t="str">
        <f aca="false">CONCATENATE(AK882,";",AJ882)</f>
        <v>41,894802;12,4853384</v>
      </c>
      <c r="AO882" s="0" t="str">
        <f aca="false">CONCATENATE(AM882,";",AL882)</f>
        <v>45,4384958;10,9924122</v>
      </c>
      <c r="AP882" s="0" t="n">
        <f aca="false">MIN(IF(ISBLANK(X882),9999,X882),IF(ISBLANK(AA882),9999,AA882),IF(ISBLANK(AD882),9999,AD882),IF(ISBLANK(AG882),9999,AG882),IF(ISBLANK(AI882),9999,AI882))</f>
        <v>9999</v>
      </c>
    </row>
    <row r="883" customFormat="false" ht="20" hidden="false" customHeight="false" outlineLevel="0" collapsed="false">
      <c r="B883" s="4" t="s">
        <v>89</v>
      </c>
      <c r="C883" s="5" t="n">
        <v>2008</v>
      </c>
      <c r="D883" s="4" t="s">
        <v>60</v>
      </c>
      <c r="E883" s="4" t="s">
        <v>157</v>
      </c>
      <c r="F883" s="4" t="n">
        <v>2</v>
      </c>
      <c r="G883" s="4"/>
      <c r="H883" s="13" t="s">
        <v>368</v>
      </c>
      <c r="I883" s="2" t="s">
        <v>1383</v>
      </c>
      <c r="J883" s="2" t="s">
        <v>79</v>
      </c>
      <c r="K883" s="4" t="str">
        <f aca="false">CONCATENATE(IF(ISBLANK(W883),"-",W883),"/",IF(ISBLANK(Z883),"-",Z883),"/",IF(ISBLANK(AC883),"-",AC883),"/",IF(ISBLANK(AF883),"-",AF883),"/",IF(ISBLANK(AH883),"-",AH883))</f>
        <v>-/2011/-/2009/-</v>
      </c>
      <c r="L883" s="4" t="str">
        <f aca="false">CONCATENATE(IF(ISBLANK(X883),"-",X883),"/",IF(ISBLANK(AA883),"-",AA883),"/",IF(ISBLANK(AD883),"-",AD883),"/",IF(ISBLANK(AG883),"-",AG883),"/",IF(ISBLANK(AI883),"-",AI883))</f>
        <v>-/2018/-/2015/2026</v>
      </c>
      <c r="M883" s="14"/>
      <c r="N883" s="4" t="n">
        <v>2010</v>
      </c>
      <c r="O883" s="4" t="str">
        <f aca="false">CONCATENATE(IF(ISBLANK(V883),"-",V883),"/",IF(ISBLANK(Y883),"-",Y883),"/",IF(ISBLANK(AB883),"-",AB883),"/",IF(ISBLANK(AE883),"-",AE883))</f>
        <v>-/90/-/CT89,9</v>
      </c>
      <c r="P883" s="4" t="s">
        <v>368</v>
      </c>
      <c r="Q883" s="4" t="s">
        <v>1384</v>
      </c>
      <c r="T883" s="11" t="n">
        <f aca="false">M883*F883</f>
        <v>0</v>
      </c>
      <c r="U883" s="12" t="n">
        <f aca="false">G883*M883</f>
        <v>0</v>
      </c>
      <c r="V883" s="0" t="s">
        <v>161</v>
      </c>
      <c r="Y883" s="0" t="n">
        <v>90</v>
      </c>
      <c r="Z883" s="0" t="n">
        <v>2011</v>
      </c>
      <c r="AA883" s="0" t="n">
        <v>2018</v>
      </c>
      <c r="AB883" s="0" t="s">
        <v>161</v>
      </c>
      <c r="AE883" s="15" t="s">
        <v>1385</v>
      </c>
      <c r="AF883" s="0" t="n">
        <v>2009</v>
      </c>
      <c r="AG883" s="0" t="n">
        <v>2015</v>
      </c>
      <c r="AI883" s="0" t="n">
        <v>2026</v>
      </c>
      <c r="AJ883" s="0" t="n">
        <f aca="false">VLOOKUP(D883,Koordinaten!$A:$C,2,FALSE())</f>
        <v>12.4853384</v>
      </c>
      <c r="AK883" s="0" t="n">
        <f aca="false">VLOOKUP(D883,Koordinaten!$A:$C,3,FALSE())</f>
        <v>41.894802</v>
      </c>
      <c r="AL883" s="0" t="n">
        <f aca="false">IF(ISBLANK($E883),VLOOKUP(D883,Koordinaten!$A:$C,2,FALSE()),VLOOKUP($E883,Koordinaten!$F:$H,2,FALSE()))</f>
        <v>11.3547801</v>
      </c>
      <c r="AM883" s="0" t="n">
        <f aca="false">IF(ISBLANK($E883),VLOOKUP(D883,Koordinaten!$A:$C,3,FALSE()),VLOOKUP($E883,Koordinaten!$F:$H,3,FALSE()))</f>
        <v>46.4981125</v>
      </c>
      <c r="AN883" s="0" t="str">
        <f aca="false">CONCATENATE(AK883,";",AJ883)</f>
        <v>41,894802;12,4853384</v>
      </c>
      <c r="AO883" s="0" t="str">
        <f aca="false">CONCATENATE(AM883,";",AL883)</f>
        <v>46,4981125;11,3547801</v>
      </c>
      <c r="AP883" s="0" t="n">
        <f aca="false">MIN(IF(ISBLANK(X883),9999,X883),IF(ISBLANK(AA883),9999,AA883),IF(ISBLANK(AD883),9999,AD883),IF(ISBLANK(AG883),9999,AG883),IF(ISBLANK(AI883),9999,AI883))</f>
        <v>2015</v>
      </c>
      <c r="AQ883" s="10" t="n">
        <v>44065</v>
      </c>
      <c r="AR883" s="0" t="n">
        <v>2</v>
      </c>
    </row>
    <row r="884" customFormat="false" ht="12.8" hidden="false" customHeight="false" outlineLevel="0" collapsed="false">
      <c r="B884" s="15" t="s">
        <v>89</v>
      </c>
      <c r="C884" s="4" t="n">
        <v>2007</v>
      </c>
      <c r="D884" s="4" t="s">
        <v>60</v>
      </c>
      <c r="E884" s="4" t="s">
        <v>157</v>
      </c>
      <c r="F884" s="4" t="n">
        <v>4</v>
      </c>
      <c r="G884" s="4"/>
      <c r="H884" s="13" t="s">
        <v>368</v>
      </c>
      <c r="I884" s="2" t="s">
        <v>97</v>
      </c>
      <c r="J884" s="2" t="s">
        <v>97</v>
      </c>
      <c r="K884" s="4" t="str">
        <f aca="false">CONCATENATE(IF(ISBLANK(W884),"-",W884),"/",IF(ISBLANK(Z884),"-",Z884),"/",IF(ISBLANK(AC884),"-",AC884),"/",IF(ISBLANK(AF884),"-",AF884),"/",IF(ISBLANK(AH884),"-",AH884))</f>
        <v>-/-/-/-/-</v>
      </c>
      <c r="L884" s="4" t="str">
        <f aca="false">CONCATENATE(IF(ISBLANK(X884),"-",X884),"/",IF(ISBLANK(AA884),"-",AA884),"/",IF(ISBLANK(AD884),"-",AD884),"/",IF(ISBLANK(AG884),"-",AG884),"/",IF(ISBLANK(AI884),"-",AI884))</f>
        <v>-/-/-/-/-</v>
      </c>
      <c r="M884" s="14"/>
      <c r="N884" s="4" t="n">
        <v>2010</v>
      </c>
      <c r="O884" s="4" t="str">
        <f aca="false">CONCATENATE(IF(ISBLANK(V884),"-",V884),"/",IF(ISBLANK(Y884),"-",Y884),"/",IF(ISBLANK(AB884),"-",AB884),"/",IF(ISBLANK(AE884),"-",AE884))</f>
        <v>-/-/-/-</v>
      </c>
      <c r="P884" s="4" t="s">
        <v>368</v>
      </c>
      <c r="Q884" s="4" t="s">
        <v>1384</v>
      </c>
      <c r="T884" s="11" t="n">
        <f aca="false">M884*F884</f>
        <v>0</v>
      </c>
      <c r="U884" s="12" t="n">
        <f aca="false">G884*M884</f>
        <v>0</v>
      </c>
      <c r="V884" s="0" t="s">
        <v>161</v>
      </c>
      <c r="Y884" s="0" t="s">
        <v>161</v>
      </c>
      <c r="AB884" s="0" t="s">
        <v>161</v>
      </c>
      <c r="AE884" s="15"/>
      <c r="AJ884" s="0" t="n">
        <f aca="false">VLOOKUP(D884,Koordinaten!$A:$C,2,FALSE())</f>
        <v>12.4853384</v>
      </c>
      <c r="AK884" s="0" t="n">
        <f aca="false">VLOOKUP(D884,Koordinaten!$A:$C,3,FALSE())</f>
        <v>41.894802</v>
      </c>
      <c r="AL884" s="0" t="n">
        <f aca="false">IF(ISBLANK($E884),VLOOKUP(D884,Koordinaten!$A:$C,2,FALSE()),VLOOKUP($E884,Koordinaten!$F:$H,2,FALSE()))</f>
        <v>11.3547801</v>
      </c>
      <c r="AM884" s="0" t="n">
        <f aca="false">IF(ISBLANK($E884),VLOOKUP(D884,Koordinaten!$A:$C,3,FALSE()),VLOOKUP($E884,Koordinaten!$F:$H,3,FALSE()))</f>
        <v>46.4981125</v>
      </c>
      <c r="AN884" s="0" t="str">
        <f aca="false">CONCATENATE(AK884,";",AJ884)</f>
        <v>41,894802;12,4853384</v>
      </c>
      <c r="AO884" s="0" t="str">
        <f aca="false">CONCATENATE(AM884,";",AL884)</f>
        <v>46,4981125;11,3547801</v>
      </c>
      <c r="AP884" s="0" t="n">
        <f aca="false">MIN(IF(ISBLANK(X884),9999,X884),IF(ISBLANK(AA884),9999,AA884),IF(ISBLANK(AD884),9999,AD884),IF(ISBLANK(AG884),9999,AG884),IF(ISBLANK(AI884),9999,AI884))</f>
        <v>9999</v>
      </c>
    </row>
    <row r="885" customFormat="false" ht="12.8" hidden="false" customHeight="false" outlineLevel="0" collapsed="false">
      <c r="B885" s="4" t="s">
        <v>44</v>
      </c>
      <c r="C885" s="5" t="n">
        <v>2008</v>
      </c>
      <c r="D885" s="4" t="s">
        <v>60</v>
      </c>
      <c r="E885" s="4" t="s">
        <v>157</v>
      </c>
      <c r="F885" s="4" t="n">
        <v>2</v>
      </c>
      <c r="G885" s="4" t="n">
        <v>1</v>
      </c>
      <c r="H885" s="26" t="s">
        <v>659</v>
      </c>
      <c r="I885" s="4" t="s">
        <v>660</v>
      </c>
      <c r="J885" s="2" t="s">
        <v>280</v>
      </c>
      <c r="K885" s="4" t="str">
        <f aca="false">CONCATENATE(IF(ISBLANK(W885),"-",W885),"/",IF(ISBLANK(Z885),"-",Z885),"/",IF(ISBLANK(AC885),"-",AC885),"/",IF(ISBLANK(AF885),"-",AF885),"/",IF(ISBLANK(AH885),"-",AH885))</f>
        <v>-/2011/-/-/-</v>
      </c>
      <c r="L885" s="4" t="str">
        <f aca="false">CONCATENATE(IF(ISBLANK(X885),"-",X885),"/",IF(ISBLANK(AA885),"-",AA885),"/",IF(ISBLANK(AD885),"-",AD885),"/",IF(ISBLANK(AG885),"-",AG885),"/",IF(ISBLANK(AI885),"-",AI885))</f>
        <v>-/2013/-/-/-</v>
      </c>
      <c r="M885" s="14"/>
      <c r="N885" s="4" t="n">
        <v>2010</v>
      </c>
      <c r="O885" s="4" t="str">
        <f aca="false">CONCATENATE(IF(ISBLANK(V885),"-",V885),"/",IF(ISBLANK(Y885),"-",Y885),"/",IF(ISBLANK(AB885),"-",AB885),"/",IF(ISBLANK(AE885),"-",AE885))</f>
        <v>-/88/-/89</v>
      </c>
      <c r="P885" s="4" t="s">
        <v>659</v>
      </c>
      <c r="Q885" s="4" t="s">
        <v>1384</v>
      </c>
      <c r="T885" s="11" t="n">
        <f aca="false">M885*F885</f>
        <v>0</v>
      </c>
      <c r="U885" s="12" t="n">
        <f aca="false">G885*M885</f>
        <v>0</v>
      </c>
      <c r="V885" s="4" t="s">
        <v>161</v>
      </c>
      <c r="Y885" s="0" t="n">
        <v>88</v>
      </c>
      <c r="Z885" s="0" t="n">
        <v>2011</v>
      </c>
      <c r="AA885" s="0" t="n">
        <v>2013</v>
      </c>
      <c r="AB885" s="0" t="s">
        <v>161</v>
      </c>
      <c r="AE885" s="15" t="n">
        <v>89</v>
      </c>
      <c r="AJ885" s="0" t="n">
        <f aca="false">VLOOKUP(D885,Koordinaten!$A:$C,2,FALSE())</f>
        <v>12.4853384</v>
      </c>
      <c r="AK885" s="0" t="n">
        <f aca="false">VLOOKUP(D885,Koordinaten!$A:$C,3,FALSE())</f>
        <v>41.894802</v>
      </c>
      <c r="AL885" s="0" t="n">
        <f aca="false">IF(ISBLANK($E885),VLOOKUP(D885,Koordinaten!$A:$C,2,FALSE()),VLOOKUP($E885,Koordinaten!$F:$H,2,FALSE()))</f>
        <v>11.3547801</v>
      </c>
      <c r="AM885" s="0" t="n">
        <f aca="false">IF(ISBLANK($E885),VLOOKUP(D885,Koordinaten!$A:$C,3,FALSE()),VLOOKUP($E885,Koordinaten!$F:$H,3,FALSE()))</f>
        <v>46.4981125</v>
      </c>
      <c r="AN885" s="0" t="str">
        <f aca="false">CONCATENATE(AK885,";",AJ885)</f>
        <v>41,894802;12,4853384</v>
      </c>
      <c r="AO885" s="0" t="str">
        <f aca="false">CONCATENATE(AM885,";",AL885)</f>
        <v>46,4981125;11,3547801</v>
      </c>
      <c r="AP885" s="0" t="n">
        <f aca="false">MIN(IF(ISBLANK(X885),9999,X885),IF(ISBLANK(AA885),9999,AA885),IF(ISBLANK(AD885),9999,AD885),IF(ISBLANK(AG885),9999,AG885),IF(ISBLANK(AI885),9999,AI885))</f>
        <v>2013</v>
      </c>
      <c r="AQ885" s="10" t="n">
        <v>44066</v>
      </c>
      <c r="AR885" s="0" t="n">
        <v>9</v>
      </c>
    </row>
    <row r="886" customFormat="false" ht="20" hidden="false" customHeight="false" outlineLevel="0" collapsed="false">
      <c r="B886" s="4" t="s">
        <v>89</v>
      </c>
      <c r="C886" s="5" t="n">
        <v>2009</v>
      </c>
      <c r="D886" s="4" t="s">
        <v>60</v>
      </c>
      <c r="E886" s="4" t="s">
        <v>157</v>
      </c>
      <c r="F886" s="4" t="n">
        <v>4</v>
      </c>
      <c r="G886" s="4"/>
      <c r="H886" s="26" t="s">
        <v>659</v>
      </c>
      <c r="I886" s="2" t="s">
        <v>801</v>
      </c>
      <c r="J886" s="2" t="s">
        <v>79</v>
      </c>
      <c r="K886" s="4" t="str">
        <f aca="false">CONCATENATE(IF(ISBLANK(W886),"-",W886),"/",IF(ISBLANK(Z886),"-",Z886),"/",IF(ISBLANK(AC886),"-",AC886),"/",IF(ISBLANK(AF886),"-",AF886),"/",IF(ISBLANK(AH886),"-",AH886))</f>
        <v>2012/2011/2013/-/-</v>
      </c>
      <c r="L886" s="4" t="str">
        <f aca="false">CONCATENATE(IF(ISBLANK(X886),"-",X886),"/",IF(ISBLANK(AA886),"-",AA886),"/",IF(ISBLANK(AD886),"-",AD886),"/",IF(ISBLANK(AG886),"-",AG886),"/",IF(ISBLANK(AI886),"-",AI886))</f>
        <v>2017/2020/2017/-/-</v>
      </c>
      <c r="M886" s="14"/>
      <c r="N886" s="4" t="n">
        <v>2010</v>
      </c>
      <c r="O886" s="4" t="str">
        <f aca="false">CONCATENATE(IF(ISBLANK(V886),"-",V886),"/",IF(ISBLANK(Y886),"-",Y886),"/",IF(ISBLANK(AB886),"-",AB886),"/",IF(ISBLANK(AE886),"-",AE886))</f>
        <v>91/91/91/-</v>
      </c>
      <c r="P886" s="4" t="s">
        <v>659</v>
      </c>
      <c r="Q886" s="4" t="s">
        <v>1384</v>
      </c>
      <c r="T886" s="11" t="n">
        <f aca="false">M886*F886</f>
        <v>0</v>
      </c>
      <c r="U886" s="12" t="n">
        <f aca="false">G886*M886</f>
        <v>0</v>
      </c>
      <c r="V886" s="0" t="n">
        <v>91</v>
      </c>
      <c r="W886" s="0" t="n">
        <v>2012</v>
      </c>
      <c r="X886" s="0" t="n">
        <v>2017</v>
      </c>
      <c r="Y886" s="0" t="n">
        <v>91</v>
      </c>
      <c r="Z886" s="0" t="n">
        <v>2011</v>
      </c>
      <c r="AA886" s="0" t="n">
        <v>2020</v>
      </c>
      <c r="AB886" s="0" t="n">
        <v>91</v>
      </c>
      <c r="AC886" s="0" t="n">
        <v>2013</v>
      </c>
      <c r="AD886" s="0" t="n">
        <v>2017</v>
      </c>
      <c r="AE886" s="15"/>
      <c r="AJ886" s="0" t="n">
        <f aca="false">VLOOKUP(D886,Koordinaten!$A:$C,2,FALSE())</f>
        <v>12.4853384</v>
      </c>
      <c r="AK886" s="0" t="n">
        <f aca="false">VLOOKUP(D886,Koordinaten!$A:$C,3,FALSE())</f>
        <v>41.894802</v>
      </c>
      <c r="AL886" s="0" t="n">
        <f aca="false">IF(ISBLANK($E886),VLOOKUP(D886,Koordinaten!$A:$C,2,FALSE()),VLOOKUP($E886,Koordinaten!$F:$H,2,FALSE()))</f>
        <v>11.3547801</v>
      </c>
      <c r="AM886" s="0" t="n">
        <f aca="false">IF(ISBLANK($E886),VLOOKUP(D886,Koordinaten!$A:$C,3,FALSE()),VLOOKUP($E886,Koordinaten!$F:$H,3,FALSE()))</f>
        <v>46.4981125</v>
      </c>
      <c r="AN886" s="0" t="str">
        <f aca="false">CONCATENATE(AK886,";",AJ886)</f>
        <v>41,894802;12,4853384</v>
      </c>
      <c r="AO886" s="0" t="str">
        <f aca="false">CONCATENATE(AM886,";",AL886)</f>
        <v>46,4981125;11,3547801</v>
      </c>
      <c r="AP886" s="0" t="n">
        <f aca="false">MIN(IF(ISBLANK(X886),9999,X886),IF(ISBLANK(AA886),9999,AA886),IF(ISBLANK(AD886),9999,AD886),IF(ISBLANK(AG886),9999,AG886),IF(ISBLANK(AI886),9999,AI886))</f>
        <v>2017</v>
      </c>
    </row>
    <row r="887" customFormat="false" ht="12.8" hidden="false" customHeight="false" outlineLevel="0" collapsed="false">
      <c r="B887" s="15" t="s">
        <v>89</v>
      </c>
      <c r="C887" s="4"/>
      <c r="D887" s="4" t="s">
        <v>60</v>
      </c>
      <c r="E887" s="4" t="s">
        <v>157</v>
      </c>
      <c r="F887" s="4" t="n">
        <v>6</v>
      </c>
      <c r="G887" s="4"/>
      <c r="H887" s="2" t="s">
        <v>1064</v>
      </c>
      <c r="I887" s="2" t="s">
        <v>1386</v>
      </c>
      <c r="K887" s="4" t="str">
        <f aca="false">CONCATENATE(IF(ISBLANK(W887),"-",W887),"/",IF(ISBLANK(Z887),"-",Z887),"/",IF(ISBLANK(AC887),"-",AC887),"/",IF(ISBLANK(AF887),"-",AF887),"/",IF(ISBLANK(AH887),"-",AH887))</f>
        <v>-/-/-/-/-</v>
      </c>
      <c r="L887" s="4" t="str">
        <f aca="false">CONCATENATE(IF(ISBLANK(X887),"-",X887),"/",IF(ISBLANK(AA887),"-",AA887),"/",IF(ISBLANK(AD887),"-",AD887),"/",IF(ISBLANK(AG887),"-",AG887),"/",IF(ISBLANK(AI887),"-",AI887))</f>
        <v>-/-/-/-/-</v>
      </c>
      <c r="M887" s="14"/>
      <c r="N887" s="4" t="n">
        <v>2010</v>
      </c>
      <c r="O887" s="4" t="str">
        <f aca="false">CONCATENATE(IF(ISBLANK(V887),"-",V887),"/",IF(ISBLANK(Y887),"-",Y887),"/",IF(ISBLANK(AB887),"-",AB887),"/",IF(ISBLANK(AE887),"-",AE887))</f>
        <v>-/-/-/-</v>
      </c>
      <c r="P887" s="4" t="s">
        <v>1064</v>
      </c>
      <c r="Q887" s="4" t="s">
        <v>1384</v>
      </c>
      <c r="T887" s="11" t="n">
        <f aca="false">M887*F887</f>
        <v>0</v>
      </c>
      <c r="U887" s="12" t="n">
        <f aca="false">G887*M887</f>
        <v>0</v>
      </c>
      <c r="V887" s="0" t="s">
        <v>161</v>
      </c>
      <c r="AB887" s="0" t="s">
        <v>161</v>
      </c>
      <c r="AE887" s="15"/>
      <c r="AJ887" s="0" t="n">
        <f aca="false">VLOOKUP(D887,Koordinaten!$A:$C,2,FALSE())</f>
        <v>12.4853384</v>
      </c>
      <c r="AK887" s="0" t="n">
        <f aca="false">VLOOKUP(D887,Koordinaten!$A:$C,3,FALSE())</f>
        <v>41.894802</v>
      </c>
      <c r="AL887" s="0" t="n">
        <f aca="false">IF(ISBLANK($E887),VLOOKUP(D887,Koordinaten!$A:$C,2,FALSE()),VLOOKUP($E887,Koordinaten!$F:$H,2,FALSE()))</f>
        <v>11.3547801</v>
      </c>
      <c r="AM887" s="0" t="n">
        <f aca="false">IF(ISBLANK($E887),VLOOKUP(D887,Koordinaten!$A:$C,3,FALSE()),VLOOKUP($E887,Koordinaten!$F:$H,3,FALSE()))</f>
        <v>46.4981125</v>
      </c>
      <c r="AN887" s="0" t="str">
        <f aca="false">CONCATENATE(AK887,";",AJ887)</f>
        <v>41,894802;12,4853384</v>
      </c>
      <c r="AO887" s="0" t="str">
        <f aca="false">CONCATENATE(AM887,";",AL887)</f>
        <v>46,4981125;11,3547801</v>
      </c>
      <c r="AP887" s="0" t="n">
        <f aca="false">MIN(IF(ISBLANK(X887),9999,X887),IF(ISBLANK(AA887),9999,AA887),IF(ISBLANK(AD887),9999,AD887),IF(ISBLANK(AG887),9999,AG887),IF(ISBLANK(AI887),9999,AI887))</f>
        <v>9999</v>
      </c>
    </row>
    <row r="888" customFormat="false" ht="12.8" hidden="false" customHeight="false" outlineLevel="0" collapsed="false">
      <c r="B888" s="15" t="s">
        <v>44</v>
      </c>
      <c r="C888" s="4"/>
      <c r="D888" s="4" t="s">
        <v>60</v>
      </c>
      <c r="E888" s="4" t="s">
        <v>496</v>
      </c>
      <c r="F888" s="4" t="n">
        <v>4</v>
      </c>
      <c r="G888" s="4"/>
      <c r="H888" s="2" t="s">
        <v>1387</v>
      </c>
      <c r="I888" s="2" t="s">
        <v>1388</v>
      </c>
      <c r="K888" s="4" t="str">
        <f aca="false">CONCATENATE(IF(ISBLANK(W888),"-",W888),"/",IF(ISBLANK(Z888),"-",Z888),"/",IF(ISBLANK(AC888),"-",AC888),"/",IF(ISBLANK(AF888),"-",AF888),"/",IF(ISBLANK(AH888),"-",AH888))</f>
        <v>-/-/-/-/-</v>
      </c>
      <c r="L888" s="4" t="str">
        <f aca="false">CONCATENATE(IF(ISBLANK(X888),"-",X888),"/",IF(ISBLANK(AA888),"-",AA888),"/",IF(ISBLANK(AD888),"-",AD888),"/",IF(ISBLANK(AG888),"-",AG888),"/",IF(ISBLANK(AI888),"-",AI888))</f>
        <v>-/-/-/-/-</v>
      </c>
      <c r="M888" s="14"/>
      <c r="N888" s="4" t="n">
        <v>2010</v>
      </c>
      <c r="O888" s="4" t="str">
        <f aca="false">CONCATENATE(IF(ISBLANK(V888),"-",V888),"/",IF(ISBLANK(Y888),"-",Y888),"/",IF(ISBLANK(AB888),"-",AB888),"/",IF(ISBLANK(AE888),"-",AE888))</f>
        <v>-/-/-/-</v>
      </c>
      <c r="P888" s="4" t="s">
        <v>1387</v>
      </c>
      <c r="Q888" s="4" t="s">
        <v>1389</v>
      </c>
      <c r="T888" s="11" t="n">
        <f aca="false">M888*F888</f>
        <v>0</v>
      </c>
      <c r="U888" s="12" t="n">
        <f aca="false">G888*M888</f>
        <v>0</v>
      </c>
      <c r="V888" s="0" t="s">
        <v>161</v>
      </c>
      <c r="AB888" s="0" t="s">
        <v>161</v>
      </c>
      <c r="AE888" s="15"/>
      <c r="AJ888" s="0" t="n">
        <f aca="false">VLOOKUP(D888,Koordinaten!$A:$C,2,FALSE())</f>
        <v>12.4853384</v>
      </c>
      <c r="AK888" s="0" t="n">
        <f aca="false">VLOOKUP(D888,Koordinaten!$A:$C,3,FALSE())</f>
        <v>41.894802</v>
      </c>
      <c r="AL888" s="0" t="n">
        <f aca="false">IF(ISBLANK($E888),VLOOKUP(D888,Koordinaten!$A:$C,2,FALSE()),VLOOKUP($E888,Koordinaten!$F:$H,2,FALSE()))</f>
        <v>13.1415872</v>
      </c>
      <c r="AM888" s="0" t="n">
        <f aca="false">IF(ISBLANK($E888),VLOOKUP(D888,Koordinaten!$A:$C,3,FALSE()),VLOOKUP($E888,Koordinaten!$F:$H,3,FALSE()))</f>
        <v>43.3458388</v>
      </c>
      <c r="AN888" s="0" t="str">
        <f aca="false">CONCATENATE(AK888,";",AJ888)</f>
        <v>41,894802;12,4853384</v>
      </c>
      <c r="AO888" s="0" t="str">
        <f aca="false">CONCATENATE(AM888,";",AL888)</f>
        <v>43,3458388;13,1415872</v>
      </c>
      <c r="AP888" s="0" t="n">
        <f aca="false">MIN(IF(ISBLANK(X888),9999,X888),IF(ISBLANK(AA888),9999,AA888),IF(ISBLANK(AD888),9999,AD888),IF(ISBLANK(AG888),9999,AG888),IF(ISBLANK(AI888),9999,AI888))</f>
        <v>9999</v>
      </c>
    </row>
    <row r="889" customFormat="false" ht="12.8" hidden="false" customHeight="false" outlineLevel="0" collapsed="false">
      <c r="B889" s="15" t="s">
        <v>44</v>
      </c>
      <c r="C889" s="4"/>
      <c r="D889" s="4" t="s">
        <v>60</v>
      </c>
      <c r="E889" s="4" t="s">
        <v>496</v>
      </c>
      <c r="F889" s="4" t="n">
        <v>1</v>
      </c>
      <c r="G889" s="4"/>
      <c r="H889" s="2" t="s">
        <v>1387</v>
      </c>
      <c r="I889" s="2" t="s">
        <v>1390</v>
      </c>
      <c r="K889" s="4" t="str">
        <f aca="false">CONCATENATE(IF(ISBLANK(W889),"-",W889),"/",IF(ISBLANK(Z889),"-",Z889),"/",IF(ISBLANK(AC889),"-",AC889),"/",IF(ISBLANK(AF889),"-",AF889),"/",IF(ISBLANK(AH889),"-",AH889))</f>
        <v>-/-/-/-/-</v>
      </c>
      <c r="L889" s="4" t="str">
        <f aca="false">CONCATENATE(IF(ISBLANK(X889),"-",X889),"/",IF(ISBLANK(AA889),"-",AA889),"/",IF(ISBLANK(AD889),"-",AD889),"/",IF(ISBLANK(AG889),"-",AG889),"/",IF(ISBLANK(AI889),"-",AI889))</f>
        <v>-/-/-/-/-</v>
      </c>
      <c r="M889" s="14"/>
      <c r="N889" s="4" t="n">
        <v>2010</v>
      </c>
      <c r="O889" s="4" t="str">
        <f aca="false">CONCATENATE(IF(ISBLANK(V889),"-",V889),"/",IF(ISBLANK(Y889),"-",Y889),"/",IF(ISBLANK(AB889),"-",AB889),"/",IF(ISBLANK(AE889),"-",AE889))</f>
        <v>-/-/-/-</v>
      </c>
      <c r="P889" s="4" t="s">
        <v>1387</v>
      </c>
      <c r="Q889" s="4" t="s">
        <v>1389</v>
      </c>
      <c r="T889" s="11" t="n">
        <f aca="false">M889*F889</f>
        <v>0</v>
      </c>
      <c r="U889" s="12" t="n">
        <f aca="false">G889*M889</f>
        <v>0</v>
      </c>
      <c r="V889" s="0" t="s">
        <v>161</v>
      </c>
      <c r="AB889" s="0" t="s">
        <v>161</v>
      </c>
      <c r="AE889" s="15"/>
      <c r="AJ889" s="0" t="n">
        <f aca="false">VLOOKUP(D889,Koordinaten!$A:$C,2,FALSE())</f>
        <v>12.4853384</v>
      </c>
      <c r="AK889" s="0" t="n">
        <f aca="false">VLOOKUP(D889,Koordinaten!$A:$C,3,FALSE())</f>
        <v>41.894802</v>
      </c>
      <c r="AL889" s="0" t="n">
        <f aca="false">IF(ISBLANK($E889),VLOOKUP(D889,Koordinaten!$A:$C,2,FALSE()),VLOOKUP($E889,Koordinaten!$F:$H,2,FALSE()))</f>
        <v>13.1415872</v>
      </c>
      <c r="AM889" s="0" t="n">
        <f aca="false">IF(ISBLANK($E889),VLOOKUP(D889,Koordinaten!$A:$C,3,FALSE()),VLOOKUP($E889,Koordinaten!$F:$H,3,FALSE()))</f>
        <v>43.3458388</v>
      </c>
      <c r="AN889" s="0" t="str">
        <f aca="false">CONCATENATE(AK889,";",AJ889)</f>
        <v>41,894802;12,4853384</v>
      </c>
      <c r="AO889" s="0" t="str">
        <f aca="false">CONCATENATE(AM889,";",AL889)</f>
        <v>43,3458388;13,1415872</v>
      </c>
      <c r="AP889" s="0" t="n">
        <f aca="false">MIN(IF(ISBLANK(X889),9999,X889),IF(ISBLANK(AA889),9999,AA889),IF(ISBLANK(AD889),9999,AD889),IF(ISBLANK(AG889),9999,AG889),IF(ISBLANK(AI889),9999,AI889))</f>
        <v>9999</v>
      </c>
    </row>
    <row r="890" customFormat="false" ht="12.8" hidden="false" customHeight="false" outlineLevel="0" collapsed="false">
      <c r="B890" s="15" t="s">
        <v>44</v>
      </c>
      <c r="C890" s="4"/>
      <c r="D890" s="4" t="s">
        <v>60</v>
      </c>
      <c r="E890" s="4" t="s">
        <v>496</v>
      </c>
      <c r="F890" s="4" t="n">
        <v>2</v>
      </c>
      <c r="G890" s="4"/>
      <c r="H890" s="2" t="s">
        <v>1387</v>
      </c>
      <c r="I890" s="2" t="s">
        <v>1391</v>
      </c>
      <c r="K890" s="4" t="str">
        <f aca="false">CONCATENATE(IF(ISBLANK(W890),"-",W890),"/",IF(ISBLANK(Z890),"-",Z890),"/",IF(ISBLANK(AC890),"-",AC890),"/",IF(ISBLANK(AF890),"-",AF890),"/",IF(ISBLANK(AH890),"-",AH890))</f>
        <v>-/-/-/-/-</v>
      </c>
      <c r="L890" s="4" t="str">
        <f aca="false">CONCATENATE(IF(ISBLANK(X890),"-",X890),"/",IF(ISBLANK(AA890),"-",AA890),"/",IF(ISBLANK(AD890),"-",AD890),"/",IF(ISBLANK(AG890),"-",AG890),"/",IF(ISBLANK(AI890),"-",AI890))</f>
        <v>-/-/-/-/-</v>
      </c>
      <c r="M890" s="14"/>
      <c r="N890" s="4" t="n">
        <v>2010</v>
      </c>
      <c r="O890" s="4" t="str">
        <f aca="false">CONCATENATE(IF(ISBLANK(V890),"-",V890),"/",IF(ISBLANK(Y890),"-",Y890),"/",IF(ISBLANK(AB890),"-",AB890),"/",IF(ISBLANK(AE890),"-",AE890))</f>
        <v>-/-/-/-</v>
      </c>
      <c r="P890" s="4" t="s">
        <v>1387</v>
      </c>
      <c r="Q890" s="4" t="s">
        <v>1389</v>
      </c>
      <c r="T890" s="11" t="n">
        <f aca="false">M890*F890</f>
        <v>0</v>
      </c>
      <c r="U890" s="12" t="n">
        <f aca="false">G890*M890</f>
        <v>0</v>
      </c>
      <c r="V890" s="0" t="s">
        <v>161</v>
      </c>
      <c r="AB890" s="0" t="s">
        <v>161</v>
      </c>
      <c r="AE890" s="15"/>
      <c r="AJ890" s="0" t="n">
        <f aca="false">VLOOKUP(D890,Koordinaten!$A:$C,2,FALSE())</f>
        <v>12.4853384</v>
      </c>
      <c r="AK890" s="0" t="n">
        <f aca="false">VLOOKUP(D890,Koordinaten!$A:$C,3,FALSE())</f>
        <v>41.894802</v>
      </c>
      <c r="AL890" s="0" t="n">
        <f aca="false">IF(ISBLANK($E890),VLOOKUP(D890,Koordinaten!$A:$C,2,FALSE()),VLOOKUP($E890,Koordinaten!$F:$H,2,FALSE()))</f>
        <v>13.1415872</v>
      </c>
      <c r="AM890" s="0" t="n">
        <f aca="false">IF(ISBLANK($E890),VLOOKUP(D890,Koordinaten!$A:$C,3,FALSE()),VLOOKUP($E890,Koordinaten!$F:$H,3,FALSE()))</f>
        <v>43.3458388</v>
      </c>
      <c r="AN890" s="0" t="str">
        <f aca="false">CONCATENATE(AK890,";",AJ890)</f>
        <v>41,894802;12,4853384</v>
      </c>
      <c r="AO890" s="0" t="str">
        <f aca="false">CONCATENATE(AM890,";",AL890)</f>
        <v>43,3458388;13,1415872</v>
      </c>
      <c r="AP890" s="0" t="n">
        <f aca="false">MIN(IF(ISBLANK(X890),9999,X890),IF(ISBLANK(AA890),9999,AA890),IF(ISBLANK(AD890),9999,AD890),IF(ISBLANK(AG890),9999,AG890),IF(ISBLANK(AI890),9999,AI890))</f>
        <v>9999</v>
      </c>
    </row>
    <row r="891" customFormat="false" ht="12.8" hidden="false" customHeight="false" outlineLevel="0" collapsed="false">
      <c r="B891" s="15" t="s">
        <v>52</v>
      </c>
      <c r="C891" s="4"/>
      <c r="D891" s="4" t="s">
        <v>60</v>
      </c>
      <c r="E891" s="4" t="s">
        <v>496</v>
      </c>
      <c r="F891" s="4" t="n">
        <v>1</v>
      </c>
      <c r="G891" s="4"/>
      <c r="H891" s="2" t="s">
        <v>1387</v>
      </c>
      <c r="I891" s="2" t="s">
        <v>1392</v>
      </c>
      <c r="K891" s="4" t="str">
        <f aca="false">CONCATENATE(IF(ISBLANK(W891),"-",W891),"/",IF(ISBLANK(Z891),"-",Z891),"/",IF(ISBLANK(AC891),"-",AC891),"/",IF(ISBLANK(AF891),"-",AF891),"/",IF(ISBLANK(AH891),"-",AH891))</f>
        <v>-/-/-/-/-</v>
      </c>
      <c r="L891" s="4" t="str">
        <f aca="false">CONCATENATE(IF(ISBLANK(X891),"-",X891),"/",IF(ISBLANK(AA891),"-",AA891),"/",IF(ISBLANK(AD891),"-",AD891),"/",IF(ISBLANK(AG891),"-",AG891),"/",IF(ISBLANK(AI891),"-",AI891))</f>
        <v>-/-/-/-/-</v>
      </c>
      <c r="M891" s="14"/>
      <c r="N891" s="4" t="n">
        <v>2010</v>
      </c>
      <c r="O891" s="4" t="str">
        <f aca="false">CONCATENATE(IF(ISBLANK(V891),"-",V891),"/",IF(ISBLANK(Y891),"-",Y891),"/",IF(ISBLANK(AB891),"-",AB891),"/",IF(ISBLANK(AE891),"-",AE891))</f>
        <v>-/-/-/-</v>
      </c>
      <c r="P891" s="4" t="s">
        <v>1387</v>
      </c>
      <c r="Q891" s="4" t="s">
        <v>1389</v>
      </c>
      <c r="T891" s="11" t="n">
        <f aca="false">M891*F891</f>
        <v>0</v>
      </c>
      <c r="U891" s="12" t="n">
        <f aca="false">G891*M891</f>
        <v>0</v>
      </c>
      <c r="V891" s="0" t="s">
        <v>161</v>
      </c>
      <c r="AB891" s="0" t="s">
        <v>161</v>
      </c>
      <c r="AE891" s="15"/>
      <c r="AJ891" s="0" t="n">
        <f aca="false">VLOOKUP(D891,Koordinaten!$A:$C,2,FALSE())</f>
        <v>12.4853384</v>
      </c>
      <c r="AK891" s="0" t="n">
        <f aca="false">VLOOKUP(D891,Koordinaten!$A:$C,3,FALSE())</f>
        <v>41.894802</v>
      </c>
      <c r="AL891" s="0" t="n">
        <f aca="false">IF(ISBLANK($E891),VLOOKUP(D891,Koordinaten!$A:$C,2,FALSE()),VLOOKUP($E891,Koordinaten!$F:$H,2,FALSE()))</f>
        <v>13.1415872</v>
      </c>
      <c r="AM891" s="0" t="n">
        <f aca="false">IF(ISBLANK($E891),VLOOKUP(D891,Koordinaten!$A:$C,3,FALSE()),VLOOKUP($E891,Koordinaten!$F:$H,3,FALSE()))</f>
        <v>43.3458388</v>
      </c>
      <c r="AN891" s="0" t="str">
        <f aca="false">CONCATENATE(AK891,";",AJ891)</f>
        <v>41,894802;12,4853384</v>
      </c>
      <c r="AO891" s="0" t="str">
        <f aca="false">CONCATENATE(AM891,";",AL891)</f>
        <v>43,3458388;13,1415872</v>
      </c>
      <c r="AP891" s="0" t="n">
        <f aca="false">MIN(IF(ISBLANK(X891),9999,X891),IF(ISBLANK(AA891),9999,AA891),IF(ISBLANK(AD891),9999,AD891),IF(ISBLANK(AG891),9999,AG891),IF(ISBLANK(AI891),9999,AI891))</f>
        <v>9999</v>
      </c>
    </row>
    <row r="892" customFormat="false" ht="12.8" hidden="false" customHeight="false" outlineLevel="0" collapsed="false">
      <c r="B892" s="15" t="s">
        <v>89</v>
      </c>
      <c r="C892" s="4" t="n">
        <v>2005</v>
      </c>
      <c r="D892" s="4" t="s">
        <v>60</v>
      </c>
      <c r="E892" s="4" t="s">
        <v>496</v>
      </c>
      <c r="F892" s="4" t="n">
        <v>3</v>
      </c>
      <c r="G892" s="4"/>
      <c r="H892" s="13" t="s">
        <v>1393</v>
      </c>
      <c r="I892" s="2" t="s">
        <v>1394</v>
      </c>
      <c r="K892" s="4" t="str">
        <f aca="false">CONCATENATE(IF(ISBLANK(W892),"-",W892),"/",IF(ISBLANK(Z892),"-",Z892),"/",IF(ISBLANK(AC892),"-",AC892),"/",IF(ISBLANK(AF892),"-",AF892),"/",IF(ISBLANK(AH892),"-",AH892))</f>
        <v>-/-/-/-/-</v>
      </c>
      <c r="L892" s="4" t="str">
        <f aca="false">CONCATENATE(IF(ISBLANK(X892),"-",X892),"/",IF(ISBLANK(AA892),"-",AA892),"/",IF(ISBLANK(AD892),"-",AD892),"/",IF(ISBLANK(AG892),"-",AG892),"/",IF(ISBLANK(AI892),"-",AI892))</f>
        <v>-/-/-/-/-</v>
      </c>
      <c r="M892" s="14"/>
      <c r="N892" s="4" t="n">
        <v>2010</v>
      </c>
      <c r="O892" s="4" t="str">
        <f aca="false">CONCATENATE(IF(ISBLANK(V892),"-",V892),"/",IF(ISBLANK(Y892),"-",Y892),"/",IF(ISBLANK(AB892),"-",AB892),"/",IF(ISBLANK(AE892),"-",AE892))</f>
        <v>-/-/90/-</v>
      </c>
      <c r="P892" s="4" t="s">
        <v>1393</v>
      </c>
      <c r="Q892" s="4" t="s">
        <v>1389</v>
      </c>
      <c r="T892" s="11" t="n">
        <f aca="false">M892*F892</f>
        <v>0</v>
      </c>
      <c r="U892" s="12" t="n">
        <f aca="false">G892*M892</f>
        <v>0</v>
      </c>
      <c r="V892" s="0" t="s">
        <v>161</v>
      </c>
      <c r="AB892" s="0" t="n">
        <v>90</v>
      </c>
      <c r="AE892" s="15"/>
      <c r="AJ892" s="0" t="n">
        <f aca="false">VLOOKUP(D892,Koordinaten!$A:$C,2,FALSE())</f>
        <v>12.4853384</v>
      </c>
      <c r="AK892" s="0" t="n">
        <f aca="false">VLOOKUP(D892,Koordinaten!$A:$C,3,FALSE())</f>
        <v>41.894802</v>
      </c>
      <c r="AL892" s="0" t="n">
        <f aca="false">IF(ISBLANK($E892),VLOOKUP(D892,Koordinaten!$A:$C,2,FALSE()),VLOOKUP($E892,Koordinaten!$F:$H,2,FALSE()))</f>
        <v>13.1415872</v>
      </c>
      <c r="AM892" s="0" t="n">
        <f aca="false">IF(ISBLANK($E892),VLOOKUP(D892,Koordinaten!$A:$C,3,FALSE()),VLOOKUP($E892,Koordinaten!$F:$H,3,FALSE()))</f>
        <v>43.3458388</v>
      </c>
      <c r="AN892" s="0" t="str">
        <f aca="false">CONCATENATE(AK892,";",AJ892)</f>
        <v>41,894802;12,4853384</v>
      </c>
      <c r="AO892" s="0" t="str">
        <f aca="false">CONCATENATE(AM892,";",AL892)</f>
        <v>43,3458388;13,1415872</v>
      </c>
      <c r="AP892" s="0" t="n">
        <f aca="false">MIN(IF(ISBLANK(X892),9999,X892),IF(ISBLANK(AA892),9999,AA892),IF(ISBLANK(AD892),9999,AD892),IF(ISBLANK(AG892),9999,AG892),IF(ISBLANK(AI892),9999,AI892))</f>
        <v>9999</v>
      </c>
    </row>
    <row r="893" customFormat="false" ht="12.8" hidden="false" customHeight="false" outlineLevel="0" collapsed="false">
      <c r="B893" s="15" t="s">
        <v>89</v>
      </c>
      <c r="C893" s="4" t="n">
        <v>2008</v>
      </c>
      <c r="D893" s="4" t="s">
        <v>60</v>
      </c>
      <c r="E893" s="4" t="s">
        <v>496</v>
      </c>
      <c r="F893" s="4" t="n">
        <v>6</v>
      </c>
      <c r="G893" s="4"/>
      <c r="H893" s="13" t="s">
        <v>1393</v>
      </c>
      <c r="I893" s="2" t="s">
        <v>1395</v>
      </c>
      <c r="J893" s="2" t="s">
        <v>499</v>
      </c>
      <c r="K893" s="4" t="str">
        <f aca="false">CONCATENATE(IF(ISBLANK(W893),"-",W893),"/",IF(ISBLANK(Z893),"-",Z893),"/",IF(ISBLANK(AC893),"-",AC893),"/",IF(ISBLANK(AF893),"-",AF893),"/",IF(ISBLANK(AH893),"-",AH893))</f>
        <v>-/-/-/-/-</v>
      </c>
      <c r="L893" s="4" t="str">
        <f aca="false">CONCATENATE(IF(ISBLANK(X893),"-",X893),"/",IF(ISBLANK(AA893),"-",AA893),"/",IF(ISBLANK(AD893),"-",AD893),"/",IF(ISBLANK(AG893),"-",AG893),"/",IF(ISBLANK(AI893),"-",AI893))</f>
        <v>-/-/-/-/-</v>
      </c>
      <c r="M893" s="14"/>
      <c r="N893" s="4" t="n">
        <v>2010</v>
      </c>
      <c r="O893" s="4" t="str">
        <f aca="false">CONCATENATE(IF(ISBLANK(V893),"-",V893),"/",IF(ISBLANK(Y893),"-",Y893),"/",IF(ISBLANK(AB893),"-",AB893),"/",IF(ISBLANK(AE893),"-",AE893))</f>
        <v>-/-/-/-</v>
      </c>
      <c r="P893" s="4" t="s">
        <v>1393</v>
      </c>
      <c r="Q893" s="4" t="s">
        <v>1389</v>
      </c>
      <c r="T893" s="11" t="n">
        <f aca="false">M893*F893</f>
        <v>0</v>
      </c>
      <c r="U893" s="12" t="n">
        <f aca="false">G893*M893</f>
        <v>0</v>
      </c>
      <c r="V893" s="0" t="s">
        <v>161</v>
      </c>
      <c r="AB893" s="0" t="s">
        <v>161</v>
      </c>
      <c r="AE893" s="15"/>
      <c r="AJ893" s="0" t="n">
        <f aca="false">VLOOKUP(D893,Koordinaten!$A:$C,2,FALSE())</f>
        <v>12.4853384</v>
      </c>
      <c r="AK893" s="0" t="n">
        <f aca="false">VLOOKUP(D893,Koordinaten!$A:$C,3,FALSE())</f>
        <v>41.894802</v>
      </c>
      <c r="AL893" s="0" t="n">
        <f aca="false">IF(ISBLANK($E893),VLOOKUP(D893,Koordinaten!$A:$C,2,FALSE()),VLOOKUP($E893,Koordinaten!$F:$H,2,FALSE()))</f>
        <v>13.1415872</v>
      </c>
      <c r="AM893" s="0" t="n">
        <f aca="false">IF(ISBLANK($E893),VLOOKUP(D893,Koordinaten!$A:$C,3,FALSE()),VLOOKUP($E893,Koordinaten!$F:$H,3,FALSE()))</f>
        <v>43.3458388</v>
      </c>
      <c r="AN893" s="0" t="str">
        <f aca="false">CONCATENATE(AK893,";",AJ893)</f>
        <v>41,894802;12,4853384</v>
      </c>
      <c r="AO893" s="0" t="str">
        <f aca="false">CONCATENATE(AM893,";",AL893)</f>
        <v>43,3458388;13,1415872</v>
      </c>
      <c r="AP893" s="0" t="n">
        <f aca="false">MIN(IF(ISBLANK(X893),9999,X893),IF(ISBLANK(AA893),9999,AA893),IF(ISBLANK(AD893),9999,AD893),IF(ISBLANK(AG893),9999,AG893),IF(ISBLANK(AI893),9999,AI893))</f>
        <v>9999</v>
      </c>
    </row>
    <row r="894" customFormat="false" ht="12.8" hidden="false" customHeight="false" outlineLevel="0" collapsed="false">
      <c r="B894" s="15" t="s">
        <v>44</v>
      </c>
      <c r="C894" s="4" t="n">
        <v>2006</v>
      </c>
      <c r="D894" s="4" t="s">
        <v>60</v>
      </c>
      <c r="E894" s="4" t="s">
        <v>496</v>
      </c>
      <c r="F894" s="4" t="n">
        <v>2</v>
      </c>
      <c r="G894" s="4"/>
      <c r="H894" s="13" t="s">
        <v>1396</v>
      </c>
      <c r="I894" s="2" t="s">
        <v>1397</v>
      </c>
      <c r="K894" s="4" t="str">
        <f aca="false">CONCATENATE(IF(ISBLANK(W894),"-",W894),"/",IF(ISBLANK(Z894),"-",Z894),"/",IF(ISBLANK(AC894),"-",AC894),"/",IF(ISBLANK(AF894),"-",AF894),"/",IF(ISBLANK(AH894),"-",AH894))</f>
        <v>2012/-/2013/-/-</v>
      </c>
      <c r="L894" s="4" t="str">
        <f aca="false">CONCATENATE(IF(ISBLANK(X894),"-",X894),"/",IF(ISBLANK(AA894),"-",AA894),"/",IF(ISBLANK(AD894),"-",AD894),"/",IF(ISBLANK(AG894),"-",AG894),"/",IF(ISBLANK(AI894),"-",AI894))</f>
        <v>2018/-/2018/-/-</v>
      </c>
      <c r="M894" s="14"/>
      <c r="N894" s="4" t="n">
        <v>2010</v>
      </c>
      <c r="O894" s="4" t="str">
        <f aca="false">CONCATENATE(IF(ISBLANK(V894),"-",V894),"/",IF(ISBLANK(Y894),"-",Y894),"/",IF(ISBLANK(AB894),"-",AB894),"/",IF(ISBLANK(AE894),"-",AE894))</f>
        <v>88/-/88/-</v>
      </c>
      <c r="P894" s="4" t="s">
        <v>1396</v>
      </c>
      <c r="Q894" s="4" t="s">
        <v>1389</v>
      </c>
      <c r="T894" s="11" t="n">
        <f aca="false">M894*F894</f>
        <v>0</v>
      </c>
      <c r="U894" s="12" t="n">
        <f aca="false">G894*M894</f>
        <v>0</v>
      </c>
      <c r="V894" s="0" t="n">
        <v>88</v>
      </c>
      <c r="W894" s="0" t="n">
        <v>2012</v>
      </c>
      <c r="X894" s="0" t="n">
        <v>2018</v>
      </c>
      <c r="AB894" s="0" t="n">
        <v>88</v>
      </c>
      <c r="AC894" s="0" t="n">
        <v>2013</v>
      </c>
      <c r="AD894" s="0" t="n">
        <v>2018</v>
      </c>
      <c r="AE894" s="15"/>
      <c r="AJ894" s="0" t="n">
        <f aca="false">VLOOKUP(D894,Koordinaten!$A:$C,2,FALSE())</f>
        <v>12.4853384</v>
      </c>
      <c r="AK894" s="0" t="n">
        <f aca="false">VLOOKUP(D894,Koordinaten!$A:$C,3,FALSE())</f>
        <v>41.894802</v>
      </c>
      <c r="AL894" s="0" t="n">
        <f aca="false">IF(ISBLANK($E894),VLOOKUP(D894,Koordinaten!$A:$C,2,FALSE()),VLOOKUP($E894,Koordinaten!$F:$H,2,FALSE()))</f>
        <v>13.1415872</v>
      </c>
      <c r="AM894" s="0" t="n">
        <f aca="false">IF(ISBLANK($E894),VLOOKUP(D894,Koordinaten!$A:$C,3,FALSE()),VLOOKUP($E894,Koordinaten!$F:$H,3,FALSE()))</f>
        <v>43.3458388</v>
      </c>
      <c r="AN894" s="0" t="str">
        <f aca="false">CONCATENATE(AK894,";",AJ894)</f>
        <v>41,894802;12,4853384</v>
      </c>
      <c r="AO894" s="0" t="str">
        <f aca="false">CONCATENATE(AM894,";",AL894)</f>
        <v>43,3458388;13,1415872</v>
      </c>
      <c r="AP894" s="0" t="n">
        <f aca="false">MIN(IF(ISBLANK(X894),9999,X894),IF(ISBLANK(AA894),9999,AA894),IF(ISBLANK(AD894),9999,AD894),IF(ISBLANK(AG894),9999,AG894),IF(ISBLANK(AI894),9999,AI894))</f>
        <v>2018</v>
      </c>
    </row>
    <row r="895" customFormat="false" ht="12.8" hidden="false" customHeight="false" outlineLevel="0" collapsed="false">
      <c r="B895" s="15" t="s">
        <v>44</v>
      </c>
      <c r="C895" s="4" t="n">
        <v>2006</v>
      </c>
      <c r="D895" s="4" t="s">
        <v>60</v>
      </c>
      <c r="E895" s="4" t="s">
        <v>496</v>
      </c>
      <c r="F895" s="4" t="n">
        <v>1</v>
      </c>
      <c r="G895" s="4"/>
      <c r="H895" s="13" t="s">
        <v>1396</v>
      </c>
      <c r="I895" s="2" t="s">
        <v>1398</v>
      </c>
      <c r="J895" s="2" t="s">
        <v>48</v>
      </c>
      <c r="K895" s="4" t="str">
        <f aca="false">CONCATENATE(IF(ISBLANK(W895),"-",W895),"/",IF(ISBLANK(Z895),"-",Z895),"/",IF(ISBLANK(AC895),"-",AC895),"/",IF(ISBLANK(AF895),"-",AF895),"/",IF(ISBLANK(AH895),"-",AH895))</f>
        <v>2012/-/2013/-/-</v>
      </c>
      <c r="L895" s="4" t="str">
        <f aca="false">CONCATENATE(IF(ISBLANK(X895),"-",X895),"/",IF(ISBLANK(AA895),"-",AA895),"/",IF(ISBLANK(AD895),"-",AD895),"/",IF(ISBLANK(AG895),"-",AG895),"/",IF(ISBLANK(AI895),"-",AI895))</f>
        <v>2021/-/2021/-/-</v>
      </c>
      <c r="M895" s="14"/>
      <c r="N895" s="4" t="n">
        <v>2010</v>
      </c>
      <c r="O895" s="4" t="str">
        <f aca="false">CONCATENATE(IF(ISBLANK(V895),"-",V895),"/",IF(ISBLANK(Y895),"-",Y895),"/",IF(ISBLANK(AB895),"-",AB895),"/",IF(ISBLANK(AE895),"-",AE895))</f>
        <v>90/-/90/GR3</v>
      </c>
      <c r="P895" s="4" t="s">
        <v>1396</v>
      </c>
      <c r="Q895" s="4" t="s">
        <v>1389</v>
      </c>
      <c r="T895" s="11" t="n">
        <f aca="false">M895*F895</f>
        <v>0</v>
      </c>
      <c r="U895" s="12" t="n">
        <f aca="false">G895*M895</f>
        <v>0</v>
      </c>
      <c r="V895" s="0" t="n">
        <v>90</v>
      </c>
      <c r="W895" s="0" t="n">
        <v>2012</v>
      </c>
      <c r="X895" s="0" t="n">
        <v>2021</v>
      </c>
      <c r="AB895" s="0" t="n">
        <v>90</v>
      </c>
      <c r="AC895" s="0" t="n">
        <v>2013</v>
      </c>
      <c r="AD895" s="0" t="n">
        <v>2021</v>
      </c>
      <c r="AE895" s="15" t="s">
        <v>993</v>
      </c>
      <c r="AJ895" s="0" t="n">
        <f aca="false">VLOOKUP(D895,Koordinaten!$A:$C,2,FALSE())</f>
        <v>12.4853384</v>
      </c>
      <c r="AK895" s="0" t="n">
        <f aca="false">VLOOKUP(D895,Koordinaten!$A:$C,3,FALSE())</f>
        <v>41.894802</v>
      </c>
      <c r="AL895" s="0" t="n">
        <f aca="false">IF(ISBLANK($E895),VLOOKUP(D895,Koordinaten!$A:$C,2,FALSE()),VLOOKUP($E895,Koordinaten!$F:$H,2,FALSE()))</f>
        <v>13.1415872</v>
      </c>
      <c r="AM895" s="0" t="n">
        <f aca="false">IF(ISBLANK($E895),VLOOKUP(D895,Koordinaten!$A:$C,3,FALSE()),VLOOKUP($E895,Koordinaten!$F:$H,3,FALSE()))</f>
        <v>43.3458388</v>
      </c>
      <c r="AN895" s="0" t="str">
        <f aca="false">CONCATENATE(AK895,";",AJ895)</f>
        <v>41,894802;12,4853384</v>
      </c>
      <c r="AO895" s="0" t="str">
        <f aca="false">CONCATENATE(AM895,";",AL895)</f>
        <v>43,3458388;13,1415872</v>
      </c>
      <c r="AP895" s="0" t="n">
        <f aca="false">MIN(IF(ISBLANK(X895),9999,X895),IF(ISBLANK(AA895),9999,AA895),IF(ISBLANK(AD895),9999,AD895),IF(ISBLANK(AG895),9999,AG895),IF(ISBLANK(AI895),9999,AI895))</f>
        <v>2021</v>
      </c>
    </row>
    <row r="896" customFormat="false" ht="12.8" hidden="false" customHeight="false" outlineLevel="0" collapsed="false">
      <c r="B896" s="15" t="s">
        <v>44</v>
      </c>
      <c r="C896" s="4" t="n">
        <v>2004</v>
      </c>
      <c r="D896" s="4" t="s">
        <v>60</v>
      </c>
      <c r="E896" s="4" t="s">
        <v>496</v>
      </c>
      <c r="F896" s="4" t="n">
        <v>3</v>
      </c>
      <c r="G896" s="4"/>
      <c r="H896" s="13" t="s">
        <v>1396</v>
      </c>
      <c r="I896" s="2" t="s">
        <v>1399</v>
      </c>
      <c r="K896" s="4" t="str">
        <f aca="false">CONCATENATE(IF(ISBLANK(W896),"-",W896),"/",IF(ISBLANK(Z896),"-",Z896),"/",IF(ISBLANK(AC896),"-",AC896),"/",IF(ISBLANK(AF896),"-",AF896),"/",IF(ISBLANK(AH896),"-",AH896))</f>
        <v>-/-/-/-/-</v>
      </c>
      <c r="L896" s="4" t="str">
        <f aca="false">CONCATENATE(IF(ISBLANK(X896),"-",X896),"/",IF(ISBLANK(AA896),"-",AA896),"/",IF(ISBLANK(AD896),"-",AD896),"/",IF(ISBLANK(AG896),"-",AG896),"/",IF(ISBLANK(AI896),"-",AI896))</f>
        <v>-/-/-/-/-</v>
      </c>
      <c r="M896" s="14"/>
      <c r="N896" s="4" t="n">
        <v>2010</v>
      </c>
      <c r="O896" s="4" t="str">
        <f aca="false">CONCATENATE(IF(ISBLANK(V896),"-",V896),"/",IF(ISBLANK(Y896),"-",Y896),"/",IF(ISBLANK(AB896),"-",AB896),"/",IF(ISBLANK(AE896),"-",AE896))</f>
        <v>-/-/-/-</v>
      </c>
      <c r="P896" s="4" t="s">
        <v>1396</v>
      </c>
      <c r="Q896" s="4" t="s">
        <v>1389</v>
      </c>
      <c r="T896" s="11" t="n">
        <f aca="false">M896*F896</f>
        <v>0</v>
      </c>
      <c r="U896" s="12" t="n">
        <f aca="false">G896*M896</f>
        <v>0</v>
      </c>
      <c r="V896" s="0" t="s">
        <v>161</v>
      </c>
      <c r="AB896" s="0" t="s">
        <v>161</v>
      </c>
      <c r="AE896" s="15"/>
      <c r="AJ896" s="0" t="n">
        <f aca="false">VLOOKUP(D896,Koordinaten!$A:$C,2,FALSE())</f>
        <v>12.4853384</v>
      </c>
      <c r="AK896" s="0" t="n">
        <f aca="false">VLOOKUP(D896,Koordinaten!$A:$C,3,FALSE())</f>
        <v>41.894802</v>
      </c>
      <c r="AL896" s="0" t="n">
        <f aca="false">IF(ISBLANK($E896),VLOOKUP(D896,Koordinaten!$A:$C,2,FALSE()),VLOOKUP($E896,Koordinaten!$F:$H,2,FALSE()))</f>
        <v>13.1415872</v>
      </c>
      <c r="AM896" s="0" t="n">
        <f aca="false">IF(ISBLANK($E896),VLOOKUP(D896,Koordinaten!$A:$C,3,FALSE()),VLOOKUP($E896,Koordinaten!$F:$H,3,FALSE()))</f>
        <v>43.3458388</v>
      </c>
      <c r="AN896" s="0" t="str">
        <f aca="false">CONCATENATE(AK896,";",AJ896)</f>
        <v>41,894802;12,4853384</v>
      </c>
      <c r="AO896" s="0" t="str">
        <f aca="false">CONCATENATE(AM896,";",AL896)</f>
        <v>43,3458388;13,1415872</v>
      </c>
      <c r="AP896" s="0" t="n">
        <f aca="false">MIN(IF(ISBLANK(X896),9999,X896),IF(ISBLANK(AA896),9999,AA896),IF(ISBLANK(AD896),9999,AD896),IF(ISBLANK(AG896),9999,AG896),IF(ISBLANK(AI896),9999,AI896))</f>
        <v>9999</v>
      </c>
    </row>
    <row r="897" customFormat="false" ht="12.8" hidden="false" customHeight="false" outlineLevel="0" collapsed="false">
      <c r="B897" s="15" t="s">
        <v>89</v>
      </c>
      <c r="C897" s="4" t="n">
        <v>2007</v>
      </c>
      <c r="D897" s="4" t="s">
        <v>60</v>
      </c>
      <c r="E897" s="4" t="s">
        <v>496</v>
      </c>
      <c r="F897" s="4" t="n">
        <v>3</v>
      </c>
      <c r="G897" s="4"/>
      <c r="H897" s="13" t="s">
        <v>1396</v>
      </c>
      <c r="I897" s="2" t="s">
        <v>1400</v>
      </c>
      <c r="K897" s="4" t="str">
        <f aca="false">CONCATENATE(IF(ISBLANK(W897),"-",W897),"/",IF(ISBLANK(Z897),"-",Z897),"/",IF(ISBLANK(AC897),"-",AC897),"/",IF(ISBLANK(AF897),"-",AF897),"/",IF(ISBLANK(AH897),"-",AH897))</f>
        <v>-/-/-/-/-</v>
      </c>
      <c r="L897" s="4" t="str">
        <f aca="false">CONCATENATE(IF(ISBLANK(X897),"-",X897),"/",IF(ISBLANK(AA897),"-",AA897),"/",IF(ISBLANK(AD897),"-",AD897),"/",IF(ISBLANK(AG897),"-",AG897),"/",IF(ISBLANK(AI897),"-",AI897))</f>
        <v>-/-/-/-/-</v>
      </c>
      <c r="M897" s="14"/>
      <c r="N897" s="4" t="n">
        <v>2010</v>
      </c>
      <c r="O897" s="4" t="str">
        <f aca="false">CONCATENATE(IF(ISBLANK(V897),"-",V897),"/",IF(ISBLANK(Y897),"-",Y897),"/",IF(ISBLANK(AB897),"-",AB897),"/",IF(ISBLANK(AE897),"-",AE897))</f>
        <v>-/-/-/-</v>
      </c>
      <c r="P897" s="4" t="s">
        <v>1396</v>
      </c>
      <c r="Q897" s="4" t="s">
        <v>1389</v>
      </c>
      <c r="T897" s="11" t="n">
        <f aca="false">M897*F897</f>
        <v>0</v>
      </c>
      <c r="U897" s="12" t="n">
        <f aca="false">G897*M897</f>
        <v>0</v>
      </c>
      <c r="V897" s="0" t="s">
        <v>161</v>
      </c>
      <c r="AB897" s="0" t="s">
        <v>161</v>
      </c>
      <c r="AE897" s="15"/>
      <c r="AJ897" s="0" t="n">
        <f aca="false">VLOOKUP(D897,Koordinaten!$A:$C,2,FALSE())</f>
        <v>12.4853384</v>
      </c>
      <c r="AK897" s="0" t="n">
        <f aca="false">VLOOKUP(D897,Koordinaten!$A:$C,3,FALSE())</f>
        <v>41.894802</v>
      </c>
      <c r="AL897" s="0" t="n">
        <f aca="false">IF(ISBLANK($E897),VLOOKUP(D897,Koordinaten!$A:$C,2,FALSE()),VLOOKUP($E897,Koordinaten!$F:$H,2,FALSE()))</f>
        <v>13.1415872</v>
      </c>
      <c r="AM897" s="0" t="n">
        <f aca="false">IF(ISBLANK($E897),VLOOKUP(D897,Koordinaten!$A:$C,3,FALSE()),VLOOKUP($E897,Koordinaten!$F:$H,3,FALSE()))</f>
        <v>43.3458388</v>
      </c>
      <c r="AN897" s="0" t="str">
        <f aca="false">CONCATENATE(AK897,";",AJ897)</f>
        <v>41,894802;12,4853384</v>
      </c>
      <c r="AO897" s="0" t="str">
        <f aca="false">CONCATENATE(AM897,";",AL897)</f>
        <v>43,3458388;13,1415872</v>
      </c>
      <c r="AP897" s="0" t="n">
        <f aca="false">MIN(IF(ISBLANK(X897),9999,X897),IF(ISBLANK(AA897),9999,AA897),IF(ISBLANK(AD897),9999,AD897),IF(ISBLANK(AG897),9999,AG897),IF(ISBLANK(AI897),9999,AI897))</f>
        <v>9999</v>
      </c>
    </row>
    <row r="898" customFormat="false" ht="12.8" hidden="false" customHeight="false" outlineLevel="0" collapsed="false">
      <c r="B898" s="15" t="s">
        <v>89</v>
      </c>
      <c r="C898" s="4" t="n">
        <v>2006</v>
      </c>
      <c r="D898" s="4" t="s">
        <v>60</v>
      </c>
      <c r="E898" s="4" t="s">
        <v>496</v>
      </c>
      <c r="F898" s="4" t="n">
        <v>3</v>
      </c>
      <c r="G898" s="4"/>
      <c r="H898" s="13" t="s">
        <v>1396</v>
      </c>
      <c r="I898" s="2" t="s">
        <v>1401</v>
      </c>
      <c r="J898" s="2" t="s">
        <v>499</v>
      </c>
      <c r="K898" s="4" t="str">
        <f aca="false">CONCATENATE(IF(ISBLANK(W898),"-",W898),"/",IF(ISBLANK(Z898),"-",Z898),"/",IF(ISBLANK(AC898),"-",AC898),"/",IF(ISBLANK(AF898),"-",AF898),"/",IF(ISBLANK(AH898),"-",AH898))</f>
        <v>2010/-/2013/-/-</v>
      </c>
      <c r="L898" s="4" t="str">
        <f aca="false">CONCATENATE(IF(ISBLANK(X898),"-",X898),"/",IF(ISBLANK(AA898),"-",AA898),"/",IF(ISBLANK(AD898),"-",AD898),"/",IF(ISBLANK(AG898),"-",AG898),"/",IF(ISBLANK(AI898),"-",AI898))</f>
        <v>2016/-/2016/-/-</v>
      </c>
      <c r="M898" s="14"/>
      <c r="N898" s="4" t="n">
        <v>2010</v>
      </c>
      <c r="O898" s="4" t="str">
        <f aca="false">CONCATENATE(IF(ISBLANK(V898),"-",V898),"/",IF(ISBLANK(Y898),"-",Y898),"/",IF(ISBLANK(AB898),"-",AB898),"/",IF(ISBLANK(AE898),"-",AE898))</f>
        <v>90/-/90/-</v>
      </c>
      <c r="P898" s="4" t="s">
        <v>1396</v>
      </c>
      <c r="Q898" s="4" t="s">
        <v>1389</v>
      </c>
      <c r="T898" s="11" t="n">
        <f aca="false">M898*F898</f>
        <v>0</v>
      </c>
      <c r="U898" s="12" t="n">
        <f aca="false">G898*M898</f>
        <v>0</v>
      </c>
      <c r="V898" s="0" t="n">
        <v>90</v>
      </c>
      <c r="W898" s="0" t="n">
        <v>2010</v>
      </c>
      <c r="X898" s="0" t="n">
        <v>2016</v>
      </c>
      <c r="AB898" s="0" t="n">
        <v>90</v>
      </c>
      <c r="AC898" s="0" t="n">
        <v>2013</v>
      </c>
      <c r="AD898" s="0" t="n">
        <v>2016</v>
      </c>
      <c r="AE898" s="15"/>
      <c r="AJ898" s="0" t="n">
        <f aca="false">VLOOKUP(D898,Koordinaten!$A:$C,2,FALSE())</f>
        <v>12.4853384</v>
      </c>
      <c r="AK898" s="0" t="n">
        <f aca="false">VLOOKUP(D898,Koordinaten!$A:$C,3,FALSE())</f>
        <v>41.894802</v>
      </c>
      <c r="AL898" s="0" t="n">
        <f aca="false">IF(ISBLANK($E898),VLOOKUP(D898,Koordinaten!$A:$C,2,FALSE()),VLOOKUP($E898,Koordinaten!$F:$H,2,FALSE()))</f>
        <v>13.1415872</v>
      </c>
      <c r="AM898" s="0" t="n">
        <f aca="false">IF(ISBLANK($E898),VLOOKUP(D898,Koordinaten!$A:$C,3,FALSE()),VLOOKUP($E898,Koordinaten!$F:$H,3,FALSE()))</f>
        <v>43.3458388</v>
      </c>
      <c r="AN898" s="0" t="str">
        <f aca="false">CONCATENATE(AK898,";",AJ898)</f>
        <v>41,894802;12,4853384</v>
      </c>
      <c r="AO898" s="0" t="str">
        <f aca="false">CONCATENATE(AM898,";",AL898)</f>
        <v>43,3458388;13,1415872</v>
      </c>
      <c r="AP898" s="0" t="n">
        <f aca="false">MIN(IF(ISBLANK(X898),9999,X898),IF(ISBLANK(AA898),9999,AA898),IF(ISBLANK(AD898),9999,AD898),IF(ISBLANK(AG898),9999,AG898),IF(ISBLANK(AI898),9999,AI898))</f>
        <v>2016</v>
      </c>
    </row>
    <row r="899" customFormat="false" ht="12.8" hidden="false" customHeight="false" outlineLevel="0" collapsed="false">
      <c r="B899" s="0" t="s">
        <v>44</v>
      </c>
      <c r="C899" s="2" t="n">
        <v>2006</v>
      </c>
      <c r="D899" s="2" t="s">
        <v>60</v>
      </c>
      <c r="E899" s="4" t="s">
        <v>496</v>
      </c>
      <c r="F899" s="2" t="n">
        <v>1</v>
      </c>
      <c r="H899" s="13" t="s">
        <v>1402</v>
      </c>
      <c r="I899" s="2" t="s">
        <v>1403</v>
      </c>
      <c r="K899" s="4" t="str">
        <f aca="false">CONCATENATE(IF(ISBLANK(W899),"-",W899),"/",IF(ISBLANK(Z899),"-",Z899),"/",IF(ISBLANK(AC899),"-",AC899),"/",IF(ISBLANK(AF899),"-",AF899),"/",IF(ISBLANK(AH899),"-",AH899))</f>
        <v>-/-/-/-/-</v>
      </c>
      <c r="L899" s="4" t="str">
        <f aca="false">CONCATENATE(IF(ISBLANK(X899),"-",X899),"/",IF(ISBLANK(AA899),"-",AA899),"/",IF(ISBLANK(AD899),"-",AD899),"/",IF(ISBLANK(AG899),"-",AG899),"/",IF(ISBLANK(AI899),"-",AI899))</f>
        <v>-/-/-/-/-</v>
      </c>
      <c r="N899" s="4" t="n">
        <v>2010</v>
      </c>
      <c r="O899" s="4" t="str">
        <f aca="false">CONCATENATE(IF(ISBLANK(V899),"-",V899),"/",IF(ISBLANK(Y899),"-",Y899),"/",IF(ISBLANK(AB899),"-",AB899),"/",IF(ISBLANK(AE899),"-",AE899))</f>
        <v>-/-/-/-</v>
      </c>
      <c r="P899" s="4" t="s">
        <v>1402</v>
      </c>
      <c r="Q899" s="4" t="s">
        <v>1389</v>
      </c>
      <c r="T899" s="11" t="n">
        <f aca="false">M899*F899</f>
        <v>0</v>
      </c>
      <c r="U899" s="12" t="n">
        <f aca="false">G899*M899</f>
        <v>0</v>
      </c>
      <c r="V899" s="0" t="s">
        <v>161</v>
      </c>
      <c r="AB899" s="0" t="s">
        <v>161</v>
      </c>
      <c r="AJ899" s="0" t="n">
        <f aca="false">VLOOKUP(D899,Koordinaten!$A:$C,2,FALSE())</f>
        <v>12.4853384</v>
      </c>
      <c r="AK899" s="0" t="n">
        <f aca="false">VLOOKUP(D899,Koordinaten!$A:$C,3,FALSE())</f>
        <v>41.894802</v>
      </c>
      <c r="AL899" s="0" t="n">
        <f aca="false">IF(ISBLANK($E899),VLOOKUP(D899,Koordinaten!$A:$C,2,FALSE()),VLOOKUP($E899,Koordinaten!$F:$H,2,FALSE()))</f>
        <v>13.1415872</v>
      </c>
      <c r="AM899" s="0" t="n">
        <f aca="false">IF(ISBLANK($E899),VLOOKUP(D899,Koordinaten!$A:$C,3,FALSE()),VLOOKUP($E899,Koordinaten!$F:$H,3,FALSE()))</f>
        <v>43.3458388</v>
      </c>
      <c r="AN899" s="0" t="str">
        <f aca="false">CONCATENATE(AK899,";",AJ899)</f>
        <v>41,894802;12,4853384</v>
      </c>
      <c r="AO899" s="0" t="str">
        <f aca="false">CONCATENATE(AM899,";",AL899)</f>
        <v>43,3458388;13,1415872</v>
      </c>
      <c r="AP899" s="0" t="n">
        <f aca="false">MIN(IF(ISBLANK(X899),9999,X899),IF(ISBLANK(AA899),9999,AA899),IF(ISBLANK(AD899),9999,AD899),IF(ISBLANK(AG899),9999,AG899),IF(ISBLANK(AI899),9999,AI899))</f>
        <v>9999</v>
      </c>
    </row>
    <row r="900" customFormat="false" ht="12.8" hidden="false" customHeight="false" outlineLevel="0" collapsed="false">
      <c r="B900" s="0" t="s">
        <v>44</v>
      </c>
      <c r="C900" s="2" t="n">
        <v>2005</v>
      </c>
      <c r="D900" s="2" t="s">
        <v>60</v>
      </c>
      <c r="E900" s="4" t="s">
        <v>496</v>
      </c>
      <c r="F900" s="2" t="n">
        <v>2</v>
      </c>
      <c r="H900" s="13" t="s">
        <v>1402</v>
      </c>
      <c r="I900" s="2" t="s">
        <v>1404</v>
      </c>
      <c r="K900" s="4" t="str">
        <f aca="false">CONCATENATE(IF(ISBLANK(W900),"-",W900),"/",IF(ISBLANK(Z900),"-",Z900),"/",IF(ISBLANK(AC900),"-",AC900),"/",IF(ISBLANK(AF900),"-",AF900),"/",IF(ISBLANK(AH900),"-",AH900))</f>
        <v>2010/-/-/-/-</v>
      </c>
      <c r="L900" s="4" t="str">
        <f aca="false">CONCATENATE(IF(ISBLANK(X900),"-",X900),"/",IF(ISBLANK(AA900),"-",AA900),"/",IF(ISBLANK(AD900),"-",AD900),"/",IF(ISBLANK(AG900),"-",AG900),"/",IF(ISBLANK(AI900),"-",AI900))</f>
        <v>2017/-/-/-/-</v>
      </c>
      <c r="N900" s="4" t="n">
        <v>2010</v>
      </c>
      <c r="O900" s="4" t="str">
        <f aca="false">CONCATENATE(IF(ISBLANK(V900),"-",V900),"/",IF(ISBLANK(Y900),"-",Y900),"/",IF(ISBLANK(AB900),"-",AB900),"/",IF(ISBLANK(AE900),"-",AE900))</f>
        <v>91/-/89/-</v>
      </c>
      <c r="P900" s="4" t="s">
        <v>1402</v>
      </c>
      <c r="Q900" s="4" t="s">
        <v>1389</v>
      </c>
      <c r="T900" s="11" t="n">
        <f aca="false">M900*F900</f>
        <v>0</v>
      </c>
      <c r="U900" s="12" t="n">
        <f aca="false">G900*M900</f>
        <v>0</v>
      </c>
      <c r="V900" s="0" t="n">
        <v>91</v>
      </c>
      <c r="W900" s="0" t="n">
        <v>2010</v>
      </c>
      <c r="X900" s="0" t="n">
        <v>2017</v>
      </c>
      <c r="AB900" s="0" t="n">
        <v>89</v>
      </c>
      <c r="AJ900" s="0" t="n">
        <f aca="false">VLOOKUP(D900,Koordinaten!$A:$C,2,FALSE())</f>
        <v>12.4853384</v>
      </c>
      <c r="AK900" s="0" t="n">
        <f aca="false">VLOOKUP(D900,Koordinaten!$A:$C,3,FALSE())</f>
        <v>41.894802</v>
      </c>
      <c r="AL900" s="0" t="n">
        <f aca="false">IF(ISBLANK($E900),VLOOKUP(D900,Koordinaten!$A:$C,2,FALSE()),VLOOKUP($E900,Koordinaten!$F:$H,2,FALSE()))</f>
        <v>13.1415872</v>
      </c>
      <c r="AM900" s="0" t="n">
        <f aca="false">IF(ISBLANK($E900),VLOOKUP(D900,Koordinaten!$A:$C,3,FALSE()),VLOOKUP($E900,Koordinaten!$F:$H,3,FALSE()))</f>
        <v>43.3458388</v>
      </c>
      <c r="AN900" s="0" t="str">
        <f aca="false">CONCATENATE(AK900,";",AJ900)</f>
        <v>41,894802;12,4853384</v>
      </c>
      <c r="AO900" s="0" t="str">
        <f aca="false">CONCATENATE(AM900,";",AL900)</f>
        <v>43,3458388;13,1415872</v>
      </c>
      <c r="AP900" s="0" t="n">
        <f aca="false">MIN(IF(ISBLANK(X900),9999,X900),IF(ISBLANK(AA900),9999,AA900),IF(ISBLANK(AD900),9999,AD900),IF(ISBLANK(AG900),9999,AG900),IF(ISBLANK(AI900),9999,AI900))</f>
        <v>2017</v>
      </c>
    </row>
    <row r="901" customFormat="false" ht="12.8" hidden="false" customHeight="false" outlineLevel="0" collapsed="false">
      <c r="B901" s="0" t="s">
        <v>44</v>
      </c>
      <c r="C901" s="2" t="n">
        <v>2005</v>
      </c>
      <c r="D901" s="2" t="s">
        <v>60</v>
      </c>
      <c r="E901" s="4" t="s">
        <v>496</v>
      </c>
      <c r="F901" s="2" t="n">
        <v>2</v>
      </c>
      <c r="H901" s="13" t="s">
        <v>1402</v>
      </c>
      <c r="I901" s="2" t="s">
        <v>1405</v>
      </c>
      <c r="J901" s="2" t="s">
        <v>1076</v>
      </c>
      <c r="K901" s="4" t="str">
        <f aca="false">CONCATENATE(IF(ISBLANK(W901),"-",W901),"/",IF(ISBLANK(Z901),"-",Z901),"/",IF(ISBLANK(AC901),"-",AC901),"/",IF(ISBLANK(AF901),"-",AF901),"/",IF(ISBLANK(AH901),"-",AH901))</f>
        <v>2009/-/2013/-/-</v>
      </c>
      <c r="L901" s="4" t="str">
        <f aca="false">CONCATENATE(IF(ISBLANK(X901),"-",X901),"/",IF(ISBLANK(AA901),"-",AA901),"/",IF(ISBLANK(AD901),"-",AD901),"/",IF(ISBLANK(AG901),"-",AG901),"/",IF(ISBLANK(AI901),"-",AI901))</f>
        <v>2013/-/2013/-/-</v>
      </c>
      <c r="N901" s="4" t="n">
        <v>2010</v>
      </c>
      <c r="O901" s="4" t="str">
        <f aca="false">CONCATENATE(IF(ISBLANK(V901),"-",V901),"/",IF(ISBLANK(Y901),"-",Y901),"/",IF(ISBLANK(AB901),"-",AB901),"/",IF(ISBLANK(AE901),"-",AE901))</f>
        <v>89/-/89/-</v>
      </c>
      <c r="P901" s="4" t="s">
        <v>1402</v>
      </c>
      <c r="Q901" s="4" t="s">
        <v>1389</v>
      </c>
      <c r="T901" s="11" t="n">
        <f aca="false">M901*F901</f>
        <v>0</v>
      </c>
      <c r="U901" s="12" t="n">
        <f aca="false">G901*M901</f>
        <v>0</v>
      </c>
      <c r="V901" s="0" t="n">
        <v>89</v>
      </c>
      <c r="W901" s="0" t="n">
        <v>2009</v>
      </c>
      <c r="X901" s="0" t="n">
        <v>2013</v>
      </c>
      <c r="AB901" s="0" t="n">
        <v>89</v>
      </c>
      <c r="AC901" s="0" t="n">
        <v>2013</v>
      </c>
      <c r="AD901" s="0" t="n">
        <v>2013</v>
      </c>
      <c r="AJ901" s="0" t="n">
        <f aca="false">VLOOKUP(D901,Koordinaten!$A:$C,2,FALSE())</f>
        <v>12.4853384</v>
      </c>
      <c r="AK901" s="0" t="n">
        <f aca="false">VLOOKUP(D901,Koordinaten!$A:$C,3,FALSE())</f>
        <v>41.894802</v>
      </c>
      <c r="AL901" s="0" t="n">
        <f aca="false">IF(ISBLANK($E901),VLOOKUP(D901,Koordinaten!$A:$C,2,FALSE()),VLOOKUP($E901,Koordinaten!$F:$H,2,FALSE()))</f>
        <v>13.1415872</v>
      </c>
      <c r="AM901" s="0" t="n">
        <f aca="false">IF(ISBLANK($E901),VLOOKUP(D901,Koordinaten!$A:$C,3,FALSE()),VLOOKUP($E901,Koordinaten!$F:$H,3,FALSE()))</f>
        <v>43.3458388</v>
      </c>
      <c r="AN901" s="0" t="str">
        <f aca="false">CONCATENATE(AK901,";",AJ901)</f>
        <v>41,894802;12,4853384</v>
      </c>
      <c r="AO901" s="0" t="str">
        <f aca="false">CONCATENATE(AM901,";",AL901)</f>
        <v>43,3458388;13,1415872</v>
      </c>
      <c r="AP901" s="0" t="n">
        <f aca="false">MIN(IF(ISBLANK(X901),9999,X901),IF(ISBLANK(AA901),9999,AA901),IF(ISBLANK(AD901),9999,AD901),IF(ISBLANK(AG901),9999,AG901),IF(ISBLANK(AI901),9999,AI901))</f>
        <v>2013</v>
      </c>
    </row>
    <row r="902" customFormat="false" ht="12.8" hidden="false" customHeight="false" outlineLevel="0" collapsed="false">
      <c r="B902" s="4" t="s">
        <v>44</v>
      </c>
      <c r="C902" s="4" t="n">
        <v>2007</v>
      </c>
      <c r="D902" s="4" t="s">
        <v>60</v>
      </c>
      <c r="E902" s="4" t="s">
        <v>157</v>
      </c>
      <c r="F902" s="4" t="n">
        <v>1</v>
      </c>
      <c r="G902" s="4"/>
      <c r="H902" s="13" t="s">
        <v>789</v>
      </c>
      <c r="I902" s="2" t="s">
        <v>1406</v>
      </c>
      <c r="J902" s="2" t="s">
        <v>48</v>
      </c>
      <c r="K902" s="4" t="str">
        <f aca="false">CONCATENATE(IF(ISBLANK(W902),"-",W902),"/",IF(ISBLANK(Z902),"-",Z902),"/",IF(ISBLANK(AC902),"-",AC902),"/",IF(ISBLANK(AF902),"-",AF902),"/",IF(ISBLANK(AH902),"-",AH902))</f>
        <v>-/-/-/2015/-</v>
      </c>
      <c r="L902" s="4" t="str">
        <f aca="false">CONCATENATE(IF(ISBLANK(X902),"-",X902),"/",IF(ISBLANK(AA902),"-",AA902),"/",IF(ISBLANK(AD902),"-",AD902),"/",IF(ISBLANK(AG902),"-",AG902),"/",IF(ISBLANK(AI902),"-",AI902))</f>
        <v>-/-/-/2020/-</v>
      </c>
      <c r="M902" s="14"/>
      <c r="N902" s="4" t="n">
        <v>2010</v>
      </c>
      <c r="O902" s="4" t="str">
        <f aca="false">CONCATENATE(IF(ISBLANK(V902),"-",V902),"/",IF(ISBLANK(Y902),"-",Y902),"/",IF(ISBLANK(AB902),"-",AB902),"/",IF(ISBLANK(AE902),"-",AE902))</f>
        <v>-/-/-/CT</v>
      </c>
      <c r="P902" s="4" t="s">
        <v>789</v>
      </c>
      <c r="Q902" s="4" t="s">
        <v>1407</v>
      </c>
      <c r="T902" s="11" t="n">
        <f aca="false">M902*F902</f>
        <v>0</v>
      </c>
      <c r="U902" s="12" t="n">
        <f aca="false">G902*M902</f>
        <v>0</v>
      </c>
      <c r="V902" s="2" t="s">
        <v>161</v>
      </c>
      <c r="Y902" s="0" t="s">
        <v>161</v>
      </c>
      <c r="AB902" s="0" t="s">
        <v>161</v>
      </c>
      <c r="AE902" s="4" t="s">
        <v>640</v>
      </c>
      <c r="AF902" s="0" t="n">
        <v>2015</v>
      </c>
      <c r="AG902" s="0" t="n">
        <v>2020</v>
      </c>
      <c r="AJ902" s="0" t="n">
        <f aca="false">VLOOKUP(D902,Koordinaten!$A:$C,2,FALSE())</f>
        <v>12.4853384</v>
      </c>
      <c r="AK902" s="0" t="n">
        <f aca="false">VLOOKUP(D902,Koordinaten!$A:$C,3,FALSE())</f>
        <v>41.894802</v>
      </c>
      <c r="AL902" s="0" t="n">
        <f aca="false">IF(ISBLANK($E902),VLOOKUP(D902,Koordinaten!$A:$C,2,FALSE()),VLOOKUP($E902,Koordinaten!$F:$H,2,FALSE()))</f>
        <v>11.3547801</v>
      </c>
      <c r="AM902" s="0" t="n">
        <f aca="false">IF(ISBLANK($E902),VLOOKUP(D902,Koordinaten!$A:$C,3,FALSE()),VLOOKUP($E902,Koordinaten!$F:$H,3,FALSE()))</f>
        <v>46.4981125</v>
      </c>
      <c r="AN902" s="0" t="str">
        <f aca="false">CONCATENATE(AK902,";",AJ902)</f>
        <v>41,894802;12,4853384</v>
      </c>
      <c r="AO902" s="0" t="str">
        <f aca="false">CONCATENATE(AM902,";",AL902)</f>
        <v>46,4981125;11,3547801</v>
      </c>
      <c r="AP902" s="0" t="n">
        <f aca="false">MIN(IF(ISBLANK(X902),9999,X902),IF(ISBLANK(AA902),9999,AA902),IF(ISBLANK(AD902),9999,AD902),IF(ISBLANK(AG902),9999,AG902),IF(ISBLANK(AI902),9999,AI902))</f>
        <v>2020</v>
      </c>
    </row>
    <row r="903" customFormat="false" ht="12.8" hidden="false" customHeight="false" outlineLevel="0" collapsed="false">
      <c r="B903" s="15" t="s">
        <v>44</v>
      </c>
      <c r="C903" s="4"/>
      <c r="D903" s="4" t="s">
        <v>60</v>
      </c>
      <c r="E903" s="4" t="s">
        <v>157</v>
      </c>
      <c r="F903" s="4" t="n">
        <v>2</v>
      </c>
      <c r="G903" s="4"/>
      <c r="H903" s="13" t="s">
        <v>789</v>
      </c>
      <c r="I903" s="2" t="s">
        <v>790</v>
      </c>
      <c r="K903" s="4" t="str">
        <f aca="false">CONCATENATE(IF(ISBLANK(W903),"-",W903),"/",IF(ISBLANK(Z903),"-",Z903),"/",IF(ISBLANK(AC903),"-",AC903),"/",IF(ISBLANK(AF903),"-",AF903),"/",IF(ISBLANK(AH903),"-",AH903))</f>
        <v>-/-/-/-/-</v>
      </c>
      <c r="L903" s="4" t="str">
        <f aca="false">CONCATENATE(IF(ISBLANK(X903),"-",X903),"/",IF(ISBLANK(AA903),"-",AA903),"/",IF(ISBLANK(AD903),"-",AD903),"/",IF(ISBLANK(AG903),"-",AG903),"/",IF(ISBLANK(AI903),"-",AI903))</f>
        <v>-/-/-/-/-</v>
      </c>
      <c r="M903" s="14"/>
      <c r="N903" s="4" t="n">
        <v>2010</v>
      </c>
      <c r="O903" s="4" t="str">
        <f aca="false">CONCATENATE(IF(ISBLANK(V903),"-",V903),"/",IF(ISBLANK(Y903),"-",Y903),"/",IF(ISBLANK(AB903),"-",AB903),"/",IF(ISBLANK(AE903),"-",AE903))</f>
        <v>-/-/-/-</v>
      </c>
      <c r="P903" s="4" t="s">
        <v>789</v>
      </c>
      <c r="Q903" s="4" t="s">
        <v>1407</v>
      </c>
      <c r="T903" s="11" t="n">
        <f aca="false">M903*F903</f>
        <v>0</v>
      </c>
      <c r="U903" s="12" t="n">
        <f aca="false">G903*M903</f>
        <v>0</v>
      </c>
      <c r="V903" s="0" t="s">
        <v>161</v>
      </c>
      <c r="Y903" s="0" t="s">
        <v>161</v>
      </c>
      <c r="AB903" s="0" t="s">
        <v>161</v>
      </c>
      <c r="AE903" s="15"/>
      <c r="AJ903" s="0" t="n">
        <f aca="false">VLOOKUP(D903,Koordinaten!$A:$C,2,FALSE())</f>
        <v>12.4853384</v>
      </c>
      <c r="AK903" s="0" t="n">
        <f aca="false">VLOOKUP(D903,Koordinaten!$A:$C,3,FALSE())</f>
        <v>41.894802</v>
      </c>
      <c r="AL903" s="0" t="n">
        <f aca="false">IF(ISBLANK($E903),VLOOKUP(D903,Koordinaten!$A:$C,2,FALSE()),VLOOKUP($E903,Koordinaten!$F:$H,2,FALSE()))</f>
        <v>11.3547801</v>
      </c>
      <c r="AM903" s="0" t="n">
        <f aca="false">IF(ISBLANK($E903),VLOOKUP(D903,Koordinaten!$A:$C,3,FALSE()),VLOOKUP($E903,Koordinaten!$F:$H,3,FALSE()))</f>
        <v>46.4981125</v>
      </c>
      <c r="AN903" s="0" t="str">
        <f aca="false">CONCATENATE(AK903,";",AJ903)</f>
        <v>41,894802;12,4853384</v>
      </c>
      <c r="AO903" s="0" t="str">
        <f aca="false">CONCATENATE(AM903,";",AL903)</f>
        <v>46,4981125;11,3547801</v>
      </c>
      <c r="AP903" s="0" t="n">
        <f aca="false">MIN(IF(ISBLANK(X903),9999,X903),IF(ISBLANK(AA903),9999,AA903),IF(ISBLANK(AD903),9999,AD903),IF(ISBLANK(AG903),9999,AG903),IF(ISBLANK(AI903),9999,AI903))</f>
        <v>9999</v>
      </c>
    </row>
    <row r="904" customFormat="false" ht="12.8" hidden="false" customHeight="false" outlineLevel="0" collapsed="false">
      <c r="B904" s="15" t="s">
        <v>89</v>
      </c>
      <c r="C904" s="4"/>
      <c r="D904" s="4" t="s">
        <v>60</v>
      </c>
      <c r="E904" s="4" t="s">
        <v>157</v>
      </c>
      <c r="F904" s="4" t="n">
        <v>6</v>
      </c>
      <c r="G904" s="4"/>
      <c r="H904" s="13" t="s">
        <v>789</v>
      </c>
      <c r="I904" s="2" t="s">
        <v>166</v>
      </c>
      <c r="K904" s="4" t="str">
        <f aca="false">CONCATENATE(IF(ISBLANK(W904),"-",W904),"/",IF(ISBLANK(Z904),"-",Z904),"/",IF(ISBLANK(AC904),"-",AC904),"/",IF(ISBLANK(AF904),"-",AF904),"/",IF(ISBLANK(AH904),"-",AH904))</f>
        <v>-/-/-/-/-</v>
      </c>
      <c r="L904" s="4" t="str">
        <f aca="false">CONCATENATE(IF(ISBLANK(X904),"-",X904),"/",IF(ISBLANK(AA904),"-",AA904),"/",IF(ISBLANK(AD904),"-",AD904),"/",IF(ISBLANK(AG904),"-",AG904),"/",IF(ISBLANK(AI904),"-",AI904))</f>
        <v>-/-/-/-/-</v>
      </c>
      <c r="M904" s="14"/>
      <c r="N904" s="4" t="n">
        <v>2010</v>
      </c>
      <c r="O904" s="4" t="str">
        <f aca="false">CONCATENATE(IF(ISBLANK(V904),"-",V904),"/",IF(ISBLANK(Y904),"-",Y904),"/",IF(ISBLANK(AB904),"-",AB904),"/",IF(ISBLANK(AE904),"-",AE904))</f>
        <v>-/-/-/-</v>
      </c>
      <c r="P904" s="4" t="s">
        <v>789</v>
      </c>
      <c r="Q904" s="4" t="s">
        <v>1407</v>
      </c>
      <c r="T904" s="11" t="n">
        <f aca="false">M904*F904</f>
        <v>0</v>
      </c>
      <c r="U904" s="12" t="n">
        <f aca="false">G904*M904</f>
        <v>0</v>
      </c>
      <c r="V904" s="0" t="s">
        <v>161</v>
      </c>
      <c r="Y904" s="0" t="s">
        <v>161</v>
      </c>
      <c r="AB904" s="0" t="s">
        <v>161</v>
      </c>
      <c r="AE904" s="15"/>
      <c r="AJ904" s="0" t="n">
        <f aca="false">VLOOKUP(D904,Koordinaten!$A:$C,2,FALSE())</f>
        <v>12.4853384</v>
      </c>
      <c r="AK904" s="0" t="n">
        <f aca="false">VLOOKUP(D904,Koordinaten!$A:$C,3,FALSE())</f>
        <v>41.894802</v>
      </c>
      <c r="AL904" s="0" t="n">
        <f aca="false">IF(ISBLANK($E904),VLOOKUP(D904,Koordinaten!$A:$C,2,FALSE()),VLOOKUP($E904,Koordinaten!$F:$H,2,FALSE()))</f>
        <v>11.3547801</v>
      </c>
      <c r="AM904" s="0" t="n">
        <f aca="false">IF(ISBLANK($E904),VLOOKUP(D904,Koordinaten!$A:$C,3,FALSE()),VLOOKUP($E904,Koordinaten!$F:$H,3,FALSE()))</f>
        <v>46.4981125</v>
      </c>
      <c r="AN904" s="0" t="str">
        <f aca="false">CONCATENATE(AK904,";",AJ904)</f>
        <v>41,894802;12,4853384</v>
      </c>
      <c r="AO904" s="0" t="str">
        <f aca="false">CONCATENATE(AM904,";",AL904)</f>
        <v>46,4981125;11,3547801</v>
      </c>
      <c r="AP904" s="0" t="n">
        <f aca="false">MIN(IF(ISBLANK(X904),9999,X904),IF(ISBLANK(AA904),9999,AA904),IF(ISBLANK(AD904),9999,AD904),IF(ISBLANK(AG904),9999,AG904),IF(ISBLANK(AI904),9999,AI904))</f>
        <v>9999</v>
      </c>
    </row>
    <row r="905" customFormat="false" ht="20" hidden="false" customHeight="false" outlineLevel="0" collapsed="false">
      <c r="B905" s="4" t="s">
        <v>89</v>
      </c>
      <c r="C905" s="5" t="n">
        <v>2009</v>
      </c>
      <c r="D905" s="4" t="s">
        <v>60</v>
      </c>
      <c r="E905" s="4" t="s">
        <v>157</v>
      </c>
      <c r="F905" s="4" t="n">
        <v>0</v>
      </c>
      <c r="G905" s="4"/>
      <c r="H905" s="13" t="s">
        <v>789</v>
      </c>
      <c r="I905" s="2" t="s">
        <v>1408</v>
      </c>
      <c r="J905" s="2" t="s">
        <v>181</v>
      </c>
      <c r="K905" s="4" t="str">
        <f aca="false">CONCATENATE(IF(ISBLANK(W905),"-",W905),"/",IF(ISBLANK(Z905),"-",Z905),"/",IF(ISBLANK(AC905),"-",AC905),"/",IF(ISBLANK(AF905),"-",AF905),"/",IF(ISBLANK(AH905),"-",AH905))</f>
        <v>2011/2011/2013/-/-</v>
      </c>
      <c r="L905" s="4" t="str">
        <f aca="false">CONCATENATE(IF(ISBLANK(X905),"-",X905),"/",IF(ISBLANK(AA905),"-",AA905),"/",IF(ISBLANK(AD905),"-",AD905),"/",IF(ISBLANK(AG905),"-",AG905),"/",IF(ISBLANK(AI905),"-",AI905))</f>
        <v>2014/2018/2014/-/-</v>
      </c>
      <c r="M905" s="14"/>
      <c r="N905" s="4" t="n">
        <v>2010</v>
      </c>
      <c r="O905" s="4" t="str">
        <f aca="false">CONCATENATE(IF(ISBLANK(V905),"-",V905),"/",IF(ISBLANK(Y905),"-",Y905),"/",IF(ISBLANK(AB905),"-",AB905),"/",IF(ISBLANK(AE905),"-",AE905))</f>
        <v>90/90/90/GR3</v>
      </c>
      <c r="P905" s="4" t="s">
        <v>789</v>
      </c>
      <c r="Q905" s="4" t="s">
        <v>1407</v>
      </c>
      <c r="S905" s="0" t="s">
        <v>1409</v>
      </c>
      <c r="T905" s="11" t="n">
        <f aca="false">M905*F905</f>
        <v>0</v>
      </c>
      <c r="U905" s="12" t="n">
        <f aca="false">G905*M905</f>
        <v>0</v>
      </c>
      <c r="V905" s="0" t="n">
        <v>90</v>
      </c>
      <c r="W905" s="0" t="n">
        <v>2011</v>
      </c>
      <c r="X905" s="0" t="n">
        <v>2014</v>
      </c>
      <c r="Y905" s="0" t="n">
        <v>90</v>
      </c>
      <c r="Z905" s="0" t="n">
        <v>2011</v>
      </c>
      <c r="AA905" s="0" t="n">
        <v>2018</v>
      </c>
      <c r="AB905" s="0" t="n">
        <v>90</v>
      </c>
      <c r="AC905" s="0" t="n">
        <v>2013</v>
      </c>
      <c r="AD905" s="0" t="n">
        <v>2014</v>
      </c>
      <c r="AE905" s="15" t="s">
        <v>993</v>
      </c>
      <c r="AJ905" s="0" t="n">
        <f aca="false">VLOOKUP(D905,Koordinaten!$A:$C,2,FALSE())</f>
        <v>12.4853384</v>
      </c>
      <c r="AK905" s="0" t="n">
        <f aca="false">VLOOKUP(D905,Koordinaten!$A:$C,3,FALSE())</f>
        <v>41.894802</v>
      </c>
      <c r="AL905" s="0" t="n">
        <f aca="false">IF(ISBLANK($E905),VLOOKUP(D905,Koordinaten!$A:$C,2,FALSE()),VLOOKUP($E905,Koordinaten!$F:$H,2,FALSE()))</f>
        <v>11.3547801</v>
      </c>
      <c r="AM905" s="0" t="n">
        <f aca="false">IF(ISBLANK($E905),VLOOKUP(D905,Koordinaten!$A:$C,3,FALSE()),VLOOKUP($E905,Koordinaten!$F:$H,3,FALSE()))</f>
        <v>46.4981125</v>
      </c>
      <c r="AN905" s="0" t="str">
        <f aca="false">CONCATENATE(AK905,";",AJ905)</f>
        <v>41,894802;12,4853384</v>
      </c>
      <c r="AO905" s="0" t="str">
        <f aca="false">CONCATENATE(AM905,";",AL905)</f>
        <v>46,4981125;11,3547801</v>
      </c>
      <c r="AP905" s="0" t="n">
        <f aca="false">MIN(IF(ISBLANK(X905),9999,X905),IF(ISBLANK(AA905),9999,AA905),IF(ISBLANK(AD905),9999,AD905),IF(ISBLANK(AG905),9999,AG905),IF(ISBLANK(AI905),9999,AI905))</f>
        <v>2014</v>
      </c>
    </row>
    <row r="906" customFormat="false" ht="12.8" hidden="false" customHeight="false" outlineLevel="0" collapsed="false">
      <c r="B906" s="15" t="s">
        <v>89</v>
      </c>
      <c r="C906" s="4" t="n">
        <v>2009</v>
      </c>
      <c r="D906" s="4" t="s">
        <v>60</v>
      </c>
      <c r="E906" s="4" t="s">
        <v>224</v>
      </c>
      <c r="F906" s="4" t="n">
        <v>4</v>
      </c>
      <c r="G906" s="4"/>
      <c r="H906" s="2" t="s">
        <v>1015</v>
      </c>
      <c r="I906" s="2" t="s">
        <v>1375</v>
      </c>
      <c r="K906" s="4" t="str">
        <f aca="false">CONCATENATE(IF(ISBLANK(W906),"-",W906),"/",IF(ISBLANK(Z906),"-",Z906),"/",IF(ISBLANK(AC906),"-",AC906),"/",IF(ISBLANK(AF906),"-",AF906),"/",IF(ISBLANK(AH906),"-",AH906))</f>
        <v>2011/-/2013/-/-</v>
      </c>
      <c r="L906" s="4" t="str">
        <f aca="false">CONCATENATE(IF(ISBLANK(X906),"-",X906),"/",IF(ISBLANK(AA906),"-",AA906),"/",IF(ISBLANK(AD906),"-",AD906),"/",IF(ISBLANK(AG906),"-",AG906),"/",IF(ISBLANK(AI906),"-",AI906))</f>
        <v>2014/-/2013/-/-</v>
      </c>
      <c r="M906" s="14"/>
      <c r="N906" s="4" t="n">
        <v>2010</v>
      </c>
      <c r="O906" s="4" t="str">
        <f aca="false">CONCATENATE(IF(ISBLANK(V906),"-",V906),"/",IF(ISBLANK(Y906),"-",Y906),"/",IF(ISBLANK(AB906),"-",AB906),"/",IF(ISBLANK(AE906),"-",AE906))</f>
        <v>89/-/87/-</v>
      </c>
      <c r="P906" s="4" t="s">
        <v>1410</v>
      </c>
      <c r="Q906" s="4" t="s">
        <v>1382</v>
      </c>
      <c r="T906" s="11" t="n">
        <f aca="false">M906*F906</f>
        <v>0</v>
      </c>
      <c r="U906" s="12" t="n">
        <f aca="false">G906*M906</f>
        <v>0</v>
      </c>
      <c r="V906" s="0" t="n">
        <v>89</v>
      </c>
      <c r="W906" s="0" t="n">
        <v>2011</v>
      </c>
      <c r="X906" s="0" t="n">
        <v>2014</v>
      </c>
      <c r="AB906" s="0" t="n">
        <v>87</v>
      </c>
      <c r="AC906" s="0" t="n">
        <v>2013</v>
      </c>
      <c r="AD906" s="0" t="n">
        <v>2013</v>
      </c>
      <c r="AE906" s="15"/>
      <c r="AJ906" s="0" t="n">
        <f aca="false">VLOOKUP(D906,Koordinaten!$A:$C,2,FALSE())</f>
        <v>12.4853384</v>
      </c>
      <c r="AK906" s="0" t="n">
        <f aca="false">VLOOKUP(D906,Koordinaten!$A:$C,3,FALSE())</f>
        <v>41.894802</v>
      </c>
      <c r="AL906" s="0" t="n">
        <f aca="false">IF(ISBLANK($E906),VLOOKUP(D906,Koordinaten!$A:$C,2,FALSE()),VLOOKUP($E906,Koordinaten!$F:$H,2,FALSE()))</f>
        <v>10.9924122</v>
      </c>
      <c r="AM906" s="0" t="n">
        <f aca="false">IF(ISBLANK($E906),VLOOKUP(D906,Koordinaten!$A:$C,3,FALSE()),VLOOKUP($E906,Koordinaten!$F:$H,3,FALSE()))</f>
        <v>45.4384958</v>
      </c>
      <c r="AN906" s="0" t="str">
        <f aca="false">CONCATENATE(AK906,";",AJ906)</f>
        <v>41,894802;12,4853384</v>
      </c>
      <c r="AO906" s="0" t="str">
        <f aca="false">CONCATENATE(AM906,";",AL906)</f>
        <v>45,4384958;10,9924122</v>
      </c>
      <c r="AP906" s="0" t="n">
        <f aca="false">MIN(IF(ISBLANK(X906),9999,X906),IF(ISBLANK(AA906),9999,AA906),IF(ISBLANK(AD906),9999,AD906),IF(ISBLANK(AG906),9999,AG906),IF(ISBLANK(AI906),9999,AI906))</f>
        <v>2013</v>
      </c>
    </row>
    <row r="907" customFormat="false" ht="12.8" hidden="false" customHeight="false" outlineLevel="0" collapsed="false">
      <c r="B907" s="15" t="s">
        <v>44</v>
      </c>
      <c r="C907" s="4" t="n">
        <v>2006</v>
      </c>
      <c r="D907" s="4" t="s">
        <v>60</v>
      </c>
      <c r="E907" s="4" t="s">
        <v>224</v>
      </c>
      <c r="F907" s="4" t="n">
        <v>2</v>
      </c>
      <c r="G907" s="4"/>
      <c r="H907" s="13"/>
      <c r="I907" s="2" t="s">
        <v>1411</v>
      </c>
      <c r="K907" s="4" t="str">
        <f aca="false">CONCATENATE(IF(ISBLANK(W907),"-",W907),"/",IF(ISBLANK(Z907),"-",Z907),"/",IF(ISBLANK(AC907),"-",AC907),"/",IF(ISBLANK(AF907),"-",AF907),"/",IF(ISBLANK(AH907),"-",AH907))</f>
        <v>-/-/-/-/-</v>
      </c>
      <c r="L907" s="4" t="str">
        <f aca="false">CONCATENATE(IF(ISBLANK(X907),"-",X907),"/",IF(ISBLANK(AA907),"-",AA907),"/",IF(ISBLANK(AD907),"-",AD907),"/",IF(ISBLANK(AG907),"-",AG907),"/",IF(ISBLANK(AI907),"-",AI907))</f>
        <v>-/-/-/-/-</v>
      </c>
      <c r="M907" s="14"/>
      <c r="N907" s="4" t="n">
        <v>2010</v>
      </c>
      <c r="O907" s="4" t="str">
        <f aca="false">CONCATENATE(IF(ISBLANK(V907),"-",V907),"/",IF(ISBLANK(Y907),"-",Y907),"/",IF(ISBLANK(AB907),"-",AB907),"/",IF(ISBLANK(AE907),"-",AE907))</f>
        <v>-/-/-/-</v>
      </c>
      <c r="P907" s="4" t="s">
        <v>1410</v>
      </c>
      <c r="Q907" s="4" t="s">
        <v>1382</v>
      </c>
      <c r="T907" s="11" t="n">
        <f aca="false">M907*F907</f>
        <v>0</v>
      </c>
      <c r="U907" s="12" t="n">
        <f aca="false">G907*M907</f>
        <v>0</v>
      </c>
      <c r="V907" s="0" t="s">
        <v>161</v>
      </c>
      <c r="AB907" s="0" t="s">
        <v>161</v>
      </c>
      <c r="AE907" s="15"/>
      <c r="AJ907" s="0" t="n">
        <f aca="false">VLOOKUP(D907,Koordinaten!$A:$C,2,FALSE())</f>
        <v>12.4853384</v>
      </c>
      <c r="AK907" s="0" t="n">
        <f aca="false">VLOOKUP(D907,Koordinaten!$A:$C,3,FALSE())</f>
        <v>41.894802</v>
      </c>
      <c r="AL907" s="0" t="n">
        <f aca="false">IF(ISBLANK($E907),VLOOKUP(D907,Koordinaten!$A:$C,2,FALSE()),VLOOKUP($E907,Koordinaten!$F:$H,2,FALSE()))</f>
        <v>10.9924122</v>
      </c>
      <c r="AM907" s="0" t="n">
        <f aca="false">IF(ISBLANK($E907),VLOOKUP(D907,Koordinaten!$A:$C,3,FALSE()),VLOOKUP($E907,Koordinaten!$F:$H,3,FALSE()))</f>
        <v>45.4384958</v>
      </c>
      <c r="AN907" s="0" t="str">
        <f aca="false">CONCATENATE(AK907,";",AJ907)</f>
        <v>41,894802;12,4853384</v>
      </c>
      <c r="AO907" s="0" t="str">
        <f aca="false">CONCATENATE(AM907,";",AL907)</f>
        <v>45,4384958;10,9924122</v>
      </c>
      <c r="AP907" s="0" t="n">
        <f aca="false">MIN(IF(ISBLANK(X907),9999,X907),IF(ISBLANK(AA907),9999,AA907),IF(ISBLANK(AD907),9999,AD907),IF(ISBLANK(AG907),9999,AG907),IF(ISBLANK(AI907),9999,AI907))</f>
        <v>9999</v>
      </c>
    </row>
    <row r="908" customFormat="false" ht="12.8" hidden="false" customHeight="false" outlineLevel="0" collapsed="false">
      <c r="B908" s="15" t="s">
        <v>89</v>
      </c>
      <c r="C908" s="4" t="n">
        <v>2009</v>
      </c>
      <c r="D908" s="4" t="s">
        <v>60</v>
      </c>
      <c r="E908" s="4" t="s">
        <v>224</v>
      </c>
      <c r="F908" s="4" t="n">
        <v>6</v>
      </c>
      <c r="G908" s="4"/>
      <c r="H908" s="2" t="s">
        <v>663</v>
      </c>
      <c r="I908" s="2" t="s">
        <v>1412</v>
      </c>
      <c r="K908" s="4" t="str">
        <f aca="false">CONCATENATE(IF(ISBLANK(W908),"-",W908),"/",IF(ISBLANK(Z908),"-",Z908),"/",IF(ISBLANK(AC908),"-",AC908),"/",IF(ISBLANK(AF908),"-",AF908),"/",IF(ISBLANK(AH908),"-",AH908))</f>
        <v>-/-/-/-/-</v>
      </c>
      <c r="L908" s="4" t="str">
        <f aca="false">CONCATENATE(IF(ISBLANK(X908),"-",X908),"/",IF(ISBLANK(AA908),"-",AA908),"/",IF(ISBLANK(AD908),"-",AD908),"/",IF(ISBLANK(AG908),"-",AG908),"/",IF(ISBLANK(AI908),"-",AI908))</f>
        <v>-/-/-/-/-</v>
      </c>
      <c r="M908" s="14"/>
      <c r="N908" s="4" t="n">
        <v>2010</v>
      </c>
      <c r="O908" s="4" t="str">
        <f aca="false">CONCATENATE(IF(ISBLANK(V908),"-",V908),"/",IF(ISBLANK(Y908),"-",Y908),"/",IF(ISBLANK(AB908),"-",AB908),"/",IF(ISBLANK(AE908),"-",AE908))</f>
        <v>-/-/-/-</v>
      </c>
      <c r="P908" s="4" t="s">
        <v>1413</v>
      </c>
      <c r="Q908" s="4" t="s">
        <v>1382</v>
      </c>
      <c r="T908" s="11" t="n">
        <f aca="false">M908*F908</f>
        <v>0</v>
      </c>
      <c r="U908" s="12" t="n">
        <f aca="false">G908*M908</f>
        <v>0</v>
      </c>
      <c r="V908" s="0" t="s">
        <v>161</v>
      </c>
      <c r="Y908" s="0" t="s">
        <v>161</v>
      </c>
      <c r="AB908" s="0" t="s">
        <v>161</v>
      </c>
      <c r="AE908" s="15"/>
      <c r="AJ908" s="0" t="n">
        <f aca="false">VLOOKUP(D908,Koordinaten!$A:$C,2,FALSE())</f>
        <v>12.4853384</v>
      </c>
      <c r="AK908" s="0" t="n">
        <f aca="false">VLOOKUP(D908,Koordinaten!$A:$C,3,FALSE())</f>
        <v>41.894802</v>
      </c>
      <c r="AL908" s="0" t="n">
        <f aca="false">IF(ISBLANK($E908),VLOOKUP(D908,Koordinaten!$A:$C,2,FALSE()),VLOOKUP($E908,Koordinaten!$F:$H,2,FALSE()))</f>
        <v>10.9924122</v>
      </c>
      <c r="AM908" s="0" t="n">
        <f aca="false">IF(ISBLANK($E908),VLOOKUP(D908,Koordinaten!$A:$C,3,FALSE()),VLOOKUP($E908,Koordinaten!$F:$H,3,FALSE()))</f>
        <v>45.4384958</v>
      </c>
      <c r="AN908" s="0" t="str">
        <f aca="false">CONCATENATE(AK908,";",AJ908)</f>
        <v>41,894802;12,4853384</v>
      </c>
      <c r="AO908" s="0" t="str">
        <f aca="false">CONCATENATE(AM908,";",AL908)</f>
        <v>45,4384958;10,9924122</v>
      </c>
      <c r="AP908" s="0" t="n">
        <f aca="false">MIN(IF(ISBLANK(X908),9999,X908),IF(ISBLANK(AA908),9999,AA908),IF(ISBLANK(AD908),9999,AD908),IF(ISBLANK(AG908),9999,AG908),IF(ISBLANK(AI908),9999,AI908))</f>
        <v>9999</v>
      </c>
    </row>
    <row r="909" customFormat="false" ht="12.8" hidden="false" customHeight="false" outlineLevel="0" collapsed="false">
      <c r="B909" s="15" t="s">
        <v>89</v>
      </c>
      <c r="C909" s="4"/>
      <c r="D909" s="4" t="s">
        <v>60</v>
      </c>
      <c r="E909" s="4" t="s">
        <v>224</v>
      </c>
      <c r="F909" s="4" t="n">
        <v>6</v>
      </c>
      <c r="G909" s="4"/>
      <c r="H909" s="2" t="s">
        <v>663</v>
      </c>
      <c r="I909" s="2" t="s">
        <v>664</v>
      </c>
      <c r="K909" s="4" t="str">
        <f aca="false">CONCATENATE(IF(ISBLANK(W909),"-",W909),"/",IF(ISBLANK(Z909),"-",Z909),"/",IF(ISBLANK(AC909),"-",AC909),"/",IF(ISBLANK(AF909),"-",AF909),"/",IF(ISBLANK(AH909),"-",AH909))</f>
        <v>-/-/-/-/-</v>
      </c>
      <c r="L909" s="4" t="str">
        <f aca="false">CONCATENATE(IF(ISBLANK(X909),"-",X909),"/",IF(ISBLANK(AA909),"-",AA909),"/",IF(ISBLANK(AD909),"-",AD909),"/",IF(ISBLANK(AG909),"-",AG909),"/",IF(ISBLANK(AI909),"-",AI909))</f>
        <v>-/-/-/-/-</v>
      </c>
      <c r="M909" s="14"/>
      <c r="N909" s="4" t="n">
        <v>2010</v>
      </c>
      <c r="O909" s="4" t="str">
        <f aca="false">CONCATENATE(IF(ISBLANK(V909),"-",V909),"/",IF(ISBLANK(Y909),"-",Y909),"/",IF(ISBLANK(AB909),"-",AB909),"/",IF(ISBLANK(AE909),"-",AE909))</f>
        <v>-/-/-/-</v>
      </c>
      <c r="P909" s="4" t="s">
        <v>1413</v>
      </c>
      <c r="Q909" s="4" t="s">
        <v>1382</v>
      </c>
      <c r="T909" s="11" t="n">
        <f aca="false">M909*F909</f>
        <v>0</v>
      </c>
      <c r="U909" s="12" t="n">
        <f aca="false">G909*M909</f>
        <v>0</v>
      </c>
      <c r="V909" s="0" t="s">
        <v>161</v>
      </c>
      <c r="Y909" s="0" t="s">
        <v>161</v>
      </c>
      <c r="AB909" s="0" t="s">
        <v>161</v>
      </c>
      <c r="AE909" s="15"/>
      <c r="AJ909" s="0" t="n">
        <f aca="false">VLOOKUP(D909,Koordinaten!$A:$C,2,FALSE())</f>
        <v>12.4853384</v>
      </c>
      <c r="AK909" s="0" t="n">
        <f aca="false">VLOOKUP(D909,Koordinaten!$A:$C,3,FALSE())</f>
        <v>41.894802</v>
      </c>
      <c r="AL909" s="0" t="n">
        <f aca="false">IF(ISBLANK($E909),VLOOKUP(D909,Koordinaten!$A:$C,2,FALSE()),VLOOKUP($E909,Koordinaten!$F:$H,2,FALSE()))</f>
        <v>10.9924122</v>
      </c>
      <c r="AM909" s="0" t="n">
        <f aca="false">IF(ISBLANK($E909),VLOOKUP(D909,Koordinaten!$A:$C,3,FALSE()),VLOOKUP($E909,Koordinaten!$F:$H,3,FALSE()))</f>
        <v>45.4384958</v>
      </c>
      <c r="AN909" s="0" t="str">
        <f aca="false">CONCATENATE(AK909,";",AJ909)</f>
        <v>41,894802;12,4853384</v>
      </c>
      <c r="AO909" s="0" t="str">
        <f aca="false">CONCATENATE(AM909,";",AL909)</f>
        <v>45,4384958;10,9924122</v>
      </c>
      <c r="AP909" s="0" t="n">
        <f aca="false">MIN(IF(ISBLANK(X909),9999,X909),IF(ISBLANK(AA909),9999,AA909),IF(ISBLANK(AD909),9999,AD909),IF(ISBLANK(AG909),9999,AG909),IF(ISBLANK(AI909),9999,AI909))</f>
        <v>9999</v>
      </c>
    </row>
    <row r="910" customFormat="false" ht="12.8" hidden="false" customHeight="false" outlineLevel="0" collapsed="false">
      <c r="B910" s="15" t="s">
        <v>44</v>
      </c>
      <c r="C910" s="4" t="n">
        <v>2008</v>
      </c>
      <c r="D910" s="4" t="s">
        <v>60</v>
      </c>
      <c r="E910" s="4" t="s">
        <v>224</v>
      </c>
      <c r="F910" s="4" t="n">
        <v>3</v>
      </c>
      <c r="G910" s="4"/>
      <c r="H910" s="2" t="s">
        <v>1380</v>
      </c>
      <c r="I910" s="2" t="s">
        <v>1414</v>
      </c>
      <c r="K910" s="4" t="str">
        <f aca="false">CONCATENATE(IF(ISBLANK(W910),"-",W910),"/",IF(ISBLANK(Z910),"-",Z910),"/",IF(ISBLANK(AC910),"-",AC910),"/",IF(ISBLANK(AF910),"-",AF910),"/",IF(ISBLANK(AH910),"-",AH910))</f>
        <v>-/-/-/-/-</v>
      </c>
      <c r="L910" s="4" t="str">
        <f aca="false">CONCATENATE(IF(ISBLANK(X910),"-",X910),"/",IF(ISBLANK(AA910),"-",AA910),"/",IF(ISBLANK(AD910),"-",AD910),"/",IF(ISBLANK(AG910),"-",AG910),"/",IF(ISBLANK(AI910),"-",AI910))</f>
        <v>-/-/-/-/-</v>
      </c>
      <c r="M910" s="14"/>
      <c r="N910" s="4" t="n">
        <v>2010</v>
      </c>
      <c r="O910" s="4" t="str">
        <f aca="false">CONCATENATE(IF(ISBLANK(V910),"-",V910),"/",IF(ISBLANK(Y910),"-",Y910),"/",IF(ISBLANK(AB910),"-",AB910),"/",IF(ISBLANK(AE910),"-",AE910))</f>
        <v>-/-/-/-</v>
      </c>
      <c r="P910" s="4" t="s">
        <v>1380</v>
      </c>
      <c r="Q910" s="4" t="s">
        <v>1382</v>
      </c>
      <c r="T910" s="11" t="n">
        <f aca="false">M910*F910</f>
        <v>0</v>
      </c>
      <c r="U910" s="12" t="n">
        <f aca="false">G910*M910</f>
        <v>0</v>
      </c>
      <c r="V910" s="0" t="s">
        <v>161</v>
      </c>
      <c r="AB910" s="0" t="s">
        <v>161</v>
      </c>
      <c r="AE910" s="15"/>
      <c r="AJ910" s="0" t="n">
        <f aca="false">VLOOKUP(D910,Koordinaten!$A:$C,2,FALSE())</f>
        <v>12.4853384</v>
      </c>
      <c r="AK910" s="0" t="n">
        <f aca="false">VLOOKUP(D910,Koordinaten!$A:$C,3,FALSE())</f>
        <v>41.894802</v>
      </c>
      <c r="AL910" s="0" t="n">
        <f aca="false">IF(ISBLANK($E910),VLOOKUP(D910,Koordinaten!$A:$C,2,FALSE()),VLOOKUP($E910,Koordinaten!$F:$H,2,FALSE()))</f>
        <v>10.9924122</v>
      </c>
      <c r="AM910" s="0" t="n">
        <f aca="false">IF(ISBLANK($E910),VLOOKUP(D910,Koordinaten!$A:$C,3,FALSE()),VLOOKUP($E910,Koordinaten!$F:$H,3,FALSE()))</f>
        <v>45.4384958</v>
      </c>
      <c r="AN910" s="0" t="str">
        <f aca="false">CONCATENATE(AK910,";",AJ910)</f>
        <v>41,894802;12,4853384</v>
      </c>
      <c r="AO910" s="0" t="str">
        <f aca="false">CONCATENATE(AM910,";",AL910)</f>
        <v>45,4384958;10,9924122</v>
      </c>
      <c r="AP910" s="0" t="n">
        <f aca="false">MIN(IF(ISBLANK(X910),9999,X910),IF(ISBLANK(AA910),9999,AA910),IF(ISBLANK(AD910),9999,AD910),IF(ISBLANK(AG910),9999,AG910),IF(ISBLANK(AI910),9999,AI910))</f>
        <v>9999</v>
      </c>
    </row>
    <row r="911" customFormat="false" ht="12.8" hidden="false" customHeight="false" outlineLevel="0" collapsed="false">
      <c r="B911" s="15" t="s">
        <v>44</v>
      </c>
      <c r="C911" s="4" t="n">
        <v>2008</v>
      </c>
      <c r="D911" s="4" t="s">
        <v>60</v>
      </c>
      <c r="E911" s="4" t="s">
        <v>224</v>
      </c>
      <c r="F911" s="4" t="n">
        <v>3</v>
      </c>
      <c r="G911" s="4"/>
      <c r="H911" s="2" t="s">
        <v>1380</v>
      </c>
      <c r="I911" s="2" t="s">
        <v>1381</v>
      </c>
      <c r="K911" s="4" t="str">
        <f aca="false">CONCATENATE(IF(ISBLANK(W911),"-",W911),"/",IF(ISBLANK(Z911),"-",Z911),"/",IF(ISBLANK(AC911),"-",AC911),"/",IF(ISBLANK(AF911),"-",AF911),"/",IF(ISBLANK(AH911),"-",AH911))</f>
        <v>-/-/-/-/-</v>
      </c>
      <c r="L911" s="4" t="str">
        <f aca="false">CONCATENATE(IF(ISBLANK(X911),"-",X911),"/",IF(ISBLANK(AA911),"-",AA911),"/",IF(ISBLANK(AD911),"-",AD911),"/",IF(ISBLANK(AG911),"-",AG911),"/",IF(ISBLANK(AI911),"-",AI911))</f>
        <v>-/-/-/-/-</v>
      </c>
      <c r="M911" s="14"/>
      <c r="N911" s="4" t="n">
        <v>2010</v>
      </c>
      <c r="O911" s="4" t="str">
        <f aca="false">CONCATENATE(IF(ISBLANK(V911),"-",V911),"/",IF(ISBLANK(Y911),"-",Y911),"/",IF(ISBLANK(AB911),"-",AB911),"/",IF(ISBLANK(AE911),"-",AE911))</f>
        <v>-/-/-/-</v>
      </c>
      <c r="P911" s="4" t="s">
        <v>1380</v>
      </c>
      <c r="Q911" s="4" t="s">
        <v>1382</v>
      </c>
      <c r="T911" s="11" t="n">
        <f aca="false">M911*F911</f>
        <v>0</v>
      </c>
      <c r="U911" s="12" t="n">
        <f aca="false">G911*M911</f>
        <v>0</v>
      </c>
      <c r="V911" s="0" t="s">
        <v>161</v>
      </c>
      <c r="AB911" s="0" t="s">
        <v>161</v>
      </c>
      <c r="AE911" s="15"/>
      <c r="AJ911" s="0" t="n">
        <f aca="false">VLOOKUP(D911,Koordinaten!$A:$C,2,FALSE())</f>
        <v>12.4853384</v>
      </c>
      <c r="AK911" s="0" t="n">
        <f aca="false">VLOOKUP(D911,Koordinaten!$A:$C,3,FALSE())</f>
        <v>41.894802</v>
      </c>
      <c r="AL911" s="0" t="n">
        <f aca="false">IF(ISBLANK($E911),VLOOKUP(D911,Koordinaten!$A:$C,2,FALSE()),VLOOKUP($E911,Koordinaten!$F:$H,2,FALSE()))</f>
        <v>10.9924122</v>
      </c>
      <c r="AM911" s="0" t="n">
        <f aca="false">IF(ISBLANK($E911),VLOOKUP(D911,Koordinaten!$A:$C,3,FALSE()),VLOOKUP($E911,Koordinaten!$F:$H,3,FALSE()))</f>
        <v>45.4384958</v>
      </c>
      <c r="AN911" s="0" t="str">
        <f aca="false">CONCATENATE(AK911,";",AJ911)</f>
        <v>41,894802;12,4853384</v>
      </c>
      <c r="AO911" s="0" t="str">
        <f aca="false">CONCATENATE(AM911,";",AL911)</f>
        <v>45,4384958;10,9924122</v>
      </c>
      <c r="AP911" s="0" t="n">
        <f aca="false">MIN(IF(ISBLANK(X911),9999,X911),IF(ISBLANK(AA911),9999,AA911),IF(ISBLANK(AD911),9999,AD911),IF(ISBLANK(AG911),9999,AG911),IF(ISBLANK(AI911),9999,AI911))</f>
        <v>9999</v>
      </c>
    </row>
    <row r="912" customFormat="false" ht="12.8" hidden="false" customHeight="false" outlineLevel="0" collapsed="false">
      <c r="B912" s="15" t="s">
        <v>44</v>
      </c>
      <c r="C912" s="4"/>
      <c r="D912" s="4" t="s">
        <v>60</v>
      </c>
      <c r="E912" s="4" t="s">
        <v>91</v>
      </c>
      <c r="F912" s="4" t="n">
        <v>3</v>
      </c>
      <c r="G912" s="4"/>
      <c r="H912" s="2" t="s">
        <v>1415</v>
      </c>
      <c r="I912" s="2" t="s">
        <v>1416</v>
      </c>
      <c r="K912" s="4" t="str">
        <f aca="false">CONCATENATE(IF(ISBLANK(W912),"-",W912),"/",IF(ISBLANK(Z912),"-",Z912),"/",IF(ISBLANK(AC912),"-",AC912),"/",IF(ISBLANK(AF912),"-",AF912),"/",IF(ISBLANK(AH912),"-",AH912))</f>
        <v>-/-/-/-/-</v>
      </c>
      <c r="L912" s="4" t="str">
        <f aca="false">CONCATENATE(IF(ISBLANK(X912),"-",X912),"/",IF(ISBLANK(AA912),"-",AA912),"/",IF(ISBLANK(AD912),"-",AD912),"/",IF(ISBLANK(AG912),"-",AG912),"/",IF(ISBLANK(AI912),"-",AI912))</f>
        <v>-/-/-/-/-</v>
      </c>
      <c r="M912" s="14"/>
      <c r="N912" s="4" t="n">
        <v>2009</v>
      </c>
      <c r="O912" s="4" t="str">
        <f aca="false">CONCATENATE(IF(ISBLANK(V912),"-",V912),"/",IF(ISBLANK(Y912),"-",Y912),"/",IF(ISBLANK(AB912),"-",AB912),"/",IF(ISBLANK(AE912),"-",AE912))</f>
        <v>-/-/-/-</v>
      </c>
      <c r="P912" s="4" t="s">
        <v>1415</v>
      </c>
      <c r="Q912" s="4" t="s">
        <v>1417</v>
      </c>
      <c r="T912" s="11" t="n">
        <f aca="false">M912*F912</f>
        <v>0</v>
      </c>
      <c r="U912" s="12" t="n">
        <f aca="false">G912*M912</f>
        <v>0</v>
      </c>
      <c r="V912" s="0" t="s">
        <v>161</v>
      </c>
      <c r="AB912" s="0" t="s">
        <v>161</v>
      </c>
      <c r="AE912" s="15"/>
      <c r="AJ912" s="0" t="n">
        <f aca="false">VLOOKUP(D912,Koordinaten!$A:$C,2,FALSE())</f>
        <v>12.4853384</v>
      </c>
      <c r="AK912" s="0" t="n">
        <f aca="false">VLOOKUP(D912,Koordinaten!$A:$C,3,FALSE())</f>
        <v>41.894802</v>
      </c>
      <c r="AL912" s="0" t="n">
        <f aca="false">IF(ISBLANK($E912),VLOOKUP(D912,Koordinaten!$A:$C,2,FALSE()),VLOOKUP($E912,Koordinaten!$F:$H,2,FALSE()))</f>
        <v>12.490236</v>
      </c>
      <c r="AM912" s="0" t="n">
        <f aca="false">IF(ISBLANK($E912),VLOOKUP(D912,Koordinaten!$A:$C,3,FALSE()),VLOOKUP($E912,Koordinaten!$F:$H,3,FALSE()))</f>
        <v>42.965916</v>
      </c>
      <c r="AN912" s="0" t="str">
        <f aca="false">CONCATENATE(AK912,";",AJ912)</f>
        <v>41,894802;12,4853384</v>
      </c>
      <c r="AO912" s="0" t="str">
        <f aca="false">CONCATENATE(AM912,";",AL912)</f>
        <v>42,965916;12,490236</v>
      </c>
      <c r="AP912" s="0" t="n">
        <f aca="false">MIN(IF(ISBLANK(X912),9999,X912),IF(ISBLANK(AA912),9999,AA912),IF(ISBLANK(AD912),9999,AD912),IF(ISBLANK(AG912),9999,AG912),IF(ISBLANK(AI912),9999,AI912))</f>
        <v>9999</v>
      </c>
    </row>
    <row r="913" customFormat="false" ht="12.8" hidden="false" customHeight="false" outlineLevel="0" collapsed="false">
      <c r="B913" s="15" t="s">
        <v>89</v>
      </c>
      <c r="C913" s="4"/>
      <c r="D913" s="4" t="s">
        <v>60</v>
      </c>
      <c r="E913" s="4" t="s">
        <v>91</v>
      </c>
      <c r="F913" s="4" t="n">
        <v>6</v>
      </c>
      <c r="G913" s="4"/>
      <c r="H913" s="2" t="s">
        <v>1415</v>
      </c>
      <c r="I913" s="2" t="s">
        <v>1418</v>
      </c>
      <c r="K913" s="4" t="str">
        <f aca="false">CONCATENATE(IF(ISBLANK(W913),"-",W913),"/",IF(ISBLANK(Z913),"-",Z913),"/",IF(ISBLANK(AC913),"-",AC913),"/",IF(ISBLANK(AF913),"-",AF913),"/",IF(ISBLANK(AH913),"-",AH913))</f>
        <v>-/-/-/-/-</v>
      </c>
      <c r="L913" s="4" t="str">
        <f aca="false">CONCATENATE(IF(ISBLANK(X913),"-",X913),"/",IF(ISBLANK(AA913),"-",AA913),"/",IF(ISBLANK(AD913),"-",AD913),"/",IF(ISBLANK(AG913),"-",AG913),"/",IF(ISBLANK(AI913),"-",AI913))</f>
        <v>-/-/-/-/-</v>
      </c>
      <c r="M913" s="14"/>
      <c r="N913" s="4" t="n">
        <v>2009</v>
      </c>
      <c r="O913" s="4" t="str">
        <f aca="false">CONCATENATE(IF(ISBLANK(V913),"-",V913),"/",IF(ISBLANK(Y913),"-",Y913),"/",IF(ISBLANK(AB913),"-",AB913),"/",IF(ISBLANK(AE913),"-",AE913))</f>
        <v>-/-/-/-</v>
      </c>
      <c r="P913" s="4" t="s">
        <v>1415</v>
      </c>
      <c r="Q913" s="4" t="s">
        <v>1417</v>
      </c>
      <c r="T913" s="11" t="n">
        <f aca="false">M913*F913</f>
        <v>0</v>
      </c>
      <c r="U913" s="12" t="n">
        <f aca="false">G913*M913</f>
        <v>0</v>
      </c>
      <c r="V913" s="0" t="s">
        <v>161</v>
      </c>
      <c r="AB913" s="0" t="s">
        <v>161</v>
      </c>
      <c r="AE913" s="15"/>
      <c r="AJ913" s="0" t="n">
        <f aca="false">VLOOKUP(D913,Koordinaten!$A:$C,2,FALSE())</f>
        <v>12.4853384</v>
      </c>
      <c r="AK913" s="0" t="n">
        <f aca="false">VLOOKUP(D913,Koordinaten!$A:$C,3,FALSE())</f>
        <v>41.894802</v>
      </c>
      <c r="AL913" s="0" t="n">
        <f aca="false">IF(ISBLANK($E913),VLOOKUP(D913,Koordinaten!$A:$C,2,FALSE()),VLOOKUP($E913,Koordinaten!$F:$H,2,FALSE()))</f>
        <v>12.490236</v>
      </c>
      <c r="AM913" s="0" t="n">
        <f aca="false">IF(ISBLANK($E913),VLOOKUP(D913,Koordinaten!$A:$C,3,FALSE()),VLOOKUP($E913,Koordinaten!$F:$H,3,FALSE()))</f>
        <v>42.965916</v>
      </c>
      <c r="AN913" s="0" t="str">
        <f aca="false">CONCATENATE(AK913,";",AJ913)</f>
        <v>41,894802;12,4853384</v>
      </c>
      <c r="AO913" s="0" t="str">
        <f aca="false">CONCATENATE(AM913,";",AL913)</f>
        <v>42,965916;12,490236</v>
      </c>
      <c r="AP913" s="0" t="n">
        <f aca="false">MIN(IF(ISBLANK(X913),9999,X913),IF(ISBLANK(AA913),9999,AA913),IF(ISBLANK(AD913),9999,AD913),IF(ISBLANK(AG913),9999,AG913),IF(ISBLANK(AI913),9999,AI913))</f>
        <v>9999</v>
      </c>
    </row>
    <row r="914" customFormat="false" ht="12.8" hidden="false" customHeight="false" outlineLevel="0" collapsed="false">
      <c r="B914" s="15" t="s">
        <v>44</v>
      </c>
      <c r="C914" s="4" t="n">
        <v>2005</v>
      </c>
      <c r="D914" s="4" t="s">
        <v>60</v>
      </c>
      <c r="E914" s="4" t="s">
        <v>91</v>
      </c>
      <c r="F914" s="4" t="n">
        <v>2</v>
      </c>
      <c r="G914" s="4"/>
      <c r="H914" s="13" t="s">
        <v>92</v>
      </c>
      <c r="I914" s="2" t="s">
        <v>93</v>
      </c>
      <c r="K914" s="4" t="str">
        <f aca="false">CONCATENATE(IF(ISBLANK(W914),"-",W914),"/",IF(ISBLANK(Z914),"-",Z914),"/",IF(ISBLANK(AC914),"-",AC914),"/",IF(ISBLANK(AF914),"-",AF914),"/",IF(ISBLANK(AH914),"-",AH914))</f>
        <v>2010/-/2013/-/-</v>
      </c>
      <c r="L914" s="4" t="str">
        <f aca="false">CONCATENATE(IF(ISBLANK(X914),"-",X914),"/",IF(ISBLANK(AA914),"-",AA914),"/",IF(ISBLANK(AD914),"-",AD914),"/",IF(ISBLANK(AG914),"-",AG914),"/",IF(ISBLANK(AI914),"-",AI914))</f>
        <v>2015/-/2015/-/-</v>
      </c>
      <c r="M914" s="14"/>
      <c r="N914" s="4" t="n">
        <v>2009</v>
      </c>
      <c r="O914" s="4" t="str">
        <f aca="false">CONCATENATE(IF(ISBLANK(V914),"-",V914),"/",IF(ISBLANK(Y914),"-",Y914),"/",IF(ISBLANK(AB914),"-",AB914),"/",IF(ISBLANK(AE914),"-",AE914))</f>
        <v>91/-/91/-</v>
      </c>
      <c r="P914" s="4" t="s">
        <v>92</v>
      </c>
      <c r="Q914" s="4" t="s">
        <v>1417</v>
      </c>
      <c r="T914" s="11" t="n">
        <f aca="false">M914*F914</f>
        <v>0</v>
      </c>
      <c r="U914" s="12" t="n">
        <f aca="false">G914*M914</f>
        <v>0</v>
      </c>
      <c r="V914" s="0" t="n">
        <v>91</v>
      </c>
      <c r="W914" s="0" t="n">
        <v>2010</v>
      </c>
      <c r="X914" s="0" t="n">
        <v>2015</v>
      </c>
      <c r="AB914" s="0" t="n">
        <v>91</v>
      </c>
      <c r="AC914" s="0" t="n">
        <v>2013</v>
      </c>
      <c r="AD914" s="0" t="n">
        <v>2015</v>
      </c>
      <c r="AE914" s="15"/>
      <c r="AJ914" s="0" t="n">
        <f aca="false">VLOOKUP(D914,Koordinaten!$A:$C,2,FALSE())</f>
        <v>12.4853384</v>
      </c>
      <c r="AK914" s="0" t="n">
        <f aca="false">VLOOKUP(D914,Koordinaten!$A:$C,3,FALSE())</f>
        <v>41.894802</v>
      </c>
      <c r="AL914" s="0" t="n">
        <f aca="false">IF(ISBLANK($E914),VLOOKUP(D914,Koordinaten!$A:$C,2,FALSE()),VLOOKUP($E914,Koordinaten!$F:$H,2,FALSE()))</f>
        <v>12.490236</v>
      </c>
      <c r="AM914" s="0" t="n">
        <f aca="false">IF(ISBLANK($E914),VLOOKUP(D914,Koordinaten!$A:$C,3,FALSE()),VLOOKUP($E914,Koordinaten!$F:$H,3,FALSE()))</f>
        <v>42.965916</v>
      </c>
      <c r="AN914" s="0" t="str">
        <f aca="false">CONCATENATE(AK914,";",AJ914)</f>
        <v>41,894802;12,4853384</v>
      </c>
      <c r="AO914" s="0" t="str">
        <f aca="false">CONCATENATE(AM914,";",AL914)</f>
        <v>42,965916;12,490236</v>
      </c>
      <c r="AP914" s="0" t="n">
        <f aca="false">MIN(IF(ISBLANK(X914),9999,X914),IF(ISBLANK(AA914),9999,AA914),IF(ISBLANK(AD914),9999,AD914),IF(ISBLANK(AG914),9999,AG914),IF(ISBLANK(AI914),9999,AI914))</f>
        <v>2015</v>
      </c>
    </row>
    <row r="915" customFormat="false" ht="20" hidden="false" customHeight="false" outlineLevel="0" collapsed="false">
      <c r="B915" s="4" t="s">
        <v>44</v>
      </c>
      <c r="C915" s="5" t="n">
        <v>2005</v>
      </c>
      <c r="D915" s="4" t="s">
        <v>60</v>
      </c>
      <c r="E915" s="4" t="s">
        <v>91</v>
      </c>
      <c r="F915" s="4" t="n">
        <v>1</v>
      </c>
      <c r="G915" s="4"/>
      <c r="H915" s="13" t="s">
        <v>92</v>
      </c>
      <c r="I915" s="2" t="s">
        <v>1103</v>
      </c>
      <c r="J915" s="2" t="s">
        <v>94</v>
      </c>
      <c r="K915" s="4" t="str">
        <f aca="false">CONCATENATE(IF(ISBLANK(W915),"-",W915),"/",IF(ISBLANK(Z915),"-",Z915),"/",IF(ISBLANK(AC915),"-",AC915),"/",IF(ISBLANK(AF915),"-",AF915),"/",IF(ISBLANK(AH915),"-",AH915))</f>
        <v>2011/2012/2013/-/-</v>
      </c>
      <c r="L915" s="4" t="str">
        <f aca="false">CONCATENATE(IF(ISBLANK(X915),"-",X915),"/",IF(ISBLANK(AA915),"-",AA915),"/",IF(ISBLANK(AD915),"-",AD915),"/",IF(ISBLANK(AG915),"-",AG915),"/",IF(ISBLANK(AI915),"-",AI915))</f>
        <v>2021/2020/2021/-/-</v>
      </c>
      <c r="M915" s="14"/>
      <c r="N915" s="4" t="n">
        <v>2009</v>
      </c>
      <c r="O915" s="4" t="str">
        <f aca="false">CONCATENATE(IF(ISBLANK(V915),"-",V915),"/",IF(ISBLANK(Y915),"-",Y915),"/",IF(ISBLANK(AB915),"-",AB915),"/",IF(ISBLANK(AE915),"-",AE915))</f>
        <v>92/90/92+/-</v>
      </c>
      <c r="P915" s="4" t="s">
        <v>92</v>
      </c>
      <c r="Q915" s="4" t="s">
        <v>1417</v>
      </c>
      <c r="T915" s="11" t="n">
        <f aca="false">M915*F915</f>
        <v>0</v>
      </c>
      <c r="U915" s="12" t="n">
        <f aca="false">G915*M915</f>
        <v>0</v>
      </c>
      <c r="V915" s="0" t="n">
        <v>92</v>
      </c>
      <c r="W915" s="0" t="n">
        <v>2011</v>
      </c>
      <c r="X915" s="0" t="n">
        <v>2021</v>
      </c>
      <c r="Y915" s="0" t="n">
        <v>90</v>
      </c>
      <c r="Z915" s="0" t="n">
        <v>2012</v>
      </c>
      <c r="AA915" s="0" t="n">
        <v>2020</v>
      </c>
      <c r="AB915" s="0" t="s">
        <v>583</v>
      </c>
      <c r="AC915" s="0" t="n">
        <v>2013</v>
      </c>
      <c r="AD915" s="0" t="n">
        <v>2021</v>
      </c>
      <c r="AE915" s="15"/>
      <c r="AJ915" s="0" t="n">
        <f aca="false">VLOOKUP(D915,Koordinaten!$A:$C,2,FALSE())</f>
        <v>12.4853384</v>
      </c>
      <c r="AK915" s="0" t="n">
        <f aca="false">VLOOKUP(D915,Koordinaten!$A:$C,3,FALSE())</f>
        <v>41.894802</v>
      </c>
      <c r="AL915" s="0" t="n">
        <f aca="false">IF(ISBLANK($E915),VLOOKUP(D915,Koordinaten!$A:$C,2,FALSE()),VLOOKUP($E915,Koordinaten!$F:$H,2,FALSE()))</f>
        <v>12.490236</v>
      </c>
      <c r="AM915" s="0" t="n">
        <f aca="false">IF(ISBLANK($E915),VLOOKUP(D915,Koordinaten!$A:$C,3,FALSE()),VLOOKUP($E915,Koordinaten!$F:$H,3,FALSE()))</f>
        <v>42.965916</v>
      </c>
      <c r="AN915" s="0" t="str">
        <f aca="false">CONCATENATE(AK915,";",AJ915)</f>
        <v>41,894802;12,4853384</v>
      </c>
      <c r="AO915" s="0" t="str">
        <f aca="false">CONCATENATE(AM915,";",AL915)</f>
        <v>42,965916;12,490236</v>
      </c>
      <c r="AP915" s="0" t="n">
        <f aca="false">MIN(IF(ISBLANK(X915),9999,X915),IF(ISBLANK(AA915),9999,AA915),IF(ISBLANK(AD915),9999,AD915),IF(ISBLANK(AG915),9999,AG915),IF(ISBLANK(AI915),9999,AI915))</f>
        <v>2020</v>
      </c>
    </row>
    <row r="916" customFormat="false" ht="12.8" hidden="false" customHeight="false" outlineLevel="0" collapsed="false">
      <c r="B916" s="15" t="s">
        <v>44</v>
      </c>
      <c r="C916" s="4" t="n">
        <v>2005</v>
      </c>
      <c r="D916" s="4" t="s">
        <v>60</v>
      </c>
      <c r="E916" s="4" t="s">
        <v>361</v>
      </c>
      <c r="F916" s="4" t="n">
        <v>1</v>
      </c>
      <c r="G916" s="4"/>
      <c r="H916" s="2" t="s">
        <v>1313</v>
      </c>
      <c r="I916" s="2" t="s">
        <v>1314</v>
      </c>
      <c r="J916" s="2" t="s">
        <v>1315</v>
      </c>
      <c r="K916" s="4" t="str">
        <f aca="false">CONCATENATE(IF(ISBLANK(W916),"-",W916),"/",IF(ISBLANK(Z916),"-",Z916),"/",IF(ISBLANK(AC916),"-",AC916),"/",IF(ISBLANK(AF916),"-",AF916),"/",IF(ISBLANK(AH916),"-",AH916))</f>
        <v>2010/-/2013/-/-</v>
      </c>
      <c r="L916" s="4" t="str">
        <f aca="false">CONCATENATE(IF(ISBLANK(X916),"-",X916),"/",IF(ISBLANK(AA916),"-",AA916),"/",IF(ISBLANK(AD916),"-",AD916),"/",IF(ISBLANK(AG916),"-",AG916),"/",IF(ISBLANK(AI916),"-",AI916))</f>
        <v>2025/-/2025/-/-</v>
      </c>
      <c r="M916" s="14"/>
      <c r="N916" s="4" t="n">
        <v>2009</v>
      </c>
      <c r="O916" s="4" t="str">
        <f aca="false">CONCATENATE(IF(ISBLANK(V916),"-",V916),"/",IF(ISBLANK(Y916),"-",Y916),"/",IF(ISBLANK(AB916),"-",AB916),"/",IF(ISBLANK(AE916),"-",AE916))</f>
        <v>94/-/94/-</v>
      </c>
      <c r="P916" s="4" t="s">
        <v>1309</v>
      </c>
      <c r="Q916" s="4" t="s">
        <v>1419</v>
      </c>
      <c r="T916" s="11" t="n">
        <f aca="false">M916*F916</f>
        <v>0</v>
      </c>
      <c r="U916" s="12" t="n">
        <f aca="false">G916*M916</f>
        <v>0</v>
      </c>
      <c r="V916" s="0" t="n">
        <v>94</v>
      </c>
      <c r="W916" s="0" t="n">
        <v>2010</v>
      </c>
      <c r="X916" s="0" t="n">
        <v>2025</v>
      </c>
      <c r="AB916" s="0" t="n">
        <v>94</v>
      </c>
      <c r="AC916" s="0" t="n">
        <v>2013</v>
      </c>
      <c r="AD916" s="0" t="n">
        <v>2025</v>
      </c>
      <c r="AE916" s="15"/>
      <c r="AJ916" s="0" t="n">
        <f aca="false">VLOOKUP(D916,Koordinaten!$A:$C,2,FALSE())</f>
        <v>12.4853384</v>
      </c>
      <c r="AK916" s="0" t="n">
        <f aca="false">VLOOKUP(D916,Koordinaten!$A:$C,3,FALSE())</f>
        <v>41.894802</v>
      </c>
      <c r="AL916" s="0" t="n">
        <f aca="false">IF(ISBLANK($E916),VLOOKUP(D916,Koordinaten!$A:$C,2,FALSE()),VLOOKUP($E916,Koordinaten!$F:$H,2,FALSE()))</f>
        <v>9.0977538</v>
      </c>
      <c r="AM916" s="0" t="n">
        <f aca="false">IF(ISBLANK($E916),VLOOKUP(D916,Koordinaten!$A:$C,3,FALSE()),VLOOKUP($E916,Koordinaten!$F:$H,3,FALSE()))</f>
        <v>40.061604</v>
      </c>
      <c r="AN916" s="0" t="str">
        <f aca="false">CONCATENATE(AK916,";",AJ916)</f>
        <v>41,894802;12,4853384</v>
      </c>
      <c r="AO916" s="0" t="str">
        <f aca="false">CONCATENATE(AM916,";",AL916)</f>
        <v>40,061604;9,0977538</v>
      </c>
      <c r="AP916" s="0" t="n">
        <f aca="false">MIN(IF(ISBLANK(X916),9999,X916),IF(ISBLANK(AA916),9999,AA916),IF(ISBLANK(AD916),9999,AD916),IF(ISBLANK(AG916),9999,AG916),IF(ISBLANK(AI916),9999,AI916))</f>
        <v>2025</v>
      </c>
    </row>
    <row r="917" customFormat="false" ht="12.8" hidden="false" customHeight="false" outlineLevel="0" collapsed="false">
      <c r="B917" s="15" t="s">
        <v>44</v>
      </c>
      <c r="C917" s="4" t="n">
        <v>2006</v>
      </c>
      <c r="D917" s="4" t="s">
        <v>60</v>
      </c>
      <c r="E917" s="4" t="s">
        <v>361</v>
      </c>
      <c r="F917" s="4" t="n">
        <v>2</v>
      </c>
      <c r="G917" s="4"/>
      <c r="H917" s="2" t="s">
        <v>1313</v>
      </c>
      <c r="I917" s="2" t="s">
        <v>1420</v>
      </c>
      <c r="J917" s="2" t="s">
        <v>1315</v>
      </c>
      <c r="K917" s="4" t="str">
        <f aca="false">CONCATENATE(IF(ISBLANK(W917),"-",W917),"/",IF(ISBLANK(Z917),"-",Z917),"/",IF(ISBLANK(AC917),"-",AC917),"/",IF(ISBLANK(AF917),"-",AF917),"/",IF(ISBLANK(AH917),"-",AH917))</f>
        <v>2010/-/2013/-/-</v>
      </c>
      <c r="L917" s="4" t="str">
        <f aca="false">CONCATENATE(IF(ISBLANK(X917),"-",X917),"/",IF(ISBLANK(AA917),"-",AA917),"/",IF(ISBLANK(AD917),"-",AD917),"/",IF(ISBLANK(AG917),"-",AG917),"/",IF(ISBLANK(AI917),"-",AI917))</f>
        <v>2018/-/2018/-/-</v>
      </c>
      <c r="M917" s="14"/>
      <c r="N917" s="4" t="n">
        <v>2009</v>
      </c>
      <c r="O917" s="4" t="str">
        <f aca="false">CONCATENATE(IF(ISBLANK(V917),"-",V917),"/",IF(ISBLANK(Y917),"-",Y917),"/",IF(ISBLANK(AB917),"-",AB917),"/",IF(ISBLANK(AE917),"-",AE917))</f>
        <v>92/-/92/-</v>
      </c>
      <c r="P917" s="4" t="s">
        <v>1309</v>
      </c>
      <c r="Q917" s="4" t="s">
        <v>1419</v>
      </c>
      <c r="T917" s="11" t="n">
        <f aca="false">M917*F917</f>
        <v>0</v>
      </c>
      <c r="U917" s="12" t="n">
        <f aca="false">G917*M917</f>
        <v>0</v>
      </c>
      <c r="V917" s="0" t="n">
        <v>92</v>
      </c>
      <c r="W917" s="0" t="n">
        <v>2010</v>
      </c>
      <c r="X917" s="0" t="n">
        <v>2018</v>
      </c>
      <c r="AB917" s="0" t="n">
        <v>92</v>
      </c>
      <c r="AC917" s="0" t="n">
        <v>2013</v>
      </c>
      <c r="AD917" s="0" t="n">
        <v>2018</v>
      </c>
      <c r="AE917" s="15"/>
      <c r="AJ917" s="0" t="n">
        <f aca="false">VLOOKUP(D917,Koordinaten!$A:$C,2,FALSE())</f>
        <v>12.4853384</v>
      </c>
      <c r="AK917" s="0" t="n">
        <f aca="false">VLOOKUP(D917,Koordinaten!$A:$C,3,FALSE())</f>
        <v>41.894802</v>
      </c>
      <c r="AL917" s="0" t="n">
        <f aca="false">IF(ISBLANK($E917),VLOOKUP(D917,Koordinaten!$A:$C,2,FALSE()),VLOOKUP($E917,Koordinaten!$F:$H,2,FALSE()))</f>
        <v>9.0977538</v>
      </c>
      <c r="AM917" s="0" t="n">
        <f aca="false">IF(ISBLANK($E917),VLOOKUP(D917,Koordinaten!$A:$C,3,FALSE()),VLOOKUP($E917,Koordinaten!$F:$H,3,FALSE()))</f>
        <v>40.061604</v>
      </c>
      <c r="AN917" s="0" t="str">
        <f aca="false">CONCATENATE(AK917,";",AJ917)</f>
        <v>41,894802;12,4853384</v>
      </c>
      <c r="AO917" s="0" t="str">
        <f aca="false">CONCATENATE(AM917,";",AL917)</f>
        <v>40,061604;9,0977538</v>
      </c>
      <c r="AP917" s="0" t="n">
        <f aca="false">MIN(IF(ISBLANK(X917),9999,X917),IF(ISBLANK(AA917),9999,AA917),IF(ISBLANK(AD917),9999,AD917),IF(ISBLANK(AG917),9999,AG917),IF(ISBLANK(AI917),9999,AI917))</f>
        <v>2018</v>
      </c>
    </row>
    <row r="918" customFormat="false" ht="12.8" hidden="false" customHeight="false" outlineLevel="0" collapsed="false">
      <c r="B918" s="15" t="s">
        <v>44</v>
      </c>
      <c r="C918" s="4" t="n">
        <v>2008</v>
      </c>
      <c r="D918" s="4" t="s">
        <v>60</v>
      </c>
      <c r="E918" s="4" t="s">
        <v>361</v>
      </c>
      <c r="F918" s="4" t="n">
        <v>6</v>
      </c>
      <c r="G918" s="4"/>
      <c r="H918" s="2" t="s">
        <v>1316</v>
      </c>
      <c r="I918" s="2" t="s">
        <v>1320</v>
      </c>
      <c r="J918" s="2" t="s">
        <v>532</v>
      </c>
      <c r="K918" s="4" t="str">
        <f aca="false">CONCATENATE(IF(ISBLANK(W918),"-",W918),"/",IF(ISBLANK(Z918),"-",Z918),"/",IF(ISBLANK(AC918),"-",AC918),"/",IF(ISBLANK(AF918),"-",AF918),"/",IF(ISBLANK(AH918),"-",AH918))</f>
        <v>-/-/-/-/-</v>
      </c>
      <c r="L918" s="4" t="str">
        <f aca="false">CONCATENATE(IF(ISBLANK(X918),"-",X918),"/",IF(ISBLANK(AA918),"-",AA918),"/",IF(ISBLANK(AD918),"-",AD918),"/",IF(ISBLANK(AG918),"-",AG918),"/",IF(ISBLANK(AI918),"-",AI918))</f>
        <v>-/-/-/-/-</v>
      </c>
      <c r="M918" s="14"/>
      <c r="N918" s="4" t="n">
        <v>2009</v>
      </c>
      <c r="O918" s="4" t="str">
        <f aca="false">CONCATENATE(IF(ISBLANK(V918),"-",V918),"/",IF(ISBLANK(Y918),"-",Y918),"/",IF(ISBLANK(AB918),"-",AB918),"/",IF(ISBLANK(AE918),"-",AE918))</f>
        <v>-/-/-/-</v>
      </c>
      <c r="P918" s="4" t="s">
        <v>1316</v>
      </c>
      <c r="Q918" s="4" t="s">
        <v>1419</v>
      </c>
      <c r="T918" s="11" t="n">
        <f aca="false">M918*F918</f>
        <v>0</v>
      </c>
      <c r="U918" s="12" t="n">
        <f aca="false">G918*M918</f>
        <v>0</v>
      </c>
      <c r="V918" s="0" t="s">
        <v>161</v>
      </c>
      <c r="AB918" s="0" t="s">
        <v>161</v>
      </c>
      <c r="AE918" s="15"/>
      <c r="AJ918" s="0" t="n">
        <f aca="false">VLOOKUP(D918,Koordinaten!$A:$C,2,FALSE())</f>
        <v>12.4853384</v>
      </c>
      <c r="AK918" s="0" t="n">
        <f aca="false">VLOOKUP(D918,Koordinaten!$A:$C,3,FALSE())</f>
        <v>41.894802</v>
      </c>
      <c r="AL918" s="0" t="n">
        <f aca="false">IF(ISBLANK($E918),VLOOKUP(D918,Koordinaten!$A:$C,2,FALSE()),VLOOKUP($E918,Koordinaten!$F:$H,2,FALSE()))</f>
        <v>9.0977538</v>
      </c>
      <c r="AM918" s="0" t="n">
        <f aca="false">IF(ISBLANK($E918),VLOOKUP(D918,Koordinaten!$A:$C,3,FALSE()),VLOOKUP($E918,Koordinaten!$F:$H,3,FALSE()))</f>
        <v>40.061604</v>
      </c>
      <c r="AN918" s="0" t="str">
        <f aca="false">CONCATENATE(AK918,";",AJ918)</f>
        <v>41,894802;12,4853384</v>
      </c>
      <c r="AO918" s="0" t="str">
        <f aca="false">CONCATENATE(AM918,";",AL918)</f>
        <v>40,061604;9,0977538</v>
      </c>
      <c r="AP918" s="0" t="n">
        <f aca="false">MIN(IF(ISBLANK(X918),9999,X918),IF(ISBLANK(AA918),9999,AA918),IF(ISBLANK(AD918),9999,AD918),IF(ISBLANK(AG918),9999,AG918),IF(ISBLANK(AI918),9999,AI918))</f>
        <v>9999</v>
      </c>
    </row>
    <row r="919" customFormat="false" ht="12.8" hidden="false" customHeight="false" outlineLevel="0" collapsed="false">
      <c r="B919" s="15" t="s">
        <v>44</v>
      </c>
      <c r="C919" s="4" t="n">
        <v>2006</v>
      </c>
      <c r="D919" s="4" t="s">
        <v>60</v>
      </c>
      <c r="E919" s="4" t="s">
        <v>361</v>
      </c>
      <c r="F919" s="4" t="n">
        <v>3</v>
      </c>
      <c r="G919" s="4"/>
      <c r="H919" s="2" t="s">
        <v>1316</v>
      </c>
      <c r="I919" s="2" t="s">
        <v>1319</v>
      </c>
      <c r="J919" s="2" t="s">
        <v>532</v>
      </c>
      <c r="K919" s="4" t="str">
        <f aca="false">CONCATENATE(IF(ISBLANK(W919),"-",W919),"/",IF(ISBLANK(Z919),"-",Z919),"/",IF(ISBLANK(AC919),"-",AC919),"/",IF(ISBLANK(AF919),"-",AF919),"/",IF(ISBLANK(AH919),"-",AH919))</f>
        <v>-/-/-/-/-</v>
      </c>
      <c r="L919" s="4" t="str">
        <f aca="false">CONCATENATE(IF(ISBLANK(X919),"-",X919),"/",IF(ISBLANK(AA919),"-",AA919),"/",IF(ISBLANK(AD919),"-",AD919),"/",IF(ISBLANK(AG919),"-",AG919),"/",IF(ISBLANK(AI919),"-",AI919))</f>
        <v>-/-/-/-/-</v>
      </c>
      <c r="M919" s="14"/>
      <c r="N919" s="4" t="n">
        <v>2009</v>
      </c>
      <c r="O919" s="4" t="str">
        <f aca="false">CONCATENATE(IF(ISBLANK(V919),"-",V919),"/",IF(ISBLANK(Y919),"-",Y919),"/",IF(ISBLANK(AB919),"-",AB919),"/",IF(ISBLANK(AE919),"-",AE919))</f>
        <v>-/-/-/GR3</v>
      </c>
      <c r="P919" s="4" t="s">
        <v>1316</v>
      </c>
      <c r="Q919" s="4" t="s">
        <v>1419</v>
      </c>
      <c r="T919" s="11" t="n">
        <f aca="false">M919*F919</f>
        <v>0</v>
      </c>
      <c r="U919" s="12" t="n">
        <f aca="false">G919*M919</f>
        <v>0</v>
      </c>
      <c r="V919" s="0" t="s">
        <v>161</v>
      </c>
      <c r="AB919" s="0" t="s">
        <v>161</v>
      </c>
      <c r="AE919" s="15" t="s">
        <v>993</v>
      </c>
      <c r="AJ919" s="0" t="n">
        <f aca="false">VLOOKUP(D919,Koordinaten!$A:$C,2,FALSE())</f>
        <v>12.4853384</v>
      </c>
      <c r="AK919" s="0" t="n">
        <f aca="false">VLOOKUP(D919,Koordinaten!$A:$C,3,FALSE())</f>
        <v>41.894802</v>
      </c>
      <c r="AL919" s="0" t="n">
        <f aca="false">IF(ISBLANK($E919),VLOOKUP(D919,Koordinaten!$A:$C,2,FALSE()),VLOOKUP($E919,Koordinaten!$F:$H,2,FALSE()))</f>
        <v>9.0977538</v>
      </c>
      <c r="AM919" s="0" t="n">
        <f aca="false">IF(ISBLANK($E919),VLOOKUP(D919,Koordinaten!$A:$C,3,FALSE()),VLOOKUP($E919,Koordinaten!$F:$H,3,FALSE()))</f>
        <v>40.061604</v>
      </c>
      <c r="AN919" s="0" t="str">
        <f aca="false">CONCATENATE(AK919,";",AJ919)</f>
        <v>41,894802;12,4853384</v>
      </c>
      <c r="AO919" s="0" t="str">
        <f aca="false">CONCATENATE(AM919,";",AL919)</f>
        <v>40,061604;9,0977538</v>
      </c>
      <c r="AP919" s="0" t="n">
        <f aca="false">MIN(IF(ISBLANK(X919),9999,X919),IF(ISBLANK(AA919),9999,AA919),IF(ISBLANK(AD919),9999,AD919),IF(ISBLANK(AG919),9999,AG919),IF(ISBLANK(AI919),9999,AI919))</f>
        <v>9999</v>
      </c>
    </row>
    <row r="920" customFormat="false" ht="12.8" hidden="false" customHeight="false" outlineLevel="0" collapsed="false">
      <c r="B920" s="15" t="s">
        <v>44</v>
      </c>
      <c r="C920" s="4" t="n">
        <v>2007</v>
      </c>
      <c r="D920" s="4" t="s">
        <v>60</v>
      </c>
      <c r="E920" s="4" t="s">
        <v>361</v>
      </c>
      <c r="F920" s="4" t="n">
        <v>3</v>
      </c>
      <c r="G920" s="4"/>
      <c r="H920" s="2" t="s">
        <v>1316</v>
      </c>
      <c r="I920" s="2" t="s">
        <v>1318</v>
      </c>
      <c r="J920" s="2" t="s">
        <v>1031</v>
      </c>
      <c r="K920" s="4" t="str">
        <f aca="false">CONCATENATE(IF(ISBLANK(W920),"-",W920),"/",IF(ISBLANK(Z920),"-",Z920),"/",IF(ISBLANK(AC920),"-",AC920),"/",IF(ISBLANK(AF920),"-",AF920),"/",IF(ISBLANK(AH920),"-",AH920))</f>
        <v>-/-/-/-/-</v>
      </c>
      <c r="L920" s="4" t="str">
        <f aca="false">CONCATENATE(IF(ISBLANK(X920),"-",X920),"/",IF(ISBLANK(AA920),"-",AA920),"/",IF(ISBLANK(AD920),"-",AD920),"/",IF(ISBLANK(AG920),"-",AG920),"/",IF(ISBLANK(AI920),"-",AI920))</f>
        <v>-/-/-/-/-</v>
      </c>
      <c r="M920" s="14"/>
      <c r="N920" s="4" t="n">
        <v>2009</v>
      </c>
      <c r="O920" s="4" t="str">
        <f aca="false">CONCATENATE(IF(ISBLANK(V920),"-",V920),"/",IF(ISBLANK(Y920),"-",Y920),"/",IF(ISBLANK(AB920),"-",AB920),"/",IF(ISBLANK(AE920),"-",AE920))</f>
        <v>-/-/-/-</v>
      </c>
      <c r="P920" s="4" t="s">
        <v>1316</v>
      </c>
      <c r="Q920" s="4" t="s">
        <v>1419</v>
      </c>
      <c r="T920" s="11" t="n">
        <f aca="false">M920*F920</f>
        <v>0</v>
      </c>
      <c r="U920" s="12" t="n">
        <f aca="false">G920*M920</f>
        <v>0</v>
      </c>
      <c r="V920" s="0" t="s">
        <v>161</v>
      </c>
      <c r="AB920" s="0" t="s">
        <v>161</v>
      </c>
      <c r="AE920" s="15"/>
      <c r="AJ920" s="0" t="n">
        <f aca="false">VLOOKUP(D920,Koordinaten!$A:$C,2,FALSE())</f>
        <v>12.4853384</v>
      </c>
      <c r="AK920" s="0" t="n">
        <f aca="false">VLOOKUP(D920,Koordinaten!$A:$C,3,FALSE())</f>
        <v>41.894802</v>
      </c>
      <c r="AL920" s="0" t="n">
        <f aca="false">IF(ISBLANK($E920),VLOOKUP(D920,Koordinaten!$A:$C,2,FALSE()),VLOOKUP($E920,Koordinaten!$F:$H,2,FALSE()))</f>
        <v>9.0977538</v>
      </c>
      <c r="AM920" s="0" t="n">
        <f aca="false">IF(ISBLANK($E920),VLOOKUP(D920,Koordinaten!$A:$C,3,FALSE()),VLOOKUP($E920,Koordinaten!$F:$H,3,FALSE()))</f>
        <v>40.061604</v>
      </c>
      <c r="AN920" s="0" t="str">
        <f aca="false">CONCATENATE(AK920,";",AJ920)</f>
        <v>41,894802;12,4853384</v>
      </c>
      <c r="AO920" s="0" t="str">
        <f aca="false">CONCATENATE(AM920,";",AL920)</f>
        <v>40,061604;9,0977538</v>
      </c>
      <c r="AP920" s="0" t="n">
        <f aca="false">MIN(IF(ISBLANK(X920),9999,X920),IF(ISBLANK(AA920),9999,AA920),IF(ISBLANK(AD920),9999,AD920),IF(ISBLANK(AG920),9999,AG920),IF(ISBLANK(AI920),9999,AI920))</f>
        <v>9999</v>
      </c>
    </row>
    <row r="921" customFormat="false" ht="12.8" hidden="false" customHeight="false" outlineLevel="0" collapsed="false">
      <c r="B921" s="15" t="s">
        <v>44</v>
      </c>
      <c r="C921" s="4" t="n">
        <v>2001</v>
      </c>
      <c r="D921" s="4" t="s">
        <v>60</v>
      </c>
      <c r="E921" s="4" t="s">
        <v>361</v>
      </c>
      <c r="F921" s="4" t="n">
        <v>3</v>
      </c>
      <c r="G921" s="4"/>
      <c r="H921" s="2" t="s">
        <v>1421</v>
      </c>
      <c r="I921" s="2" t="s">
        <v>1422</v>
      </c>
      <c r="K921" s="4" t="str">
        <f aca="false">CONCATENATE(IF(ISBLANK(W921),"-",W921),"/",IF(ISBLANK(Z921),"-",Z921),"/",IF(ISBLANK(AC921),"-",AC921),"/",IF(ISBLANK(AF921),"-",AF921),"/",IF(ISBLANK(AH921),"-",AH921))</f>
        <v>-/-/-/-/-</v>
      </c>
      <c r="L921" s="4" t="str">
        <f aca="false">CONCATENATE(IF(ISBLANK(X921),"-",X921),"/",IF(ISBLANK(AA921),"-",AA921),"/",IF(ISBLANK(AD921),"-",AD921),"/",IF(ISBLANK(AG921),"-",AG921),"/",IF(ISBLANK(AI921),"-",AI921))</f>
        <v>-/-/-/-/-</v>
      </c>
      <c r="M921" s="14"/>
      <c r="N921" s="4" t="n">
        <v>2009</v>
      </c>
      <c r="O921" s="4" t="str">
        <f aca="false">CONCATENATE(IF(ISBLANK(V921),"-",V921),"/",IF(ISBLANK(Y921),"-",Y921),"/",IF(ISBLANK(AB921),"-",AB921),"/",IF(ISBLANK(AE921),"-",AE921))</f>
        <v>-/-/-/GR3</v>
      </c>
      <c r="P921" s="4" t="s">
        <v>1421</v>
      </c>
      <c r="Q921" s="4" t="s">
        <v>1419</v>
      </c>
      <c r="T921" s="11" t="n">
        <f aca="false">M921*F921</f>
        <v>0</v>
      </c>
      <c r="U921" s="12" t="n">
        <f aca="false">G921*M921</f>
        <v>0</v>
      </c>
      <c r="V921" s="0" t="s">
        <v>161</v>
      </c>
      <c r="AB921" s="0" t="s">
        <v>161</v>
      </c>
      <c r="AE921" s="15" t="s">
        <v>993</v>
      </c>
      <c r="AJ921" s="0" t="n">
        <f aca="false">VLOOKUP(D921,Koordinaten!$A:$C,2,FALSE())</f>
        <v>12.4853384</v>
      </c>
      <c r="AK921" s="0" t="n">
        <f aca="false">VLOOKUP(D921,Koordinaten!$A:$C,3,FALSE())</f>
        <v>41.894802</v>
      </c>
      <c r="AL921" s="0" t="n">
        <f aca="false">IF(ISBLANK($E921),VLOOKUP(D921,Koordinaten!$A:$C,2,FALSE()),VLOOKUP($E921,Koordinaten!$F:$H,2,FALSE()))</f>
        <v>9.0977538</v>
      </c>
      <c r="AM921" s="0" t="n">
        <f aca="false">IF(ISBLANK($E921),VLOOKUP(D921,Koordinaten!$A:$C,3,FALSE()),VLOOKUP($E921,Koordinaten!$F:$H,3,FALSE()))</f>
        <v>40.061604</v>
      </c>
      <c r="AN921" s="0" t="str">
        <f aca="false">CONCATENATE(AK921,";",AJ921)</f>
        <v>41,894802;12,4853384</v>
      </c>
      <c r="AO921" s="0" t="str">
        <f aca="false">CONCATENATE(AM921,";",AL921)</f>
        <v>40,061604;9,0977538</v>
      </c>
      <c r="AP921" s="0" t="n">
        <f aca="false">MIN(IF(ISBLANK(X921),9999,X921),IF(ISBLANK(AA921),9999,AA921),IF(ISBLANK(AD921),9999,AD921),IF(ISBLANK(AG921),9999,AG921),IF(ISBLANK(AI921),9999,AI921))</f>
        <v>9999</v>
      </c>
    </row>
    <row r="922" customFormat="false" ht="12.8" hidden="false" customHeight="false" outlineLevel="0" collapsed="false">
      <c r="B922" s="15" t="s">
        <v>44</v>
      </c>
      <c r="C922" s="4" t="n">
        <v>2005</v>
      </c>
      <c r="D922" s="4" t="s">
        <v>60</v>
      </c>
      <c r="E922" s="4" t="s">
        <v>361</v>
      </c>
      <c r="F922" s="4" t="n">
        <v>6</v>
      </c>
      <c r="G922" s="4"/>
      <c r="H922" s="2" t="s">
        <v>1421</v>
      </c>
      <c r="I922" s="2" t="s">
        <v>1423</v>
      </c>
      <c r="J922" s="2" t="s">
        <v>532</v>
      </c>
      <c r="K922" s="4" t="str">
        <f aca="false">CONCATENATE(IF(ISBLANK(W922),"-",W922),"/",IF(ISBLANK(Z922),"-",Z922),"/",IF(ISBLANK(AC922),"-",AC922),"/",IF(ISBLANK(AF922),"-",AF922),"/",IF(ISBLANK(AH922),"-",AH922))</f>
        <v>-/-/-/-/-</v>
      </c>
      <c r="L922" s="4" t="str">
        <f aca="false">CONCATENATE(IF(ISBLANK(X922),"-",X922),"/",IF(ISBLANK(AA922),"-",AA922),"/",IF(ISBLANK(AD922),"-",AD922),"/",IF(ISBLANK(AG922),"-",AG922),"/",IF(ISBLANK(AI922),"-",AI922))</f>
        <v>-/-/-/-/-</v>
      </c>
      <c r="M922" s="14"/>
      <c r="N922" s="4" t="n">
        <v>2009</v>
      </c>
      <c r="O922" s="4" t="str">
        <f aca="false">CONCATENATE(IF(ISBLANK(V922),"-",V922),"/",IF(ISBLANK(Y922),"-",Y922),"/",IF(ISBLANK(AB922),"-",AB922),"/",IF(ISBLANK(AE922),"-",AE922))</f>
        <v>-/-/-/-</v>
      </c>
      <c r="P922" s="4" t="s">
        <v>1421</v>
      </c>
      <c r="Q922" s="4" t="s">
        <v>1419</v>
      </c>
      <c r="T922" s="11" t="n">
        <f aca="false">M922*F922</f>
        <v>0</v>
      </c>
      <c r="U922" s="12" t="n">
        <f aca="false">G922*M922</f>
        <v>0</v>
      </c>
      <c r="V922" s="0" t="s">
        <v>161</v>
      </c>
      <c r="AB922" s="0" t="s">
        <v>161</v>
      </c>
      <c r="AE922" s="15"/>
      <c r="AJ922" s="0" t="n">
        <f aca="false">VLOOKUP(D922,Koordinaten!$A:$C,2,FALSE())</f>
        <v>12.4853384</v>
      </c>
      <c r="AK922" s="0" t="n">
        <f aca="false">VLOOKUP(D922,Koordinaten!$A:$C,3,FALSE())</f>
        <v>41.894802</v>
      </c>
      <c r="AL922" s="0" t="n">
        <f aca="false">IF(ISBLANK($E922),VLOOKUP(D922,Koordinaten!$A:$C,2,FALSE()),VLOOKUP($E922,Koordinaten!$F:$H,2,FALSE()))</f>
        <v>9.0977538</v>
      </c>
      <c r="AM922" s="0" t="n">
        <f aca="false">IF(ISBLANK($E922),VLOOKUP(D922,Koordinaten!$A:$C,3,FALSE()),VLOOKUP($E922,Koordinaten!$F:$H,3,FALSE()))</f>
        <v>40.061604</v>
      </c>
      <c r="AN922" s="0" t="str">
        <f aca="false">CONCATENATE(AK922,";",AJ922)</f>
        <v>41,894802;12,4853384</v>
      </c>
      <c r="AO922" s="0" t="str">
        <f aca="false">CONCATENATE(AM922,";",AL922)</f>
        <v>40,061604;9,0977538</v>
      </c>
      <c r="AP922" s="0" t="n">
        <f aca="false">MIN(IF(ISBLANK(X922),9999,X922),IF(ISBLANK(AA922),9999,AA922),IF(ISBLANK(AD922),9999,AD922),IF(ISBLANK(AG922),9999,AG922),IF(ISBLANK(AI922),9999,AI922))</f>
        <v>9999</v>
      </c>
    </row>
    <row r="923" customFormat="false" ht="12.8" hidden="false" customHeight="false" outlineLevel="0" collapsed="false">
      <c r="B923" s="15" t="s">
        <v>44</v>
      </c>
      <c r="C923" s="4" t="n">
        <v>2005</v>
      </c>
      <c r="D923" s="4" t="s">
        <v>60</v>
      </c>
      <c r="E923" s="4" t="s">
        <v>361</v>
      </c>
      <c r="F923" s="4" t="n">
        <v>3</v>
      </c>
      <c r="G923" s="4"/>
      <c r="H923" s="2" t="s">
        <v>1421</v>
      </c>
      <c r="I923" s="2" t="s">
        <v>1424</v>
      </c>
      <c r="J923" s="2" t="s">
        <v>532</v>
      </c>
      <c r="K923" s="4" t="str">
        <f aca="false">CONCATENATE(IF(ISBLANK(W923),"-",W923),"/",IF(ISBLANK(Z923),"-",Z923),"/",IF(ISBLANK(AC923),"-",AC923),"/",IF(ISBLANK(AF923),"-",AF923),"/",IF(ISBLANK(AH923),"-",AH923))</f>
        <v>-/-/-/-/-</v>
      </c>
      <c r="L923" s="4" t="str">
        <f aca="false">CONCATENATE(IF(ISBLANK(X923),"-",X923),"/",IF(ISBLANK(AA923),"-",AA923),"/",IF(ISBLANK(AD923),"-",AD923),"/",IF(ISBLANK(AG923),"-",AG923),"/",IF(ISBLANK(AI923),"-",AI923))</f>
        <v>-/-/-/-/-</v>
      </c>
      <c r="M923" s="14"/>
      <c r="N923" s="4" t="n">
        <v>2009</v>
      </c>
      <c r="O923" s="4" t="str">
        <f aca="false">CONCATENATE(IF(ISBLANK(V923),"-",V923),"/",IF(ISBLANK(Y923),"-",Y923),"/",IF(ISBLANK(AB923),"-",AB923),"/",IF(ISBLANK(AE923),"-",AE923))</f>
        <v>-/-/-/-</v>
      </c>
      <c r="P923" s="4" t="s">
        <v>1421</v>
      </c>
      <c r="Q923" s="4" t="s">
        <v>1419</v>
      </c>
      <c r="T923" s="11" t="n">
        <f aca="false">M923*F923</f>
        <v>0</v>
      </c>
      <c r="U923" s="12" t="n">
        <f aca="false">G923*M923</f>
        <v>0</v>
      </c>
      <c r="V923" s="0" t="s">
        <v>161</v>
      </c>
      <c r="AB923" s="0" t="s">
        <v>161</v>
      </c>
      <c r="AE923" s="15"/>
      <c r="AJ923" s="0" t="n">
        <f aca="false">VLOOKUP(D923,Koordinaten!$A:$C,2,FALSE())</f>
        <v>12.4853384</v>
      </c>
      <c r="AK923" s="0" t="n">
        <f aca="false">VLOOKUP(D923,Koordinaten!$A:$C,3,FALSE())</f>
        <v>41.894802</v>
      </c>
      <c r="AL923" s="0" t="n">
        <f aca="false">IF(ISBLANK($E923),VLOOKUP(D923,Koordinaten!$A:$C,2,FALSE()),VLOOKUP($E923,Koordinaten!$F:$H,2,FALSE()))</f>
        <v>9.0977538</v>
      </c>
      <c r="AM923" s="0" t="n">
        <f aca="false">IF(ISBLANK($E923),VLOOKUP(D923,Koordinaten!$A:$C,3,FALSE()),VLOOKUP($E923,Koordinaten!$F:$H,3,FALSE()))</f>
        <v>40.061604</v>
      </c>
      <c r="AN923" s="0" t="str">
        <f aca="false">CONCATENATE(AK923,";",AJ923)</f>
        <v>41,894802;12,4853384</v>
      </c>
      <c r="AO923" s="0" t="str">
        <f aca="false">CONCATENATE(AM923,";",AL923)</f>
        <v>40,061604;9,0977538</v>
      </c>
      <c r="AP923" s="0" t="n">
        <f aca="false">MIN(IF(ISBLANK(X923),9999,X923),IF(ISBLANK(AA923),9999,AA923),IF(ISBLANK(AD923),9999,AD923),IF(ISBLANK(AG923),9999,AG923),IF(ISBLANK(AI923),9999,AI923))</f>
        <v>9999</v>
      </c>
    </row>
    <row r="924" customFormat="false" ht="12.8" hidden="false" customHeight="false" outlineLevel="0" collapsed="false">
      <c r="B924" s="15" t="s">
        <v>89</v>
      </c>
      <c r="C924" s="4" t="n">
        <v>2008</v>
      </c>
      <c r="D924" s="4" t="s">
        <v>60</v>
      </c>
      <c r="E924" s="4" t="s">
        <v>361</v>
      </c>
      <c r="F924" s="4" t="n">
        <v>6</v>
      </c>
      <c r="G924" s="4"/>
      <c r="H924" s="2" t="s">
        <v>1425</v>
      </c>
      <c r="I924" s="2" t="s">
        <v>1426</v>
      </c>
      <c r="J924" s="2" t="s">
        <v>595</v>
      </c>
      <c r="K924" s="4" t="str">
        <f aca="false">CONCATENATE(IF(ISBLANK(W924),"-",W924),"/",IF(ISBLANK(Z924),"-",Z924),"/",IF(ISBLANK(AC924),"-",AC924),"/",IF(ISBLANK(AF924),"-",AF924),"/",IF(ISBLANK(AH924),"-",AH924))</f>
        <v>-/-/-/-/-</v>
      </c>
      <c r="L924" s="4" t="str">
        <f aca="false">CONCATENATE(IF(ISBLANK(X924),"-",X924),"/",IF(ISBLANK(AA924),"-",AA924),"/",IF(ISBLANK(AD924),"-",AD924),"/",IF(ISBLANK(AG924),"-",AG924),"/",IF(ISBLANK(AI924),"-",AI924))</f>
        <v>-/-/-/-/-</v>
      </c>
      <c r="M924" s="14"/>
      <c r="N924" s="4" t="n">
        <v>2009</v>
      </c>
      <c r="O924" s="4" t="str">
        <f aca="false">CONCATENATE(IF(ISBLANK(V924),"-",V924),"/",IF(ISBLANK(Y924),"-",Y924),"/",IF(ISBLANK(AB924),"-",AB924),"/",IF(ISBLANK(AE924),"-",AE924))</f>
        <v>-/-/-/-</v>
      </c>
      <c r="P924" s="4" t="s">
        <v>1425</v>
      </c>
      <c r="Q924" s="4" t="s">
        <v>1419</v>
      </c>
      <c r="T924" s="11" t="n">
        <f aca="false">M924*F924</f>
        <v>0</v>
      </c>
      <c r="U924" s="12" t="n">
        <f aca="false">G924*M924</f>
        <v>0</v>
      </c>
      <c r="V924" s="0" t="s">
        <v>161</v>
      </c>
      <c r="AB924" s="0" t="s">
        <v>161</v>
      </c>
      <c r="AE924" s="15"/>
      <c r="AJ924" s="0" t="n">
        <f aca="false">VLOOKUP(D924,Koordinaten!$A:$C,2,FALSE())</f>
        <v>12.4853384</v>
      </c>
      <c r="AK924" s="0" t="n">
        <f aca="false">VLOOKUP(D924,Koordinaten!$A:$C,3,FALSE())</f>
        <v>41.894802</v>
      </c>
      <c r="AL924" s="0" t="n">
        <f aca="false">IF(ISBLANK($E924),VLOOKUP(D924,Koordinaten!$A:$C,2,FALSE()),VLOOKUP($E924,Koordinaten!$F:$H,2,FALSE()))</f>
        <v>9.0977538</v>
      </c>
      <c r="AM924" s="0" t="n">
        <f aca="false">IF(ISBLANK($E924),VLOOKUP(D924,Koordinaten!$A:$C,3,FALSE()),VLOOKUP($E924,Koordinaten!$F:$H,3,FALSE()))</f>
        <v>40.061604</v>
      </c>
      <c r="AN924" s="0" t="str">
        <f aca="false">CONCATENATE(AK924,";",AJ924)</f>
        <v>41,894802;12,4853384</v>
      </c>
      <c r="AO924" s="0" t="str">
        <f aca="false">CONCATENATE(AM924,";",AL924)</f>
        <v>40,061604;9,0977538</v>
      </c>
      <c r="AP924" s="0" t="n">
        <f aca="false">MIN(IF(ISBLANK(X924),9999,X924),IF(ISBLANK(AA924),9999,AA924),IF(ISBLANK(AD924),9999,AD924),IF(ISBLANK(AG924),9999,AG924),IF(ISBLANK(AI924),9999,AI924))</f>
        <v>9999</v>
      </c>
    </row>
    <row r="925" customFormat="false" ht="12.8" hidden="false" customHeight="false" outlineLevel="0" collapsed="false">
      <c r="B925" s="15" t="s">
        <v>52</v>
      </c>
      <c r="C925" s="4" t="n">
        <v>2008</v>
      </c>
      <c r="D925" s="4" t="s">
        <v>60</v>
      </c>
      <c r="E925" s="4" t="s">
        <v>361</v>
      </c>
      <c r="F925" s="4" t="n">
        <v>1</v>
      </c>
      <c r="G925" s="4"/>
      <c r="H925" s="2" t="s">
        <v>1425</v>
      </c>
      <c r="I925" s="2" t="s">
        <v>1427</v>
      </c>
      <c r="J925" s="2" t="s">
        <v>595</v>
      </c>
      <c r="K925" s="4" t="str">
        <f aca="false">CONCATENATE(IF(ISBLANK(W925),"-",W925),"/",IF(ISBLANK(Z925),"-",Z925),"/",IF(ISBLANK(AC925),"-",AC925),"/",IF(ISBLANK(AF925),"-",AF925),"/",IF(ISBLANK(AH925),"-",AH925))</f>
        <v>-/-/-/-/-</v>
      </c>
      <c r="L925" s="4" t="str">
        <f aca="false">CONCATENATE(IF(ISBLANK(X925),"-",X925),"/",IF(ISBLANK(AA925),"-",AA925),"/",IF(ISBLANK(AD925),"-",AD925),"/",IF(ISBLANK(AG925),"-",AG925),"/",IF(ISBLANK(AI925),"-",AI925))</f>
        <v>-/-/-/-/-</v>
      </c>
      <c r="M925" s="14"/>
      <c r="N925" s="4" t="n">
        <v>2009</v>
      </c>
      <c r="O925" s="4" t="str">
        <f aca="false">CONCATENATE(IF(ISBLANK(V925),"-",V925),"/",IF(ISBLANK(Y925),"-",Y925),"/",IF(ISBLANK(AB925),"-",AB925),"/",IF(ISBLANK(AE925),"-",AE925))</f>
        <v>-/-/-/-</v>
      </c>
      <c r="P925" s="4" t="s">
        <v>1425</v>
      </c>
      <c r="Q925" s="4" t="s">
        <v>1419</v>
      </c>
      <c r="T925" s="11" t="n">
        <f aca="false">M925*F925</f>
        <v>0</v>
      </c>
      <c r="U925" s="12" t="n">
        <f aca="false">G925*M925</f>
        <v>0</v>
      </c>
      <c r="V925" s="0" t="s">
        <v>161</v>
      </c>
      <c r="AB925" s="0" t="s">
        <v>161</v>
      </c>
      <c r="AE925" s="15"/>
      <c r="AJ925" s="0" t="n">
        <f aca="false">VLOOKUP(D925,Koordinaten!$A:$C,2,FALSE())</f>
        <v>12.4853384</v>
      </c>
      <c r="AK925" s="0" t="n">
        <f aca="false">VLOOKUP(D925,Koordinaten!$A:$C,3,FALSE())</f>
        <v>41.894802</v>
      </c>
      <c r="AL925" s="0" t="n">
        <f aca="false">IF(ISBLANK($E925),VLOOKUP(D925,Koordinaten!$A:$C,2,FALSE()),VLOOKUP($E925,Koordinaten!$F:$H,2,FALSE()))</f>
        <v>9.0977538</v>
      </c>
      <c r="AM925" s="0" t="n">
        <f aca="false">IF(ISBLANK($E925),VLOOKUP(D925,Koordinaten!$A:$C,3,FALSE()),VLOOKUP($E925,Koordinaten!$F:$H,3,FALSE()))</f>
        <v>40.061604</v>
      </c>
      <c r="AN925" s="0" t="str">
        <f aca="false">CONCATENATE(AK925,";",AJ925)</f>
        <v>41,894802;12,4853384</v>
      </c>
      <c r="AO925" s="0" t="str">
        <f aca="false">CONCATENATE(AM925,";",AL925)</f>
        <v>40,061604;9,0977538</v>
      </c>
      <c r="AP925" s="0" t="n">
        <f aca="false">MIN(IF(ISBLANK(X925),9999,X925),IF(ISBLANK(AA925),9999,AA925),IF(ISBLANK(AD925),9999,AD925),IF(ISBLANK(AG925),9999,AG925),IF(ISBLANK(AI925),9999,AI925))</f>
        <v>9999</v>
      </c>
    </row>
    <row r="926" customFormat="false" ht="12.8" hidden="false" customHeight="false" outlineLevel="0" collapsed="false">
      <c r="B926" s="15" t="s">
        <v>89</v>
      </c>
      <c r="C926" s="4" t="n">
        <v>2007</v>
      </c>
      <c r="D926" s="4" t="s">
        <v>60</v>
      </c>
      <c r="E926" s="4" t="s">
        <v>361</v>
      </c>
      <c r="F926" s="4" t="n">
        <v>3</v>
      </c>
      <c r="G926" s="4"/>
      <c r="H926" s="2" t="s">
        <v>1425</v>
      </c>
      <c r="I926" s="2" t="s">
        <v>1428</v>
      </c>
      <c r="J926" s="2" t="s">
        <v>595</v>
      </c>
      <c r="K926" s="4" t="str">
        <f aca="false">CONCATENATE(IF(ISBLANK(W926),"-",W926),"/",IF(ISBLANK(Z926),"-",Z926),"/",IF(ISBLANK(AC926),"-",AC926),"/",IF(ISBLANK(AF926),"-",AF926),"/",IF(ISBLANK(AH926),"-",AH926))</f>
        <v>-/-/-/-/-</v>
      </c>
      <c r="L926" s="4" t="str">
        <f aca="false">CONCATENATE(IF(ISBLANK(X926),"-",X926),"/",IF(ISBLANK(AA926),"-",AA926),"/",IF(ISBLANK(AD926),"-",AD926),"/",IF(ISBLANK(AG926),"-",AG926),"/",IF(ISBLANK(AI926),"-",AI926))</f>
        <v>-/-/-/-/-</v>
      </c>
      <c r="M926" s="14"/>
      <c r="N926" s="4" t="n">
        <v>2009</v>
      </c>
      <c r="O926" s="4" t="str">
        <f aca="false">CONCATENATE(IF(ISBLANK(V926),"-",V926),"/",IF(ISBLANK(Y926),"-",Y926),"/",IF(ISBLANK(AB926),"-",AB926),"/",IF(ISBLANK(AE926),"-",AE926))</f>
        <v>-/-/-/-</v>
      </c>
      <c r="P926" s="4" t="s">
        <v>1425</v>
      </c>
      <c r="Q926" s="4" t="s">
        <v>1419</v>
      </c>
      <c r="T926" s="11" t="n">
        <f aca="false">M926*F926</f>
        <v>0</v>
      </c>
      <c r="U926" s="12" t="n">
        <f aca="false">G926*M926</f>
        <v>0</v>
      </c>
      <c r="V926" s="0" t="s">
        <v>161</v>
      </c>
      <c r="AB926" s="0" t="s">
        <v>161</v>
      </c>
      <c r="AE926" s="15"/>
      <c r="AJ926" s="0" t="n">
        <f aca="false">VLOOKUP(D926,Koordinaten!$A:$C,2,FALSE())</f>
        <v>12.4853384</v>
      </c>
      <c r="AK926" s="0" t="n">
        <f aca="false">VLOOKUP(D926,Koordinaten!$A:$C,3,FALSE())</f>
        <v>41.894802</v>
      </c>
      <c r="AL926" s="0" t="n">
        <f aca="false">IF(ISBLANK($E926),VLOOKUP(D926,Koordinaten!$A:$C,2,FALSE()),VLOOKUP($E926,Koordinaten!$F:$H,2,FALSE()))</f>
        <v>9.0977538</v>
      </c>
      <c r="AM926" s="0" t="n">
        <f aca="false">IF(ISBLANK($E926),VLOOKUP(D926,Koordinaten!$A:$C,3,FALSE()),VLOOKUP($E926,Koordinaten!$F:$H,3,FALSE()))</f>
        <v>40.061604</v>
      </c>
      <c r="AN926" s="0" t="str">
        <f aca="false">CONCATENATE(AK926,";",AJ926)</f>
        <v>41,894802;12,4853384</v>
      </c>
      <c r="AO926" s="0" t="str">
        <f aca="false">CONCATENATE(AM926,";",AL926)</f>
        <v>40,061604;9,0977538</v>
      </c>
      <c r="AP926" s="0" t="n">
        <f aca="false">MIN(IF(ISBLANK(X926),9999,X926),IF(ISBLANK(AA926),9999,AA926),IF(ISBLANK(AD926),9999,AD926),IF(ISBLANK(AG926),9999,AG926),IF(ISBLANK(AI926),9999,AI926))</f>
        <v>9999</v>
      </c>
    </row>
    <row r="927" customFormat="false" ht="12.8" hidden="false" customHeight="false" outlineLevel="0" collapsed="false">
      <c r="B927" s="15" t="s">
        <v>89</v>
      </c>
      <c r="C927" s="4" t="n">
        <v>2008</v>
      </c>
      <c r="D927" s="4" t="s">
        <v>60</v>
      </c>
      <c r="E927" s="4" t="s">
        <v>361</v>
      </c>
      <c r="F927" s="4" t="n">
        <v>6</v>
      </c>
      <c r="G927" s="4"/>
      <c r="H927" s="2" t="s">
        <v>1429</v>
      </c>
      <c r="I927" s="2" t="s">
        <v>1430</v>
      </c>
      <c r="J927" s="2" t="s">
        <v>595</v>
      </c>
      <c r="K927" s="4" t="str">
        <f aca="false">CONCATENATE(IF(ISBLANK(W927),"-",W927),"/",IF(ISBLANK(Z927),"-",Z927),"/",IF(ISBLANK(AC927),"-",AC927),"/",IF(ISBLANK(AF927),"-",AF927),"/",IF(ISBLANK(AH927),"-",AH927))</f>
        <v>-/-/-/-/-</v>
      </c>
      <c r="L927" s="4" t="str">
        <f aca="false">CONCATENATE(IF(ISBLANK(X927),"-",X927),"/",IF(ISBLANK(AA927),"-",AA927),"/",IF(ISBLANK(AD927),"-",AD927),"/",IF(ISBLANK(AG927),"-",AG927),"/",IF(ISBLANK(AI927),"-",AI927))</f>
        <v>-/-/-/-/-</v>
      </c>
      <c r="M927" s="14"/>
      <c r="N927" s="4" t="n">
        <v>2009</v>
      </c>
      <c r="O927" s="4" t="str">
        <f aca="false">CONCATENATE(IF(ISBLANK(V927),"-",V927),"/",IF(ISBLANK(Y927),"-",Y927),"/",IF(ISBLANK(AB927),"-",AB927),"/",IF(ISBLANK(AE927),"-",AE927))</f>
        <v>-/-/-/-</v>
      </c>
      <c r="P927" s="4" t="s">
        <v>1429</v>
      </c>
      <c r="Q927" s="4" t="s">
        <v>1419</v>
      </c>
      <c r="T927" s="11" t="n">
        <f aca="false">M927*F927</f>
        <v>0</v>
      </c>
      <c r="U927" s="12" t="n">
        <f aca="false">G927*M927</f>
        <v>0</v>
      </c>
      <c r="V927" s="0" t="s">
        <v>161</v>
      </c>
      <c r="AB927" s="0" t="s">
        <v>161</v>
      </c>
      <c r="AE927" s="15"/>
      <c r="AJ927" s="0" t="n">
        <f aca="false">VLOOKUP(D927,Koordinaten!$A:$C,2,FALSE())</f>
        <v>12.4853384</v>
      </c>
      <c r="AK927" s="0" t="n">
        <f aca="false">VLOOKUP(D927,Koordinaten!$A:$C,3,FALSE())</f>
        <v>41.894802</v>
      </c>
      <c r="AL927" s="0" t="n">
        <f aca="false">IF(ISBLANK($E927),VLOOKUP(D927,Koordinaten!$A:$C,2,FALSE()),VLOOKUP($E927,Koordinaten!$F:$H,2,FALSE()))</f>
        <v>9.0977538</v>
      </c>
      <c r="AM927" s="0" t="n">
        <f aca="false">IF(ISBLANK($E927),VLOOKUP(D927,Koordinaten!$A:$C,3,FALSE()),VLOOKUP($E927,Koordinaten!$F:$H,3,FALSE()))</f>
        <v>40.061604</v>
      </c>
      <c r="AN927" s="0" t="str">
        <f aca="false">CONCATENATE(AK927,";",AJ927)</f>
        <v>41,894802;12,4853384</v>
      </c>
      <c r="AO927" s="0" t="str">
        <f aca="false">CONCATENATE(AM927,";",AL927)</f>
        <v>40,061604;9,0977538</v>
      </c>
      <c r="AP927" s="0" t="n">
        <f aca="false">MIN(IF(ISBLANK(X927),9999,X927),IF(ISBLANK(AA927),9999,AA927),IF(ISBLANK(AD927),9999,AD927),IF(ISBLANK(AG927),9999,AG927),IF(ISBLANK(AI927),9999,AI927))</f>
        <v>9999</v>
      </c>
    </row>
    <row r="928" customFormat="false" ht="12.8" hidden="false" customHeight="false" outlineLevel="0" collapsed="false">
      <c r="B928" s="15" t="s">
        <v>89</v>
      </c>
      <c r="C928" s="4" t="n">
        <v>2007</v>
      </c>
      <c r="D928" s="4" t="s">
        <v>60</v>
      </c>
      <c r="E928" s="4" t="s">
        <v>361</v>
      </c>
      <c r="F928" s="4" t="n">
        <v>3</v>
      </c>
      <c r="G928" s="4"/>
      <c r="H928" s="2" t="s">
        <v>1429</v>
      </c>
      <c r="I928" s="2" t="s">
        <v>1431</v>
      </c>
      <c r="J928" s="2" t="s">
        <v>595</v>
      </c>
      <c r="K928" s="4" t="str">
        <f aca="false">CONCATENATE(IF(ISBLANK(W928),"-",W928),"/",IF(ISBLANK(Z928),"-",Z928),"/",IF(ISBLANK(AC928),"-",AC928),"/",IF(ISBLANK(AF928),"-",AF928),"/",IF(ISBLANK(AH928),"-",AH928))</f>
        <v>-/-/-/-/-</v>
      </c>
      <c r="L928" s="4" t="str">
        <f aca="false">CONCATENATE(IF(ISBLANK(X928),"-",X928),"/",IF(ISBLANK(AA928),"-",AA928),"/",IF(ISBLANK(AD928),"-",AD928),"/",IF(ISBLANK(AG928),"-",AG928),"/",IF(ISBLANK(AI928),"-",AI928))</f>
        <v>-/-/-/-/-</v>
      </c>
      <c r="M928" s="14"/>
      <c r="N928" s="4" t="n">
        <v>2009</v>
      </c>
      <c r="O928" s="4" t="str">
        <f aca="false">CONCATENATE(IF(ISBLANK(V928),"-",V928),"/",IF(ISBLANK(Y928),"-",Y928),"/",IF(ISBLANK(AB928),"-",AB928),"/",IF(ISBLANK(AE928),"-",AE928))</f>
        <v>-/-/88/-</v>
      </c>
      <c r="P928" s="4" t="s">
        <v>1429</v>
      </c>
      <c r="Q928" s="4" t="s">
        <v>1419</v>
      </c>
      <c r="T928" s="11" t="n">
        <f aca="false">M928*F928</f>
        <v>0</v>
      </c>
      <c r="U928" s="12" t="n">
        <f aca="false">G928*M928</f>
        <v>0</v>
      </c>
      <c r="V928" s="0" t="s">
        <v>161</v>
      </c>
      <c r="AB928" s="0" t="n">
        <v>88</v>
      </c>
      <c r="AE928" s="15"/>
      <c r="AJ928" s="0" t="n">
        <f aca="false">VLOOKUP(D928,Koordinaten!$A:$C,2,FALSE())</f>
        <v>12.4853384</v>
      </c>
      <c r="AK928" s="0" t="n">
        <f aca="false">VLOOKUP(D928,Koordinaten!$A:$C,3,FALSE())</f>
        <v>41.894802</v>
      </c>
      <c r="AL928" s="0" t="n">
        <f aca="false">IF(ISBLANK($E928),VLOOKUP(D928,Koordinaten!$A:$C,2,FALSE()),VLOOKUP($E928,Koordinaten!$F:$H,2,FALSE()))</f>
        <v>9.0977538</v>
      </c>
      <c r="AM928" s="0" t="n">
        <f aca="false">IF(ISBLANK($E928),VLOOKUP(D928,Koordinaten!$A:$C,3,FALSE()),VLOOKUP($E928,Koordinaten!$F:$H,3,FALSE()))</f>
        <v>40.061604</v>
      </c>
      <c r="AN928" s="0" t="str">
        <f aca="false">CONCATENATE(AK928,";",AJ928)</f>
        <v>41,894802;12,4853384</v>
      </c>
      <c r="AO928" s="0" t="str">
        <f aca="false">CONCATENATE(AM928,";",AL928)</f>
        <v>40,061604;9,0977538</v>
      </c>
      <c r="AP928" s="0" t="n">
        <f aca="false">MIN(IF(ISBLANK(X928),9999,X928),IF(ISBLANK(AA928),9999,AA928),IF(ISBLANK(AD928),9999,AD928),IF(ISBLANK(AG928),9999,AG928),IF(ISBLANK(AI928),9999,AI928))</f>
        <v>9999</v>
      </c>
    </row>
    <row r="929" customFormat="false" ht="12.8" hidden="false" customHeight="false" outlineLevel="0" collapsed="false">
      <c r="B929" s="15" t="s">
        <v>89</v>
      </c>
      <c r="C929" s="4"/>
      <c r="D929" s="4" t="s">
        <v>60</v>
      </c>
      <c r="E929" s="4" t="s">
        <v>191</v>
      </c>
      <c r="F929" s="4" t="n">
        <v>3</v>
      </c>
      <c r="G929" s="4"/>
      <c r="H929" s="2" t="s">
        <v>1432</v>
      </c>
      <c r="I929" s="2" t="s">
        <v>97</v>
      </c>
      <c r="J929" s="2" t="s">
        <v>97</v>
      </c>
      <c r="K929" s="4" t="str">
        <f aca="false">CONCATENATE(IF(ISBLANK(W929),"-",W929),"/",IF(ISBLANK(Z929),"-",Z929),"/",IF(ISBLANK(AC929),"-",AC929),"/",IF(ISBLANK(AF929),"-",AF929),"/",IF(ISBLANK(AH929),"-",AH929))</f>
        <v>-/-/-/-/-</v>
      </c>
      <c r="L929" s="4" t="str">
        <f aca="false">CONCATENATE(IF(ISBLANK(X929),"-",X929),"/",IF(ISBLANK(AA929),"-",AA929),"/",IF(ISBLANK(AD929),"-",AD929),"/",IF(ISBLANK(AG929),"-",AG929),"/",IF(ISBLANK(AI929),"-",AI929))</f>
        <v>-/-/-/-/-</v>
      </c>
      <c r="M929" s="14"/>
      <c r="N929" s="4" t="n">
        <v>2009</v>
      </c>
      <c r="O929" s="4" t="str">
        <f aca="false">CONCATENATE(IF(ISBLANK(V929),"-",V929),"/",IF(ISBLANK(Y929),"-",Y929),"/",IF(ISBLANK(AB929),"-",AB929),"/",IF(ISBLANK(AE929),"-",AE929))</f>
        <v>-/-/-/-</v>
      </c>
      <c r="P929" s="4" t="s">
        <v>1432</v>
      </c>
      <c r="Q929" s="4" t="s">
        <v>1433</v>
      </c>
      <c r="T929" s="11" t="n">
        <f aca="false">M929*F929</f>
        <v>0</v>
      </c>
      <c r="U929" s="12" t="n">
        <f aca="false">G929*M929</f>
        <v>0</v>
      </c>
      <c r="V929" s="0" t="s">
        <v>161</v>
      </c>
      <c r="AB929" s="0" t="s">
        <v>161</v>
      </c>
      <c r="AE929" s="15"/>
      <c r="AJ929" s="0" t="n">
        <f aca="false">VLOOKUP(D929,Koordinaten!$A:$C,2,FALSE())</f>
        <v>12.4853384</v>
      </c>
      <c r="AK929" s="0" t="n">
        <f aca="false">VLOOKUP(D929,Koordinaten!$A:$C,3,FALSE())</f>
        <v>41.894802</v>
      </c>
      <c r="AL929" s="0" t="n">
        <f aca="false">IF(ISBLANK($E929),VLOOKUP(D929,Koordinaten!$A:$C,2,FALSE()),VLOOKUP($E929,Koordinaten!$F:$H,2,FALSE()))</f>
        <v>9.768893</v>
      </c>
      <c r="AM929" s="0" t="n">
        <f aca="false">IF(ISBLANK($E929),VLOOKUP(D929,Koordinaten!$A:$C,3,FALSE()),VLOOKUP($E929,Koordinaten!$F:$H,3,FALSE()))</f>
        <v>45.6209</v>
      </c>
      <c r="AN929" s="0" t="str">
        <f aca="false">CONCATENATE(AK929,";",AJ929)</f>
        <v>41,894802;12,4853384</v>
      </c>
      <c r="AO929" s="0" t="str">
        <f aca="false">CONCATENATE(AM929,";",AL929)</f>
        <v>45,6209;9,768893</v>
      </c>
      <c r="AP929" s="0" t="n">
        <f aca="false">MIN(IF(ISBLANK(X929),9999,X929),IF(ISBLANK(AA929),9999,AA929),IF(ISBLANK(AD929),9999,AD929),IF(ISBLANK(AG929),9999,AG929),IF(ISBLANK(AI929),9999,AI929))</f>
        <v>9999</v>
      </c>
    </row>
    <row r="930" customFormat="false" ht="12.8" hidden="false" customHeight="false" outlineLevel="0" collapsed="false">
      <c r="B930" s="15" t="s">
        <v>44</v>
      </c>
      <c r="C930" s="4"/>
      <c r="D930" s="4" t="s">
        <v>60</v>
      </c>
      <c r="E930" s="4" t="s">
        <v>191</v>
      </c>
      <c r="F930" s="4" t="n">
        <v>4</v>
      </c>
      <c r="G930" s="4"/>
      <c r="H930" s="2" t="s">
        <v>1432</v>
      </c>
      <c r="I930" s="2" t="s">
        <v>1434</v>
      </c>
      <c r="K930" s="4" t="str">
        <f aca="false">CONCATENATE(IF(ISBLANK(W930),"-",W930),"/",IF(ISBLANK(Z930),"-",Z930),"/",IF(ISBLANK(AC930),"-",AC930),"/",IF(ISBLANK(AF930),"-",AF930),"/",IF(ISBLANK(AH930),"-",AH930))</f>
        <v>-/-/-/-/-</v>
      </c>
      <c r="L930" s="4" t="str">
        <f aca="false">CONCATENATE(IF(ISBLANK(X930),"-",X930),"/",IF(ISBLANK(AA930),"-",AA930),"/",IF(ISBLANK(AD930),"-",AD930),"/",IF(ISBLANK(AG930),"-",AG930),"/",IF(ISBLANK(AI930),"-",AI930))</f>
        <v>-/-/-/-/-</v>
      </c>
      <c r="M930" s="14"/>
      <c r="N930" s="4" t="n">
        <v>2009</v>
      </c>
      <c r="O930" s="4" t="str">
        <f aca="false">CONCATENATE(IF(ISBLANK(V930),"-",V930),"/",IF(ISBLANK(Y930),"-",Y930),"/",IF(ISBLANK(AB930),"-",AB930),"/",IF(ISBLANK(AE930),"-",AE930))</f>
        <v>-/-/-/-</v>
      </c>
      <c r="P930" s="4" t="s">
        <v>1432</v>
      </c>
      <c r="Q930" s="4" t="s">
        <v>1433</v>
      </c>
      <c r="T930" s="11" t="n">
        <f aca="false">M930*F930</f>
        <v>0</v>
      </c>
      <c r="U930" s="12" t="n">
        <f aca="false">G930*M930</f>
        <v>0</v>
      </c>
      <c r="V930" s="0" t="s">
        <v>161</v>
      </c>
      <c r="AB930" s="0" t="s">
        <v>161</v>
      </c>
      <c r="AE930" s="15"/>
      <c r="AJ930" s="0" t="n">
        <f aca="false">VLOOKUP(D930,Koordinaten!$A:$C,2,FALSE())</f>
        <v>12.4853384</v>
      </c>
      <c r="AK930" s="0" t="n">
        <f aca="false">VLOOKUP(D930,Koordinaten!$A:$C,3,FALSE())</f>
        <v>41.894802</v>
      </c>
      <c r="AL930" s="0" t="n">
        <f aca="false">IF(ISBLANK($E930),VLOOKUP(D930,Koordinaten!$A:$C,2,FALSE()),VLOOKUP($E930,Koordinaten!$F:$H,2,FALSE()))</f>
        <v>9.768893</v>
      </c>
      <c r="AM930" s="0" t="n">
        <f aca="false">IF(ISBLANK($E930),VLOOKUP(D930,Koordinaten!$A:$C,3,FALSE()),VLOOKUP($E930,Koordinaten!$F:$H,3,FALSE()))</f>
        <v>45.6209</v>
      </c>
      <c r="AN930" s="0" t="str">
        <f aca="false">CONCATENATE(AK930,";",AJ930)</f>
        <v>41,894802;12,4853384</v>
      </c>
      <c r="AO930" s="0" t="str">
        <f aca="false">CONCATENATE(AM930,";",AL930)</f>
        <v>45,6209;9,768893</v>
      </c>
      <c r="AP930" s="0" t="n">
        <f aca="false">MIN(IF(ISBLANK(X930),9999,X930),IF(ISBLANK(AA930),9999,AA930),IF(ISBLANK(AD930),9999,AD930),IF(ISBLANK(AG930),9999,AG930),IF(ISBLANK(AI930),9999,AI930))</f>
        <v>9999</v>
      </c>
    </row>
    <row r="931" customFormat="false" ht="12.8" hidden="false" customHeight="false" outlineLevel="0" collapsed="false">
      <c r="B931" s="15" t="s">
        <v>44</v>
      </c>
      <c r="C931" s="4"/>
      <c r="D931" s="4" t="s">
        <v>60</v>
      </c>
      <c r="E931" s="4" t="s">
        <v>191</v>
      </c>
      <c r="F931" s="4" t="n">
        <v>2</v>
      </c>
      <c r="G931" s="4"/>
      <c r="H931" s="2" t="s">
        <v>1432</v>
      </c>
      <c r="I931" s="2" t="s">
        <v>1435</v>
      </c>
      <c r="K931" s="4" t="str">
        <f aca="false">CONCATENATE(IF(ISBLANK(W931),"-",W931),"/",IF(ISBLANK(Z931),"-",Z931),"/",IF(ISBLANK(AC931),"-",AC931),"/",IF(ISBLANK(AF931),"-",AF931),"/",IF(ISBLANK(AH931),"-",AH931))</f>
        <v>-/-/-/-/-</v>
      </c>
      <c r="L931" s="4" t="str">
        <f aca="false">CONCATENATE(IF(ISBLANK(X931),"-",X931),"/",IF(ISBLANK(AA931),"-",AA931),"/",IF(ISBLANK(AD931),"-",AD931),"/",IF(ISBLANK(AG931),"-",AG931),"/",IF(ISBLANK(AI931),"-",AI931))</f>
        <v>-/-/-/-/-</v>
      </c>
      <c r="M931" s="14"/>
      <c r="N931" s="4" t="n">
        <v>2009</v>
      </c>
      <c r="O931" s="4" t="str">
        <f aca="false">CONCATENATE(IF(ISBLANK(V931),"-",V931),"/",IF(ISBLANK(Y931),"-",Y931),"/",IF(ISBLANK(AB931),"-",AB931),"/",IF(ISBLANK(AE931),"-",AE931))</f>
        <v>-/-/-/-</v>
      </c>
      <c r="P931" s="4" t="s">
        <v>1432</v>
      </c>
      <c r="Q931" s="4" t="s">
        <v>1433</v>
      </c>
      <c r="T931" s="11" t="n">
        <f aca="false">M931*F931</f>
        <v>0</v>
      </c>
      <c r="U931" s="12" t="n">
        <f aca="false">G931*M931</f>
        <v>0</v>
      </c>
      <c r="V931" s="0" t="s">
        <v>161</v>
      </c>
      <c r="AB931" s="0" t="s">
        <v>161</v>
      </c>
      <c r="AE931" s="15"/>
      <c r="AJ931" s="0" t="n">
        <f aca="false">VLOOKUP(D931,Koordinaten!$A:$C,2,FALSE())</f>
        <v>12.4853384</v>
      </c>
      <c r="AK931" s="0" t="n">
        <f aca="false">VLOOKUP(D931,Koordinaten!$A:$C,3,FALSE())</f>
        <v>41.894802</v>
      </c>
      <c r="AL931" s="0" t="n">
        <f aca="false">IF(ISBLANK($E931),VLOOKUP(D931,Koordinaten!$A:$C,2,FALSE()),VLOOKUP($E931,Koordinaten!$F:$H,2,FALSE()))</f>
        <v>9.768893</v>
      </c>
      <c r="AM931" s="0" t="n">
        <f aca="false">IF(ISBLANK($E931),VLOOKUP(D931,Koordinaten!$A:$C,3,FALSE()),VLOOKUP($E931,Koordinaten!$F:$H,3,FALSE()))</f>
        <v>45.6209</v>
      </c>
      <c r="AN931" s="0" t="str">
        <f aca="false">CONCATENATE(AK931,";",AJ931)</f>
        <v>41,894802;12,4853384</v>
      </c>
      <c r="AO931" s="0" t="str">
        <f aca="false">CONCATENATE(AM931,";",AL931)</f>
        <v>45,6209;9,768893</v>
      </c>
      <c r="AP931" s="0" t="n">
        <f aca="false">MIN(IF(ISBLANK(X931),9999,X931),IF(ISBLANK(AA931),9999,AA931),IF(ISBLANK(AD931),9999,AD931),IF(ISBLANK(AG931),9999,AG931),IF(ISBLANK(AI931),9999,AI931))</f>
        <v>9999</v>
      </c>
    </row>
    <row r="932" customFormat="false" ht="12.8" hidden="false" customHeight="false" outlineLevel="0" collapsed="false">
      <c r="B932" s="15" t="s">
        <v>89</v>
      </c>
      <c r="C932" s="4" t="n">
        <v>2007</v>
      </c>
      <c r="D932" s="4" t="s">
        <v>60</v>
      </c>
      <c r="E932" s="4" t="s">
        <v>361</v>
      </c>
      <c r="F932" s="4" t="n">
        <v>1</v>
      </c>
      <c r="G932" s="4"/>
      <c r="H932" s="2" t="s">
        <v>1311</v>
      </c>
      <c r="I932" s="2" t="s">
        <v>1436</v>
      </c>
      <c r="K932" s="4" t="str">
        <f aca="false">CONCATENATE(IF(ISBLANK(W932),"-",W932),"/",IF(ISBLANK(Z932),"-",Z932),"/",IF(ISBLANK(AC932),"-",AC932),"/",IF(ISBLANK(AF932),"-",AF932),"/",IF(ISBLANK(AH932),"-",AH932))</f>
        <v>2009/-/2013/-/-</v>
      </c>
      <c r="L932" s="4" t="str">
        <f aca="false">CONCATENATE(IF(ISBLANK(X932),"-",X932),"/",IF(ISBLANK(AA932),"-",AA932),"/",IF(ISBLANK(AD932),"-",AD932),"/",IF(ISBLANK(AG932),"-",AG932),"/",IF(ISBLANK(AI932),"-",AI932))</f>
        <v>2011/-/2013/-/-</v>
      </c>
      <c r="M932" s="14"/>
      <c r="N932" s="4" t="n">
        <v>2009</v>
      </c>
      <c r="O932" s="4" t="str">
        <f aca="false">CONCATENATE(IF(ISBLANK(V932),"-",V932),"/",IF(ISBLANK(Y932),"-",Y932),"/",IF(ISBLANK(AB932),"-",AB932),"/",IF(ISBLANK(AE932),"-",AE932))</f>
        <v>89/-/89/-</v>
      </c>
      <c r="P932" s="4" t="s">
        <v>1437</v>
      </c>
      <c r="Q932" s="4" t="s">
        <v>1419</v>
      </c>
      <c r="T932" s="11" t="n">
        <f aca="false">M932*F932</f>
        <v>0</v>
      </c>
      <c r="U932" s="12" t="n">
        <f aca="false">G932*M932</f>
        <v>0</v>
      </c>
      <c r="V932" s="0" t="n">
        <v>89</v>
      </c>
      <c r="W932" s="0" t="n">
        <v>2009</v>
      </c>
      <c r="X932" s="0" t="n">
        <v>2011</v>
      </c>
      <c r="AB932" s="0" t="n">
        <v>89</v>
      </c>
      <c r="AC932" s="0" t="n">
        <v>2013</v>
      </c>
      <c r="AD932" s="0" t="n">
        <v>2013</v>
      </c>
      <c r="AE932" s="15"/>
      <c r="AJ932" s="0" t="n">
        <f aca="false">VLOOKUP(D932,Koordinaten!$A:$C,2,FALSE())</f>
        <v>12.4853384</v>
      </c>
      <c r="AK932" s="0" t="n">
        <f aca="false">VLOOKUP(D932,Koordinaten!$A:$C,3,FALSE())</f>
        <v>41.894802</v>
      </c>
      <c r="AL932" s="0" t="n">
        <f aca="false">IF(ISBLANK($E932),VLOOKUP(D932,Koordinaten!$A:$C,2,FALSE()),VLOOKUP($E932,Koordinaten!$F:$H,2,FALSE()))</f>
        <v>9.0977538</v>
      </c>
      <c r="AM932" s="0" t="n">
        <f aca="false">IF(ISBLANK($E932),VLOOKUP(D932,Koordinaten!$A:$C,3,FALSE()),VLOOKUP($E932,Koordinaten!$F:$H,3,FALSE()))</f>
        <v>40.061604</v>
      </c>
      <c r="AN932" s="0" t="str">
        <f aca="false">CONCATENATE(AK932,";",AJ932)</f>
        <v>41,894802;12,4853384</v>
      </c>
      <c r="AO932" s="0" t="str">
        <f aca="false">CONCATENATE(AM932,";",AL932)</f>
        <v>40,061604;9,0977538</v>
      </c>
      <c r="AP932" s="0" t="n">
        <f aca="false">MIN(IF(ISBLANK(X932),9999,X932),IF(ISBLANK(AA932),9999,AA932),IF(ISBLANK(AD932),9999,AD932),IF(ISBLANK(AG932),9999,AG932),IF(ISBLANK(AI932),9999,AI932))</f>
        <v>2011</v>
      </c>
    </row>
    <row r="933" customFormat="false" ht="12.8" hidden="false" customHeight="false" outlineLevel="0" collapsed="false">
      <c r="B933" s="0" t="s">
        <v>44</v>
      </c>
      <c r="C933" s="2" t="n">
        <v>2003</v>
      </c>
      <c r="D933" s="2" t="s">
        <v>60</v>
      </c>
      <c r="E933" s="2" t="s">
        <v>157</v>
      </c>
      <c r="F933" s="2" t="n">
        <v>3</v>
      </c>
      <c r="H933" s="13" t="s">
        <v>935</v>
      </c>
      <c r="I933" s="2" t="s">
        <v>1438</v>
      </c>
      <c r="J933" s="2" t="s">
        <v>73</v>
      </c>
      <c r="K933" s="4" t="str">
        <f aca="false">CONCATENATE(IF(ISBLANK(W933),"-",W933),"/",IF(ISBLANK(Z933),"-",Z933),"/",IF(ISBLANK(AC933),"-",AC933),"/",IF(ISBLANK(AF933),"-",AF933),"/",IF(ISBLANK(AH933),"-",AH933))</f>
        <v>-/-/-/-/-</v>
      </c>
      <c r="L933" s="4" t="str">
        <f aca="false">CONCATENATE(IF(ISBLANK(X933),"-",X933),"/",IF(ISBLANK(AA933),"-",AA933),"/",IF(ISBLANK(AD933),"-",AD933),"/",IF(ISBLANK(AG933),"-",AG933),"/",IF(ISBLANK(AI933),"-",AI933))</f>
        <v>-/-/-/-/-</v>
      </c>
      <c r="N933" s="4" t="n">
        <v>2008</v>
      </c>
      <c r="O933" s="4" t="str">
        <f aca="false">CONCATENATE(IF(ISBLANK(V933),"-",V933),"/",IF(ISBLANK(Y933),"-",Y933),"/",IF(ISBLANK(AB933),"-",AB933),"/",IF(ISBLANK(AE933),"-",AE933))</f>
        <v>-/-/-/-</v>
      </c>
      <c r="P933" s="4" t="s">
        <v>935</v>
      </c>
      <c r="Q933" s="4" t="s">
        <v>1439</v>
      </c>
      <c r="T933" s="11" t="n">
        <f aca="false">M933*F933</f>
        <v>0</v>
      </c>
      <c r="U933" s="12" t="n">
        <f aca="false">G933*M933</f>
        <v>0</v>
      </c>
      <c r="V933" s="2" t="s">
        <v>161</v>
      </c>
      <c r="Y933" s="0" t="s">
        <v>161</v>
      </c>
      <c r="AB933" s="0" t="s">
        <v>161</v>
      </c>
      <c r="AJ933" s="0" t="n">
        <f aca="false">VLOOKUP(D933,Koordinaten!$A:$C,2,FALSE())</f>
        <v>12.4853384</v>
      </c>
      <c r="AK933" s="0" t="n">
        <f aca="false">VLOOKUP(D933,Koordinaten!$A:$C,3,FALSE())</f>
        <v>41.894802</v>
      </c>
      <c r="AL933" s="0" t="n">
        <f aca="false">IF(ISBLANK($E933),VLOOKUP(D933,Koordinaten!$A:$C,2,FALSE()),VLOOKUP($E933,Koordinaten!$F:$H,2,FALSE()))</f>
        <v>11.3547801</v>
      </c>
      <c r="AM933" s="0" t="n">
        <f aca="false">IF(ISBLANK($E933),VLOOKUP(D933,Koordinaten!$A:$C,3,FALSE()),VLOOKUP($E933,Koordinaten!$F:$H,3,FALSE()))</f>
        <v>46.4981125</v>
      </c>
      <c r="AN933" s="0" t="str">
        <f aca="false">CONCATENATE(AK933,";",AJ933)</f>
        <v>41,894802;12,4853384</v>
      </c>
      <c r="AO933" s="0" t="str">
        <f aca="false">CONCATENATE(AM933,";",AL933)</f>
        <v>46,4981125;11,3547801</v>
      </c>
      <c r="AP933" s="0" t="n">
        <f aca="false">MIN(IF(ISBLANK(X933),9999,X933),IF(ISBLANK(AA933),9999,AA933),IF(ISBLANK(AD933),9999,AD933),IF(ISBLANK(AG933),9999,AG933),IF(ISBLANK(AI933),9999,AI933))</f>
        <v>9999</v>
      </c>
    </row>
    <row r="934" customFormat="false" ht="12.8" hidden="false" customHeight="false" outlineLevel="0" collapsed="false">
      <c r="B934" s="0" t="s">
        <v>89</v>
      </c>
      <c r="C934" s="2" t="n">
        <v>2007</v>
      </c>
      <c r="D934" s="2" t="s">
        <v>60</v>
      </c>
      <c r="E934" s="2" t="s">
        <v>157</v>
      </c>
      <c r="F934" s="2" t="n">
        <v>3</v>
      </c>
      <c r="H934" s="13" t="s">
        <v>935</v>
      </c>
      <c r="I934" s="2" t="s">
        <v>1215</v>
      </c>
      <c r="J934" s="2" t="s">
        <v>810</v>
      </c>
      <c r="K934" s="4" t="str">
        <f aca="false">CONCATENATE(IF(ISBLANK(W934),"-",W934),"/",IF(ISBLANK(Z934),"-",Z934),"/",IF(ISBLANK(AC934),"-",AC934),"/",IF(ISBLANK(AF934),"-",AF934),"/",IF(ISBLANK(AH934),"-",AH934))</f>
        <v>-/2008/-/-/-</v>
      </c>
      <c r="L934" s="4" t="str">
        <f aca="false">CONCATENATE(IF(ISBLANK(X934),"-",X934),"/",IF(ISBLANK(AA934),"-",AA934),"/",IF(ISBLANK(AD934),"-",AD934),"/",IF(ISBLANK(AG934),"-",AG934),"/",IF(ISBLANK(AI934),"-",AI934))</f>
        <v>-/2008/-/-/-</v>
      </c>
      <c r="N934" s="4" t="n">
        <v>2008</v>
      </c>
      <c r="O934" s="4" t="str">
        <f aca="false">CONCATENATE(IF(ISBLANK(V934),"-",V934),"/",IF(ISBLANK(Y934),"-",Y934),"/",IF(ISBLANK(AB934),"-",AB934),"/",IF(ISBLANK(AE934),"-",AE934))</f>
        <v>-/92/91/-</v>
      </c>
      <c r="P934" s="4" t="s">
        <v>935</v>
      </c>
      <c r="Q934" s="4" t="s">
        <v>1439</v>
      </c>
      <c r="T934" s="11" t="n">
        <f aca="false">M934*F934</f>
        <v>0</v>
      </c>
      <c r="U934" s="12" t="n">
        <f aca="false">G934*M934</f>
        <v>0</v>
      </c>
      <c r="V934" s="2" t="s">
        <v>161</v>
      </c>
      <c r="Y934" s="0" t="n">
        <v>92</v>
      </c>
      <c r="Z934" s="0" t="n">
        <v>2008</v>
      </c>
      <c r="AA934" s="0" t="n">
        <v>2008</v>
      </c>
      <c r="AB934" s="0" t="n">
        <v>91</v>
      </c>
      <c r="AJ934" s="0" t="n">
        <f aca="false">VLOOKUP(D934,Koordinaten!$A:$C,2,FALSE())</f>
        <v>12.4853384</v>
      </c>
      <c r="AK934" s="0" t="n">
        <f aca="false">VLOOKUP(D934,Koordinaten!$A:$C,3,FALSE())</f>
        <v>41.894802</v>
      </c>
      <c r="AL934" s="0" t="n">
        <f aca="false">IF(ISBLANK($E934),VLOOKUP(D934,Koordinaten!$A:$C,2,FALSE()),VLOOKUP($E934,Koordinaten!$F:$H,2,FALSE()))</f>
        <v>11.3547801</v>
      </c>
      <c r="AM934" s="0" t="n">
        <f aca="false">IF(ISBLANK($E934),VLOOKUP(D934,Koordinaten!$A:$C,3,FALSE()),VLOOKUP($E934,Koordinaten!$F:$H,3,FALSE()))</f>
        <v>46.4981125</v>
      </c>
      <c r="AN934" s="0" t="str">
        <f aca="false">CONCATENATE(AK934,";",AJ934)</f>
        <v>41,894802;12,4853384</v>
      </c>
      <c r="AO934" s="0" t="str">
        <f aca="false">CONCATENATE(AM934,";",AL934)</f>
        <v>46,4981125;11,3547801</v>
      </c>
      <c r="AP934" s="0" t="n">
        <f aca="false">MIN(IF(ISBLANK(X934),9999,X934),IF(ISBLANK(AA934),9999,AA934),IF(ISBLANK(AD934),9999,AD934),IF(ISBLANK(AG934),9999,AG934),IF(ISBLANK(AI934),9999,AI934))</f>
        <v>2008</v>
      </c>
    </row>
    <row r="935" customFormat="false" ht="12.8" hidden="false" customHeight="false" outlineLevel="0" collapsed="false">
      <c r="B935" s="0" t="s">
        <v>89</v>
      </c>
      <c r="C935" s="2" t="n">
        <v>2007</v>
      </c>
      <c r="D935" s="2" t="s">
        <v>60</v>
      </c>
      <c r="E935" s="2" t="s">
        <v>157</v>
      </c>
      <c r="F935" s="2" t="n">
        <v>4</v>
      </c>
      <c r="H935" s="2" t="s">
        <v>1440</v>
      </c>
      <c r="I935" s="2" t="s">
        <v>1441</v>
      </c>
      <c r="J935" s="2" t="s">
        <v>201</v>
      </c>
      <c r="K935" s="4" t="str">
        <f aca="false">CONCATENATE(IF(ISBLANK(W935),"-",W935),"/",IF(ISBLANK(Z935),"-",Z935),"/",IF(ISBLANK(AC935),"-",AC935),"/",IF(ISBLANK(AF935),"-",AF935),"/",IF(ISBLANK(AH935),"-",AH935))</f>
        <v>-/-/-/-/-</v>
      </c>
      <c r="L935" s="4" t="str">
        <f aca="false">CONCATENATE(IF(ISBLANK(X935),"-",X935),"/",IF(ISBLANK(AA935),"-",AA935),"/",IF(ISBLANK(AD935),"-",AD935),"/",IF(ISBLANK(AG935),"-",AG935),"/",IF(ISBLANK(AI935),"-",AI935))</f>
        <v>-/-/-/-/-</v>
      </c>
      <c r="N935" s="4" t="n">
        <v>2008</v>
      </c>
      <c r="O935" s="4" t="str">
        <f aca="false">CONCATENATE(IF(ISBLANK(V935),"-",V935),"/",IF(ISBLANK(Y935),"-",Y935),"/",IF(ISBLANK(AB935),"-",AB935),"/",IF(ISBLANK(AE935),"-",AE935))</f>
        <v>-/-/-/-</v>
      </c>
      <c r="P935" s="4" t="s">
        <v>1442</v>
      </c>
      <c r="Q935" s="4" t="s">
        <v>1439</v>
      </c>
      <c r="T935" s="11" t="n">
        <f aca="false">M935*F935</f>
        <v>0</v>
      </c>
      <c r="U935" s="12" t="n">
        <f aca="false">G935*M935</f>
        <v>0</v>
      </c>
      <c r="V935" s="0" t="s">
        <v>161</v>
      </c>
      <c r="AB935" s="0" t="s">
        <v>161</v>
      </c>
      <c r="AJ935" s="0" t="n">
        <f aca="false">VLOOKUP(D935,Koordinaten!$A:$C,2,FALSE())</f>
        <v>12.4853384</v>
      </c>
      <c r="AK935" s="0" t="n">
        <f aca="false">VLOOKUP(D935,Koordinaten!$A:$C,3,FALSE())</f>
        <v>41.894802</v>
      </c>
      <c r="AL935" s="0" t="n">
        <f aca="false">IF(ISBLANK($E935),VLOOKUP(D935,Koordinaten!$A:$C,2,FALSE()),VLOOKUP($E935,Koordinaten!$F:$H,2,FALSE()))</f>
        <v>11.3547801</v>
      </c>
      <c r="AM935" s="0" t="n">
        <f aca="false">IF(ISBLANK($E935),VLOOKUP(D935,Koordinaten!$A:$C,3,FALSE()),VLOOKUP($E935,Koordinaten!$F:$H,3,FALSE()))</f>
        <v>46.4981125</v>
      </c>
      <c r="AN935" s="0" t="str">
        <f aca="false">CONCATENATE(AK935,";",AJ935)</f>
        <v>41,894802;12,4853384</v>
      </c>
      <c r="AO935" s="0" t="str">
        <f aca="false">CONCATENATE(AM935,";",AL935)</f>
        <v>46,4981125;11,3547801</v>
      </c>
      <c r="AP935" s="0" t="n">
        <f aca="false">MIN(IF(ISBLANK(X935),9999,X935),IF(ISBLANK(AA935),9999,AA935),IF(ISBLANK(AD935),9999,AD935),IF(ISBLANK(AG935),9999,AG935),IF(ISBLANK(AI935),9999,AI935))</f>
        <v>9999</v>
      </c>
    </row>
    <row r="936" customFormat="false" ht="12.8" hidden="false" customHeight="false" outlineLevel="0" collapsed="false">
      <c r="B936" s="0" t="s">
        <v>44</v>
      </c>
      <c r="C936" s="2" t="n">
        <v>2001</v>
      </c>
      <c r="D936" s="2" t="s">
        <v>60</v>
      </c>
      <c r="E936" s="2" t="s">
        <v>496</v>
      </c>
      <c r="F936" s="2" t="n">
        <v>2</v>
      </c>
      <c r="H936" s="2" t="s">
        <v>1443</v>
      </c>
      <c r="I936" s="2" t="s">
        <v>1444</v>
      </c>
      <c r="K936" s="4" t="str">
        <f aca="false">CONCATENATE(IF(ISBLANK(W936),"-",W936),"/",IF(ISBLANK(Z936),"-",Z936),"/",IF(ISBLANK(AC936),"-",AC936),"/",IF(ISBLANK(AF936),"-",AF936),"/",IF(ISBLANK(AH936),"-",AH936))</f>
        <v>-/-/-/-/-</v>
      </c>
      <c r="L936" s="4" t="str">
        <f aca="false">CONCATENATE(IF(ISBLANK(X936),"-",X936),"/",IF(ISBLANK(AA936),"-",AA936),"/",IF(ISBLANK(AD936),"-",AD936),"/",IF(ISBLANK(AG936),"-",AG936),"/",IF(ISBLANK(AI936),"-",AI936))</f>
        <v>-/-/-/-/-</v>
      </c>
      <c r="N936" s="4" t="n">
        <v>2008</v>
      </c>
      <c r="O936" s="4" t="str">
        <f aca="false">CONCATENATE(IF(ISBLANK(V936),"-",V936),"/",IF(ISBLANK(Y936),"-",Y936),"/",IF(ISBLANK(AB936),"-",AB936),"/",IF(ISBLANK(AE936),"-",AE936))</f>
        <v>-/-/-/noch nicht im GR</v>
      </c>
      <c r="P936" s="4" t="s">
        <v>1445</v>
      </c>
      <c r="Q936" s="4" t="s">
        <v>1446</v>
      </c>
      <c r="T936" s="11" t="n">
        <f aca="false">M936*F936</f>
        <v>0</v>
      </c>
      <c r="U936" s="12" t="n">
        <f aca="false">G936*M936</f>
        <v>0</v>
      </c>
      <c r="V936" s="0" t="s">
        <v>161</v>
      </c>
      <c r="AB936" s="0" t="s">
        <v>161</v>
      </c>
      <c r="AE936" s="2" t="s">
        <v>1447</v>
      </c>
      <c r="AJ936" s="0" t="n">
        <f aca="false">VLOOKUP(D936,Koordinaten!$A:$C,2,FALSE())</f>
        <v>12.4853384</v>
      </c>
      <c r="AK936" s="0" t="n">
        <f aca="false">VLOOKUP(D936,Koordinaten!$A:$C,3,FALSE())</f>
        <v>41.894802</v>
      </c>
      <c r="AL936" s="0" t="n">
        <f aca="false">IF(ISBLANK($E936),VLOOKUP(D936,Koordinaten!$A:$C,2,FALSE()),VLOOKUP($E936,Koordinaten!$F:$H,2,FALSE()))</f>
        <v>13.1415872</v>
      </c>
      <c r="AM936" s="0" t="n">
        <f aca="false">IF(ISBLANK($E936),VLOOKUP(D936,Koordinaten!$A:$C,3,FALSE()),VLOOKUP($E936,Koordinaten!$F:$H,3,FALSE()))</f>
        <v>43.3458388</v>
      </c>
      <c r="AN936" s="0" t="str">
        <f aca="false">CONCATENATE(AK936,";",AJ936)</f>
        <v>41,894802;12,4853384</v>
      </c>
      <c r="AO936" s="0" t="str">
        <f aca="false">CONCATENATE(AM936,";",AL936)</f>
        <v>43,3458388;13,1415872</v>
      </c>
      <c r="AP936" s="0" t="n">
        <f aca="false">MIN(IF(ISBLANK(X936),9999,X936),IF(ISBLANK(AA936),9999,AA936),IF(ISBLANK(AD936),9999,AD936),IF(ISBLANK(AG936),9999,AG936),IF(ISBLANK(AI936),9999,AI936))</f>
        <v>9999</v>
      </c>
    </row>
    <row r="937" customFormat="false" ht="12.8" hidden="false" customHeight="false" outlineLevel="0" collapsed="false">
      <c r="B937" s="0" t="s">
        <v>44</v>
      </c>
      <c r="C937" s="2" t="n">
        <v>2003</v>
      </c>
      <c r="D937" s="2" t="s">
        <v>60</v>
      </c>
      <c r="E937" s="2" t="s">
        <v>496</v>
      </c>
      <c r="F937" s="2" t="n">
        <v>4</v>
      </c>
      <c r="H937" s="2" t="s">
        <v>1443</v>
      </c>
      <c r="I937" s="2" t="s">
        <v>1448</v>
      </c>
      <c r="K937" s="4" t="str">
        <f aca="false">CONCATENATE(IF(ISBLANK(W937),"-",W937),"/",IF(ISBLANK(Z937),"-",Z937),"/",IF(ISBLANK(AC937),"-",AC937),"/",IF(ISBLANK(AF937),"-",AF937),"/",IF(ISBLANK(AH937),"-",AH937))</f>
        <v>-/-/-/-/-</v>
      </c>
      <c r="L937" s="4" t="str">
        <f aca="false">CONCATENATE(IF(ISBLANK(X937),"-",X937),"/",IF(ISBLANK(AA937),"-",AA937),"/",IF(ISBLANK(AD937),"-",AD937),"/",IF(ISBLANK(AG937),"-",AG937),"/",IF(ISBLANK(AI937),"-",AI937))</f>
        <v>-/-/-/-/-</v>
      </c>
      <c r="N937" s="4" t="n">
        <v>2008</v>
      </c>
      <c r="O937" s="4" t="str">
        <f aca="false">CONCATENATE(IF(ISBLANK(V937),"-",V937),"/",IF(ISBLANK(Y937),"-",Y937),"/",IF(ISBLANK(AB937),"-",AB937),"/",IF(ISBLANK(AE937),"-",AE937))</f>
        <v>-/-/-/noch nicht im GR</v>
      </c>
      <c r="P937" s="4" t="s">
        <v>1445</v>
      </c>
      <c r="Q937" s="4" t="s">
        <v>1446</v>
      </c>
      <c r="T937" s="11" t="n">
        <f aca="false">M937*F937</f>
        <v>0</v>
      </c>
      <c r="U937" s="12" t="n">
        <f aca="false">G937*M937</f>
        <v>0</v>
      </c>
      <c r="V937" s="0" t="s">
        <v>161</v>
      </c>
      <c r="AB937" s="0" t="s">
        <v>161</v>
      </c>
      <c r="AE937" s="2" t="s">
        <v>1447</v>
      </c>
      <c r="AJ937" s="0" t="n">
        <f aca="false">VLOOKUP(D937,Koordinaten!$A:$C,2,FALSE())</f>
        <v>12.4853384</v>
      </c>
      <c r="AK937" s="0" t="n">
        <f aca="false">VLOOKUP(D937,Koordinaten!$A:$C,3,FALSE())</f>
        <v>41.894802</v>
      </c>
      <c r="AL937" s="0" t="n">
        <f aca="false">IF(ISBLANK($E937),VLOOKUP(D937,Koordinaten!$A:$C,2,FALSE()),VLOOKUP($E937,Koordinaten!$F:$H,2,FALSE()))</f>
        <v>13.1415872</v>
      </c>
      <c r="AM937" s="0" t="n">
        <f aca="false">IF(ISBLANK($E937),VLOOKUP(D937,Koordinaten!$A:$C,3,FALSE()),VLOOKUP($E937,Koordinaten!$F:$H,3,FALSE()))</f>
        <v>43.3458388</v>
      </c>
      <c r="AN937" s="0" t="str">
        <f aca="false">CONCATENATE(AK937,";",AJ937)</f>
        <v>41,894802;12,4853384</v>
      </c>
      <c r="AO937" s="0" t="str">
        <f aca="false">CONCATENATE(AM937,";",AL937)</f>
        <v>43,3458388;13,1415872</v>
      </c>
      <c r="AP937" s="0" t="n">
        <f aca="false">MIN(IF(ISBLANK(X937),9999,X937),IF(ISBLANK(AA937),9999,AA937),IF(ISBLANK(AD937),9999,AD937),IF(ISBLANK(AG937),9999,AG937),IF(ISBLANK(AI937),9999,AI937))</f>
        <v>9999</v>
      </c>
    </row>
    <row r="938" customFormat="false" ht="12.8" hidden="false" customHeight="false" outlineLevel="0" collapsed="false">
      <c r="B938" s="0" t="s">
        <v>44</v>
      </c>
      <c r="C938" s="2" t="n">
        <v>2004</v>
      </c>
      <c r="D938" s="2" t="s">
        <v>60</v>
      </c>
      <c r="E938" s="2" t="s">
        <v>496</v>
      </c>
      <c r="F938" s="2" t="n">
        <v>1</v>
      </c>
      <c r="H938" s="2" t="s">
        <v>1402</v>
      </c>
      <c r="I938" s="2" t="s">
        <v>1404</v>
      </c>
      <c r="K938" s="4" t="str">
        <f aca="false">CONCATENATE(IF(ISBLANK(W938),"-",W938),"/",IF(ISBLANK(Z938),"-",Z938),"/",IF(ISBLANK(AC938),"-",AC938),"/",IF(ISBLANK(AF938),"-",AF938),"/",IF(ISBLANK(AH938),"-",AH938))</f>
        <v>2009/-/2013/-/-</v>
      </c>
      <c r="L938" s="4" t="str">
        <f aca="false">CONCATENATE(IF(ISBLANK(X938),"-",X938),"/",IF(ISBLANK(AA938),"-",AA938),"/",IF(ISBLANK(AD938),"-",AD938),"/",IF(ISBLANK(AG938),"-",AG938),"/",IF(ISBLANK(AI938),"-",AI938))</f>
        <v>2019/-/2019/-/-</v>
      </c>
      <c r="N938" s="4" t="n">
        <v>2008</v>
      </c>
      <c r="O938" s="4" t="str">
        <f aca="false">CONCATENATE(IF(ISBLANK(V938),"-",V938),"/",IF(ISBLANK(Y938),"-",Y938),"/",IF(ISBLANK(AB938),"-",AB938),"/",IF(ISBLANK(AE938),"-",AE938))</f>
        <v>92/-/92/GR3</v>
      </c>
      <c r="P938" s="4" t="s">
        <v>1402</v>
      </c>
      <c r="Q938" s="4" t="s">
        <v>1446</v>
      </c>
      <c r="T938" s="11" t="n">
        <f aca="false">M938*F938</f>
        <v>0</v>
      </c>
      <c r="U938" s="12" t="n">
        <f aca="false">G938*M938</f>
        <v>0</v>
      </c>
      <c r="V938" s="0" t="n">
        <v>92</v>
      </c>
      <c r="W938" s="0" t="n">
        <v>2009</v>
      </c>
      <c r="X938" s="0" t="n">
        <v>2019</v>
      </c>
      <c r="AB938" s="0" t="n">
        <v>92</v>
      </c>
      <c r="AC938" s="0" t="n">
        <v>2013</v>
      </c>
      <c r="AD938" s="0" t="n">
        <v>2019</v>
      </c>
      <c r="AE938" s="2" t="s">
        <v>993</v>
      </c>
      <c r="AJ938" s="0" t="n">
        <f aca="false">VLOOKUP(D938,Koordinaten!$A:$C,2,FALSE())</f>
        <v>12.4853384</v>
      </c>
      <c r="AK938" s="0" t="n">
        <f aca="false">VLOOKUP(D938,Koordinaten!$A:$C,3,FALSE())</f>
        <v>41.894802</v>
      </c>
      <c r="AL938" s="0" t="n">
        <f aca="false">IF(ISBLANK($E938),VLOOKUP(D938,Koordinaten!$A:$C,2,FALSE()),VLOOKUP($E938,Koordinaten!$F:$H,2,FALSE()))</f>
        <v>13.1415872</v>
      </c>
      <c r="AM938" s="0" t="n">
        <f aca="false">IF(ISBLANK($E938),VLOOKUP(D938,Koordinaten!$A:$C,3,FALSE()),VLOOKUP($E938,Koordinaten!$F:$H,3,FALSE()))</f>
        <v>43.3458388</v>
      </c>
      <c r="AN938" s="0" t="str">
        <f aca="false">CONCATENATE(AK938,";",AJ938)</f>
        <v>41,894802;12,4853384</v>
      </c>
      <c r="AO938" s="0" t="str">
        <f aca="false">CONCATENATE(AM938,";",AL938)</f>
        <v>43,3458388;13,1415872</v>
      </c>
      <c r="AP938" s="0" t="n">
        <f aca="false">MIN(IF(ISBLANK(X938),9999,X938),IF(ISBLANK(AA938),9999,AA938),IF(ISBLANK(AD938),9999,AD938),IF(ISBLANK(AG938),9999,AG938),IF(ISBLANK(AI938),9999,AI938))</f>
        <v>2019</v>
      </c>
    </row>
    <row r="939" customFormat="false" ht="12.8" hidden="false" customHeight="false" outlineLevel="0" collapsed="false">
      <c r="B939" s="0" t="s">
        <v>44</v>
      </c>
      <c r="C939" s="2" t="n">
        <v>2003</v>
      </c>
      <c r="D939" s="2" t="s">
        <v>60</v>
      </c>
      <c r="E939" s="2" t="s">
        <v>496</v>
      </c>
      <c r="F939" s="2" t="n">
        <v>2</v>
      </c>
      <c r="H939" s="2" t="s">
        <v>1402</v>
      </c>
      <c r="I939" s="2" t="s">
        <v>1449</v>
      </c>
      <c r="K939" s="4" t="str">
        <f aca="false">CONCATENATE(IF(ISBLANK(W939),"-",W939),"/",IF(ISBLANK(Z939),"-",Z939),"/",IF(ISBLANK(AC939),"-",AC939),"/",IF(ISBLANK(AF939),"-",AF939),"/",IF(ISBLANK(AH939),"-",AH939))</f>
        <v>-/-/-/-/-</v>
      </c>
      <c r="L939" s="4" t="str">
        <f aca="false">CONCATENATE(IF(ISBLANK(X939),"-",X939),"/",IF(ISBLANK(AA939),"-",AA939),"/",IF(ISBLANK(AD939),"-",AD939),"/",IF(ISBLANK(AG939),"-",AG939),"/",IF(ISBLANK(AI939),"-",AI939))</f>
        <v>-/-/-/-/-</v>
      </c>
      <c r="N939" s="4" t="n">
        <v>2008</v>
      </c>
      <c r="O939" s="4" t="str">
        <f aca="false">CONCATENATE(IF(ISBLANK(V939),"-",V939),"/",IF(ISBLANK(Y939),"-",Y939),"/",IF(ISBLANK(AB939),"-",AB939),"/",IF(ISBLANK(AE939),"-",AE939))</f>
        <v>-/-/-/GR2</v>
      </c>
      <c r="P939" s="4" t="s">
        <v>1402</v>
      </c>
      <c r="Q939" s="4" t="s">
        <v>1446</v>
      </c>
      <c r="T939" s="11" t="n">
        <f aca="false">M939*F939</f>
        <v>0</v>
      </c>
      <c r="U939" s="12" t="n">
        <f aca="false">G939*M939</f>
        <v>0</v>
      </c>
      <c r="V939" s="0" t="s">
        <v>161</v>
      </c>
      <c r="AB939" s="0" t="s">
        <v>161</v>
      </c>
      <c r="AE939" s="2" t="s">
        <v>1335</v>
      </c>
      <c r="AJ939" s="0" t="n">
        <f aca="false">VLOOKUP(D939,Koordinaten!$A:$C,2,FALSE())</f>
        <v>12.4853384</v>
      </c>
      <c r="AK939" s="0" t="n">
        <f aca="false">VLOOKUP(D939,Koordinaten!$A:$C,3,FALSE())</f>
        <v>41.894802</v>
      </c>
      <c r="AL939" s="0" t="n">
        <f aca="false">IF(ISBLANK($E939),VLOOKUP(D939,Koordinaten!$A:$C,2,FALSE()),VLOOKUP($E939,Koordinaten!$F:$H,2,FALSE()))</f>
        <v>13.1415872</v>
      </c>
      <c r="AM939" s="0" t="n">
        <f aca="false">IF(ISBLANK($E939),VLOOKUP(D939,Koordinaten!$A:$C,3,FALSE()),VLOOKUP($E939,Koordinaten!$F:$H,3,FALSE()))</f>
        <v>43.3458388</v>
      </c>
      <c r="AN939" s="0" t="str">
        <f aca="false">CONCATENATE(AK939,";",AJ939)</f>
        <v>41,894802;12,4853384</v>
      </c>
      <c r="AO939" s="0" t="str">
        <f aca="false">CONCATENATE(AM939,";",AL939)</f>
        <v>43,3458388;13,1415872</v>
      </c>
      <c r="AP939" s="0" t="n">
        <f aca="false">MIN(IF(ISBLANK(X939),9999,X939),IF(ISBLANK(AA939),9999,AA939),IF(ISBLANK(AD939),9999,AD939),IF(ISBLANK(AG939),9999,AG939),IF(ISBLANK(AI939),9999,AI939))</f>
        <v>9999</v>
      </c>
    </row>
    <row r="940" customFormat="false" ht="12.8" hidden="false" customHeight="false" outlineLevel="0" collapsed="false">
      <c r="B940" s="0" t="s">
        <v>44</v>
      </c>
      <c r="C940" s="2" t="n">
        <v>2004</v>
      </c>
      <c r="D940" s="2" t="s">
        <v>60</v>
      </c>
      <c r="E940" s="2" t="s">
        <v>496</v>
      </c>
      <c r="F940" s="2" t="n">
        <v>3</v>
      </c>
      <c r="H940" s="2" t="s">
        <v>1402</v>
      </c>
      <c r="I940" s="2" t="s">
        <v>1405</v>
      </c>
      <c r="K940" s="4" t="str">
        <f aca="false">CONCATENATE(IF(ISBLANK(W940),"-",W940),"/",IF(ISBLANK(Z940),"-",Z940),"/",IF(ISBLANK(AC940),"-",AC940),"/",IF(ISBLANK(AF940),"-",AF940),"/",IF(ISBLANK(AH940),"-",AH940))</f>
        <v>2009/-/2013/-/-</v>
      </c>
      <c r="L940" s="4" t="str">
        <f aca="false">CONCATENATE(IF(ISBLANK(X940),"-",X940),"/",IF(ISBLANK(AA940),"-",AA940),"/",IF(ISBLANK(AD940),"-",AD940),"/",IF(ISBLANK(AG940),"-",AG940),"/",IF(ISBLANK(AI940),"-",AI940))</f>
        <v>2016/-/2016/-/-</v>
      </c>
      <c r="N940" s="4" t="n">
        <v>2008</v>
      </c>
      <c r="O940" s="4" t="str">
        <f aca="false">CONCATENATE(IF(ISBLANK(V940),"-",V940),"/",IF(ISBLANK(Y940),"-",Y940),"/",IF(ISBLANK(AB940),"-",AB940),"/",IF(ISBLANK(AE940),"-",AE940))</f>
        <v>92/-/92/GR3</v>
      </c>
      <c r="P940" s="4" t="s">
        <v>1402</v>
      </c>
      <c r="Q940" s="4" t="s">
        <v>1446</v>
      </c>
      <c r="T940" s="11" t="n">
        <f aca="false">M940*F940</f>
        <v>0</v>
      </c>
      <c r="U940" s="12" t="n">
        <f aca="false">G940*M940</f>
        <v>0</v>
      </c>
      <c r="V940" s="0" t="n">
        <v>92</v>
      </c>
      <c r="W940" s="0" t="n">
        <v>2009</v>
      </c>
      <c r="X940" s="0" t="n">
        <v>2016</v>
      </c>
      <c r="AB940" s="0" t="n">
        <v>92</v>
      </c>
      <c r="AC940" s="0" t="n">
        <v>2013</v>
      </c>
      <c r="AD940" s="0" t="n">
        <v>2016</v>
      </c>
      <c r="AE940" s="2" t="s">
        <v>993</v>
      </c>
      <c r="AJ940" s="0" t="n">
        <f aca="false">VLOOKUP(D940,Koordinaten!$A:$C,2,FALSE())</f>
        <v>12.4853384</v>
      </c>
      <c r="AK940" s="0" t="n">
        <f aca="false">VLOOKUP(D940,Koordinaten!$A:$C,3,FALSE())</f>
        <v>41.894802</v>
      </c>
      <c r="AL940" s="0" t="n">
        <f aca="false">IF(ISBLANK($E940),VLOOKUP(D940,Koordinaten!$A:$C,2,FALSE()),VLOOKUP($E940,Koordinaten!$F:$H,2,FALSE()))</f>
        <v>13.1415872</v>
      </c>
      <c r="AM940" s="0" t="n">
        <f aca="false">IF(ISBLANK($E940),VLOOKUP(D940,Koordinaten!$A:$C,3,FALSE()),VLOOKUP($E940,Koordinaten!$F:$H,3,FALSE()))</f>
        <v>43.3458388</v>
      </c>
      <c r="AN940" s="0" t="str">
        <f aca="false">CONCATENATE(AK940,";",AJ940)</f>
        <v>41,894802;12,4853384</v>
      </c>
      <c r="AO940" s="0" t="str">
        <f aca="false">CONCATENATE(AM940,";",AL940)</f>
        <v>43,3458388;13,1415872</v>
      </c>
      <c r="AP940" s="0" t="n">
        <f aca="false">MIN(IF(ISBLANK(X940),9999,X940),IF(ISBLANK(AA940),9999,AA940),IF(ISBLANK(AD940),9999,AD940),IF(ISBLANK(AG940),9999,AG940),IF(ISBLANK(AI940),9999,AI940))</f>
        <v>2016</v>
      </c>
    </row>
    <row r="941" customFormat="false" ht="20" hidden="false" customHeight="false" outlineLevel="0" collapsed="false">
      <c r="B941" s="0" t="s">
        <v>89</v>
      </c>
      <c r="C941" s="2" t="n">
        <v>2006</v>
      </c>
      <c r="D941" s="2" t="s">
        <v>60</v>
      </c>
      <c r="E941" s="2" t="s">
        <v>496</v>
      </c>
      <c r="F941" s="2" t="n">
        <v>10</v>
      </c>
      <c r="H941" s="2" t="s">
        <v>1393</v>
      </c>
      <c r="I941" s="2" t="s">
        <v>1395</v>
      </c>
      <c r="K941" s="4" t="str">
        <f aca="false">CONCATENATE(IF(ISBLANK(W941),"-",W941),"/",IF(ISBLANK(Z941),"-",Z941),"/",IF(ISBLANK(AC941),"-",AC941),"/",IF(ISBLANK(AF941),"-",AF941),"/",IF(ISBLANK(AH941),"-",AH941))</f>
        <v>-/-/-/-/-</v>
      </c>
      <c r="L941" s="4" t="str">
        <f aca="false">CONCATENATE(IF(ISBLANK(X941),"-",X941),"/",IF(ISBLANK(AA941),"-",AA941),"/",IF(ISBLANK(AD941),"-",AD941),"/",IF(ISBLANK(AG941),"-",AG941),"/",IF(ISBLANK(AI941),"-",AI941))</f>
        <v>-/-/-/-/-</v>
      </c>
      <c r="N941" s="4" t="n">
        <v>2008</v>
      </c>
      <c r="O941" s="4" t="str">
        <f aca="false">CONCATENATE(IF(ISBLANK(V941),"-",V941),"/",IF(ISBLANK(Y941),"-",Y941),"/",IF(ISBLANK(AB941),"-",AB941),"/",IF(ISBLANK(AE941),"-",AE941))</f>
        <v>-/-/92/noch nicht im GR</v>
      </c>
      <c r="P941" s="4" t="s">
        <v>1393</v>
      </c>
      <c r="Q941" s="4" t="s">
        <v>1446</v>
      </c>
      <c r="T941" s="11" t="n">
        <f aca="false">M941*F941</f>
        <v>0</v>
      </c>
      <c r="U941" s="12" t="n">
        <f aca="false">G941*M941</f>
        <v>0</v>
      </c>
      <c r="V941" s="0" t="s">
        <v>161</v>
      </c>
      <c r="AB941" s="0" t="n">
        <v>92</v>
      </c>
      <c r="AE941" s="2" t="s">
        <v>1447</v>
      </c>
      <c r="AJ941" s="0" t="n">
        <f aca="false">VLOOKUP(D941,Koordinaten!$A:$C,2,FALSE())</f>
        <v>12.4853384</v>
      </c>
      <c r="AK941" s="0" t="n">
        <f aca="false">VLOOKUP(D941,Koordinaten!$A:$C,3,FALSE())</f>
        <v>41.894802</v>
      </c>
      <c r="AL941" s="0" t="n">
        <f aca="false">IF(ISBLANK($E941),VLOOKUP(D941,Koordinaten!$A:$C,2,FALSE()),VLOOKUP($E941,Koordinaten!$F:$H,2,FALSE()))</f>
        <v>13.1415872</v>
      </c>
      <c r="AM941" s="0" t="n">
        <f aca="false">IF(ISBLANK($E941),VLOOKUP(D941,Koordinaten!$A:$C,3,FALSE()),VLOOKUP($E941,Koordinaten!$F:$H,3,FALSE()))</f>
        <v>43.3458388</v>
      </c>
      <c r="AN941" s="0" t="str">
        <f aca="false">CONCATENATE(AK941,";",AJ941)</f>
        <v>41,894802;12,4853384</v>
      </c>
      <c r="AO941" s="0" t="str">
        <f aca="false">CONCATENATE(AM941,";",AL941)</f>
        <v>43,3458388;13,1415872</v>
      </c>
      <c r="AP941" s="0" t="n">
        <f aca="false">MIN(IF(ISBLANK(X941),9999,X941),IF(ISBLANK(AA941),9999,AA941),IF(ISBLANK(AD941),9999,AD941),IF(ISBLANK(AG941),9999,AG941),IF(ISBLANK(AI941),9999,AI941))</f>
        <v>9999</v>
      </c>
    </row>
    <row r="942" customFormat="false" ht="13" hidden="false" customHeight="false" outlineLevel="0" collapsed="false">
      <c r="B942" s="0" t="s">
        <v>44</v>
      </c>
      <c r="C942" s="2" t="n">
        <v>2004</v>
      </c>
      <c r="D942" s="2" t="s">
        <v>60</v>
      </c>
      <c r="E942" s="2" t="s">
        <v>496</v>
      </c>
      <c r="F942" s="2" t="n">
        <v>2</v>
      </c>
      <c r="H942" s="2" t="s">
        <v>1393</v>
      </c>
      <c r="I942" s="2" t="s">
        <v>1450</v>
      </c>
      <c r="K942" s="4" t="str">
        <f aca="false">CONCATENATE(IF(ISBLANK(W942),"-",W942),"/",IF(ISBLANK(Z942),"-",Z942),"/",IF(ISBLANK(AC942),"-",AC942),"/",IF(ISBLANK(AF942),"-",AF942),"/",IF(ISBLANK(AH942),"-",AH942))</f>
        <v>-/-/-/-/-</v>
      </c>
      <c r="L942" s="4" t="str">
        <f aca="false">CONCATENATE(IF(ISBLANK(X942),"-",X942),"/",IF(ISBLANK(AA942),"-",AA942),"/",IF(ISBLANK(AD942),"-",AD942),"/",IF(ISBLANK(AG942),"-",AG942),"/",IF(ISBLANK(AI942),"-",AI942))</f>
        <v>-/-/-/-/-</v>
      </c>
      <c r="N942" s="4" t="n">
        <v>2008</v>
      </c>
      <c r="O942" s="4" t="str">
        <f aca="false">CONCATENATE(IF(ISBLANK(V942),"-",V942),"/",IF(ISBLANK(Y942),"-",Y942),"/",IF(ISBLANK(AB942),"-",AB942),"/",IF(ISBLANK(AE942),"-",AE942))</f>
        <v>-/-/-/GR2</v>
      </c>
      <c r="P942" s="4" t="s">
        <v>1393</v>
      </c>
      <c r="Q942" s="4" t="s">
        <v>1446</v>
      </c>
      <c r="T942" s="11" t="n">
        <f aca="false">M942*F942</f>
        <v>0</v>
      </c>
      <c r="U942" s="12" t="n">
        <f aca="false">G942*M942</f>
        <v>0</v>
      </c>
      <c r="V942" s="0" t="s">
        <v>161</v>
      </c>
      <c r="AB942" s="0" t="s">
        <v>161</v>
      </c>
      <c r="AE942" s="2" t="s">
        <v>1335</v>
      </c>
      <c r="AJ942" s="0" t="n">
        <f aca="false">VLOOKUP(D942,Koordinaten!$A:$C,2,FALSE())</f>
        <v>12.4853384</v>
      </c>
      <c r="AK942" s="0" t="n">
        <f aca="false">VLOOKUP(D942,Koordinaten!$A:$C,3,FALSE())</f>
        <v>41.894802</v>
      </c>
      <c r="AL942" s="0" t="n">
        <f aca="false">IF(ISBLANK($E942),VLOOKUP(D942,Koordinaten!$A:$C,2,FALSE()),VLOOKUP($E942,Koordinaten!$F:$H,2,FALSE()))</f>
        <v>13.1415872</v>
      </c>
      <c r="AM942" s="0" t="n">
        <f aca="false">IF(ISBLANK($E942),VLOOKUP(D942,Koordinaten!$A:$C,3,FALSE()),VLOOKUP($E942,Koordinaten!$F:$H,3,FALSE()))</f>
        <v>43.3458388</v>
      </c>
      <c r="AN942" s="0" t="str">
        <f aca="false">CONCATENATE(AK942,";",AJ942)</f>
        <v>41,894802;12,4853384</v>
      </c>
      <c r="AO942" s="0" t="str">
        <f aca="false">CONCATENATE(AM942,";",AL942)</f>
        <v>43,3458388;13,1415872</v>
      </c>
      <c r="AP942" s="0" t="n">
        <f aca="false">MIN(IF(ISBLANK(X942),9999,X942),IF(ISBLANK(AA942),9999,AA942),IF(ISBLANK(AD942),9999,AD942),IF(ISBLANK(AG942),9999,AG942),IF(ISBLANK(AI942),9999,AI942))</f>
        <v>9999</v>
      </c>
    </row>
    <row r="943" customFormat="false" ht="13" hidden="false" customHeight="false" outlineLevel="0" collapsed="false">
      <c r="B943" s="0" t="s">
        <v>44</v>
      </c>
      <c r="C943" s="2" t="n">
        <v>2005</v>
      </c>
      <c r="D943" s="2" t="s">
        <v>60</v>
      </c>
      <c r="E943" s="2" t="s">
        <v>496</v>
      </c>
      <c r="F943" s="2" t="n">
        <v>6</v>
      </c>
      <c r="H943" s="2" t="s">
        <v>1393</v>
      </c>
      <c r="I943" s="2" t="s">
        <v>1451</v>
      </c>
      <c r="K943" s="4" t="str">
        <f aca="false">CONCATENATE(IF(ISBLANK(W943),"-",W943),"/",IF(ISBLANK(Z943),"-",Z943),"/",IF(ISBLANK(AC943),"-",AC943),"/",IF(ISBLANK(AF943),"-",AF943),"/",IF(ISBLANK(AH943),"-",AH943))</f>
        <v>-/-/-/-/-</v>
      </c>
      <c r="L943" s="4" t="str">
        <f aca="false">CONCATENATE(IF(ISBLANK(X943),"-",X943),"/",IF(ISBLANK(AA943),"-",AA943),"/",IF(ISBLANK(AD943),"-",AD943),"/",IF(ISBLANK(AG943),"-",AG943),"/",IF(ISBLANK(AI943),"-",AI943))</f>
        <v>-/-/-/-/-</v>
      </c>
      <c r="N943" s="4" t="n">
        <v>2008</v>
      </c>
      <c r="O943" s="4" t="str">
        <f aca="false">CONCATENATE(IF(ISBLANK(V943),"-",V943),"/",IF(ISBLANK(Y943),"-",Y943),"/",IF(ISBLANK(AB943),"-",AB943),"/",IF(ISBLANK(AE943),"-",AE943))</f>
        <v>-/-/-/noch nicht im GR</v>
      </c>
      <c r="P943" s="4" t="s">
        <v>1393</v>
      </c>
      <c r="Q943" s="4" t="s">
        <v>1446</v>
      </c>
      <c r="T943" s="11" t="n">
        <f aca="false">M943*F943</f>
        <v>0</v>
      </c>
      <c r="U943" s="12" t="n">
        <f aca="false">G943*M943</f>
        <v>0</v>
      </c>
      <c r="V943" s="0" t="s">
        <v>161</v>
      </c>
      <c r="AB943" s="0" t="s">
        <v>161</v>
      </c>
      <c r="AE943" s="2" t="s">
        <v>1447</v>
      </c>
      <c r="AJ943" s="0" t="n">
        <f aca="false">VLOOKUP(D943,Koordinaten!$A:$C,2,FALSE())</f>
        <v>12.4853384</v>
      </c>
      <c r="AK943" s="0" t="n">
        <f aca="false">VLOOKUP(D943,Koordinaten!$A:$C,3,FALSE())</f>
        <v>41.894802</v>
      </c>
      <c r="AL943" s="0" t="n">
        <f aca="false">IF(ISBLANK($E943),VLOOKUP(D943,Koordinaten!$A:$C,2,FALSE()),VLOOKUP($E943,Koordinaten!$F:$H,2,FALSE()))</f>
        <v>13.1415872</v>
      </c>
      <c r="AM943" s="0" t="n">
        <f aca="false">IF(ISBLANK($E943),VLOOKUP(D943,Koordinaten!$A:$C,3,FALSE()),VLOOKUP($E943,Koordinaten!$F:$H,3,FALSE()))</f>
        <v>43.3458388</v>
      </c>
      <c r="AN943" s="0" t="str">
        <f aca="false">CONCATENATE(AK943,";",AJ943)</f>
        <v>41,894802;12,4853384</v>
      </c>
      <c r="AO943" s="0" t="str">
        <f aca="false">CONCATENATE(AM943,";",AL943)</f>
        <v>43,3458388;13,1415872</v>
      </c>
      <c r="AP943" s="0" t="n">
        <f aca="false">MIN(IF(ISBLANK(X943),9999,X943),IF(ISBLANK(AA943),9999,AA943),IF(ISBLANK(AD943),9999,AD943),IF(ISBLANK(AG943),9999,AG943),IF(ISBLANK(AI943),9999,AI943))</f>
        <v>9999</v>
      </c>
    </row>
    <row r="944" customFormat="false" ht="13" hidden="false" customHeight="false" outlineLevel="0" collapsed="false">
      <c r="B944" s="0" t="s">
        <v>52</v>
      </c>
      <c r="C944" s="2"/>
      <c r="D944" s="2" t="s">
        <v>60</v>
      </c>
      <c r="E944" s="2" t="s">
        <v>496</v>
      </c>
      <c r="F944" s="2" t="n">
        <v>1</v>
      </c>
      <c r="H944" s="2" t="s">
        <v>1393</v>
      </c>
      <c r="I944" s="2" t="s">
        <v>1452</v>
      </c>
      <c r="K944" s="4" t="str">
        <f aca="false">CONCATENATE(IF(ISBLANK(W944),"-",W944),"/",IF(ISBLANK(Z944),"-",Z944),"/",IF(ISBLANK(AC944),"-",AC944),"/",IF(ISBLANK(AF944),"-",AF944),"/",IF(ISBLANK(AH944),"-",AH944))</f>
        <v>-/-/-/-/-</v>
      </c>
      <c r="L944" s="4" t="str">
        <f aca="false">CONCATENATE(IF(ISBLANK(X944),"-",X944),"/",IF(ISBLANK(AA944),"-",AA944),"/",IF(ISBLANK(AD944),"-",AD944),"/",IF(ISBLANK(AG944),"-",AG944),"/",IF(ISBLANK(AI944),"-",AI944))</f>
        <v>-/-/-/-/-</v>
      </c>
      <c r="N944" s="4" t="n">
        <v>2008</v>
      </c>
      <c r="O944" s="4" t="str">
        <f aca="false">CONCATENATE(IF(ISBLANK(V944),"-",V944),"/",IF(ISBLANK(Y944),"-",Y944),"/",IF(ISBLANK(AB944),"-",AB944),"/",IF(ISBLANK(AE944),"-",AE944))</f>
        <v>-/-/-/-</v>
      </c>
      <c r="P944" s="4" t="s">
        <v>1393</v>
      </c>
      <c r="Q944" s="4" t="s">
        <v>1446</v>
      </c>
      <c r="T944" s="11" t="n">
        <f aca="false">M944*F944</f>
        <v>0</v>
      </c>
      <c r="U944" s="12" t="n">
        <f aca="false">G944*M944</f>
        <v>0</v>
      </c>
      <c r="V944" s="0" t="s">
        <v>161</v>
      </c>
      <c r="AB944" s="0" t="s">
        <v>161</v>
      </c>
      <c r="AJ944" s="0" t="n">
        <f aca="false">VLOOKUP(D944,Koordinaten!$A:$C,2,FALSE())</f>
        <v>12.4853384</v>
      </c>
      <c r="AK944" s="0" t="n">
        <f aca="false">VLOOKUP(D944,Koordinaten!$A:$C,3,FALSE())</f>
        <v>41.894802</v>
      </c>
      <c r="AL944" s="0" t="n">
        <f aca="false">IF(ISBLANK($E944),VLOOKUP(D944,Koordinaten!$A:$C,2,FALSE()),VLOOKUP($E944,Koordinaten!$F:$H,2,FALSE()))</f>
        <v>13.1415872</v>
      </c>
      <c r="AM944" s="0" t="n">
        <f aca="false">IF(ISBLANK($E944),VLOOKUP(D944,Koordinaten!$A:$C,3,FALSE()),VLOOKUP($E944,Koordinaten!$F:$H,3,FALSE()))</f>
        <v>43.3458388</v>
      </c>
      <c r="AN944" s="0" t="str">
        <f aca="false">CONCATENATE(AK944,";",AJ944)</f>
        <v>41,894802;12,4853384</v>
      </c>
      <c r="AO944" s="0" t="str">
        <f aca="false">CONCATENATE(AM944,";",AL944)</f>
        <v>43,3458388;13,1415872</v>
      </c>
      <c r="AP944" s="0" t="n">
        <f aca="false">MIN(IF(ISBLANK(X944),9999,X944),IF(ISBLANK(AA944),9999,AA944),IF(ISBLANK(AD944),9999,AD944),IF(ISBLANK(AG944),9999,AG944),IF(ISBLANK(AI944),9999,AI944))</f>
        <v>9999</v>
      </c>
    </row>
    <row r="945" customFormat="false" ht="13" hidden="false" customHeight="false" outlineLevel="0" collapsed="false">
      <c r="B945" s="0" t="s">
        <v>128</v>
      </c>
      <c r="C945" s="2"/>
      <c r="D945" s="2" t="s">
        <v>60</v>
      </c>
      <c r="E945" s="2" t="s">
        <v>496</v>
      </c>
      <c r="F945" s="2" t="n">
        <v>6</v>
      </c>
      <c r="H945" s="2" t="s">
        <v>1393</v>
      </c>
      <c r="I945" s="2" t="s">
        <v>1453</v>
      </c>
      <c r="K945" s="4" t="str">
        <f aca="false">CONCATENATE(IF(ISBLANK(W945),"-",W945),"/",IF(ISBLANK(Z945),"-",Z945),"/",IF(ISBLANK(AC945),"-",AC945),"/",IF(ISBLANK(AF945),"-",AF945),"/",IF(ISBLANK(AH945),"-",AH945))</f>
        <v>-/-/-/-/-</v>
      </c>
      <c r="L945" s="4" t="str">
        <f aca="false">CONCATENATE(IF(ISBLANK(X945),"-",X945),"/",IF(ISBLANK(AA945),"-",AA945),"/",IF(ISBLANK(AD945),"-",AD945),"/",IF(ISBLANK(AG945),"-",AG945),"/",IF(ISBLANK(AI945),"-",AI945))</f>
        <v>-/-/-/-/-</v>
      </c>
      <c r="N945" s="4" t="n">
        <v>2008</v>
      </c>
      <c r="O945" s="4" t="str">
        <f aca="false">CONCATENATE(IF(ISBLANK(V945),"-",V945),"/",IF(ISBLANK(Y945),"-",Y945),"/",IF(ISBLANK(AB945),"-",AB945),"/",IF(ISBLANK(AE945),"-",AE945))</f>
        <v>-/-/-/-</v>
      </c>
      <c r="P945" s="4" t="s">
        <v>1393</v>
      </c>
      <c r="Q945" s="4" t="s">
        <v>1446</v>
      </c>
      <c r="T945" s="11" t="n">
        <f aca="false">M945*F945</f>
        <v>0</v>
      </c>
      <c r="U945" s="12" t="n">
        <f aca="false">G945*M945</f>
        <v>0</v>
      </c>
      <c r="V945" s="0" t="s">
        <v>161</v>
      </c>
      <c r="AB945" s="0" t="s">
        <v>161</v>
      </c>
      <c r="AJ945" s="0" t="n">
        <f aca="false">VLOOKUP(D945,Koordinaten!$A:$C,2,FALSE())</f>
        <v>12.4853384</v>
      </c>
      <c r="AK945" s="0" t="n">
        <f aca="false">VLOOKUP(D945,Koordinaten!$A:$C,3,FALSE())</f>
        <v>41.894802</v>
      </c>
      <c r="AL945" s="0" t="n">
        <f aca="false">IF(ISBLANK($E945),VLOOKUP(D945,Koordinaten!$A:$C,2,FALSE()),VLOOKUP($E945,Koordinaten!$F:$H,2,FALSE()))</f>
        <v>13.1415872</v>
      </c>
      <c r="AM945" s="0" t="n">
        <f aca="false">IF(ISBLANK($E945),VLOOKUP(D945,Koordinaten!$A:$C,3,FALSE()),VLOOKUP($E945,Koordinaten!$F:$H,3,FALSE()))</f>
        <v>43.3458388</v>
      </c>
      <c r="AN945" s="0" t="str">
        <f aca="false">CONCATENATE(AK945,";",AJ945)</f>
        <v>41,894802;12,4853384</v>
      </c>
      <c r="AO945" s="0" t="str">
        <f aca="false">CONCATENATE(AM945,";",AL945)</f>
        <v>43,3458388;13,1415872</v>
      </c>
      <c r="AP945" s="0" t="n">
        <f aca="false">MIN(IF(ISBLANK(X945),9999,X945),IF(ISBLANK(AA945),9999,AA945),IF(ISBLANK(AD945),9999,AD945),IF(ISBLANK(AG945),9999,AG945),IF(ISBLANK(AI945),9999,AI945))</f>
        <v>9999</v>
      </c>
    </row>
    <row r="946" customFormat="false" ht="13" hidden="false" customHeight="false" outlineLevel="0" collapsed="false">
      <c r="B946" s="0" t="s">
        <v>89</v>
      </c>
      <c r="C946" s="2" t="n">
        <v>2006</v>
      </c>
      <c r="D946" s="2" t="s">
        <v>60</v>
      </c>
      <c r="E946" s="2" t="s">
        <v>496</v>
      </c>
      <c r="F946" s="2" t="n">
        <v>3</v>
      </c>
      <c r="H946" s="2" t="s">
        <v>1454</v>
      </c>
      <c r="I946" s="2" t="s">
        <v>1455</v>
      </c>
      <c r="K946" s="4" t="str">
        <f aca="false">CONCATENATE(IF(ISBLANK(W946),"-",W946),"/",IF(ISBLANK(Z946),"-",Z946),"/",IF(ISBLANK(AC946),"-",AC946),"/",IF(ISBLANK(AF946),"-",AF946),"/",IF(ISBLANK(AH946),"-",AH946))</f>
        <v>-/-/-/-/-</v>
      </c>
      <c r="L946" s="4" t="str">
        <f aca="false">CONCATENATE(IF(ISBLANK(X946),"-",X946),"/",IF(ISBLANK(AA946),"-",AA946),"/",IF(ISBLANK(AD946),"-",AD946),"/",IF(ISBLANK(AG946),"-",AG946),"/",IF(ISBLANK(AI946),"-",AI946))</f>
        <v>-/-/-/-/-</v>
      </c>
      <c r="N946" s="4" t="n">
        <v>2008</v>
      </c>
      <c r="O946" s="4" t="str">
        <f aca="false">CONCATENATE(IF(ISBLANK(V946),"-",V946),"/",IF(ISBLANK(Y946),"-",Y946),"/",IF(ISBLANK(AB946),"-",AB946),"/",IF(ISBLANK(AE946),"-",AE946))</f>
        <v>-/-/-/noch nicht im GR</v>
      </c>
      <c r="P946" s="4" t="s">
        <v>1456</v>
      </c>
      <c r="Q946" s="4" t="s">
        <v>1446</v>
      </c>
      <c r="T946" s="11" t="n">
        <f aca="false">M946*F946</f>
        <v>0</v>
      </c>
      <c r="U946" s="12" t="n">
        <f aca="false">G946*M946</f>
        <v>0</v>
      </c>
      <c r="V946" s="0" t="s">
        <v>161</v>
      </c>
      <c r="AB946" s="0" t="s">
        <v>161</v>
      </c>
      <c r="AE946" s="2" t="s">
        <v>1447</v>
      </c>
      <c r="AJ946" s="0" t="n">
        <f aca="false">VLOOKUP(D946,Koordinaten!$A:$C,2,FALSE())</f>
        <v>12.4853384</v>
      </c>
      <c r="AK946" s="0" t="n">
        <f aca="false">VLOOKUP(D946,Koordinaten!$A:$C,3,FALSE())</f>
        <v>41.894802</v>
      </c>
      <c r="AL946" s="0" t="n">
        <f aca="false">IF(ISBLANK($E946),VLOOKUP(D946,Koordinaten!$A:$C,2,FALSE()),VLOOKUP($E946,Koordinaten!$F:$H,2,FALSE()))</f>
        <v>13.1415872</v>
      </c>
      <c r="AM946" s="0" t="n">
        <f aca="false">IF(ISBLANK($E946),VLOOKUP(D946,Koordinaten!$A:$C,3,FALSE()),VLOOKUP($E946,Koordinaten!$F:$H,3,FALSE()))</f>
        <v>43.3458388</v>
      </c>
      <c r="AN946" s="0" t="str">
        <f aca="false">CONCATENATE(AK946,";",AJ946)</f>
        <v>41,894802;12,4853384</v>
      </c>
      <c r="AO946" s="0" t="str">
        <f aca="false">CONCATENATE(AM946,";",AL946)</f>
        <v>43,3458388;13,1415872</v>
      </c>
      <c r="AP946" s="0" t="n">
        <f aca="false">MIN(IF(ISBLANK(X946),9999,X946),IF(ISBLANK(AA946),9999,AA946),IF(ISBLANK(AD946),9999,AD946),IF(ISBLANK(AG946),9999,AG946),IF(ISBLANK(AI946),9999,AI946))</f>
        <v>9999</v>
      </c>
    </row>
    <row r="947" customFormat="false" ht="13" hidden="false" customHeight="false" outlineLevel="0" collapsed="false">
      <c r="B947" s="0" t="s">
        <v>89</v>
      </c>
      <c r="C947" s="2" t="n">
        <v>2007</v>
      </c>
      <c r="D947" s="2" t="s">
        <v>60</v>
      </c>
      <c r="E947" s="2" t="s">
        <v>496</v>
      </c>
      <c r="F947" s="2" t="n">
        <v>2</v>
      </c>
      <c r="H947" s="2" t="s">
        <v>1454</v>
      </c>
      <c r="I947" s="2" t="s">
        <v>1457</v>
      </c>
      <c r="K947" s="4" t="str">
        <f aca="false">CONCATENATE(IF(ISBLANK(W947),"-",W947),"/",IF(ISBLANK(Z947),"-",Z947),"/",IF(ISBLANK(AC947),"-",AC947),"/",IF(ISBLANK(AF947),"-",AF947),"/",IF(ISBLANK(AH947),"-",AH947))</f>
        <v>-/-/-/-/-</v>
      </c>
      <c r="L947" s="4" t="str">
        <f aca="false">CONCATENATE(IF(ISBLANK(X947),"-",X947),"/",IF(ISBLANK(AA947),"-",AA947),"/",IF(ISBLANK(AD947),"-",AD947),"/",IF(ISBLANK(AG947),"-",AG947),"/",IF(ISBLANK(AI947),"-",AI947))</f>
        <v>-/-/-/-/-</v>
      </c>
      <c r="N947" s="4" t="n">
        <v>2008</v>
      </c>
      <c r="O947" s="4" t="str">
        <f aca="false">CONCATENATE(IF(ISBLANK(V947),"-",V947),"/",IF(ISBLANK(Y947),"-",Y947),"/",IF(ISBLANK(AB947),"-",AB947),"/",IF(ISBLANK(AE947),"-",AE947))</f>
        <v>-/-/-/noch nicht im GR</v>
      </c>
      <c r="P947" s="4" t="s">
        <v>1456</v>
      </c>
      <c r="Q947" s="4" t="s">
        <v>1446</v>
      </c>
      <c r="T947" s="11" t="n">
        <f aca="false">M947*F947</f>
        <v>0</v>
      </c>
      <c r="U947" s="12" t="n">
        <f aca="false">G947*M947</f>
        <v>0</v>
      </c>
      <c r="V947" s="0" t="s">
        <v>161</v>
      </c>
      <c r="AB947" s="0" t="s">
        <v>161</v>
      </c>
      <c r="AE947" s="2" t="s">
        <v>1447</v>
      </c>
      <c r="AJ947" s="0" t="n">
        <f aca="false">VLOOKUP(D947,Koordinaten!$A:$C,2,FALSE())</f>
        <v>12.4853384</v>
      </c>
      <c r="AK947" s="0" t="n">
        <f aca="false">VLOOKUP(D947,Koordinaten!$A:$C,3,FALSE())</f>
        <v>41.894802</v>
      </c>
      <c r="AL947" s="0" t="n">
        <f aca="false">IF(ISBLANK($E947),VLOOKUP(D947,Koordinaten!$A:$C,2,FALSE()),VLOOKUP($E947,Koordinaten!$F:$H,2,FALSE()))</f>
        <v>13.1415872</v>
      </c>
      <c r="AM947" s="0" t="n">
        <f aca="false">IF(ISBLANK($E947),VLOOKUP(D947,Koordinaten!$A:$C,3,FALSE()),VLOOKUP($E947,Koordinaten!$F:$H,3,FALSE()))</f>
        <v>43.3458388</v>
      </c>
      <c r="AN947" s="0" t="str">
        <f aca="false">CONCATENATE(AK947,";",AJ947)</f>
        <v>41,894802;12,4853384</v>
      </c>
      <c r="AO947" s="0" t="str">
        <f aca="false">CONCATENATE(AM947,";",AL947)</f>
        <v>43,3458388;13,1415872</v>
      </c>
      <c r="AP947" s="0" t="n">
        <f aca="false">MIN(IF(ISBLANK(X947),9999,X947),IF(ISBLANK(AA947),9999,AA947),IF(ISBLANK(AD947),9999,AD947),IF(ISBLANK(AG947),9999,AG947),IF(ISBLANK(AI947),9999,AI947))</f>
        <v>9999</v>
      </c>
    </row>
    <row r="948" customFormat="false" ht="13" hidden="false" customHeight="false" outlineLevel="0" collapsed="false">
      <c r="B948" s="0" t="s">
        <v>44</v>
      </c>
      <c r="C948" s="2" t="n">
        <v>2004</v>
      </c>
      <c r="D948" s="2" t="s">
        <v>60</v>
      </c>
      <c r="E948" s="2" t="s">
        <v>91</v>
      </c>
      <c r="F948" s="2" t="n">
        <v>3</v>
      </c>
      <c r="H948" s="2" t="s">
        <v>1458</v>
      </c>
      <c r="I948" s="2" t="s">
        <v>94</v>
      </c>
      <c r="K948" s="4" t="str">
        <f aca="false">CONCATENATE(IF(ISBLANK(W948),"-",W948),"/",IF(ISBLANK(Z948),"-",Z948),"/",IF(ISBLANK(AC948),"-",AC948),"/",IF(ISBLANK(AF948),"-",AF948),"/",IF(ISBLANK(AH948),"-",AH948))</f>
        <v>2009/-/2013/-/-</v>
      </c>
      <c r="L948" s="4" t="str">
        <f aca="false">CONCATENATE(IF(ISBLANK(X948),"-",X948),"/",IF(ISBLANK(AA948),"-",AA948),"/",IF(ISBLANK(AD948),"-",AD948),"/",IF(ISBLANK(AG948),"-",AG948),"/",IF(ISBLANK(AI948),"-",AI948))</f>
        <v>2019/-/2019/-/-</v>
      </c>
      <c r="N948" s="4" t="n">
        <v>2008</v>
      </c>
      <c r="O948" s="4" t="str">
        <f aca="false">CONCATENATE(IF(ISBLANK(V948),"-",V948),"/",IF(ISBLANK(Y948),"-",Y948),"/",IF(ISBLANK(AB948),"-",AB948),"/",IF(ISBLANK(AE948),"-",AE948))</f>
        <v>90/-/90/GR3</v>
      </c>
      <c r="P948" s="4" t="s">
        <v>1458</v>
      </c>
      <c r="Q948" s="4" t="s">
        <v>1446</v>
      </c>
      <c r="T948" s="11"/>
      <c r="U948" s="12" t="n">
        <f aca="false">G948*M948</f>
        <v>0</v>
      </c>
      <c r="V948" s="0" t="n">
        <v>90</v>
      </c>
      <c r="W948" s="0" t="n">
        <v>2009</v>
      </c>
      <c r="X948" s="0" t="n">
        <v>2019</v>
      </c>
      <c r="AB948" s="0" t="n">
        <v>90</v>
      </c>
      <c r="AC948" s="0" t="n">
        <v>2013</v>
      </c>
      <c r="AD948" s="0" t="n">
        <v>2019</v>
      </c>
      <c r="AE948" s="2" t="s">
        <v>993</v>
      </c>
      <c r="AJ948" s="0" t="n">
        <f aca="false">VLOOKUP(D948,Koordinaten!$A:$C,2,FALSE())</f>
        <v>12.4853384</v>
      </c>
      <c r="AK948" s="0" t="n">
        <f aca="false">VLOOKUP(D948,Koordinaten!$A:$C,3,FALSE())</f>
        <v>41.894802</v>
      </c>
      <c r="AL948" s="0" t="n">
        <f aca="false">IF(ISBLANK($E948),VLOOKUP(D948,Koordinaten!$A:$C,2,FALSE()),VLOOKUP($E948,Koordinaten!$F:$H,2,FALSE()))</f>
        <v>12.490236</v>
      </c>
      <c r="AM948" s="0" t="n">
        <f aca="false">IF(ISBLANK($E948),VLOOKUP(D948,Koordinaten!$A:$C,3,FALSE()),VLOOKUP($E948,Koordinaten!$F:$H,3,FALSE()))</f>
        <v>42.965916</v>
      </c>
      <c r="AN948" s="0" t="str">
        <f aca="false">CONCATENATE(AK948,";",AJ948)</f>
        <v>41,894802;12,4853384</v>
      </c>
      <c r="AO948" s="0" t="str">
        <f aca="false">CONCATENATE(AM948,";",AL948)</f>
        <v>42,965916;12,490236</v>
      </c>
      <c r="AP948" s="0" t="n">
        <f aca="false">MIN(IF(ISBLANK(X948),9999,X948),IF(ISBLANK(AA948),9999,AA948),IF(ISBLANK(AD948),9999,AD948),IF(ISBLANK(AG948),9999,AG948),IF(ISBLANK(AI948),9999,AI948))</f>
        <v>2019</v>
      </c>
    </row>
    <row r="949" customFormat="false" ht="13" hidden="false" customHeight="false" outlineLevel="0" collapsed="false">
      <c r="B949" s="0" t="s">
        <v>44</v>
      </c>
      <c r="C949" s="2" t="n">
        <v>2005</v>
      </c>
      <c r="D949" s="2" t="s">
        <v>60</v>
      </c>
      <c r="E949" s="2" t="s">
        <v>91</v>
      </c>
      <c r="F949" s="2" t="n">
        <v>2</v>
      </c>
      <c r="H949" s="13" t="s">
        <v>92</v>
      </c>
      <c r="I949" s="2" t="s">
        <v>93</v>
      </c>
      <c r="K949" s="4" t="str">
        <f aca="false">CONCATENATE(IF(ISBLANK(W949),"-",W949),"/",IF(ISBLANK(Z949),"-",Z949),"/",IF(ISBLANK(AC949),"-",AC949),"/",IF(ISBLANK(AF949),"-",AF949),"/",IF(ISBLANK(AH949),"-",AH949))</f>
        <v>2010/-/2013/-/-</v>
      </c>
      <c r="L949" s="4" t="str">
        <f aca="false">CONCATENATE(IF(ISBLANK(X949),"-",X949),"/",IF(ISBLANK(AA949),"-",AA949),"/",IF(ISBLANK(AD949),"-",AD949),"/",IF(ISBLANK(AG949),"-",AG949),"/",IF(ISBLANK(AI949),"-",AI949))</f>
        <v>2015/-/2015/-/-</v>
      </c>
      <c r="N949" s="4" t="n">
        <v>2008</v>
      </c>
      <c r="O949" s="4" t="str">
        <f aca="false">CONCATENATE(IF(ISBLANK(V949),"-",V949),"/",IF(ISBLANK(Y949),"-",Y949),"/",IF(ISBLANK(AB949),"-",AB949),"/",IF(ISBLANK(AE949),"-",AE949))</f>
        <v>91/-/91/GR2</v>
      </c>
      <c r="P949" s="4" t="s">
        <v>92</v>
      </c>
      <c r="Q949" s="4" t="s">
        <v>1446</v>
      </c>
      <c r="T949" s="11"/>
      <c r="U949" s="12" t="n">
        <f aca="false">G949*M949</f>
        <v>0</v>
      </c>
      <c r="V949" s="0" t="n">
        <v>91</v>
      </c>
      <c r="W949" s="0" t="n">
        <v>2010</v>
      </c>
      <c r="X949" s="0" t="n">
        <v>2015</v>
      </c>
      <c r="AB949" s="0" t="n">
        <v>91</v>
      </c>
      <c r="AC949" s="0" t="n">
        <v>2013</v>
      </c>
      <c r="AD949" s="0" t="n">
        <v>2015</v>
      </c>
      <c r="AE949" s="2" t="s">
        <v>1335</v>
      </c>
      <c r="AJ949" s="0" t="n">
        <f aca="false">VLOOKUP(D949,Koordinaten!$A:$C,2,FALSE())</f>
        <v>12.4853384</v>
      </c>
      <c r="AK949" s="0" t="n">
        <f aca="false">VLOOKUP(D949,Koordinaten!$A:$C,3,FALSE())</f>
        <v>41.894802</v>
      </c>
      <c r="AL949" s="0" t="n">
        <f aca="false">IF(ISBLANK($E949),VLOOKUP(D949,Koordinaten!$A:$C,2,FALSE()),VLOOKUP($E949,Koordinaten!$F:$H,2,FALSE()))</f>
        <v>12.490236</v>
      </c>
      <c r="AM949" s="0" t="n">
        <f aca="false">IF(ISBLANK($E949),VLOOKUP(D949,Koordinaten!$A:$C,3,FALSE()),VLOOKUP($E949,Koordinaten!$F:$H,3,FALSE()))</f>
        <v>42.965916</v>
      </c>
      <c r="AN949" s="0" t="str">
        <f aca="false">CONCATENATE(AK949,";",AJ949)</f>
        <v>41,894802;12,4853384</v>
      </c>
      <c r="AO949" s="0" t="str">
        <f aca="false">CONCATENATE(AM949,";",AL949)</f>
        <v>42,965916;12,490236</v>
      </c>
      <c r="AP949" s="0" t="n">
        <f aca="false">MIN(IF(ISBLANK(X949),9999,X949),IF(ISBLANK(AA949),9999,AA949),IF(ISBLANK(AD949),9999,AD949),IF(ISBLANK(AG949),9999,AG949),IF(ISBLANK(AI949),9999,AI949))</f>
        <v>2015</v>
      </c>
    </row>
    <row r="950" customFormat="false" ht="13" hidden="false" customHeight="false" outlineLevel="0" collapsed="false">
      <c r="B950" s="0" t="s">
        <v>44</v>
      </c>
      <c r="C950" s="2" t="n">
        <v>2004</v>
      </c>
      <c r="D950" s="2" t="s">
        <v>60</v>
      </c>
      <c r="E950" s="2" t="s">
        <v>91</v>
      </c>
      <c r="F950" s="2" t="n">
        <v>3</v>
      </c>
      <c r="H950" s="13" t="s">
        <v>92</v>
      </c>
      <c r="I950" s="2" t="s">
        <v>1104</v>
      </c>
      <c r="K950" s="4" t="str">
        <f aca="false">CONCATENATE(IF(ISBLANK(W950),"-",W950),"/",IF(ISBLANK(Z950),"-",Z950),"/",IF(ISBLANK(AC950),"-",AC950),"/",IF(ISBLANK(AF950),"-",AF950),"/",IF(ISBLANK(AH950),"-",AH950))</f>
        <v>2010/-/2013/-/-</v>
      </c>
      <c r="L950" s="4" t="str">
        <f aca="false">CONCATENATE(IF(ISBLANK(X950),"-",X950),"/",IF(ISBLANK(AA950),"-",AA950),"/",IF(ISBLANK(AD950),"-",AD950),"/",IF(ISBLANK(AG950),"-",AG950),"/",IF(ISBLANK(AI950),"-",AI950))</f>
        <v>2020/-/2020/-/-</v>
      </c>
      <c r="N950" s="4" t="n">
        <v>2008</v>
      </c>
      <c r="O950" s="4" t="str">
        <f aca="false">CONCATENATE(IF(ISBLANK(V950),"-",V950),"/",IF(ISBLANK(Y950),"-",Y950),"/",IF(ISBLANK(AB950),"-",AB950),"/",IF(ISBLANK(AE950),"-",AE950))</f>
        <v>92/-/92/GR2</v>
      </c>
      <c r="P950" s="4" t="s">
        <v>92</v>
      </c>
      <c r="Q950" s="4" t="s">
        <v>1446</v>
      </c>
      <c r="T950" s="11"/>
      <c r="U950" s="12" t="n">
        <f aca="false">G950*M950</f>
        <v>0</v>
      </c>
      <c r="V950" s="0" t="n">
        <v>92</v>
      </c>
      <c r="W950" s="0" t="n">
        <v>2010</v>
      </c>
      <c r="X950" s="0" t="n">
        <v>2020</v>
      </c>
      <c r="AB950" s="0" t="n">
        <v>92</v>
      </c>
      <c r="AC950" s="0" t="n">
        <v>2013</v>
      </c>
      <c r="AD950" s="0" t="n">
        <v>2020</v>
      </c>
      <c r="AE950" s="2" t="s">
        <v>1335</v>
      </c>
      <c r="AJ950" s="0" t="n">
        <f aca="false">VLOOKUP(D950,Koordinaten!$A:$C,2,FALSE())</f>
        <v>12.4853384</v>
      </c>
      <c r="AK950" s="0" t="n">
        <f aca="false">VLOOKUP(D950,Koordinaten!$A:$C,3,FALSE())</f>
        <v>41.894802</v>
      </c>
      <c r="AL950" s="0" t="n">
        <f aca="false">IF(ISBLANK($E950),VLOOKUP(D950,Koordinaten!$A:$C,2,FALSE()),VLOOKUP($E950,Koordinaten!$F:$H,2,FALSE()))</f>
        <v>12.490236</v>
      </c>
      <c r="AM950" s="0" t="n">
        <f aca="false">IF(ISBLANK($E950),VLOOKUP(D950,Koordinaten!$A:$C,3,FALSE()),VLOOKUP($E950,Koordinaten!$F:$H,3,FALSE()))</f>
        <v>42.965916</v>
      </c>
      <c r="AN950" s="0" t="str">
        <f aca="false">CONCATENATE(AK950,";",AJ950)</f>
        <v>41,894802;12,4853384</v>
      </c>
      <c r="AO950" s="0" t="str">
        <f aca="false">CONCATENATE(AM950,";",AL950)</f>
        <v>42,965916;12,490236</v>
      </c>
      <c r="AP950" s="0" t="n">
        <f aca="false">MIN(IF(ISBLANK(X950),9999,X950),IF(ISBLANK(AA950),9999,AA950),IF(ISBLANK(AD950),9999,AD950),IF(ISBLANK(AG950),9999,AG950),IF(ISBLANK(AI950),9999,AI950))</f>
        <v>2020</v>
      </c>
    </row>
    <row r="951" customFormat="false" ht="24" hidden="false" customHeight="false" outlineLevel="0" collapsed="false">
      <c r="B951" s="2" t="s">
        <v>44</v>
      </c>
      <c r="C951" s="1" t="n">
        <v>2004</v>
      </c>
      <c r="D951" s="2" t="s">
        <v>60</v>
      </c>
      <c r="E951" s="2" t="s">
        <v>91</v>
      </c>
      <c r="F951" s="2" t="n">
        <v>1</v>
      </c>
      <c r="H951" s="13" t="s">
        <v>92</v>
      </c>
      <c r="I951" s="2" t="s">
        <v>1103</v>
      </c>
      <c r="J951" s="2" t="s">
        <v>94</v>
      </c>
      <c r="K951" s="4" t="str">
        <f aca="false">CONCATENATE(IF(ISBLANK(W951),"-",W951),"/",IF(ISBLANK(Z951),"-",Z951),"/",IF(ISBLANK(AC951),"-",AC951),"/",IF(ISBLANK(AF951),"-",AF951),"/",IF(ISBLANK(AH951),"-",AH951))</f>
        <v>2012/-/2013/-/-</v>
      </c>
      <c r="L951" s="4" t="str">
        <f aca="false">CONCATENATE(IF(ISBLANK(X951),"-",X951),"/",IF(ISBLANK(AA951),"-",AA951),"/",IF(ISBLANK(AD951),"-",AD951),"/",IF(ISBLANK(AG951),"-",AG951),"/",IF(ISBLANK(AI951),"-",AI951))</f>
        <v>2024/-/2024/-/-</v>
      </c>
      <c r="N951" s="4" t="n">
        <v>2008</v>
      </c>
      <c r="O951" s="4" t="str">
        <f aca="false">CONCATENATE(IF(ISBLANK(V951),"-",V951),"/",IF(ISBLANK(Y951),"-",Y951),"/",IF(ISBLANK(AB951),"-",AB951),"/",IF(ISBLANK(AE951),"-",AE951))</f>
        <v>94/-/94/GR3, WS91, CT91</v>
      </c>
      <c r="P951" s="4" t="s">
        <v>92</v>
      </c>
      <c r="Q951" s="4" t="s">
        <v>1446</v>
      </c>
      <c r="T951" s="11"/>
      <c r="U951" s="12" t="n">
        <f aca="false">G951*M951</f>
        <v>0</v>
      </c>
      <c r="V951" s="0" t="n">
        <v>94</v>
      </c>
      <c r="W951" s="0" t="n">
        <v>2012</v>
      </c>
      <c r="X951" s="0" t="n">
        <v>2024</v>
      </c>
      <c r="AB951" s="0" t="n">
        <v>94</v>
      </c>
      <c r="AC951" s="0" t="n">
        <v>2013</v>
      </c>
      <c r="AD951" s="0" t="n">
        <v>2024</v>
      </c>
      <c r="AE951" s="2" t="s">
        <v>1459</v>
      </c>
      <c r="AJ951" s="0" t="n">
        <f aca="false">VLOOKUP(D951,Koordinaten!$A:$C,2,FALSE())</f>
        <v>12.4853384</v>
      </c>
      <c r="AK951" s="0" t="n">
        <f aca="false">VLOOKUP(D951,Koordinaten!$A:$C,3,FALSE())</f>
        <v>41.894802</v>
      </c>
      <c r="AL951" s="0" t="n">
        <f aca="false">IF(ISBLANK($E951),VLOOKUP(D951,Koordinaten!$A:$C,2,FALSE()),VLOOKUP($E951,Koordinaten!$F:$H,2,FALSE()))</f>
        <v>12.490236</v>
      </c>
      <c r="AM951" s="0" t="n">
        <f aca="false">IF(ISBLANK($E951),VLOOKUP(D951,Koordinaten!$A:$C,3,FALSE()),VLOOKUP($E951,Koordinaten!$F:$H,3,FALSE()))</f>
        <v>42.965916</v>
      </c>
      <c r="AN951" s="0" t="str">
        <f aca="false">CONCATENATE(AK951,";",AJ951)</f>
        <v>41,894802;12,4853384</v>
      </c>
      <c r="AO951" s="0" t="str">
        <f aca="false">CONCATENATE(AM951,";",AL951)</f>
        <v>42,965916;12,490236</v>
      </c>
      <c r="AP951" s="0" t="n">
        <f aca="false">MIN(IF(ISBLANK(X951),9999,X951),IF(ISBLANK(AA951),9999,AA951),IF(ISBLANK(AD951),9999,AD951),IF(ISBLANK(AG951),9999,AG951),IF(ISBLANK(AI951),9999,AI951))</f>
        <v>2024</v>
      </c>
    </row>
    <row r="952" customFormat="false" ht="13" hidden="false" customHeight="false" outlineLevel="0" collapsed="false">
      <c r="B952" s="0" t="s">
        <v>52</v>
      </c>
      <c r="C952" s="2"/>
      <c r="D952" s="2" t="s">
        <v>60</v>
      </c>
      <c r="E952" s="2" t="s">
        <v>91</v>
      </c>
      <c r="F952" s="2" t="n">
        <v>1</v>
      </c>
      <c r="H952" s="13" t="s">
        <v>92</v>
      </c>
      <c r="I952" s="2" t="s">
        <v>1084</v>
      </c>
      <c r="K952" s="4" t="str">
        <f aca="false">CONCATENATE(IF(ISBLANK(W952),"-",W952),"/",IF(ISBLANK(Z952),"-",Z952),"/",IF(ISBLANK(AC952),"-",AC952),"/",IF(ISBLANK(AF952),"-",AF952),"/",IF(ISBLANK(AH952),"-",AH952))</f>
        <v>-/-/-/-/-</v>
      </c>
      <c r="L952" s="4" t="str">
        <f aca="false">CONCATENATE(IF(ISBLANK(X952),"-",X952),"/",IF(ISBLANK(AA952),"-",AA952),"/",IF(ISBLANK(AD952),"-",AD952),"/",IF(ISBLANK(AG952),"-",AG952),"/",IF(ISBLANK(AI952),"-",AI952))</f>
        <v>-/-/-/-/-</v>
      </c>
      <c r="N952" s="4" t="n">
        <v>2008</v>
      </c>
      <c r="O952" s="4" t="str">
        <f aca="false">CONCATENATE(IF(ISBLANK(V952),"-",V952),"/",IF(ISBLANK(Y952),"-",Y952),"/",IF(ISBLANK(AB952),"-",AB952),"/",IF(ISBLANK(AE952),"-",AE952))</f>
        <v>-/-/-/noch nicht im GR</v>
      </c>
      <c r="Q952" s="4" t="s">
        <v>1446</v>
      </c>
      <c r="T952" s="11"/>
      <c r="U952" s="12" t="n">
        <f aca="false">G952*M952</f>
        <v>0</v>
      </c>
      <c r="V952" s="0" t="s">
        <v>161</v>
      </c>
      <c r="AB952" s="0" t="s">
        <v>161</v>
      </c>
      <c r="AE952" s="2" t="s">
        <v>1447</v>
      </c>
      <c r="AJ952" s="0" t="n">
        <f aca="false">VLOOKUP(D952,Koordinaten!$A:$C,2,FALSE())</f>
        <v>12.4853384</v>
      </c>
      <c r="AK952" s="0" t="n">
        <f aca="false">VLOOKUP(D952,Koordinaten!$A:$C,3,FALSE())</f>
        <v>41.894802</v>
      </c>
      <c r="AL952" s="0" t="n">
        <f aca="false">IF(ISBLANK($E952),VLOOKUP(D952,Koordinaten!$A:$C,2,FALSE()),VLOOKUP($E952,Koordinaten!$F:$H,2,FALSE()))</f>
        <v>12.490236</v>
      </c>
      <c r="AM952" s="0" t="n">
        <f aca="false">IF(ISBLANK($E952),VLOOKUP(D952,Koordinaten!$A:$C,3,FALSE()),VLOOKUP($E952,Koordinaten!$F:$H,3,FALSE()))</f>
        <v>42.965916</v>
      </c>
      <c r="AN952" s="0" t="str">
        <f aca="false">CONCATENATE(AK952,";",AJ952)</f>
        <v>41,894802;12,4853384</v>
      </c>
      <c r="AO952" s="0" t="str">
        <f aca="false">CONCATENATE(AM952,";",AL952)</f>
        <v>42,965916;12,490236</v>
      </c>
      <c r="AP952" s="0" t="n">
        <f aca="false">MIN(IF(ISBLANK(X952),9999,X952),IF(ISBLANK(AA952),9999,AA952),IF(ISBLANK(AD952),9999,AD952),IF(ISBLANK(AG952),9999,AG952),IF(ISBLANK(AI952),9999,AI952))</f>
        <v>9999</v>
      </c>
    </row>
    <row r="953" customFormat="false" ht="13" hidden="false" customHeight="false" outlineLevel="0" collapsed="false">
      <c r="B953" s="0" t="s">
        <v>89</v>
      </c>
      <c r="C953" s="2" t="n">
        <v>2007</v>
      </c>
      <c r="D953" s="2" t="s">
        <v>53</v>
      </c>
      <c r="E953" s="2" t="s">
        <v>147</v>
      </c>
      <c r="F953" s="2" t="n">
        <v>6</v>
      </c>
      <c r="H953" s="27" t="s">
        <v>1460</v>
      </c>
      <c r="I953" s="2" t="s">
        <v>1461</v>
      </c>
      <c r="J953" s="2" t="s">
        <v>150</v>
      </c>
      <c r="K953" s="4" t="str">
        <f aca="false">CONCATENATE(IF(ISBLANK(W953),"-",W953),"/",IF(ISBLANK(Z953),"-",Z953),"/",IF(ISBLANK(AC953),"-",AC953),"/",IF(ISBLANK(AF953),"-",AF953),"/",IF(ISBLANK(AH953),"-",AH953))</f>
        <v>2009/-/-/-/-</v>
      </c>
      <c r="L953" s="4" t="str">
        <f aca="false">CONCATENATE(IF(ISBLANK(X953),"-",X953),"/",IF(ISBLANK(AA953),"-",AA953),"/",IF(ISBLANK(AD953),"-",AD953),"/",IF(ISBLANK(AG953),"-",AG953),"/",IF(ISBLANK(AI953),"-",AI953))</f>
        <v>2012/-/-/-/-</v>
      </c>
      <c r="N953" s="4" t="n">
        <v>2008</v>
      </c>
      <c r="O953" s="4" t="str">
        <f aca="false">CONCATENATE(IF(ISBLANK(V953),"-",V953),"/",IF(ISBLANK(Y953),"-",Y953),"/",IF(ISBLANK(AB953),"-",AB953),"/",IF(ISBLANK(AE953),"-",AE953))</f>
        <v>88/-/87/-</v>
      </c>
      <c r="P953" s="4" t="s">
        <v>1462</v>
      </c>
      <c r="Q953" s="4" t="s">
        <v>1463</v>
      </c>
      <c r="T953" s="11" t="n">
        <f aca="false">M953*F953</f>
        <v>0</v>
      </c>
      <c r="U953" s="12" t="n">
        <f aca="false">G953*M953</f>
        <v>0</v>
      </c>
      <c r="V953" s="0" t="n">
        <v>88</v>
      </c>
      <c r="W953" s="0" t="n">
        <v>2009</v>
      </c>
      <c r="X953" s="0" t="n">
        <v>2012</v>
      </c>
      <c r="AB953" s="0" t="n">
        <v>87</v>
      </c>
      <c r="AJ953" s="0" t="n">
        <f aca="false">VLOOKUP(D953,Koordinaten!$A:$C,2,FALSE())</f>
        <v>16.3725042</v>
      </c>
      <c r="AK953" s="0" t="n">
        <f aca="false">VLOOKUP(D953,Koordinaten!$A:$C,3,FALSE())</f>
        <v>48.2083537</v>
      </c>
      <c r="AL953" s="0" t="n">
        <f aca="false">IF(ISBLANK($E953),VLOOKUP(D953,Koordinaten!$A:$C,2,FALSE()),VLOOKUP($E953,Koordinaten!$F:$H,2,FALSE()))</f>
        <v>16.0816</v>
      </c>
      <c r="AM953" s="0" t="n">
        <f aca="false">IF(ISBLANK($E953),VLOOKUP(D953,Koordinaten!$A:$C,3,FALSE()),VLOOKUP($E953,Koordinaten!$F:$H,3,FALSE()))</f>
        <v>47.7221</v>
      </c>
      <c r="AN953" s="0" t="str">
        <f aca="false">CONCATENATE(AK953,";",AJ953)</f>
        <v>48,2083537;16,3725042</v>
      </c>
      <c r="AO953" s="0" t="str">
        <f aca="false">CONCATENATE(AM953,";",AL953)</f>
        <v>47,7221;16,0816</v>
      </c>
      <c r="AP953" s="0" t="n">
        <f aca="false">MIN(IF(ISBLANK(X953),9999,X953),IF(ISBLANK(AA953),9999,AA953),IF(ISBLANK(AD953),9999,AD953),IF(ISBLANK(AG953),9999,AG953),IF(ISBLANK(AI953),9999,AI953))</f>
        <v>2012</v>
      </c>
    </row>
    <row r="954" customFormat="false" ht="13" hidden="false" customHeight="false" outlineLevel="0" collapsed="false">
      <c r="B954" s="0" t="s">
        <v>128</v>
      </c>
      <c r="C954" s="2" t="n">
        <v>2006</v>
      </c>
      <c r="D954" s="2" t="s">
        <v>53</v>
      </c>
      <c r="E954" s="2" t="s">
        <v>147</v>
      </c>
      <c r="F954" s="2" t="n">
        <v>3</v>
      </c>
      <c r="H954" s="27" t="s">
        <v>1460</v>
      </c>
      <c r="I954" s="2" t="s">
        <v>1464</v>
      </c>
      <c r="J954" s="2" t="s">
        <v>150</v>
      </c>
      <c r="K954" s="4" t="str">
        <f aca="false">CONCATENATE(IF(ISBLANK(W954),"-",W954),"/",IF(ISBLANK(Z954),"-",Z954),"/",IF(ISBLANK(AC954),"-",AC954),"/",IF(ISBLANK(AF954),"-",AF954),"/",IF(ISBLANK(AH954),"-",AH954))</f>
        <v>-/-/-/-/-</v>
      </c>
      <c r="L954" s="4" t="str">
        <f aca="false">CONCATENATE(IF(ISBLANK(X954),"-",X954),"/",IF(ISBLANK(AA954),"-",AA954),"/",IF(ISBLANK(AD954),"-",AD954),"/",IF(ISBLANK(AG954),"-",AG954),"/",IF(ISBLANK(AI954),"-",AI954))</f>
        <v>-/-/-/-/-</v>
      </c>
      <c r="N954" s="4" t="n">
        <v>2008</v>
      </c>
      <c r="O954" s="4" t="str">
        <f aca="false">CONCATENATE(IF(ISBLANK(V954),"-",V954),"/",IF(ISBLANK(Y954),"-",Y954),"/",IF(ISBLANK(AB954),"-",AB954),"/",IF(ISBLANK(AE954),"-",AE954))</f>
        <v>-/-/-/-</v>
      </c>
      <c r="P954" s="4" t="s">
        <v>1462</v>
      </c>
      <c r="Q954" s="4" t="s">
        <v>1463</v>
      </c>
      <c r="T954" s="11" t="n">
        <f aca="false">M954*F954</f>
        <v>0</v>
      </c>
      <c r="U954" s="12" t="n">
        <f aca="false">G954*M954</f>
        <v>0</v>
      </c>
      <c r="V954" s="0" t="s">
        <v>161</v>
      </c>
      <c r="AB954" s="0" t="s">
        <v>161</v>
      </c>
      <c r="AJ954" s="0" t="n">
        <f aca="false">VLOOKUP(D954,Koordinaten!$A:$C,2,FALSE())</f>
        <v>16.3725042</v>
      </c>
      <c r="AK954" s="0" t="n">
        <f aca="false">VLOOKUP(D954,Koordinaten!$A:$C,3,FALSE())</f>
        <v>48.2083537</v>
      </c>
      <c r="AL954" s="0" t="n">
        <f aca="false">IF(ISBLANK($E954),VLOOKUP(D954,Koordinaten!$A:$C,2,FALSE()),VLOOKUP($E954,Koordinaten!$F:$H,2,FALSE()))</f>
        <v>16.0816</v>
      </c>
      <c r="AM954" s="0" t="n">
        <f aca="false">IF(ISBLANK($E954),VLOOKUP(D954,Koordinaten!$A:$C,3,FALSE()),VLOOKUP($E954,Koordinaten!$F:$H,3,FALSE()))</f>
        <v>47.7221</v>
      </c>
      <c r="AN954" s="0" t="str">
        <f aca="false">CONCATENATE(AK954,";",AJ954)</f>
        <v>48,2083537;16,3725042</v>
      </c>
      <c r="AO954" s="0" t="str">
        <f aca="false">CONCATENATE(AM954,";",AL954)</f>
        <v>47,7221;16,0816</v>
      </c>
      <c r="AP954" s="0" t="n">
        <f aca="false">MIN(IF(ISBLANK(X954),9999,X954),IF(ISBLANK(AA954),9999,AA954),IF(ISBLANK(AD954),9999,AD954),IF(ISBLANK(AG954),9999,AG954),IF(ISBLANK(AI954),9999,AI954))</f>
        <v>9999</v>
      </c>
    </row>
    <row r="955" customFormat="false" ht="13" hidden="false" customHeight="false" outlineLevel="0" collapsed="false">
      <c r="B955" s="0" t="s">
        <v>89</v>
      </c>
      <c r="C955" s="2" t="n">
        <v>2007</v>
      </c>
      <c r="D955" s="2" t="s">
        <v>53</v>
      </c>
      <c r="E955" s="2" t="s">
        <v>147</v>
      </c>
      <c r="F955" s="2" t="n">
        <v>3</v>
      </c>
      <c r="H955" s="27" t="s">
        <v>1460</v>
      </c>
      <c r="I955" s="2" t="s">
        <v>1465</v>
      </c>
      <c r="J955" s="2" t="s">
        <v>201</v>
      </c>
      <c r="K955" s="4" t="str">
        <f aca="false">CONCATENATE(IF(ISBLANK(W955),"-",W955),"/",IF(ISBLANK(Z955),"-",Z955),"/",IF(ISBLANK(AC955),"-",AC955),"/",IF(ISBLANK(AF955),"-",AF955),"/",IF(ISBLANK(AH955),"-",AH955))</f>
        <v>-/-/-/-/-</v>
      </c>
      <c r="L955" s="4" t="str">
        <f aca="false">CONCATENATE(IF(ISBLANK(X955),"-",X955),"/",IF(ISBLANK(AA955),"-",AA955),"/",IF(ISBLANK(AD955),"-",AD955),"/",IF(ISBLANK(AG955),"-",AG955),"/",IF(ISBLANK(AI955),"-",AI955))</f>
        <v>-/-/-/-/-</v>
      </c>
      <c r="N955" s="4" t="n">
        <v>2008</v>
      </c>
      <c r="O955" s="4" t="str">
        <f aca="false">CONCATENATE(IF(ISBLANK(V955),"-",V955),"/",IF(ISBLANK(Y955),"-",Y955),"/",IF(ISBLANK(AB955),"-",AB955),"/",IF(ISBLANK(AE955),"-",AE955))</f>
        <v>89/-/89/-</v>
      </c>
      <c r="P955" s="4" t="s">
        <v>1462</v>
      </c>
      <c r="Q955" s="4" t="s">
        <v>1463</v>
      </c>
      <c r="T955" s="11" t="n">
        <f aca="false">M955*F955</f>
        <v>0</v>
      </c>
      <c r="U955" s="12" t="n">
        <f aca="false">G955*M955</f>
        <v>0</v>
      </c>
      <c r="V955" s="0" t="n">
        <v>89</v>
      </c>
      <c r="AB955" s="0" t="n">
        <v>89</v>
      </c>
      <c r="AJ955" s="0" t="n">
        <f aca="false">VLOOKUP(D955,Koordinaten!$A:$C,2,FALSE())</f>
        <v>16.3725042</v>
      </c>
      <c r="AK955" s="0" t="n">
        <f aca="false">VLOOKUP(D955,Koordinaten!$A:$C,3,FALSE())</f>
        <v>48.2083537</v>
      </c>
      <c r="AL955" s="0" t="n">
        <f aca="false">IF(ISBLANK($E955),VLOOKUP(D955,Koordinaten!$A:$C,2,FALSE()),VLOOKUP($E955,Koordinaten!$F:$H,2,FALSE()))</f>
        <v>16.0816</v>
      </c>
      <c r="AM955" s="0" t="n">
        <f aca="false">IF(ISBLANK($E955),VLOOKUP(D955,Koordinaten!$A:$C,3,FALSE()),VLOOKUP($E955,Koordinaten!$F:$H,3,FALSE()))</f>
        <v>47.7221</v>
      </c>
      <c r="AN955" s="0" t="str">
        <f aca="false">CONCATENATE(AK955,";",AJ955)</f>
        <v>48,2083537;16,3725042</v>
      </c>
      <c r="AO955" s="0" t="str">
        <f aca="false">CONCATENATE(AM955,";",AL955)</f>
        <v>47,7221;16,0816</v>
      </c>
      <c r="AP955" s="0" t="n">
        <f aca="false">MIN(IF(ISBLANK(X955),9999,X955),IF(ISBLANK(AA955),9999,AA955),IF(ISBLANK(AD955),9999,AD955),IF(ISBLANK(AG955),9999,AG955),IF(ISBLANK(AI955),9999,AI955))</f>
        <v>9999</v>
      </c>
    </row>
    <row r="956" customFormat="false" ht="13" hidden="false" customHeight="false" outlineLevel="0" collapsed="false">
      <c r="B956" s="0" t="s">
        <v>89</v>
      </c>
      <c r="C956" s="2" t="n">
        <v>2007</v>
      </c>
      <c r="D956" s="2" t="s">
        <v>53</v>
      </c>
      <c r="E956" s="2" t="s">
        <v>147</v>
      </c>
      <c r="F956" s="2" t="n">
        <v>6</v>
      </c>
      <c r="H956" s="27" t="s">
        <v>1466</v>
      </c>
      <c r="I956" s="2" t="s">
        <v>1467</v>
      </c>
      <c r="J956" s="2" t="s">
        <v>150</v>
      </c>
      <c r="K956" s="4" t="str">
        <f aca="false">CONCATENATE(IF(ISBLANK(W956),"-",W956),"/",IF(ISBLANK(Z956),"-",Z956),"/",IF(ISBLANK(AC956),"-",AC956),"/",IF(ISBLANK(AF956),"-",AF956),"/",IF(ISBLANK(AH956),"-",AH956))</f>
        <v>-/-/-/-/-</v>
      </c>
      <c r="L956" s="4" t="str">
        <f aca="false">CONCATENATE(IF(ISBLANK(X956),"-",X956),"/",IF(ISBLANK(AA956),"-",AA956),"/",IF(ISBLANK(AD956),"-",AD956),"/",IF(ISBLANK(AG956),"-",AG956),"/",IF(ISBLANK(AI956),"-",AI956))</f>
        <v>-/-/-/-/-</v>
      </c>
      <c r="N956" s="4" t="n">
        <v>2008</v>
      </c>
      <c r="O956" s="4" t="str">
        <f aca="false">CONCATENATE(IF(ISBLANK(V956),"-",V956),"/",IF(ISBLANK(Y956),"-",Y956),"/",IF(ISBLANK(AB956),"-",AB956),"/",IF(ISBLANK(AE956),"-",AE956))</f>
        <v>-/-/-/-</v>
      </c>
      <c r="P956" s="4" t="s">
        <v>1466</v>
      </c>
      <c r="Q956" s="4" t="s">
        <v>1463</v>
      </c>
      <c r="T956" s="11" t="n">
        <f aca="false">M956*F956</f>
        <v>0</v>
      </c>
      <c r="U956" s="12" t="n">
        <f aca="false">G956*M956</f>
        <v>0</v>
      </c>
      <c r="V956" s="0" t="s">
        <v>161</v>
      </c>
      <c r="AB956" s="0" t="s">
        <v>161</v>
      </c>
      <c r="AJ956" s="0" t="n">
        <f aca="false">VLOOKUP(D956,Koordinaten!$A:$C,2,FALSE())</f>
        <v>16.3725042</v>
      </c>
      <c r="AK956" s="0" t="n">
        <f aca="false">VLOOKUP(D956,Koordinaten!$A:$C,3,FALSE())</f>
        <v>48.2083537</v>
      </c>
      <c r="AL956" s="0" t="n">
        <f aca="false">IF(ISBLANK($E956),VLOOKUP(D956,Koordinaten!$A:$C,2,FALSE()),VLOOKUP($E956,Koordinaten!$F:$H,2,FALSE()))</f>
        <v>16.0816</v>
      </c>
      <c r="AM956" s="0" t="n">
        <f aca="false">IF(ISBLANK($E956),VLOOKUP(D956,Koordinaten!$A:$C,3,FALSE()),VLOOKUP($E956,Koordinaten!$F:$H,3,FALSE()))</f>
        <v>47.7221</v>
      </c>
      <c r="AN956" s="0" t="str">
        <f aca="false">CONCATENATE(AK956,";",AJ956)</f>
        <v>48,2083537;16,3725042</v>
      </c>
      <c r="AO956" s="0" t="str">
        <f aca="false">CONCATENATE(AM956,";",AL956)</f>
        <v>47,7221;16,0816</v>
      </c>
      <c r="AP956" s="0" t="n">
        <f aca="false">MIN(IF(ISBLANK(X956),9999,X956),IF(ISBLANK(AA956),9999,AA956),IF(ISBLANK(AD956),9999,AD956),IF(ISBLANK(AG956),9999,AG956),IF(ISBLANK(AI956),9999,AI956))</f>
        <v>9999</v>
      </c>
    </row>
    <row r="957" customFormat="false" ht="13" hidden="false" customHeight="false" outlineLevel="0" collapsed="false">
      <c r="B957" s="0" t="s">
        <v>89</v>
      </c>
      <c r="C957" s="2" t="n">
        <v>2005</v>
      </c>
      <c r="D957" s="2" t="s">
        <v>53</v>
      </c>
      <c r="E957" s="2" t="s">
        <v>147</v>
      </c>
      <c r="F957" s="2" t="n">
        <v>6</v>
      </c>
      <c r="H957" s="27" t="s">
        <v>1466</v>
      </c>
      <c r="I957" s="2" t="s">
        <v>1468</v>
      </c>
      <c r="J957" s="2" t="s">
        <v>201</v>
      </c>
      <c r="K957" s="4" t="str">
        <f aca="false">CONCATENATE(IF(ISBLANK(W957),"-",W957),"/",IF(ISBLANK(Z957),"-",Z957),"/",IF(ISBLANK(AC957),"-",AC957),"/",IF(ISBLANK(AF957),"-",AF957),"/",IF(ISBLANK(AH957),"-",AH957))</f>
        <v>-/-/-/-/-</v>
      </c>
      <c r="L957" s="4" t="str">
        <f aca="false">CONCATENATE(IF(ISBLANK(X957),"-",X957),"/",IF(ISBLANK(AA957),"-",AA957),"/",IF(ISBLANK(AD957),"-",AD957),"/",IF(ISBLANK(AG957),"-",AG957),"/",IF(ISBLANK(AI957),"-",AI957))</f>
        <v>-/-/-/-/-</v>
      </c>
      <c r="N957" s="4" t="n">
        <v>2008</v>
      </c>
      <c r="O957" s="4" t="str">
        <f aca="false">CONCATENATE(IF(ISBLANK(V957),"-",V957),"/",IF(ISBLANK(Y957),"-",Y957),"/",IF(ISBLANK(AB957),"-",AB957),"/",IF(ISBLANK(AE957),"-",AE957))</f>
        <v>-/-/-/-</v>
      </c>
      <c r="P957" s="4" t="s">
        <v>1466</v>
      </c>
      <c r="Q957" s="4" t="s">
        <v>1463</v>
      </c>
      <c r="T957" s="11" t="n">
        <f aca="false">M957*F957</f>
        <v>0</v>
      </c>
      <c r="U957" s="12" t="n">
        <f aca="false">G957*M957</f>
        <v>0</v>
      </c>
      <c r="V957" s="0" t="s">
        <v>161</v>
      </c>
      <c r="AB957" s="0" t="s">
        <v>161</v>
      </c>
      <c r="AJ957" s="0" t="n">
        <f aca="false">VLOOKUP(D957,Koordinaten!$A:$C,2,FALSE())</f>
        <v>16.3725042</v>
      </c>
      <c r="AK957" s="0" t="n">
        <f aca="false">VLOOKUP(D957,Koordinaten!$A:$C,3,FALSE())</f>
        <v>48.2083537</v>
      </c>
      <c r="AL957" s="0" t="n">
        <f aca="false">IF(ISBLANK($E957),VLOOKUP(D957,Koordinaten!$A:$C,2,FALSE()),VLOOKUP($E957,Koordinaten!$F:$H,2,FALSE()))</f>
        <v>16.0816</v>
      </c>
      <c r="AM957" s="0" t="n">
        <f aca="false">IF(ISBLANK($E957),VLOOKUP(D957,Koordinaten!$A:$C,3,FALSE()),VLOOKUP($E957,Koordinaten!$F:$H,3,FALSE()))</f>
        <v>47.7221</v>
      </c>
      <c r="AN957" s="0" t="str">
        <f aca="false">CONCATENATE(AK957,";",AJ957)</f>
        <v>48,2083537;16,3725042</v>
      </c>
      <c r="AO957" s="0" t="str">
        <f aca="false">CONCATENATE(AM957,";",AL957)</f>
        <v>47,7221;16,0816</v>
      </c>
      <c r="AP957" s="0" t="n">
        <f aca="false">MIN(IF(ISBLANK(X957),9999,X957),IF(ISBLANK(AA957),9999,AA957),IF(ISBLANK(AD957),9999,AD957),IF(ISBLANK(AG957),9999,AG957),IF(ISBLANK(AI957),9999,AI957))</f>
        <v>9999</v>
      </c>
    </row>
    <row r="958" customFormat="false" ht="13" hidden="false" customHeight="false" outlineLevel="0" collapsed="false">
      <c r="B958" s="4" t="s">
        <v>89</v>
      </c>
      <c r="C958" s="5" t="n">
        <v>2007</v>
      </c>
      <c r="D958" s="4" t="s">
        <v>53</v>
      </c>
      <c r="E958" s="2" t="s">
        <v>147</v>
      </c>
      <c r="F958" s="4" t="n">
        <v>3</v>
      </c>
      <c r="G958" s="4" t="n">
        <v>1</v>
      </c>
      <c r="H958" s="2" t="s">
        <v>1469</v>
      </c>
      <c r="I958" s="4" t="s">
        <v>1470</v>
      </c>
      <c r="J958" s="2" t="s">
        <v>201</v>
      </c>
      <c r="K958" s="4" t="str">
        <f aca="false">CONCATENATE(IF(ISBLANK(W958),"-",W958),"/",IF(ISBLANK(Z958),"-",Z958),"/",IF(ISBLANK(AC958),"-",AC958),"/",IF(ISBLANK(AF958),"-",AF958),"/",IF(ISBLANK(AH958),"-",AH958))</f>
        <v>-/-/-/-/-</v>
      </c>
      <c r="L958" s="4" t="str">
        <f aca="false">CONCATENATE(IF(ISBLANK(X958),"-",X958),"/",IF(ISBLANK(AA958),"-",AA958),"/",IF(ISBLANK(AD958),"-",AD958),"/",IF(ISBLANK(AG958),"-",AG958),"/",IF(ISBLANK(AI958),"-",AI958))</f>
        <v>-/-/-/-/-</v>
      </c>
      <c r="M958" s="14"/>
      <c r="N958" s="4" t="n">
        <v>2008</v>
      </c>
      <c r="O958" s="4" t="str">
        <f aca="false">CONCATENATE(IF(ISBLANK(V958),"-",V958),"/",IF(ISBLANK(Y958),"-",Y958),"/",IF(ISBLANK(AB958),"-",AB958),"/",IF(ISBLANK(AE958),"-",AE958))</f>
        <v>(90-91)+/-/-/-</v>
      </c>
      <c r="P958" s="4" t="s">
        <v>1471</v>
      </c>
      <c r="Q958" s="4" t="s">
        <v>1463</v>
      </c>
      <c r="T958" s="11" t="n">
        <f aca="false">M958*F958</f>
        <v>0</v>
      </c>
      <c r="U958" s="12" t="n">
        <f aca="false">G958*M958</f>
        <v>0</v>
      </c>
      <c r="V958" s="0" t="s">
        <v>1472</v>
      </c>
      <c r="AB958" s="0" t="s">
        <v>161</v>
      </c>
      <c r="AE958" s="4"/>
      <c r="AJ958" s="0" t="n">
        <f aca="false">VLOOKUP(D958,Koordinaten!$A:$C,2,FALSE())</f>
        <v>16.3725042</v>
      </c>
      <c r="AK958" s="0" t="n">
        <f aca="false">VLOOKUP(D958,Koordinaten!$A:$C,3,FALSE())</f>
        <v>48.2083537</v>
      </c>
      <c r="AL958" s="0" t="n">
        <f aca="false">IF(ISBLANK($E958),VLOOKUP(D958,Koordinaten!$A:$C,2,FALSE()),VLOOKUP($E958,Koordinaten!$F:$H,2,FALSE()))</f>
        <v>16.0816</v>
      </c>
      <c r="AM958" s="0" t="n">
        <f aca="false">IF(ISBLANK($E958),VLOOKUP(D958,Koordinaten!$A:$C,3,FALSE()),VLOOKUP($E958,Koordinaten!$F:$H,3,FALSE()))</f>
        <v>47.7221</v>
      </c>
      <c r="AN958" s="0" t="str">
        <f aca="false">CONCATENATE(AK958,";",AJ958)</f>
        <v>48,2083537;16,3725042</v>
      </c>
      <c r="AO958" s="0" t="str">
        <f aca="false">CONCATENATE(AM958,";",AL958)</f>
        <v>47,7221;16,0816</v>
      </c>
      <c r="AP958" s="0" t="n">
        <f aca="false">MIN(IF(ISBLANK(X958),9999,X958),IF(ISBLANK(AA958),9999,AA958),IF(ISBLANK(AD958),9999,AD958),IF(ISBLANK(AG958),9999,AG958),IF(ISBLANK(AI958),9999,AI958))</f>
        <v>9999</v>
      </c>
      <c r="AQ958" s="10" t="n">
        <v>44065</v>
      </c>
      <c r="AR958" s="0" t="n">
        <v>6</v>
      </c>
    </row>
    <row r="959" customFormat="false" ht="13" hidden="false" customHeight="false" outlineLevel="0" collapsed="false">
      <c r="B959" s="0" t="s">
        <v>89</v>
      </c>
      <c r="C959" s="2" t="n">
        <v>2006</v>
      </c>
      <c r="D959" s="2" t="s">
        <v>60</v>
      </c>
      <c r="E959" s="2" t="s">
        <v>224</v>
      </c>
      <c r="F959" s="2" t="n">
        <v>6</v>
      </c>
      <c r="H959" s="27" t="s">
        <v>1473</v>
      </c>
      <c r="I959" s="2" t="s">
        <v>1474</v>
      </c>
      <c r="K959" s="4" t="str">
        <f aca="false">CONCATENATE(IF(ISBLANK(W959),"-",W959),"/",IF(ISBLANK(Z959),"-",Z959),"/",IF(ISBLANK(AC959),"-",AC959),"/",IF(ISBLANK(AF959),"-",AF959),"/",IF(ISBLANK(AH959),"-",AH959))</f>
        <v>-/-/-/-/-</v>
      </c>
      <c r="L959" s="4" t="str">
        <f aca="false">CONCATENATE(IF(ISBLANK(X959),"-",X959),"/",IF(ISBLANK(AA959),"-",AA959),"/",IF(ISBLANK(AD959),"-",AD959),"/",IF(ISBLANK(AG959),"-",AG959),"/",IF(ISBLANK(AI959),"-",AI959))</f>
        <v>-/-/-/-/-</v>
      </c>
      <c r="N959" s="4" t="n">
        <v>2008</v>
      </c>
      <c r="O959" s="4" t="str">
        <f aca="false">CONCATENATE(IF(ISBLANK(V959),"-",V959),"/",IF(ISBLANK(Y959),"-",Y959),"/",IF(ISBLANK(AB959),"-",AB959),"/",IF(ISBLANK(AE959),"-",AE959))</f>
        <v>-/-/-/-</v>
      </c>
      <c r="P959" s="4" t="s">
        <v>1473</v>
      </c>
      <c r="Q959" s="4" t="s">
        <v>1475</v>
      </c>
      <c r="T959" s="11" t="n">
        <f aca="false">M959*F959</f>
        <v>0</v>
      </c>
      <c r="U959" s="12" t="n">
        <f aca="false">G959*M959</f>
        <v>0</v>
      </c>
      <c r="V959" s="0" t="s">
        <v>161</v>
      </c>
      <c r="AB959" s="0" t="s">
        <v>161</v>
      </c>
      <c r="AJ959" s="0" t="n">
        <f aca="false">VLOOKUP(D959,Koordinaten!$A:$C,2,FALSE())</f>
        <v>12.4853384</v>
      </c>
      <c r="AK959" s="0" t="n">
        <f aca="false">VLOOKUP(D959,Koordinaten!$A:$C,3,FALSE())</f>
        <v>41.894802</v>
      </c>
      <c r="AL959" s="0" t="n">
        <f aca="false">IF(ISBLANK($E959),VLOOKUP(D959,Koordinaten!$A:$C,2,FALSE()),VLOOKUP($E959,Koordinaten!$F:$H,2,FALSE()))</f>
        <v>10.9924122</v>
      </c>
      <c r="AM959" s="0" t="n">
        <f aca="false">IF(ISBLANK($E959),VLOOKUP(D959,Koordinaten!$A:$C,3,FALSE()),VLOOKUP($E959,Koordinaten!$F:$H,3,FALSE()))</f>
        <v>45.4384958</v>
      </c>
      <c r="AN959" s="0" t="str">
        <f aca="false">CONCATENATE(AK959,";",AJ959)</f>
        <v>41,894802;12,4853384</v>
      </c>
      <c r="AO959" s="0" t="str">
        <f aca="false">CONCATENATE(AM959,";",AL959)</f>
        <v>45,4384958;10,9924122</v>
      </c>
      <c r="AP959" s="0" t="n">
        <f aca="false">MIN(IF(ISBLANK(X959),9999,X959),IF(ISBLANK(AA959),9999,AA959),IF(ISBLANK(AD959),9999,AD959),IF(ISBLANK(AG959),9999,AG959),IF(ISBLANK(AI959),9999,AI959))</f>
        <v>9999</v>
      </c>
    </row>
    <row r="960" customFormat="false" ht="13" hidden="false" customHeight="false" outlineLevel="0" collapsed="false">
      <c r="B960" s="0" t="s">
        <v>89</v>
      </c>
      <c r="C960" s="2" t="n">
        <v>2007</v>
      </c>
      <c r="D960" s="2" t="s">
        <v>60</v>
      </c>
      <c r="E960" s="2" t="s">
        <v>224</v>
      </c>
      <c r="F960" s="2" t="n">
        <v>6</v>
      </c>
      <c r="H960" s="27" t="s">
        <v>1473</v>
      </c>
      <c r="I960" s="2" t="s">
        <v>1476</v>
      </c>
      <c r="K960" s="4" t="str">
        <f aca="false">CONCATENATE(IF(ISBLANK(W960),"-",W960),"/",IF(ISBLANK(Z960),"-",Z960),"/",IF(ISBLANK(AC960),"-",AC960),"/",IF(ISBLANK(AF960),"-",AF960),"/",IF(ISBLANK(AH960),"-",AH960))</f>
        <v>-/-/-/-/-</v>
      </c>
      <c r="L960" s="4" t="str">
        <f aca="false">CONCATENATE(IF(ISBLANK(X960),"-",X960),"/",IF(ISBLANK(AA960),"-",AA960),"/",IF(ISBLANK(AD960),"-",AD960),"/",IF(ISBLANK(AG960),"-",AG960),"/",IF(ISBLANK(AI960),"-",AI960))</f>
        <v>-/-/-/-/-</v>
      </c>
      <c r="N960" s="4" t="n">
        <v>2008</v>
      </c>
      <c r="O960" s="4" t="str">
        <f aca="false">CONCATENATE(IF(ISBLANK(V960),"-",V960),"/",IF(ISBLANK(Y960),"-",Y960),"/",IF(ISBLANK(AB960),"-",AB960),"/",IF(ISBLANK(AE960),"-",AE960))</f>
        <v>-/-/-/-</v>
      </c>
      <c r="P960" s="4" t="s">
        <v>1473</v>
      </c>
      <c r="Q960" s="4" t="s">
        <v>1475</v>
      </c>
      <c r="T960" s="11" t="n">
        <f aca="false">M960*F960</f>
        <v>0</v>
      </c>
      <c r="U960" s="12" t="n">
        <f aca="false">G960*M960</f>
        <v>0</v>
      </c>
      <c r="V960" s="0" t="s">
        <v>161</v>
      </c>
      <c r="AB960" s="0" t="s">
        <v>161</v>
      </c>
      <c r="AJ960" s="0" t="n">
        <f aca="false">VLOOKUP(D960,Koordinaten!$A:$C,2,FALSE())</f>
        <v>12.4853384</v>
      </c>
      <c r="AK960" s="0" t="n">
        <f aca="false">VLOOKUP(D960,Koordinaten!$A:$C,3,FALSE())</f>
        <v>41.894802</v>
      </c>
      <c r="AL960" s="0" t="n">
        <f aca="false">IF(ISBLANK($E960),VLOOKUP(D960,Koordinaten!$A:$C,2,FALSE()),VLOOKUP($E960,Koordinaten!$F:$H,2,FALSE()))</f>
        <v>10.9924122</v>
      </c>
      <c r="AM960" s="0" t="n">
        <f aca="false">IF(ISBLANK($E960),VLOOKUP(D960,Koordinaten!$A:$C,3,FALSE()),VLOOKUP($E960,Koordinaten!$F:$H,3,FALSE()))</f>
        <v>45.4384958</v>
      </c>
      <c r="AN960" s="0" t="str">
        <f aca="false">CONCATENATE(AK960,";",AJ960)</f>
        <v>41,894802;12,4853384</v>
      </c>
      <c r="AO960" s="0" t="str">
        <f aca="false">CONCATENATE(AM960,";",AL960)</f>
        <v>45,4384958;10,9924122</v>
      </c>
      <c r="AP960" s="0" t="n">
        <f aca="false">MIN(IF(ISBLANK(X960),9999,X960),IF(ISBLANK(AA960),9999,AA960),IF(ISBLANK(AD960),9999,AD960),IF(ISBLANK(AG960),9999,AG960),IF(ISBLANK(AI960),9999,AI960))</f>
        <v>9999</v>
      </c>
    </row>
    <row r="961" customFormat="false" ht="13" hidden="false" customHeight="false" outlineLevel="0" collapsed="false">
      <c r="B961" s="0" t="s">
        <v>52</v>
      </c>
      <c r="C961" s="2" t="n">
        <v>2003</v>
      </c>
      <c r="D961" s="2" t="s">
        <v>60</v>
      </c>
      <c r="E961" s="2" t="s">
        <v>224</v>
      </c>
      <c r="F961" s="2" t="n">
        <v>1</v>
      </c>
      <c r="H961" s="27" t="s">
        <v>1473</v>
      </c>
      <c r="I961" s="2" t="s">
        <v>1477</v>
      </c>
      <c r="K961" s="4" t="str">
        <f aca="false">CONCATENATE(IF(ISBLANK(W961),"-",W961),"/",IF(ISBLANK(Z961),"-",Z961),"/",IF(ISBLANK(AC961),"-",AC961),"/",IF(ISBLANK(AF961),"-",AF961),"/",IF(ISBLANK(AH961),"-",AH961))</f>
        <v>2007/-/2013/-/-</v>
      </c>
      <c r="L961" s="4" t="str">
        <f aca="false">CONCATENATE(IF(ISBLANK(X961),"-",X961),"/",IF(ISBLANK(AA961),"-",AA961),"/",IF(ISBLANK(AD961),"-",AD961),"/",IF(ISBLANK(AG961),"-",AG961),"/",IF(ISBLANK(AI961),"-",AI961))</f>
        <v>2017/-/2017/-/-</v>
      </c>
      <c r="N961" s="4" t="n">
        <v>2008</v>
      </c>
      <c r="O961" s="4" t="str">
        <f aca="false">CONCATENATE(IF(ISBLANK(V961),"-",V961),"/",IF(ISBLANK(Y961),"-",Y961),"/",IF(ISBLANK(AB961),"-",AB961),"/",IF(ISBLANK(AE961),"-",AE961))</f>
        <v>96/-/96/-</v>
      </c>
      <c r="P961" s="4" t="s">
        <v>1473</v>
      </c>
      <c r="Q961" s="4" t="s">
        <v>1475</v>
      </c>
      <c r="T961" s="11" t="n">
        <f aca="false">M961*F961</f>
        <v>0</v>
      </c>
      <c r="U961" s="12" t="n">
        <f aca="false">G961*M961</f>
        <v>0</v>
      </c>
      <c r="V961" s="0" t="n">
        <v>96</v>
      </c>
      <c r="W961" s="0" t="n">
        <v>2007</v>
      </c>
      <c r="X961" s="0" t="n">
        <v>2017</v>
      </c>
      <c r="AB961" s="0" t="n">
        <v>96</v>
      </c>
      <c r="AC961" s="0" t="n">
        <v>2013</v>
      </c>
      <c r="AD961" s="0" t="n">
        <v>2017</v>
      </c>
      <c r="AJ961" s="0" t="n">
        <f aca="false">VLOOKUP(D961,Koordinaten!$A:$C,2,FALSE())</f>
        <v>12.4853384</v>
      </c>
      <c r="AK961" s="0" t="n">
        <f aca="false">VLOOKUP(D961,Koordinaten!$A:$C,3,FALSE())</f>
        <v>41.894802</v>
      </c>
      <c r="AL961" s="0" t="n">
        <f aca="false">IF(ISBLANK($E961),VLOOKUP(D961,Koordinaten!$A:$C,2,FALSE()),VLOOKUP($E961,Koordinaten!$F:$H,2,FALSE()))</f>
        <v>10.9924122</v>
      </c>
      <c r="AM961" s="0" t="n">
        <f aca="false">IF(ISBLANK($E961),VLOOKUP(D961,Koordinaten!$A:$C,3,FALSE()),VLOOKUP($E961,Koordinaten!$F:$H,3,FALSE()))</f>
        <v>45.4384958</v>
      </c>
      <c r="AN961" s="0" t="str">
        <f aca="false">CONCATENATE(AK961,";",AJ961)</f>
        <v>41,894802;12,4853384</v>
      </c>
      <c r="AO961" s="0" t="str">
        <f aca="false">CONCATENATE(AM961,";",AL961)</f>
        <v>45,4384958;10,9924122</v>
      </c>
      <c r="AP961" s="0" t="n">
        <f aca="false">MIN(IF(ISBLANK(X961),9999,X961),IF(ISBLANK(AA961),9999,AA961),IF(ISBLANK(AD961),9999,AD961),IF(ISBLANK(AG961),9999,AG961),IF(ISBLANK(AI961),9999,AI961))</f>
        <v>2017</v>
      </c>
    </row>
    <row r="962" customFormat="false" ht="13" hidden="false" customHeight="false" outlineLevel="0" collapsed="false">
      <c r="B962" s="0" t="s">
        <v>44</v>
      </c>
      <c r="C962" s="2" t="n">
        <v>2006</v>
      </c>
      <c r="D962" s="2" t="s">
        <v>60</v>
      </c>
      <c r="E962" s="2" t="s">
        <v>224</v>
      </c>
      <c r="F962" s="2" t="n">
        <v>6</v>
      </c>
      <c r="H962" s="27" t="s">
        <v>1473</v>
      </c>
      <c r="I962" s="2" t="s">
        <v>1478</v>
      </c>
      <c r="K962" s="4" t="str">
        <f aca="false">CONCATENATE(IF(ISBLANK(W962),"-",W962),"/",IF(ISBLANK(Z962),"-",Z962),"/",IF(ISBLANK(AC962),"-",AC962),"/",IF(ISBLANK(AF962),"-",AF962),"/",IF(ISBLANK(AH962),"-",AH962))</f>
        <v>-/-/-/-/-</v>
      </c>
      <c r="L962" s="4" t="str">
        <f aca="false">CONCATENATE(IF(ISBLANK(X962),"-",X962),"/",IF(ISBLANK(AA962),"-",AA962),"/",IF(ISBLANK(AD962),"-",AD962),"/",IF(ISBLANK(AG962),"-",AG962),"/",IF(ISBLANK(AI962),"-",AI962))</f>
        <v>-/-/-/-/-</v>
      </c>
      <c r="N962" s="4" t="n">
        <v>2008</v>
      </c>
      <c r="O962" s="4" t="str">
        <f aca="false">CONCATENATE(IF(ISBLANK(V962),"-",V962),"/",IF(ISBLANK(Y962),"-",Y962),"/",IF(ISBLANK(AB962),"-",AB962),"/",IF(ISBLANK(AE962),"-",AE962))</f>
        <v>-/-/-/-</v>
      </c>
      <c r="P962" s="4" t="s">
        <v>1473</v>
      </c>
      <c r="Q962" s="4" t="s">
        <v>1475</v>
      </c>
      <c r="T962" s="11" t="n">
        <f aca="false">M962*F962</f>
        <v>0</v>
      </c>
      <c r="U962" s="12" t="n">
        <f aca="false">G962*M962</f>
        <v>0</v>
      </c>
      <c r="V962" s="0" t="s">
        <v>161</v>
      </c>
      <c r="AB962" s="0" t="s">
        <v>161</v>
      </c>
      <c r="AJ962" s="0" t="n">
        <f aca="false">VLOOKUP(D962,Koordinaten!$A:$C,2,FALSE())</f>
        <v>12.4853384</v>
      </c>
      <c r="AK962" s="0" t="n">
        <f aca="false">VLOOKUP(D962,Koordinaten!$A:$C,3,FALSE())</f>
        <v>41.894802</v>
      </c>
      <c r="AL962" s="0" t="n">
        <f aca="false">IF(ISBLANK($E962),VLOOKUP(D962,Koordinaten!$A:$C,2,FALSE()),VLOOKUP($E962,Koordinaten!$F:$H,2,FALSE()))</f>
        <v>10.9924122</v>
      </c>
      <c r="AM962" s="0" t="n">
        <f aca="false">IF(ISBLANK($E962),VLOOKUP(D962,Koordinaten!$A:$C,3,FALSE()),VLOOKUP($E962,Koordinaten!$F:$H,3,FALSE()))</f>
        <v>45.4384958</v>
      </c>
      <c r="AN962" s="0" t="str">
        <f aca="false">CONCATENATE(AK962,";",AJ962)</f>
        <v>41,894802;12,4853384</v>
      </c>
      <c r="AO962" s="0" t="str">
        <f aca="false">CONCATENATE(AM962,";",AL962)</f>
        <v>45,4384958;10,9924122</v>
      </c>
      <c r="AP962" s="0" t="n">
        <f aca="false">MIN(IF(ISBLANK(X962),9999,X962),IF(ISBLANK(AA962),9999,AA962),IF(ISBLANK(AD962),9999,AD962),IF(ISBLANK(AG962),9999,AG962),IF(ISBLANK(AI962),9999,AI962))</f>
        <v>9999</v>
      </c>
    </row>
    <row r="963" customFormat="false" ht="13" hidden="false" customHeight="false" outlineLevel="0" collapsed="false">
      <c r="B963" s="0" t="s">
        <v>44</v>
      </c>
      <c r="C963" s="2" t="n">
        <v>2004</v>
      </c>
      <c r="D963" s="2" t="s">
        <v>60</v>
      </c>
      <c r="E963" s="2" t="s">
        <v>61</v>
      </c>
      <c r="F963" s="2" t="n">
        <v>1</v>
      </c>
      <c r="H963" s="27" t="s">
        <v>1354</v>
      </c>
      <c r="I963" s="2" t="s">
        <v>1358</v>
      </c>
      <c r="K963" s="4" t="str">
        <f aca="false">CONCATENATE(IF(ISBLANK(W963),"-",W963),"/",IF(ISBLANK(Z963),"-",Z963),"/",IF(ISBLANK(AC963),"-",AC963),"/",IF(ISBLANK(AF963),"-",AF963),"/",IF(ISBLANK(AH963),"-",AH963))</f>
        <v>2010/-/2013/-/-</v>
      </c>
      <c r="L963" s="4" t="str">
        <f aca="false">CONCATENATE(IF(ISBLANK(X963),"-",X963),"/",IF(ISBLANK(AA963),"-",AA963),"/",IF(ISBLANK(AD963),"-",AD963),"/",IF(ISBLANK(AG963),"-",AG963),"/",IF(ISBLANK(AI963),"-",AI963))</f>
        <v>2022/-/2022/-/-</v>
      </c>
      <c r="N963" s="4" t="n">
        <v>2007</v>
      </c>
      <c r="O963" s="4" t="str">
        <f aca="false">CONCATENATE(IF(ISBLANK(V963),"-",V963),"/",IF(ISBLANK(Y963),"-",Y963),"/",IF(ISBLANK(AB963),"-",AB963),"/",IF(ISBLANK(AE963),"-",AE963))</f>
        <v>92/-/92/GR3</v>
      </c>
      <c r="P963" s="4" t="s">
        <v>1479</v>
      </c>
      <c r="Q963" s="4" t="s">
        <v>1480</v>
      </c>
      <c r="T963" s="11" t="n">
        <f aca="false">M963*F963</f>
        <v>0</v>
      </c>
      <c r="U963" s="12" t="n">
        <f aca="false">G963*M963</f>
        <v>0</v>
      </c>
      <c r="V963" s="0" t="n">
        <v>92</v>
      </c>
      <c r="W963" s="0" t="n">
        <v>2010</v>
      </c>
      <c r="X963" s="0" t="n">
        <v>2022</v>
      </c>
      <c r="AB963" s="0" t="n">
        <v>92</v>
      </c>
      <c r="AC963" s="0" t="n">
        <v>2013</v>
      </c>
      <c r="AD963" s="0" t="n">
        <v>2022</v>
      </c>
      <c r="AE963" s="2" t="s">
        <v>993</v>
      </c>
      <c r="AJ963" s="0" t="n">
        <f aca="false">VLOOKUP(D963,Koordinaten!$A:$C,2,FALSE())</f>
        <v>12.4853384</v>
      </c>
      <c r="AK963" s="0" t="n">
        <f aca="false">VLOOKUP(D963,Koordinaten!$A:$C,3,FALSE())</f>
        <v>41.894802</v>
      </c>
      <c r="AL963" s="0" t="n">
        <f aca="false">IF(ISBLANK($E963),VLOOKUP(D963,Koordinaten!$A:$C,2,FALSE()),VLOOKUP($E963,Koordinaten!$F:$H,2,FALSE()))</f>
        <v>11.2555757</v>
      </c>
      <c r="AM963" s="0" t="n">
        <f aca="false">IF(ISBLANK($E963),VLOOKUP(D963,Koordinaten!$A:$C,3,FALSE()),VLOOKUP($E963,Koordinaten!$F:$H,3,FALSE()))</f>
        <v>43.7698712</v>
      </c>
      <c r="AN963" s="0" t="str">
        <f aca="false">CONCATENATE(AK963,";",AJ963)</f>
        <v>41,894802;12,4853384</v>
      </c>
      <c r="AO963" s="0" t="str">
        <f aca="false">CONCATENATE(AM963,";",AL963)</f>
        <v>43,7698712;11,2555757</v>
      </c>
      <c r="AP963" s="0" t="n">
        <f aca="false">MIN(IF(ISBLANK(X963),9999,X963),IF(ISBLANK(AA963),9999,AA963),IF(ISBLANK(AD963),9999,AD963),IF(ISBLANK(AG963),9999,AG963),IF(ISBLANK(AI963),9999,AI963))</f>
        <v>2022</v>
      </c>
    </row>
    <row r="964" customFormat="false" ht="13" hidden="false" customHeight="false" outlineLevel="0" collapsed="false">
      <c r="B964" s="0" t="s">
        <v>44</v>
      </c>
      <c r="C964" s="2" t="n">
        <v>2004</v>
      </c>
      <c r="D964" s="2" t="s">
        <v>60</v>
      </c>
      <c r="E964" s="2" t="s">
        <v>61</v>
      </c>
      <c r="F964" s="2" t="n">
        <v>2</v>
      </c>
      <c r="H964" s="27" t="s">
        <v>1354</v>
      </c>
      <c r="I964" s="2" t="s">
        <v>1357</v>
      </c>
      <c r="K964" s="4" t="str">
        <f aca="false">CONCATENATE(IF(ISBLANK(W964),"-",W964),"/",IF(ISBLANK(Z964),"-",Z964),"/",IF(ISBLANK(AC964),"-",AC964),"/",IF(ISBLANK(AF964),"-",AF964),"/",IF(ISBLANK(AH964),"-",AH964))</f>
        <v>-/-/2013/-/-</v>
      </c>
      <c r="L964" s="4" t="str">
        <f aca="false">CONCATENATE(IF(ISBLANK(X964),"-",X964),"/",IF(ISBLANK(AA964),"-",AA964),"/",IF(ISBLANK(AD964),"-",AD964),"/",IF(ISBLANK(AG964),"-",AG964),"/",IF(ISBLANK(AI964),"-",AI964))</f>
        <v>-/-/2016/-/-</v>
      </c>
      <c r="N964" s="4" t="n">
        <v>2007</v>
      </c>
      <c r="O964" s="4" t="str">
        <f aca="false">CONCATENATE(IF(ISBLANK(V964),"-",V964),"/",IF(ISBLANK(Y964),"-",Y964),"/",IF(ISBLANK(AB964),"-",AB964),"/",IF(ISBLANK(AE964),"-",AE964))</f>
        <v>-/-/91/GR1</v>
      </c>
      <c r="P964" s="4" t="s">
        <v>1479</v>
      </c>
      <c r="Q964" s="4" t="s">
        <v>1480</v>
      </c>
      <c r="T964" s="11" t="n">
        <f aca="false">M964*F964</f>
        <v>0</v>
      </c>
      <c r="U964" s="12" t="n">
        <f aca="false">G964*M964</f>
        <v>0</v>
      </c>
      <c r="V964" s="0" t="s">
        <v>161</v>
      </c>
      <c r="AB964" s="0" t="n">
        <v>91</v>
      </c>
      <c r="AC964" s="0" t="n">
        <v>2013</v>
      </c>
      <c r="AD964" s="0" t="n">
        <v>2016</v>
      </c>
      <c r="AE964" s="2" t="s">
        <v>1481</v>
      </c>
      <c r="AJ964" s="0" t="n">
        <f aca="false">VLOOKUP(D964,Koordinaten!$A:$C,2,FALSE())</f>
        <v>12.4853384</v>
      </c>
      <c r="AK964" s="0" t="n">
        <f aca="false">VLOOKUP(D964,Koordinaten!$A:$C,3,FALSE())</f>
        <v>41.894802</v>
      </c>
      <c r="AL964" s="0" t="n">
        <f aca="false">IF(ISBLANK($E964),VLOOKUP(D964,Koordinaten!$A:$C,2,FALSE()),VLOOKUP($E964,Koordinaten!$F:$H,2,FALSE()))</f>
        <v>11.2555757</v>
      </c>
      <c r="AM964" s="0" t="n">
        <f aca="false">IF(ISBLANK($E964),VLOOKUP(D964,Koordinaten!$A:$C,3,FALSE()),VLOOKUP($E964,Koordinaten!$F:$H,3,FALSE()))</f>
        <v>43.7698712</v>
      </c>
      <c r="AN964" s="0" t="str">
        <f aca="false">CONCATENATE(AK964,";",AJ964)</f>
        <v>41,894802;12,4853384</v>
      </c>
      <c r="AO964" s="0" t="str">
        <f aca="false">CONCATENATE(AM964,";",AL964)</f>
        <v>43,7698712;11,2555757</v>
      </c>
      <c r="AP964" s="0" t="n">
        <f aca="false">MIN(IF(ISBLANK(X964),9999,X964),IF(ISBLANK(AA964),9999,AA964),IF(ISBLANK(AD964),9999,AD964),IF(ISBLANK(AG964),9999,AG964),IF(ISBLANK(AI964),9999,AI964))</f>
        <v>2016</v>
      </c>
    </row>
    <row r="965" customFormat="false" ht="13" hidden="false" customHeight="false" outlineLevel="0" collapsed="false">
      <c r="B965" s="0" t="s">
        <v>44</v>
      </c>
      <c r="C965" s="2" t="n">
        <v>2004</v>
      </c>
      <c r="D965" s="2" t="s">
        <v>60</v>
      </c>
      <c r="E965" s="2" t="s">
        <v>61</v>
      </c>
      <c r="F965" s="2" t="n">
        <v>1</v>
      </c>
      <c r="H965" s="27" t="s">
        <v>1172</v>
      </c>
      <c r="I965" s="2" t="s">
        <v>1175</v>
      </c>
      <c r="J965" s="2" t="s">
        <v>1031</v>
      </c>
      <c r="K965" s="4" t="str">
        <f aca="false">CONCATENATE(IF(ISBLANK(W965),"-",W965),"/",IF(ISBLANK(Z965),"-",Z965),"/",IF(ISBLANK(AC965),"-",AC965),"/",IF(ISBLANK(AF965),"-",AF965),"/",IF(ISBLANK(AH965),"-",AH965))</f>
        <v>2010/-/2013/-/-</v>
      </c>
      <c r="L965" s="4" t="str">
        <f aca="false">CONCATENATE(IF(ISBLANK(X965),"-",X965),"/",IF(ISBLANK(AA965),"-",AA965),"/",IF(ISBLANK(AD965),"-",AD965),"/",IF(ISBLANK(AG965),"-",AG965),"/",IF(ISBLANK(AI965),"-",AI965))</f>
        <v>2024/-/2024/-/-</v>
      </c>
      <c r="N965" s="4" t="n">
        <v>2007</v>
      </c>
      <c r="O965" s="4" t="str">
        <f aca="false">CONCATENATE(IF(ISBLANK(V965),"-",V965),"/",IF(ISBLANK(Y965),"-",Y965),"/",IF(ISBLANK(AB965),"-",AB965),"/",IF(ISBLANK(AE965),"-",AE965))</f>
        <v>92/-/92/-</v>
      </c>
      <c r="P965" s="4" t="s">
        <v>1482</v>
      </c>
      <c r="Q965" s="4" t="s">
        <v>1480</v>
      </c>
      <c r="T965" s="11" t="n">
        <f aca="false">M965*F965</f>
        <v>0</v>
      </c>
      <c r="U965" s="12" t="n">
        <f aca="false">G965*M965</f>
        <v>0</v>
      </c>
      <c r="V965" s="0" t="n">
        <v>92</v>
      </c>
      <c r="W965" s="0" t="n">
        <v>2010</v>
      </c>
      <c r="X965" s="0" t="n">
        <v>2024</v>
      </c>
      <c r="AB965" s="0" t="n">
        <v>92</v>
      </c>
      <c r="AC965" s="0" t="n">
        <v>2013</v>
      </c>
      <c r="AD965" s="0" t="n">
        <v>2024</v>
      </c>
      <c r="AJ965" s="0" t="n">
        <f aca="false">VLOOKUP(D965,Koordinaten!$A:$C,2,FALSE())</f>
        <v>12.4853384</v>
      </c>
      <c r="AK965" s="0" t="n">
        <f aca="false">VLOOKUP(D965,Koordinaten!$A:$C,3,FALSE())</f>
        <v>41.894802</v>
      </c>
      <c r="AL965" s="0" t="n">
        <f aca="false">IF(ISBLANK($E965),VLOOKUP(D965,Koordinaten!$A:$C,2,FALSE()),VLOOKUP($E965,Koordinaten!$F:$H,2,FALSE()))</f>
        <v>11.2555757</v>
      </c>
      <c r="AM965" s="0" t="n">
        <f aca="false">IF(ISBLANK($E965),VLOOKUP(D965,Koordinaten!$A:$C,3,FALSE()),VLOOKUP($E965,Koordinaten!$F:$H,3,FALSE()))</f>
        <v>43.7698712</v>
      </c>
      <c r="AN965" s="0" t="str">
        <f aca="false">CONCATENATE(AK965,";",AJ965)</f>
        <v>41,894802;12,4853384</v>
      </c>
      <c r="AO965" s="0" t="str">
        <f aca="false">CONCATENATE(AM965,";",AL965)</f>
        <v>43,7698712;11,2555757</v>
      </c>
      <c r="AP965" s="0" t="n">
        <f aca="false">MIN(IF(ISBLANK(X965),9999,X965),IF(ISBLANK(AA965),9999,AA965),IF(ISBLANK(AD965),9999,AD965),IF(ISBLANK(AG965),9999,AG965),IF(ISBLANK(AI965),9999,AI965))</f>
        <v>2024</v>
      </c>
    </row>
    <row r="966" customFormat="false" ht="20" hidden="false" customHeight="false" outlineLevel="0" collapsed="false">
      <c r="B966" s="2" t="s">
        <v>44</v>
      </c>
      <c r="C966" s="2" t="n">
        <v>2004</v>
      </c>
      <c r="D966" s="2" t="s">
        <v>60</v>
      </c>
      <c r="E966" s="2" t="s">
        <v>61</v>
      </c>
      <c r="F966" s="2" t="n">
        <v>5</v>
      </c>
      <c r="H966" s="27" t="s">
        <v>1172</v>
      </c>
      <c r="I966" s="2" t="s">
        <v>534</v>
      </c>
      <c r="J966" s="2" t="s">
        <v>48</v>
      </c>
      <c r="K966" s="4" t="str">
        <f aca="false">CONCATENATE(IF(ISBLANK(W966),"-",W966),"/",IF(ISBLANK(Z966),"-",Z966),"/",IF(ISBLANK(AC966),"-",AC966),"/",IF(ISBLANK(AF966),"-",AF966),"/",IF(ISBLANK(AH966),"-",AH966))</f>
        <v>2007/2008/2013/-/-</v>
      </c>
      <c r="L966" s="4" t="str">
        <f aca="false">CONCATENATE(IF(ISBLANK(X966),"-",X966),"/",IF(ISBLANK(AA966),"-",AA966),"/",IF(ISBLANK(AD966),"-",AD966),"/",IF(ISBLANK(AG966),"-",AG966),"/",IF(ISBLANK(AI966),"-",AI966))</f>
        <v>2016/2013/2016/-/-</v>
      </c>
      <c r="N966" s="4" t="n">
        <v>2007</v>
      </c>
      <c r="O966" s="4" t="str">
        <f aca="false">CONCATENATE(IF(ISBLANK(V966),"-",V966),"/",IF(ISBLANK(Y966),"-",Y966),"/",IF(ISBLANK(AB966),"-",AB966),"/",IF(ISBLANK(AE966),"-",AE966))</f>
        <v>89/87/89/-</v>
      </c>
      <c r="P966" s="4" t="s">
        <v>1482</v>
      </c>
      <c r="Q966" s="4" t="s">
        <v>1480</v>
      </c>
      <c r="T966" s="11" t="n">
        <f aca="false">M966*F966</f>
        <v>0</v>
      </c>
      <c r="U966" s="12" t="n">
        <f aca="false">G966*M966</f>
        <v>0</v>
      </c>
      <c r="V966" s="0" t="n">
        <v>89</v>
      </c>
      <c r="W966" s="0" t="n">
        <v>2007</v>
      </c>
      <c r="X966" s="0" t="n">
        <v>2016</v>
      </c>
      <c r="Y966" s="0" t="n">
        <v>87</v>
      </c>
      <c r="Z966" s="0" t="n">
        <v>2008</v>
      </c>
      <c r="AA966" s="0" t="n">
        <v>2013</v>
      </c>
      <c r="AB966" s="0" t="n">
        <v>89</v>
      </c>
      <c r="AC966" s="0" t="n">
        <v>2013</v>
      </c>
      <c r="AD966" s="0" t="n">
        <v>2016</v>
      </c>
      <c r="AJ966" s="0" t="n">
        <f aca="false">VLOOKUP(D966,Koordinaten!$A:$C,2,FALSE())</f>
        <v>12.4853384</v>
      </c>
      <c r="AK966" s="0" t="n">
        <f aca="false">VLOOKUP(D966,Koordinaten!$A:$C,3,FALSE())</f>
        <v>41.894802</v>
      </c>
      <c r="AL966" s="0" t="n">
        <f aca="false">IF(ISBLANK($E966),VLOOKUP(D966,Koordinaten!$A:$C,2,FALSE()),VLOOKUP($E966,Koordinaten!$F:$H,2,FALSE()))</f>
        <v>11.2555757</v>
      </c>
      <c r="AM966" s="0" t="n">
        <f aca="false">IF(ISBLANK($E966),VLOOKUP(D966,Koordinaten!$A:$C,3,FALSE()),VLOOKUP($E966,Koordinaten!$F:$H,3,FALSE()))</f>
        <v>43.7698712</v>
      </c>
      <c r="AN966" s="0" t="str">
        <f aca="false">CONCATENATE(AK966,";",AJ966)</f>
        <v>41,894802;12,4853384</v>
      </c>
      <c r="AO966" s="0" t="str">
        <f aca="false">CONCATENATE(AM966,";",AL966)</f>
        <v>43,7698712;11,2555757</v>
      </c>
      <c r="AP966" s="0" t="n">
        <f aca="false">MIN(IF(ISBLANK(X966),9999,X966),IF(ISBLANK(AA966),9999,AA966),IF(ISBLANK(AD966),9999,AD966),IF(ISBLANK(AG966),9999,AG966),IF(ISBLANK(AI966),9999,AI966))</f>
        <v>2013</v>
      </c>
    </row>
    <row r="967" customFormat="false" ht="13" hidden="false" customHeight="false" outlineLevel="0" collapsed="false">
      <c r="B967" s="2" t="s">
        <v>52</v>
      </c>
      <c r="C967" s="1" t="n">
        <v>1995</v>
      </c>
      <c r="D967" s="2" t="s">
        <v>60</v>
      </c>
      <c r="E967" s="2" t="s">
        <v>61</v>
      </c>
      <c r="F967" s="2" t="n">
        <v>1</v>
      </c>
      <c r="H967" s="27" t="s">
        <v>1172</v>
      </c>
      <c r="I967" s="2" t="s">
        <v>78</v>
      </c>
      <c r="J967" s="2" t="s">
        <v>79</v>
      </c>
      <c r="K967" s="4" t="str">
        <f aca="false">CONCATENATE(IF(ISBLANK(W967),"-",W967),"/",IF(ISBLANK(Z967),"-",Z967),"/",IF(ISBLANK(AC967),"-",AC967),"/",IF(ISBLANK(AF967),"-",AF967),"/",IF(ISBLANK(AH967),"-",AH967))</f>
        <v>-/-/-/2008/-</v>
      </c>
      <c r="L967" s="4" t="str">
        <f aca="false">CONCATENATE(IF(ISBLANK(X967),"-",X967),"/",IF(ISBLANK(AA967),"-",AA967),"/",IF(ISBLANK(AD967),"-",AD967),"/",IF(ISBLANK(AG967),"-",AG967),"/",IF(ISBLANK(AI967),"-",AI967))</f>
        <v>-/-/-/2040/2020</v>
      </c>
      <c r="N967" s="4" t="n">
        <v>2007</v>
      </c>
      <c r="O967" s="4" t="str">
        <f aca="false">CONCATENATE(IF(ISBLANK(V967),"-",V967),"/",IF(ISBLANK(Y967),"-",Y967),"/",IF(ISBLANK(AB967),"-",AB967),"/",IF(ISBLANK(AE967),"-",AE967))</f>
        <v>(90-91)+/-/-/CT95</v>
      </c>
      <c r="P967" s="4" t="s">
        <v>1482</v>
      </c>
      <c r="Q967" s="4" t="s">
        <v>1480</v>
      </c>
      <c r="T967" s="11" t="n">
        <f aca="false">M967*F967</f>
        <v>0</v>
      </c>
      <c r="U967" s="12" t="n">
        <f aca="false">G967*M967</f>
        <v>0</v>
      </c>
      <c r="V967" s="0" t="s">
        <v>1472</v>
      </c>
      <c r="AB967" s="0" t="s">
        <v>161</v>
      </c>
      <c r="AE967" s="2" t="s">
        <v>794</v>
      </c>
      <c r="AF967" s="0" t="n">
        <v>2008</v>
      </c>
      <c r="AG967" s="0" t="n">
        <v>2040</v>
      </c>
      <c r="AI967" s="0" t="n">
        <v>2020</v>
      </c>
      <c r="AJ967" s="0" t="n">
        <f aca="false">VLOOKUP(D967,Koordinaten!$A:$C,2,FALSE())</f>
        <v>12.4853384</v>
      </c>
      <c r="AK967" s="0" t="n">
        <f aca="false">VLOOKUP(D967,Koordinaten!$A:$C,3,FALSE())</f>
        <v>41.894802</v>
      </c>
      <c r="AL967" s="0" t="n">
        <f aca="false">IF(ISBLANK($E967),VLOOKUP(D967,Koordinaten!$A:$C,2,FALSE()),VLOOKUP($E967,Koordinaten!$F:$H,2,FALSE()))</f>
        <v>11.2555757</v>
      </c>
      <c r="AM967" s="0" t="n">
        <f aca="false">IF(ISBLANK($E967),VLOOKUP(D967,Koordinaten!$A:$C,3,FALSE()),VLOOKUP($E967,Koordinaten!$F:$H,3,FALSE()))</f>
        <v>43.7698712</v>
      </c>
      <c r="AN967" s="0" t="str">
        <f aca="false">CONCATENATE(AK967,";",AJ967)</f>
        <v>41,894802;12,4853384</v>
      </c>
      <c r="AO967" s="0" t="str">
        <f aca="false">CONCATENATE(AM967,";",AL967)</f>
        <v>43,7698712;11,2555757</v>
      </c>
      <c r="AP967" s="0" t="n">
        <f aca="false">MIN(IF(ISBLANK(X967),9999,X967),IF(ISBLANK(AA967),9999,AA967),IF(ISBLANK(AD967),9999,AD967),IF(ISBLANK(AG967),9999,AG967),IF(ISBLANK(AI967),9999,AI967))</f>
        <v>2020</v>
      </c>
    </row>
    <row r="968" customFormat="false" ht="13" hidden="false" customHeight="false" outlineLevel="0" collapsed="false">
      <c r="B968" s="0" t="s">
        <v>44</v>
      </c>
      <c r="C968" s="2" t="n">
        <v>2003</v>
      </c>
      <c r="D968" s="2" t="s">
        <v>60</v>
      </c>
      <c r="E968" s="2" t="s">
        <v>61</v>
      </c>
      <c r="F968" s="2" t="n">
        <v>2</v>
      </c>
      <c r="H968" s="27" t="s">
        <v>1483</v>
      </c>
      <c r="I968" s="2" t="s">
        <v>1484</v>
      </c>
      <c r="K968" s="4" t="str">
        <f aca="false">CONCATENATE(IF(ISBLANK(W968),"-",W968),"/",IF(ISBLANK(Z968),"-",Z968),"/",IF(ISBLANK(AC968),"-",AC968),"/",IF(ISBLANK(AF968),"-",AF968),"/",IF(ISBLANK(AH968),"-",AH968))</f>
        <v>-/-/-/-/-</v>
      </c>
      <c r="L968" s="4" t="str">
        <f aca="false">CONCATENATE(IF(ISBLANK(X968),"-",X968),"/",IF(ISBLANK(AA968),"-",AA968),"/",IF(ISBLANK(AD968),"-",AD968),"/",IF(ISBLANK(AG968),"-",AG968),"/",IF(ISBLANK(AI968),"-",AI968))</f>
        <v>-/-/-/-/-</v>
      </c>
      <c r="N968" s="4" t="n">
        <v>2007</v>
      </c>
      <c r="O968" s="4" t="str">
        <f aca="false">CONCATENATE(IF(ISBLANK(V968),"-",V968),"/",IF(ISBLANK(Y968),"-",Y968),"/",IF(ISBLANK(AB968),"-",AB968),"/",IF(ISBLANK(AE968),"-",AE968))</f>
        <v>-/-/-/GR2</v>
      </c>
      <c r="P968" s="4" t="s">
        <v>1485</v>
      </c>
      <c r="Q968" s="4" t="s">
        <v>1480</v>
      </c>
      <c r="T968" s="11" t="n">
        <f aca="false">M968*F968</f>
        <v>0</v>
      </c>
      <c r="U968" s="12" t="n">
        <f aca="false">G968*M968</f>
        <v>0</v>
      </c>
      <c r="V968" s="0" t="s">
        <v>161</v>
      </c>
      <c r="AB968" s="0" t="s">
        <v>161</v>
      </c>
      <c r="AE968" s="2" t="s">
        <v>1335</v>
      </c>
      <c r="AJ968" s="0" t="n">
        <f aca="false">VLOOKUP(D968,Koordinaten!$A:$C,2,FALSE())</f>
        <v>12.4853384</v>
      </c>
      <c r="AK968" s="0" t="n">
        <f aca="false">VLOOKUP(D968,Koordinaten!$A:$C,3,FALSE())</f>
        <v>41.894802</v>
      </c>
      <c r="AL968" s="0" t="n">
        <f aca="false">IF(ISBLANK($E968),VLOOKUP(D968,Koordinaten!$A:$C,2,FALSE()),VLOOKUP($E968,Koordinaten!$F:$H,2,FALSE()))</f>
        <v>11.2555757</v>
      </c>
      <c r="AM968" s="0" t="n">
        <f aca="false">IF(ISBLANK($E968),VLOOKUP(D968,Koordinaten!$A:$C,3,FALSE()),VLOOKUP($E968,Koordinaten!$F:$H,3,FALSE()))</f>
        <v>43.7698712</v>
      </c>
      <c r="AN968" s="0" t="str">
        <f aca="false">CONCATENATE(AK968,";",AJ968)</f>
        <v>41,894802;12,4853384</v>
      </c>
      <c r="AO968" s="0" t="str">
        <f aca="false">CONCATENATE(AM968,";",AL968)</f>
        <v>43,7698712;11,2555757</v>
      </c>
      <c r="AP968" s="0" t="n">
        <f aca="false">MIN(IF(ISBLANK(X968),9999,X968),IF(ISBLANK(AA968),9999,AA968),IF(ISBLANK(AD968),9999,AD968),IF(ISBLANK(AG968),9999,AG968),IF(ISBLANK(AI968),9999,AI968))</f>
        <v>9999</v>
      </c>
    </row>
    <row r="969" customFormat="false" ht="13" hidden="false" customHeight="false" outlineLevel="0" collapsed="false">
      <c r="B969" s="0" t="s">
        <v>89</v>
      </c>
      <c r="C969" s="2" t="n">
        <v>2006</v>
      </c>
      <c r="D969" s="2" t="s">
        <v>60</v>
      </c>
      <c r="E969" s="2" t="s">
        <v>61</v>
      </c>
      <c r="F969" s="2" t="n">
        <v>3</v>
      </c>
      <c r="H969" s="2" t="s">
        <v>1486</v>
      </c>
      <c r="I969" s="2" t="s">
        <v>1487</v>
      </c>
      <c r="K969" s="4" t="str">
        <f aca="false">CONCATENATE(IF(ISBLANK(W969),"-",W969),"/",IF(ISBLANK(Z969),"-",Z969),"/",IF(ISBLANK(AC969),"-",AC969),"/",IF(ISBLANK(AF969),"-",AF969),"/",IF(ISBLANK(AH969),"-",AH969))</f>
        <v>-/-/-/-/-</v>
      </c>
      <c r="L969" s="4" t="str">
        <f aca="false">CONCATENATE(IF(ISBLANK(X969),"-",X969),"/",IF(ISBLANK(AA969),"-",AA969),"/",IF(ISBLANK(AD969),"-",AD969),"/",IF(ISBLANK(AG969),"-",AG969),"/",IF(ISBLANK(AI969),"-",AI969))</f>
        <v>-/-/-/-/-</v>
      </c>
      <c r="N969" s="4" t="n">
        <v>2007</v>
      </c>
      <c r="O969" s="4" t="str">
        <f aca="false">CONCATENATE(IF(ISBLANK(V969),"-",V969),"/",IF(ISBLANK(Y969),"-",Y969),"/",IF(ISBLANK(AB969),"-",AB969),"/",IF(ISBLANK(AE969),"-",AE969))</f>
        <v>-/-/-/GR1</v>
      </c>
      <c r="P969" s="4" t="s">
        <v>1488</v>
      </c>
      <c r="Q969" s="4" t="s">
        <v>1480</v>
      </c>
      <c r="T969" s="11" t="n">
        <f aca="false">M969*F969</f>
        <v>0</v>
      </c>
      <c r="U969" s="12" t="n">
        <f aca="false">G969*M969</f>
        <v>0</v>
      </c>
      <c r="V969" s="0" t="s">
        <v>161</v>
      </c>
      <c r="AB969" s="0" t="s">
        <v>161</v>
      </c>
      <c r="AE969" s="2" t="s">
        <v>1481</v>
      </c>
      <c r="AJ969" s="0" t="n">
        <f aca="false">VLOOKUP(D969,Koordinaten!$A:$C,2,FALSE())</f>
        <v>12.4853384</v>
      </c>
      <c r="AK969" s="0" t="n">
        <f aca="false">VLOOKUP(D969,Koordinaten!$A:$C,3,FALSE())</f>
        <v>41.894802</v>
      </c>
      <c r="AL969" s="0" t="n">
        <f aca="false">IF(ISBLANK($E969),VLOOKUP(D969,Koordinaten!$A:$C,2,FALSE()),VLOOKUP($E969,Koordinaten!$F:$H,2,FALSE()))</f>
        <v>11.2555757</v>
      </c>
      <c r="AM969" s="0" t="n">
        <f aca="false">IF(ISBLANK($E969),VLOOKUP(D969,Koordinaten!$A:$C,3,FALSE()),VLOOKUP($E969,Koordinaten!$F:$H,3,FALSE()))</f>
        <v>43.7698712</v>
      </c>
      <c r="AN969" s="0" t="str">
        <f aca="false">CONCATENATE(AK969,";",AJ969)</f>
        <v>41,894802;12,4853384</v>
      </c>
      <c r="AO969" s="0" t="str">
        <f aca="false">CONCATENATE(AM969,";",AL969)</f>
        <v>43,7698712;11,2555757</v>
      </c>
      <c r="AP969" s="0" t="n">
        <f aca="false">MIN(IF(ISBLANK(X969),9999,X969),IF(ISBLANK(AA969),9999,AA969),IF(ISBLANK(AD969),9999,AD969),IF(ISBLANK(AG969),9999,AG969),IF(ISBLANK(AI969),9999,AI969))</f>
        <v>9999</v>
      </c>
    </row>
    <row r="970" customFormat="false" ht="13" hidden="false" customHeight="false" outlineLevel="0" collapsed="false">
      <c r="B970" s="0" t="s">
        <v>89</v>
      </c>
      <c r="C970" s="2" t="n">
        <v>2005</v>
      </c>
      <c r="D970" s="2" t="s">
        <v>60</v>
      </c>
      <c r="E970" s="2" t="s">
        <v>61</v>
      </c>
      <c r="F970" s="2" t="n">
        <v>3</v>
      </c>
      <c r="H970" s="27" t="s">
        <v>1489</v>
      </c>
      <c r="I970" s="2" t="s">
        <v>1490</v>
      </c>
      <c r="K970" s="4" t="str">
        <f aca="false">CONCATENATE(IF(ISBLANK(W970),"-",W970),"/",IF(ISBLANK(Z970),"-",Z970),"/",IF(ISBLANK(AC970),"-",AC970),"/",IF(ISBLANK(AF970),"-",AF970),"/",IF(ISBLANK(AH970),"-",AH970))</f>
        <v>-/-/-/-/-</v>
      </c>
      <c r="L970" s="4" t="str">
        <f aca="false">CONCATENATE(IF(ISBLANK(X970),"-",X970),"/",IF(ISBLANK(AA970),"-",AA970),"/",IF(ISBLANK(AD970),"-",AD970),"/",IF(ISBLANK(AG970),"-",AG970),"/",IF(ISBLANK(AI970),"-",AI970))</f>
        <v>-/-/-/-/-</v>
      </c>
      <c r="N970" s="4" t="n">
        <v>2007</v>
      </c>
      <c r="O970" s="4" t="str">
        <f aca="false">CONCATENATE(IF(ISBLANK(V970),"-",V970),"/",IF(ISBLANK(Y970),"-",Y970),"/",IF(ISBLANK(AB970),"-",AB970),"/",IF(ISBLANK(AE970),"-",AE970))</f>
        <v>-/-/-/GR2</v>
      </c>
      <c r="P970" s="4" t="s">
        <v>1491</v>
      </c>
      <c r="Q970" s="4" t="s">
        <v>1480</v>
      </c>
      <c r="T970" s="11" t="n">
        <f aca="false">M970*F970</f>
        <v>0</v>
      </c>
      <c r="U970" s="12" t="n">
        <f aca="false">G970*M970</f>
        <v>0</v>
      </c>
      <c r="V970" s="0" t="s">
        <v>161</v>
      </c>
      <c r="AB970" s="0" t="s">
        <v>161</v>
      </c>
      <c r="AE970" s="2" t="s">
        <v>1335</v>
      </c>
      <c r="AJ970" s="0" t="n">
        <f aca="false">VLOOKUP(D970,Koordinaten!$A:$C,2,FALSE())</f>
        <v>12.4853384</v>
      </c>
      <c r="AK970" s="0" t="n">
        <f aca="false">VLOOKUP(D970,Koordinaten!$A:$C,3,FALSE())</f>
        <v>41.894802</v>
      </c>
      <c r="AL970" s="0" t="n">
        <f aca="false">IF(ISBLANK($E970),VLOOKUP(D970,Koordinaten!$A:$C,2,FALSE()),VLOOKUP($E970,Koordinaten!$F:$H,2,FALSE()))</f>
        <v>11.2555757</v>
      </c>
      <c r="AM970" s="0" t="n">
        <f aca="false">IF(ISBLANK($E970),VLOOKUP(D970,Koordinaten!$A:$C,3,FALSE()),VLOOKUP($E970,Koordinaten!$F:$H,3,FALSE()))</f>
        <v>43.7698712</v>
      </c>
      <c r="AN970" s="0" t="str">
        <f aca="false">CONCATENATE(AK970,";",AJ970)</f>
        <v>41,894802;12,4853384</v>
      </c>
      <c r="AO970" s="0" t="str">
        <f aca="false">CONCATENATE(AM970,";",AL970)</f>
        <v>43,7698712;11,2555757</v>
      </c>
      <c r="AP970" s="0" t="n">
        <f aca="false">MIN(IF(ISBLANK(X970),9999,X970),IF(ISBLANK(AA970),9999,AA970),IF(ISBLANK(AD970),9999,AD970),IF(ISBLANK(AG970),9999,AG970),IF(ISBLANK(AI970),9999,AI970))</f>
        <v>9999</v>
      </c>
    </row>
    <row r="971" customFormat="false" ht="13" hidden="false" customHeight="false" outlineLevel="0" collapsed="false">
      <c r="B971" s="0" t="s">
        <v>44</v>
      </c>
      <c r="C971" s="2" t="n">
        <v>2004</v>
      </c>
      <c r="D971" s="2" t="s">
        <v>60</v>
      </c>
      <c r="E971" s="2" t="s">
        <v>61</v>
      </c>
      <c r="F971" s="2" t="n">
        <v>2</v>
      </c>
      <c r="H971" s="27" t="s">
        <v>1492</v>
      </c>
      <c r="I971" s="2" t="s">
        <v>1357</v>
      </c>
      <c r="K971" s="4" t="str">
        <f aca="false">CONCATENATE(IF(ISBLANK(W971),"-",W971),"/",IF(ISBLANK(Z971),"-",Z971),"/",IF(ISBLANK(AC971),"-",AC971),"/",IF(ISBLANK(AF971),"-",AF971),"/",IF(ISBLANK(AH971),"-",AH971))</f>
        <v>2009/-/2013/-/-</v>
      </c>
      <c r="L971" s="4" t="str">
        <f aca="false">CONCATENATE(IF(ISBLANK(X971),"-",X971),"/",IF(ISBLANK(AA971),"-",AA971),"/",IF(ISBLANK(AD971),"-",AD971),"/",IF(ISBLANK(AG971),"-",AG971),"/",IF(ISBLANK(AI971),"-",AI971))</f>
        <v>2019/-/2019/-/-</v>
      </c>
      <c r="N971" s="4" t="n">
        <v>2007</v>
      </c>
      <c r="O971" s="4" t="str">
        <f aca="false">CONCATENATE(IF(ISBLANK(V971),"-",V971),"/",IF(ISBLANK(Y971),"-",Y971),"/",IF(ISBLANK(AB971),"-",AB971),"/",IF(ISBLANK(AE971),"-",AE971))</f>
        <v>92/-/92/GR3</v>
      </c>
      <c r="P971" s="4" t="s">
        <v>1492</v>
      </c>
      <c r="Q971" s="4" t="s">
        <v>1480</v>
      </c>
      <c r="T971" s="11" t="n">
        <f aca="false">M971*F971</f>
        <v>0</v>
      </c>
      <c r="U971" s="12" t="n">
        <f aca="false">G971*M971</f>
        <v>0</v>
      </c>
      <c r="V971" s="0" t="n">
        <v>92</v>
      </c>
      <c r="W971" s="0" t="n">
        <v>2009</v>
      </c>
      <c r="X971" s="0" t="n">
        <v>2019</v>
      </c>
      <c r="AB971" s="0" t="n">
        <v>92</v>
      </c>
      <c r="AC971" s="0" t="n">
        <v>2013</v>
      </c>
      <c r="AD971" s="0" t="n">
        <v>2019</v>
      </c>
      <c r="AE971" s="2" t="s">
        <v>993</v>
      </c>
      <c r="AJ971" s="0" t="n">
        <f aca="false">VLOOKUP(D971,Koordinaten!$A:$C,2,FALSE())</f>
        <v>12.4853384</v>
      </c>
      <c r="AK971" s="0" t="n">
        <f aca="false">VLOOKUP(D971,Koordinaten!$A:$C,3,FALSE())</f>
        <v>41.894802</v>
      </c>
      <c r="AL971" s="0" t="n">
        <f aca="false">IF(ISBLANK($E971),VLOOKUP(D971,Koordinaten!$A:$C,2,FALSE()),VLOOKUP($E971,Koordinaten!$F:$H,2,FALSE()))</f>
        <v>11.2555757</v>
      </c>
      <c r="AM971" s="0" t="n">
        <f aca="false">IF(ISBLANK($E971),VLOOKUP(D971,Koordinaten!$A:$C,3,FALSE()),VLOOKUP($E971,Koordinaten!$F:$H,3,FALSE()))</f>
        <v>43.7698712</v>
      </c>
      <c r="AN971" s="0" t="str">
        <f aca="false">CONCATENATE(AK971,";",AJ971)</f>
        <v>41,894802;12,4853384</v>
      </c>
      <c r="AO971" s="0" t="str">
        <f aca="false">CONCATENATE(AM971,";",AL971)</f>
        <v>43,7698712;11,2555757</v>
      </c>
      <c r="AP971" s="0" t="n">
        <f aca="false">MIN(IF(ISBLANK(X971),9999,X971),IF(ISBLANK(AA971),9999,AA971),IF(ISBLANK(AD971),9999,AD971),IF(ISBLANK(AG971),9999,AG971),IF(ISBLANK(AI971),9999,AI971))</f>
        <v>2019</v>
      </c>
    </row>
    <row r="972" customFormat="false" ht="13" hidden="false" customHeight="false" outlineLevel="0" collapsed="false">
      <c r="B972" s="0" t="s">
        <v>44</v>
      </c>
      <c r="C972" s="2" t="n">
        <v>2003</v>
      </c>
      <c r="D972" s="2" t="s">
        <v>60</v>
      </c>
      <c r="E972" s="2" t="s">
        <v>61</v>
      </c>
      <c r="F972" s="2" t="n">
        <v>1</v>
      </c>
      <c r="H972" s="27" t="s">
        <v>1492</v>
      </c>
      <c r="I972" s="2" t="s">
        <v>1493</v>
      </c>
      <c r="K972" s="4" t="str">
        <f aca="false">CONCATENATE(IF(ISBLANK(W972),"-",W972),"/",IF(ISBLANK(Z972),"-",Z972),"/",IF(ISBLANK(AC972),"-",AC972),"/",IF(ISBLANK(AF972),"-",AF972),"/",IF(ISBLANK(AH972),"-",AH972))</f>
        <v>2007/-/2013/-/-</v>
      </c>
      <c r="L972" s="4" t="str">
        <f aca="false">CONCATENATE(IF(ISBLANK(X972),"-",X972),"/",IF(ISBLANK(AA972),"-",AA972),"/",IF(ISBLANK(AD972),"-",AD972),"/",IF(ISBLANK(AG972),"-",AG972),"/",IF(ISBLANK(AI972),"-",AI972))</f>
        <v>2015/-/2023/-/-</v>
      </c>
      <c r="N972" s="4" t="n">
        <v>2007</v>
      </c>
      <c r="O972" s="4" t="str">
        <f aca="false">CONCATENATE(IF(ISBLANK(V972),"-",V972),"/",IF(ISBLANK(Y972),"-",Y972),"/",IF(ISBLANK(AB972),"-",AB972),"/",IF(ISBLANK(AE972),"-",AE972))</f>
        <v>91/-/92/GR3</v>
      </c>
      <c r="P972" s="4" t="s">
        <v>1492</v>
      </c>
      <c r="Q972" s="4" t="s">
        <v>1480</v>
      </c>
      <c r="T972" s="11" t="n">
        <f aca="false">M972*F972</f>
        <v>0</v>
      </c>
      <c r="U972" s="12" t="n">
        <f aca="false">G972*M972</f>
        <v>0</v>
      </c>
      <c r="V972" s="0" t="n">
        <v>91</v>
      </c>
      <c r="W972" s="0" t="n">
        <v>2007</v>
      </c>
      <c r="X972" s="0" t="n">
        <v>2015</v>
      </c>
      <c r="AB972" s="0" t="n">
        <v>92</v>
      </c>
      <c r="AC972" s="0" t="n">
        <v>2013</v>
      </c>
      <c r="AD972" s="0" t="n">
        <v>2023</v>
      </c>
      <c r="AE972" s="2" t="s">
        <v>993</v>
      </c>
      <c r="AJ972" s="0" t="n">
        <f aca="false">VLOOKUP(D972,Koordinaten!$A:$C,2,FALSE())</f>
        <v>12.4853384</v>
      </c>
      <c r="AK972" s="0" t="n">
        <f aca="false">VLOOKUP(D972,Koordinaten!$A:$C,3,FALSE())</f>
        <v>41.894802</v>
      </c>
      <c r="AL972" s="0" t="n">
        <f aca="false">IF(ISBLANK($E972),VLOOKUP(D972,Koordinaten!$A:$C,2,FALSE()),VLOOKUP($E972,Koordinaten!$F:$H,2,FALSE()))</f>
        <v>11.2555757</v>
      </c>
      <c r="AM972" s="0" t="n">
        <f aca="false">IF(ISBLANK($E972),VLOOKUP(D972,Koordinaten!$A:$C,3,FALSE()),VLOOKUP($E972,Koordinaten!$F:$H,3,FALSE()))</f>
        <v>43.7698712</v>
      </c>
      <c r="AN972" s="0" t="str">
        <f aca="false">CONCATENATE(AK972,";",AJ972)</f>
        <v>41,894802;12,4853384</v>
      </c>
      <c r="AO972" s="0" t="str">
        <f aca="false">CONCATENATE(AM972,";",AL972)</f>
        <v>43,7698712;11,2555757</v>
      </c>
      <c r="AP972" s="0" t="n">
        <f aca="false">MIN(IF(ISBLANK(X972),9999,X972),IF(ISBLANK(AA972),9999,AA972),IF(ISBLANK(AD972),9999,AD972),IF(ISBLANK(AG972),9999,AG972),IF(ISBLANK(AI972),9999,AI972))</f>
        <v>2015</v>
      </c>
    </row>
    <row r="973" customFormat="false" ht="13" hidden="false" customHeight="false" outlineLevel="0" collapsed="false">
      <c r="B973" s="0" t="s">
        <v>44</v>
      </c>
      <c r="C973" s="2" t="n">
        <v>2000</v>
      </c>
      <c r="D973" s="2" t="s">
        <v>60</v>
      </c>
      <c r="E973" s="2" t="s">
        <v>224</v>
      </c>
      <c r="F973" s="2" t="n">
        <v>2</v>
      </c>
      <c r="H973" s="13" t="s">
        <v>1494</v>
      </c>
      <c r="I973" s="2" t="s">
        <v>1495</v>
      </c>
      <c r="J973" s="2" t="s">
        <v>48</v>
      </c>
      <c r="K973" s="4" t="str">
        <f aca="false">CONCATENATE(IF(ISBLANK(W973),"-",W973),"/",IF(ISBLANK(Z973),"-",Z973),"/",IF(ISBLANK(AC973),"-",AC973),"/",IF(ISBLANK(AF973),"-",AF973),"/",IF(ISBLANK(AH973),"-",AH973))</f>
        <v>-/-/-/-/-</v>
      </c>
      <c r="L973" s="4" t="str">
        <f aca="false">CONCATENATE(IF(ISBLANK(X973),"-",X973),"/",IF(ISBLANK(AA973),"-",AA973),"/",IF(ISBLANK(AD973),"-",AD973),"/",IF(ISBLANK(AG973),"-",AG973),"/",IF(ISBLANK(AI973),"-",AI973))</f>
        <v>-/-/-/-/-</v>
      </c>
      <c r="N973" s="4" t="n">
        <v>2006</v>
      </c>
      <c r="O973" s="4" t="str">
        <f aca="false">CONCATENATE(IF(ISBLANK(V973),"-",V973),"/",IF(ISBLANK(Y973),"-",Y973),"/",IF(ISBLANK(AB973),"-",AB973),"/",IF(ISBLANK(AE973),"-",AE973))</f>
        <v>-/-/-/GR3</v>
      </c>
      <c r="P973" s="4" t="s">
        <v>1496</v>
      </c>
      <c r="Q973" s="4" t="s">
        <v>1497</v>
      </c>
      <c r="T973" s="11" t="n">
        <f aca="false">M973*F973</f>
        <v>0</v>
      </c>
      <c r="U973" s="12" t="n">
        <f aca="false">G973*M973</f>
        <v>0</v>
      </c>
      <c r="V973" s="0" t="s">
        <v>161</v>
      </c>
      <c r="AB973" s="0" t="s">
        <v>161</v>
      </c>
      <c r="AE973" s="2" t="s">
        <v>993</v>
      </c>
      <c r="AJ973" s="0" t="n">
        <f aca="false">VLOOKUP(D973,Koordinaten!$A:$C,2,FALSE())</f>
        <v>12.4853384</v>
      </c>
      <c r="AK973" s="0" t="n">
        <f aca="false">VLOOKUP(D973,Koordinaten!$A:$C,3,FALSE())</f>
        <v>41.894802</v>
      </c>
      <c r="AL973" s="0" t="n">
        <f aca="false">IF(ISBLANK($E973),VLOOKUP(D973,Koordinaten!$A:$C,2,FALSE()),VLOOKUP($E973,Koordinaten!$F:$H,2,FALSE()))</f>
        <v>10.9924122</v>
      </c>
      <c r="AM973" s="0" t="n">
        <f aca="false">IF(ISBLANK($E973),VLOOKUP(D973,Koordinaten!$A:$C,3,FALSE()),VLOOKUP($E973,Koordinaten!$F:$H,3,FALSE()))</f>
        <v>45.4384958</v>
      </c>
      <c r="AN973" s="0" t="str">
        <f aca="false">CONCATENATE(AK973,";",AJ973)</f>
        <v>41,894802;12,4853384</v>
      </c>
      <c r="AO973" s="0" t="str">
        <f aca="false">CONCATENATE(AM973,";",AL973)</f>
        <v>45,4384958;10,9924122</v>
      </c>
      <c r="AP973" s="0" t="n">
        <f aca="false">MIN(IF(ISBLANK(X973),9999,X973),IF(ISBLANK(AA973),9999,AA973),IF(ISBLANK(AD973),9999,AD973),IF(ISBLANK(AG973),9999,AG973),IF(ISBLANK(AI973),9999,AI973))</f>
        <v>9999</v>
      </c>
    </row>
    <row r="974" customFormat="false" ht="13" hidden="false" customHeight="false" outlineLevel="0" collapsed="false">
      <c r="B974" s="0" t="s">
        <v>44</v>
      </c>
      <c r="C974" s="2" t="n">
        <v>2002</v>
      </c>
      <c r="D974" s="2" t="s">
        <v>60</v>
      </c>
      <c r="E974" s="2" t="s">
        <v>224</v>
      </c>
      <c r="F974" s="2" t="n">
        <v>2</v>
      </c>
      <c r="H974" s="13" t="s">
        <v>1494</v>
      </c>
      <c r="I974" s="2" t="s">
        <v>1498</v>
      </c>
      <c r="K974" s="4" t="str">
        <f aca="false">CONCATENATE(IF(ISBLANK(W974),"-",W974),"/",IF(ISBLANK(Z974),"-",Z974),"/",IF(ISBLANK(AC974),"-",AC974),"/",IF(ISBLANK(AF974),"-",AF974),"/",IF(ISBLANK(AH974),"-",AH974))</f>
        <v>-/-/-/-/-</v>
      </c>
      <c r="L974" s="4" t="str">
        <f aca="false">CONCATENATE(IF(ISBLANK(X974),"-",X974),"/",IF(ISBLANK(AA974),"-",AA974),"/",IF(ISBLANK(AD974),"-",AD974),"/",IF(ISBLANK(AG974),"-",AG974),"/",IF(ISBLANK(AI974),"-",AI974))</f>
        <v>-/-/-/-/-</v>
      </c>
      <c r="N974" s="4" t="n">
        <v>2006</v>
      </c>
      <c r="O974" s="4" t="str">
        <f aca="false">CONCATENATE(IF(ISBLANK(V974),"-",V974),"/",IF(ISBLANK(Y974),"-",Y974),"/",IF(ISBLANK(AB974),"-",AB974),"/",IF(ISBLANK(AE974),"-",AE974))</f>
        <v>-/-/-/GR2</v>
      </c>
      <c r="P974" s="4" t="s">
        <v>1496</v>
      </c>
      <c r="Q974" s="4" t="s">
        <v>1497</v>
      </c>
      <c r="T974" s="11" t="n">
        <f aca="false">M974*F974</f>
        <v>0</v>
      </c>
      <c r="U974" s="12" t="n">
        <f aca="false">G974*M974</f>
        <v>0</v>
      </c>
      <c r="V974" s="0" t="s">
        <v>161</v>
      </c>
      <c r="AB974" s="0" t="s">
        <v>161</v>
      </c>
      <c r="AE974" s="2" t="s">
        <v>1335</v>
      </c>
      <c r="AJ974" s="0" t="n">
        <f aca="false">VLOOKUP(D974,Koordinaten!$A:$C,2,FALSE())</f>
        <v>12.4853384</v>
      </c>
      <c r="AK974" s="0" t="n">
        <f aca="false">VLOOKUP(D974,Koordinaten!$A:$C,3,FALSE())</f>
        <v>41.894802</v>
      </c>
      <c r="AL974" s="0" t="n">
        <f aca="false">IF(ISBLANK($E974),VLOOKUP(D974,Koordinaten!$A:$C,2,FALSE()),VLOOKUP($E974,Koordinaten!$F:$H,2,FALSE()))</f>
        <v>10.9924122</v>
      </c>
      <c r="AM974" s="0" t="n">
        <f aca="false">IF(ISBLANK($E974),VLOOKUP(D974,Koordinaten!$A:$C,3,FALSE()),VLOOKUP($E974,Koordinaten!$F:$H,3,FALSE()))</f>
        <v>45.4384958</v>
      </c>
      <c r="AN974" s="0" t="str">
        <f aca="false">CONCATENATE(AK974,";",AJ974)</f>
        <v>41,894802;12,4853384</v>
      </c>
      <c r="AO974" s="0" t="str">
        <f aca="false">CONCATENATE(AM974,";",AL974)</f>
        <v>45,4384958;10,9924122</v>
      </c>
      <c r="AP974" s="0" t="n">
        <f aca="false">MIN(IF(ISBLANK(X974),9999,X974),IF(ISBLANK(AA974),9999,AA974),IF(ISBLANK(AD974),9999,AD974),IF(ISBLANK(AG974),9999,AG974),IF(ISBLANK(AI974),9999,AI974))</f>
        <v>9999</v>
      </c>
    </row>
    <row r="975" customFormat="false" ht="13" hidden="false" customHeight="false" outlineLevel="0" collapsed="false">
      <c r="B975" s="0" t="s">
        <v>44</v>
      </c>
      <c r="C975" s="2" t="n">
        <v>2001</v>
      </c>
      <c r="D975" s="2" t="s">
        <v>60</v>
      </c>
      <c r="E975" s="2" t="s">
        <v>1499</v>
      </c>
      <c r="F975" s="2" t="n">
        <v>1</v>
      </c>
      <c r="H975" s="27" t="s">
        <v>1500</v>
      </c>
      <c r="I975" s="2" t="s">
        <v>1501</v>
      </c>
      <c r="K975" s="4" t="str">
        <f aca="false">CONCATENATE(IF(ISBLANK(W975),"-",W975),"/",IF(ISBLANK(Z975),"-",Z975),"/",IF(ISBLANK(AC975),"-",AC975),"/",IF(ISBLANK(AF975),"-",AF975),"/",IF(ISBLANK(AH975),"-",AH975))</f>
        <v>-/-/-/-/-</v>
      </c>
      <c r="L975" s="4" t="str">
        <f aca="false">CONCATENATE(IF(ISBLANK(X975),"-",X975),"/",IF(ISBLANK(AA975),"-",AA975),"/",IF(ISBLANK(AD975),"-",AD975),"/",IF(ISBLANK(AG975),"-",AG975),"/",IF(ISBLANK(AI975),"-",AI975))</f>
        <v>-/-/-/-/-</v>
      </c>
      <c r="N975" s="4" t="n">
        <v>2006</v>
      </c>
      <c r="O975" s="4" t="str">
        <f aca="false">CONCATENATE(IF(ISBLANK(V975),"-",V975),"/",IF(ISBLANK(Y975),"-",Y975),"/",IF(ISBLANK(AB975),"-",AB975),"/",IF(ISBLANK(AE975),"-",AE975))</f>
        <v>-/-/91/GR3</v>
      </c>
      <c r="P975" s="4" t="s">
        <v>1502</v>
      </c>
      <c r="Q975" s="4" t="s">
        <v>1503</v>
      </c>
      <c r="T975" s="11" t="n">
        <f aca="false">M975*F975</f>
        <v>0</v>
      </c>
      <c r="U975" s="12" t="n">
        <f aca="false">G975*M975</f>
        <v>0</v>
      </c>
      <c r="V975" s="0" t="s">
        <v>161</v>
      </c>
      <c r="AB975" s="0" t="n">
        <v>91</v>
      </c>
      <c r="AE975" s="2" t="s">
        <v>993</v>
      </c>
      <c r="AJ975" s="0" t="n">
        <f aca="false">VLOOKUP(D975,Koordinaten!$A:$C,2,FALSE())</f>
        <v>12.4853384</v>
      </c>
      <c r="AK975" s="0" t="n">
        <f aca="false">VLOOKUP(D975,Koordinaten!$A:$C,3,FALSE())</f>
        <v>41.894802</v>
      </c>
      <c r="AL975" s="0" t="n">
        <f aca="false">IF(ISBLANK($E975),VLOOKUP(D975,Koordinaten!$A:$C,2,FALSE()),VLOOKUP($E975,Koordinaten!$F:$H,2,FALSE()))</f>
        <v>13.055904</v>
      </c>
      <c r="AM975" s="0" t="n">
        <f aca="false">IF(ISBLANK($E975),VLOOKUP(D975,Koordinaten!$A:$C,3,FALSE()),VLOOKUP($E975,Koordinaten!$F:$H,3,FALSE()))</f>
        <v>46.151042</v>
      </c>
      <c r="AN975" s="0" t="str">
        <f aca="false">CONCATENATE(AK975,";",AJ975)</f>
        <v>41,894802;12,4853384</v>
      </c>
      <c r="AO975" s="0" t="str">
        <f aca="false">CONCATENATE(AM975,";",AL975)</f>
        <v>46,151042;13,055904</v>
      </c>
      <c r="AP975" s="0" t="n">
        <f aca="false">MIN(IF(ISBLANK(X975),9999,X975),IF(ISBLANK(AA975),9999,AA975),IF(ISBLANK(AD975),9999,AD975),IF(ISBLANK(AG975),9999,AG975),IF(ISBLANK(AI975),9999,AI975))</f>
        <v>9999</v>
      </c>
    </row>
    <row r="976" customFormat="false" ht="13" hidden="false" customHeight="false" outlineLevel="0" collapsed="false">
      <c r="B976" s="0" t="s">
        <v>89</v>
      </c>
      <c r="C976" s="2"/>
      <c r="D976" s="2" t="s">
        <v>60</v>
      </c>
      <c r="E976" s="2" t="s">
        <v>1499</v>
      </c>
      <c r="F976" s="2" t="n">
        <v>3</v>
      </c>
      <c r="H976" s="27" t="s">
        <v>1500</v>
      </c>
      <c r="I976" s="2" t="s">
        <v>1504</v>
      </c>
      <c r="K976" s="4" t="str">
        <f aca="false">CONCATENATE(IF(ISBLANK(W976),"-",W976),"/",IF(ISBLANK(Z976),"-",Z976),"/",IF(ISBLANK(AC976),"-",AC976),"/",IF(ISBLANK(AF976),"-",AF976),"/",IF(ISBLANK(AH976),"-",AH976))</f>
        <v>-/-/-/-/-</v>
      </c>
      <c r="L976" s="4" t="str">
        <f aca="false">CONCATENATE(IF(ISBLANK(X976),"-",X976),"/",IF(ISBLANK(AA976),"-",AA976),"/",IF(ISBLANK(AD976),"-",AD976),"/",IF(ISBLANK(AG976),"-",AG976),"/",IF(ISBLANK(AI976),"-",AI976))</f>
        <v>-/-/-/-/-</v>
      </c>
      <c r="N976" s="4" t="n">
        <v>2006</v>
      </c>
      <c r="O976" s="4" t="str">
        <f aca="false">CONCATENATE(IF(ISBLANK(V976),"-",V976),"/",IF(ISBLANK(Y976),"-",Y976),"/",IF(ISBLANK(AB976),"-",AB976),"/",IF(ISBLANK(AE976),"-",AE976))</f>
        <v>-/-/-/-</v>
      </c>
      <c r="P976" s="4" t="s">
        <v>1502</v>
      </c>
      <c r="Q976" s="4" t="s">
        <v>1503</v>
      </c>
      <c r="T976" s="11" t="n">
        <f aca="false">M976*F976</f>
        <v>0</v>
      </c>
      <c r="U976" s="12" t="n">
        <f aca="false">G976*M976</f>
        <v>0</v>
      </c>
      <c r="V976" s="0" t="s">
        <v>161</v>
      </c>
      <c r="AB976" s="0" t="s">
        <v>161</v>
      </c>
      <c r="AJ976" s="0" t="n">
        <f aca="false">VLOOKUP(D976,Koordinaten!$A:$C,2,FALSE())</f>
        <v>12.4853384</v>
      </c>
      <c r="AK976" s="0" t="n">
        <f aca="false">VLOOKUP(D976,Koordinaten!$A:$C,3,FALSE())</f>
        <v>41.894802</v>
      </c>
      <c r="AL976" s="0" t="n">
        <f aca="false">IF(ISBLANK($E976),VLOOKUP(D976,Koordinaten!$A:$C,2,FALSE()),VLOOKUP($E976,Koordinaten!$F:$H,2,FALSE()))</f>
        <v>13.055904</v>
      </c>
      <c r="AM976" s="0" t="n">
        <f aca="false">IF(ISBLANK($E976),VLOOKUP(D976,Koordinaten!$A:$C,3,FALSE()),VLOOKUP($E976,Koordinaten!$F:$H,3,FALSE()))</f>
        <v>46.151042</v>
      </c>
      <c r="AN976" s="0" t="str">
        <f aca="false">CONCATENATE(AK976,";",AJ976)</f>
        <v>41,894802;12,4853384</v>
      </c>
      <c r="AO976" s="0" t="str">
        <f aca="false">CONCATENATE(AM976,";",AL976)</f>
        <v>46,151042;13,055904</v>
      </c>
      <c r="AP976" s="0" t="n">
        <f aca="false">MIN(IF(ISBLANK(X976),9999,X976),IF(ISBLANK(AA976),9999,AA976),IF(ISBLANK(AD976),9999,AD976),IF(ISBLANK(AG976),9999,AG976),IF(ISBLANK(AI976),9999,AI976))</f>
        <v>9999</v>
      </c>
    </row>
    <row r="977" customFormat="false" ht="13" hidden="false" customHeight="false" outlineLevel="0" collapsed="false">
      <c r="B977" s="0" t="s">
        <v>89</v>
      </c>
      <c r="C977" s="2"/>
      <c r="D977" s="2" t="s">
        <v>60</v>
      </c>
      <c r="E977" s="2" t="s">
        <v>1499</v>
      </c>
      <c r="F977" s="2" t="n">
        <v>6</v>
      </c>
      <c r="H977" s="27" t="s">
        <v>1500</v>
      </c>
      <c r="I977" s="2" t="s">
        <v>1505</v>
      </c>
      <c r="J977" s="2" t="s">
        <v>1506</v>
      </c>
      <c r="K977" s="4" t="str">
        <f aca="false">CONCATENATE(IF(ISBLANK(W977),"-",W977),"/",IF(ISBLANK(Z977),"-",Z977),"/",IF(ISBLANK(AC977),"-",AC977),"/",IF(ISBLANK(AF977),"-",AF977),"/",IF(ISBLANK(AH977),"-",AH977))</f>
        <v>-/-/-/-/-</v>
      </c>
      <c r="L977" s="4" t="str">
        <f aca="false">CONCATENATE(IF(ISBLANK(X977),"-",X977),"/",IF(ISBLANK(AA977),"-",AA977),"/",IF(ISBLANK(AD977),"-",AD977),"/",IF(ISBLANK(AG977),"-",AG977),"/",IF(ISBLANK(AI977),"-",AI977))</f>
        <v>-/-/-/-/-</v>
      </c>
      <c r="N977" s="4" t="n">
        <v>2006</v>
      </c>
      <c r="O977" s="4" t="str">
        <f aca="false">CONCATENATE(IF(ISBLANK(V977),"-",V977),"/",IF(ISBLANK(Y977),"-",Y977),"/",IF(ISBLANK(AB977),"-",AB977),"/",IF(ISBLANK(AE977),"-",AE977))</f>
        <v>-/-/-/-</v>
      </c>
      <c r="P977" s="4" t="s">
        <v>1502</v>
      </c>
      <c r="Q977" s="4" t="s">
        <v>1503</v>
      </c>
      <c r="T977" s="11" t="n">
        <f aca="false">M977*F977</f>
        <v>0</v>
      </c>
      <c r="U977" s="12" t="n">
        <f aca="false">G977*M977</f>
        <v>0</v>
      </c>
      <c r="V977" s="0" t="s">
        <v>161</v>
      </c>
      <c r="AB977" s="0" t="s">
        <v>161</v>
      </c>
      <c r="AJ977" s="0" t="n">
        <f aca="false">VLOOKUP(D977,Koordinaten!$A:$C,2,FALSE())</f>
        <v>12.4853384</v>
      </c>
      <c r="AK977" s="0" t="n">
        <f aca="false">VLOOKUP(D977,Koordinaten!$A:$C,3,FALSE())</f>
        <v>41.894802</v>
      </c>
      <c r="AL977" s="0" t="n">
        <f aca="false">IF(ISBLANK($E977),VLOOKUP(D977,Koordinaten!$A:$C,2,FALSE()),VLOOKUP($E977,Koordinaten!$F:$H,2,FALSE()))</f>
        <v>13.055904</v>
      </c>
      <c r="AM977" s="0" t="n">
        <f aca="false">IF(ISBLANK($E977),VLOOKUP(D977,Koordinaten!$A:$C,3,FALSE()),VLOOKUP($E977,Koordinaten!$F:$H,3,FALSE()))</f>
        <v>46.151042</v>
      </c>
      <c r="AN977" s="0" t="str">
        <f aca="false">CONCATENATE(AK977,";",AJ977)</f>
        <v>41,894802;12,4853384</v>
      </c>
      <c r="AO977" s="0" t="str">
        <f aca="false">CONCATENATE(AM977,";",AL977)</f>
        <v>46,151042;13,055904</v>
      </c>
      <c r="AP977" s="0" t="n">
        <f aca="false">MIN(IF(ISBLANK(X977),9999,X977),IF(ISBLANK(AA977),9999,AA977),IF(ISBLANK(AD977),9999,AD977),IF(ISBLANK(AG977),9999,AG977),IF(ISBLANK(AI977),9999,AI977))</f>
        <v>9999</v>
      </c>
    </row>
    <row r="978" customFormat="false" ht="13" hidden="false" customHeight="false" outlineLevel="0" collapsed="false">
      <c r="B978" s="0" t="s">
        <v>89</v>
      </c>
      <c r="C978" s="2"/>
      <c r="D978" s="2" t="s">
        <v>60</v>
      </c>
      <c r="E978" s="2" t="s">
        <v>1499</v>
      </c>
      <c r="F978" s="2" t="n">
        <v>2</v>
      </c>
      <c r="H978" s="27" t="s">
        <v>1500</v>
      </c>
      <c r="I978" s="2" t="s">
        <v>1507</v>
      </c>
      <c r="K978" s="4" t="str">
        <f aca="false">CONCATENATE(IF(ISBLANK(W978),"-",W978),"/",IF(ISBLANK(Z978),"-",Z978),"/",IF(ISBLANK(AC978),"-",AC978),"/",IF(ISBLANK(AF978),"-",AF978),"/",IF(ISBLANK(AH978),"-",AH978))</f>
        <v>-/-/-/-/-</v>
      </c>
      <c r="L978" s="4" t="str">
        <f aca="false">CONCATENATE(IF(ISBLANK(X978),"-",X978),"/",IF(ISBLANK(AA978),"-",AA978),"/",IF(ISBLANK(AD978),"-",AD978),"/",IF(ISBLANK(AG978),"-",AG978),"/",IF(ISBLANK(AI978),"-",AI978))</f>
        <v>-/-/-/-/-</v>
      </c>
      <c r="N978" s="4" t="n">
        <v>2006</v>
      </c>
      <c r="O978" s="4" t="str">
        <f aca="false">CONCATENATE(IF(ISBLANK(V978),"-",V978),"/",IF(ISBLANK(Y978),"-",Y978),"/",IF(ISBLANK(AB978),"-",AB978),"/",IF(ISBLANK(AE978),"-",AE978))</f>
        <v>-/-/-/-</v>
      </c>
      <c r="P978" s="4" t="s">
        <v>1502</v>
      </c>
      <c r="Q978" s="4" t="s">
        <v>1503</v>
      </c>
      <c r="T978" s="11" t="n">
        <f aca="false">M978*F978</f>
        <v>0</v>
      </c>
      <c r="U978" s="12" t="n">
        <f aca="false">G978*M978</f>
        <v>0</v>
      </c>
      <c r="V978" s="0" t="s">
        <v>161</v>
      </c>
      <c r="AB978" s="0" t="s">
        <v>161</v>
      </c>
      <c r="AJ978" s="0" t="n">
        <f aca="false">VLOOKUP(D978,Koordinaten!$A:$C,2,FALSE())</f>
        <v>12.4853384</v>
      </c>
      <c r="AK978" s="0" t="n">
        <f aca="false">VLOOKUP(D978,Koordinaten!$A:$C,3,FALSE())</f>
        <v>41.894802</v>
      </c>
      <c r="AL978" s="0" t="n">
        <f aca="false">IF(ISBLANK($E978),VLOOKUP(D978,Koordinaten!$A:$C,2,FALSE()),VLOOKUP($E978,Koordinaten!$F:$H,2,FALSE()))</f>
        <v>13.055904</v>
      </c>
      <c r="AM978" s="0" t="n">
        <f aca="false">IF(ISBLANK($E978),VLOOKUP(D978,Koordinaten!$A:$C,3,FALSE()),VLOOKUP($E978,Koordinaten!$F:$H,3,FALSE()))</f>
        <v>46.151042</v>
      </c>
      <c r="AN978" s="0" t="str">
        <f aca="false">CONCATENATE(AK978,";",AJ978)</f>
        <v>41,894802;12,4853384</v>
      </c>
      <c r="AO978" s="0" t="str">
        <f aca="false">CONCATENATE(AM978,";",AL978)</f>
        <v>46,151042;13,055904</v>
      </c>
      <c r="AP978" s="0" t="n">
        <f aca="false">MIN(IF(ISBLANK(X978),9999,X978),IF(ISBLANK(AA978),9999,AA978),IF(ISBLANK(AD978),9999,AD978),IF(ISBLANK(AG978),9999,AG978),IF(ISBLANK(AI978),9999,AI978))</f>
        <v>9999</v>
      </c>
    </row>
    <row r="979" customFormat="false" ht="13" hidden="false" customHeight="false" outlineLevel="0" collapsed="false">
      <c r="B979" s="0" t="s">
        <v>333</v>
      </c>
      <c r="C979" s="2"/>
      <c r="D979" s="2" t="s">
        <v>60</v>
      </c>
      <c r="E979" s="2" t="s">
        <v>1499</v>
      </c>
      <c r="F979" s="2" t="n">
        <v>3</v>
      </c>
      <c r="H979" s="2" t="s">
        <v>1508</v>
      </c>
      <c r="I979" s="2" t="s">
        <v>1509</v>
      </c>
      <c r="J979" s="2" t="s">
        <v>69</v>
      </c>
      <c r="K979" s="4" t="str">
        <f aca="false">CONCATENATE(IF(ISBLANK(W979),"-",W979),"/",IF(ISBLANK(Z979),"-",Z979),"/",IF(ISBLANK(AC979),"-",AC979),"/",IF(ISBLANK(AF979),"-",AF979),"/",IF(ISBLANK(AH979),"-",AH979))</f>
        <v>-/-/-/-/-</v>
      </c>
      <c r="L979" s="4" t="str">
        <f aca="false">CONCATENATE(IF(ISBLANK(X979),"-",X979),"/",IF(ISBLANK(AA979),"-",AA979),"/",IF(ISBLANK(AD979),"-",AD979),"/",IF(ISBLANK(AG979),"-",AG979),"/",IF(ISBLANK(AI979),"-",AI979))</f>
        <v>-/-/-/-/-</v>
      </c>
      <c r="N979" s="4" t="n">
        <v>2006</v>
      </c>
      <c r="O979" s="4" t="str">
        <f aca="false">CONCATENATE(IF(ISBLANK(V979),"-",V979),"/",IF(ISBLANK(Y979),"-",Y979),"/",IF(ISBLANK(AB979),"-",AB979),"/",IF(ISBLANK(AE979),"-",AE979))</f>
        <v>-/-/-/-</v>
      </c>
      <c r="P979" s="4" t="s">
        <v>1508</v>
      </c>
      <c r="Q979" s="4" t="s">
        <v>1503</v>
      </c>
      <c r="T979" s="11" t="n">
        <f aca="false">M979*F979</f>
        <v>0</v>
      </c>
      <c r="U979" s="12" t="n">
        <f aca="false">G979*M979</f>
        <v>0</v>
      </c>
      <c r="V979" s="0" t="s">
        <v>161</v>
      </c>
      <c r="AB979" s="0" t="s">
        <v>161</v>
      </c>
      <c r="AJ979" s="0" t="n">
        <f aca="false">VLOOKUP(D979,Koordinaten!$A:$C,2,FALSE())</f>
        <v>12.4853384</v>
      </c>
      <c r="AK979" s="0" t="n">
        <f aca="false">VLOOKUP(D979,Koordinaten!$A:$C,3,FALSE())</f>
        <v>41.894802</v>
      </c>
      <c r="AL979" s="0" t="n">
        <f aca="false">IF(ISBLANK($E979),VLOOKUP(D979,Koordinaten!$A:$C,2,FALSE()),VLOOKUP($E979,Koordinaten!$F:$H,2,FALSE()))</f>
        <v>13.055904</v>
      </c>
      <c r="AM979" s="0" t="n">
        <f aca="false">IF(ISBLANK($E979),VLOOKUP(D979,Koordinaten!$A:$C,3,FALSE()),VLOOKUP($E979,Koordinaten!$F:$H,3,FALSE()))</f>
        <v>46.151042</v>
      </c>
      <c r="AN979" s="0" t="str">
        <f aca="false">CONCATENATE(AK979,";",AJ979)</f>
        <v>41,894802;12,4853384</v>
      </c>
      <c r="AO979" s="0" t="str">
        <f aca="false">CONCATENATE(AM979,";",AL979)</f>
        <v>46,151042;13,055904</v>
      </c>
      <c r="AP979" s="0" t="n">
        <f aca="false">MIN(IF(ISBLANK(X979),9999,X979),IF(ISBLANK(AA979),9999,AA979),IF(ISBLANK(AD979),9999,AD979),IF(ISBLANK(AG979),9999,AG979),IF(ISBLANK(AI979),9999,AI979))</f>
        <v>9999</v>
      </c>
    </row>
    <row r="980" customFormat="false" ht="13" hidden="false" customHeight="false" outlineLevel="0" collapsed="false">
      <c r="B980" s="0" t="s">
        <v>89</v>
      </c>
      <c r="C980" s="2"/>
      <c r="D980" s="2" t="s">
        <v>60</v>
      </c>
      <c r="E980" s="2" t="s">
        <v>1499</v>
      </c>
      <c r="F980" s="2" t="n">
        <v>6</v>
      </c>
      <c r="H980" s="2" t="s">
        <v>1508</v>
      </c>
      <c r="J980" s="2" t="s">
        <v>1510</v>
      </c>
      <c r="K980" s="4" t="str">
        <f aca="false">CONCATENATE(IF(ISBLANK(W980),"-",W980),"/",IF(ISBLANK(Z980),"-",Z980),"/",IF(ISBLANK(AC980),"-",AC980),"/",IF(ISBLANK(AF980),"-",AF980),"/",IF(ISBLANK(AH980),"-",AH980))</f>
        <v>-/-/-/-/-</v>
      </c>
      <c r="L980" s="4" t="str">
        <f aca="false">CONCATENATE(IF(ISBLANK(X980),"-",X980),"/",IF(ISBLANK(AA980),"-",AA980),"/",IF(ISBLANK(AD980),"-",AD980),"/",IF(ISBLANK(AG980),"-",AG980),"/",IF(ISBLANK(AI980),"-",AI980))</f>
        <v>-/-/-/-/-</v>
      </c>
      <c r="N980" s="4" t="n">
        <v>2006</v>
      </c>
      <c r="O980" s="4" t="str">
        <f aca="false">CONCATENATE(IF(ISBLANK(V980),"-",V980),"/",IF(ISBLANK(Y980),"-",Y980),"/",IF(ISBLANK(AB980),"-",AB980),"/",IF(ISBLANK(AE980),"-",AE980))</f>
        <v>-/-/-/-</v>
      </c>
      <c r="P980" s="4" t="s">
        <v>1508</v>
      </c>
      <c r="Q980" s="4" t="s">
        <v>1503</v>
      </c>
      <c r="T980" s="11" t="n">
        <f aca="false">M980*F980</f>
        <v>0</v>
      </c>
      <c r="U980" s="12" t="n">
        <f aca="false">G980*M980</f>
        <v>0</v>
      </c>
      <c r="V980" s="0" t="s">
        <v>161</v>
      </c>
      <c r="AB980" s="0" t="s">
        <v>161</v>
      </c>
      <c r="AJ980" s="0" t="n">
        <f aca="false">VLOOKUP(D980,Koordinaten!$A:$C,2,FALSE())</f>
        <v>12.4853384</v>
      </c>
      <c r="AK980" s="0" t="n">
        <f aca="false">VLOOKUP(D980,Koordinaten!$A:$C,3,FALSE())</f>
        <v>41.894802</v>
      </c>
      <c r="AL980" s="0" t="n">
        <f aca="false">IF(ISBLANK($E980),VLOOKUP(D980,Koordinaten!$A:$C,2,FALSE()),VLOOKUP($E980,Koordinaten!$F:$H,2,FALSE()))</f>
        <v>13.055904</v>
      </c>
      <c r="AM980" s="0" t="n">
        <f aca="false">IF(ISBLANK($E980),VLOOKUP(D980,Koordinaten!$A:$C,3,FALSE()),VLOOKUP($E980,Koordinaten!$F:$H,3,FALSE()))</f>
        <v>46.151042</v>
      </c>
      <c r="AN980" s="0" t="str">
        <f aca="false">CONCATENATE(AK980,";",AJ980)</f>
        <v>41,894802;12,4853384</v>
      </c>
      <c r="AO980" s="0" t="str">
        <f aca="false">CONCATENATE(AM980,";",AL980)</f>
        <v>46,151042;13,055904</v>
      </c>
      <c r="AP980" s="0" t="n">
        <f aca="false">MIN(IF(ISBLANK(X980),9999,X980),IF(ISBLANK(AA980),9999,AA980),IF(ISBLANK(AD980),9999,AD980),IF(ISBLANK(AG980),9999,AG980),IF(ISBLANK(AI980),9999,AI980))</f>
        <v>9999</v>
      </c>
    </row>
    <row r="981" customFormat="false" ht="13" hidden="false" customHeight="false" outlineLevel="0" collapsed="false">
      <c r="B981" s="0" t="s">
        <v>89</v>
      </c>
      <c r="C981" s="2"/>
      <c r="D981" s="2" t="s">
        <v>60</v>
      </c>
      <c r="E981" s="2" t="s">
        <v>1499</v>
      </c>
      <c r="F981" s="2" t="n">
        <v>6</v>
      </c>
      <c r="H981" s="2" t="s">
        <v>1508</v>
      </c>
      <c r="J981" s="2" t="s">
        <v>810</v>
      </c>
      <c r="K981" s="4" t="str">
        <f aca="false">CONCATENATE(IF(ISBLANK(W981),"-",W981),"/",IF(ISBLANK(Z981),"-",Z981),"/",IF(ISBLANK(AC981),"-",AC981),"/",IF(ISBLANK(AF981),"-",AF981),"/",IF(ISBLANK(AH981),"-",AH981))</f>
        <v>-/-/-/-/-</v>
      </c>
      <c r="L981" s="4" t="str">
        <f aca="false">CONCATENATE(IF(ISBLANK(X981),"-",X981),"/",IF(ISBLANK(AA981),"-",AA981),"/",IF(ISBLANK(AD981),"-",AD981),"/",IF(ISBLANK(AG981),"-",AG981),"/",IF(ISBLANK(AI981),"-",AI981))</f>
        <v>-/-/-/-/-</v>
      </c>
      <c r="N981" s="4" t="n">
        <v>2006</v>
      </c>
      <c r="O981" s="4" t="str">
        <f aca="false">CONCATENATE(IF(ISBLANK(V981),"-",V981),"/",IF(ISBLANK(Y981),"-",Y981),"/",IF(ISBLANK(AB981),"-",AB981),"/",IF(ISBLANK(AE981),"-",AE981))</f>
        <v>-/-/-/-</v>
      </c>
      <c r="P981" s="4" t="s">
        <v>1508</v>
      </c>
      <c r="Q981" s="4" t="s">
        <v>1503</v>
      </c>
      <c r="T981" s="11" t="n">
        <f aca="false">M981*F981</f>
        <v>0</v>
      </c>
      <c r="U981" s="12" t="n">
        <f aca="false">G981*M981</f>
        <v>0</v>
      </c>
      <c r="V981" s="0" t="s">
        <v>161</v>
      </c>
      <c r="AB981" s="0" t="s">
        <v>161</v>
      </c>
      <c r="AJ981" s="0" t="n">
        <f aca="false">VLOOKUP(D981,Koordinaten!$A:$C,2,FALSE())</f>
        <v>12.4853384</v>
      </c>
      <c r="AK981" s="0" t="n">
        <f aca="false">VLOOKUP(D981,Koordinaten!$A:$C,3,FALSE())</f>
        <v>41.894802</v>
      </c>
      <c r="AL981" s="0" t="n">
        <f aca="false">IF(ISBLANK($E981),VLOOKUP(D981,Koordinaten!$A:$C,2,FALSE()),VLOOKUP($E981,Koordinaten!$F:$H,2,FALSE()))</f>
        <v>13.055904</v>
      </c>
      <c r="AM981" s="0" t="n">
        <f aca="false">IF(ISBLANK($E981),VLOOKUP(D981,Koordinaten!$A:$C,3,FALSE()),VLOOKUP($E981,Koordinaten!$F:$H,3,FALSE()))</f>
        <v>46.151042</v>
      </c>
      <c r="AN981" s="0" t="str">
        <f aca="false">CONCATENATE(AK981,";",AJ981)</f>
        <v>41,894802;12,4853384</v>
      </c>
      <c r="AO981" s="0" t="str">
        <f aca="false">CONCATENATE(AM981,";",AL981)</f>
        <v>46,151042;13,055904</v>
      </c>
      <c r="AP981" s="0" t="n">
        <f aca="false">MIN(IF(ISBLANK(X981),9999,X981),IF(ISBLANK(AA981),9999,AA981),IF(ISBLANK(AD981),9999,AD981),IF(ISBLANK(AG981),9999,AG981),IF(ISBLANK(AI981),9999,AI981))</f>
        <v>9999</v>
      </c>
    </row>
    <row r="982" customFormat="false" ht="13" hidden="false" customHeight="false" outlineLevel="0" collapsed="false">
      <c r="B982" s="0" t="s">
        <v>52</v>
      </c>
      <c r="C982" s="2" t="n">
        <v>2004</v>
      </c>
      <c r="D982" s="2" t="s">
        <v>60</v>
      </c>
      <c r="E982" s="2" t="s">
        <v>1499</v>
      </c>
      <c r="F982" s="2" t="n">
        <v>2</v>
      </c>
      <c r="H982" s="2" t="s">
        <v>1511</v>
      </c>
      <c r="I982" s="2" t="s">
        <v>1512</v>
      </c>
      <c r="J982" s="2" t="s">
        <v>1513</v>
      </c>
      <c r="K982" s="4" t="str">
        <f aca="false">CONCATENATE(IF(ISBLANK(W982),"-",W982),"/",IF(ISBLANK(Z982),"-",Z982),"/",IF(ISBLANK(AC982),"-",AC982),"/",IF(ISBLANK(AF982),"-",AF982),"/",IF(ISBLANK(AH982),"-",AH982))</f>
        <v>-/-/-/-/-</v>
      </c>
      <c r="L982" s="4" t="str">
        <f aca="false">CONCATENATE(IF(ISBLANK(X982),"-",X982),"/",IF(ISBLANK(AA982),"-",AA982),"/",IF(ISBLANK(AD982),"-",AD982),"/",IF(ISBLANK(AG982),"-",AG982),"/",IF(ISBLANK(AI982),"-",AI982))</f>
        <v>-/-/-/-/-</v>
      </c>
      <c r="N982" s="4" t="n">
        <v>2006</v>
      </c>
      <c r="O982" s="4" t="str">
        <f aca="false">CONCATENATE(IF(ISBLANK(V982),"-",V982),"/",IF(ISBLANK(Y982),"-",Y982),"/",IF(ISBLANK(AB982),"-",AB982),"/",IF(ISBLANK(AE982),"-",AE982))</f>
        <v>-/-/-/-</v>
      </c>
      <c r="P982" s="4" t="s">
        <v>1514</v>
      </c>
      <c r="Q982" s="4" t="s">
        <v>1503</v>
      </c>
      <c r="T982" s="11" t="n">
        <f aca="false">M982*F982</f>
        <v>0</v>
      </c>
      <c r="U982" s="12" t="n">
        <f aca="false">G982*M982</f>
        <v>0</v>
      </c>
      <c r="V982" s="0" t="s">
        <v>161</v>
      </c>
      <c r="AB982" s="0" t="s">
        <v>161</v>
      </c>
      <c r="AJ982" s="0" t="n">
        <f aca="false">VLOOKUP(D982,Koordinaten!$A:$C,2,FALSE())</f>
        <v>12.4853384</v>
      </c>
      <c r="AK982" s="0" t="n">
        <f aca="false">VLOOKUP(D982,Koordinaten!$A:$C,3,FALSE())</f>
        <v>41.894802</v>
      </c>
      <c r="AL982" s="0" t="n">
        <f aca="false">IF(ISBLANK($E982),VLOOKUP(D982,Koordinaten!$A:$C,2,FALSE()),VLOOKUP($E982,Koordinaten!$F:$H,2,FALSE()))</f>
        <v>13.055904</v>
      </c>
      <c r="AM982" s="0" t="n">
        <f aca="false">IF(ISBLANK($E982),VLOOKUP(D982,Koordinaten!$A:$C,3,FALSE()),VLOOKUP($E982,Koordinaten!$F:$H,3,FALSE()))</f>
        <v>46.151042</v>
      </c>
      <c r="AN982" s="0" t="str">
        <f aca="false">CONCATENATE(AK982,";",AJ982)</f>
        <v>41,894802;12,4853384</v>
      </c>
      <c r="AO982" s="0" t="str">
        <f aca="false">CONCATENATE(AM982,";",AL982)</f>
        <v>46,151042;13,055904</v>
      </c>
      <c r="AP982" s="0" t="n">
        <f aca="false">MIN(IF(ISBLANK(X982),9999,X982),IF(ISBLANK(AA982),9999,AA982),IF(ISBLANK(AD982),9999,AD982),IF(ISBLANK(AG982),9999,AG982),IF(ISBLANK(AI982),9999,AI982))</f>
        <v>9999</v>
      </c>
    </row>
    <row r="983" customFormat="false" ht="13" hidden="false" customHeight="false" outlineLevel="0" collapsed="false">
      <c r="B983" s="0" t="s">
        <v>44</v>
      </c>
      <c r="C983" s="2"/>
      <c r="D983" s="2" t="s">
        <v>60</v>
      </c>
      <c r="E983" s="2" t="s">
        <v>1499</v>
      </c>
      <c r="F983" s="2" t="n">
        <v>6</v>
      </c>
      <c r="J983" s="2" t="s">
        <v>1515</v>
      </c>
      <c r="K983" s="4" t="str">
        <f aca="false">CONCATENATE(IF(ISBLANK(W983),"-",W983),"/",IF(ISBLANK(Z983),"-",Z983),"/",IF(ISBLANK(AC983),"-",AC983),"/",IF(ISBLANK(AF983),"-",AF983),"/",IF(ISBLANK(AH983),"-",AH983))</f>
        <v>-/-/-/-/-</v>
      </c>
      <c r="L983" s="4" t="str">
        <f aca="false">CONCATENATE(IF(ISBLANK(X983),"-",X983),"/",IF(ISBLANK(AA983),"-",AA983),"/",IF(ISBLANK(AD983),"-",AD983),"/",IF(ISBLANK(AG983),"-",AG983),"/",IF(ISBLANK(AI983),"-",AI983))</f>
        <v>-/-/-/-/-</v>
      </c>
      <c r="N983" s="4" t="n">
        <v>2006</v>
      </c>
      <c r="O983" s="4" t="str">
        <f aca="false">CONCATENATE(IF(ISBLANK(V983),"-",V983),"/",IF(ISBLANK(Y983),"-",Y983),"/",IF(ISBLANK(AB983),"-",AB983),"/",IF(ISBLANK(AE983),"-",AE983))</f>
        <v>-/-/-/-</v>
      </c>
      <c r="P983" s="4" t="s">
        <v>1514</v>
      </c>
      <c r="Q983" s="4" t="s">
        <v>1503</v>
      </c>
      <c r="T983" s="11" t="n">
        <f aca="false">M983*F983</f>
        <v>0</v>
      </c>
      <c r="U983" s="12" t="n">
        <f aca="false">G983*M983</f>
        <v>0</v>
      </c>
      <c r="V983" s="0" t="s">
        <v>161</v>
      </c>
      <c r="AB983" s="0" t="s">
        <v>161</v>
      </c>
      <c r="AJ983" s="0" t="n">
        <f aca="false">VLOOKUP(D983,Koordinaten!$A:$C,2,FALSE())</f>
        <v>12.4853384</v>
      </c>
      <c r="AK983" s="0" t="n">
        <f aca="false">VLOOKUP(D983,Koordinaten!$A:$C,3,FALSE())</f>
        <v>41.894802</v>
      </c>
      <c r="AL983" s="0" t="n">
        <f aca="false">IF(ISBLANK($E983),VLOOKUP(D983,Koordinaten!$A:$C,2,FALSE()),VLOOKUP($E983,Koordinaten!$F:$H,2,FALSE()))</f>
        <v>13.055904</v>
      </c>
      <c r="AM983" s="0" t="n">
        <f aca="false">IF(ISBLANK($E983),VLOOKUP(D983,Koordinaten!$A:$C,3,FALSE()),VLOOKUP($E983,Koordinaten!$F:$H,3,FALSE()))</f>
        <v>46.151042</v>
      </c>
      <c r="AN983" s="0" t="str">
        <f aca="false">CONCATENATE(AK983,";",AJ983)</f>
        <v>41,894802;12,4853384</v>
      </c>
      <c r="AO983" s="0" t="str">
        <f aca="false">CONCATENATE(AM983,";",AL983)</f>
        <v>46,151042;13,055904</v>
      </c>
      <c r="AP983" s="0" t="n">
        <f aca="false">MIN(IF(ISBLANK(X983),9999,X983),IF(ISBLANK(AA983),9999,AA983),IF(ISBLANK(AD983),9999,AD983),IF(ISBLANK(AG983),9999,AG983),IF(ISBLANK(AI983),9999,AI983))</f>
        <v>9999</v>
      </c>
    </row>
    <row r="984" customFormat="false" ht="13" hidden="false" customHeight="false" outlineLevel="0" collapsed="false">
      <c r="B984" s="0" t="s">
        <v>89</v>
      </c>
      <c r="C984" s="2"/>
      <c r="D984" s="2" t="s">
        <v>60</v>
      </c>
      <c r="E984" s="2" t="s">
        <v>1499</v>
      </c>
      <c r="F984" s="2" t="n">
        <v>3</v>
      </c>
      <c r="J984" s="2" t="s">
        <v>1510</v>
      </c>
      <c r="K984" s="4" t="str">
        <f aca="false">CONCATENATE(IF(ISBLANK(W984),"-",W984),"/",IF(ISBLANK(Z984),"-",Z984),"/",IF(ISBLANK(AC984),"-",AC984),"/",IF(ISBLANK(AF984),"-",AF984),"/",IF(ISBLANK(AH984),"-",AH984))</f>
        <v>-/-/-/-/-</v>
      </c>
      <c r="L984" s="4" t="str">
        <f aca="false">CONCATENATE(IF(ISBLANK(X984),"-",X984),"/",IF(ISBLANK(AA984),"-",AA984),"/",IF(ISBLANK(AD984),"-",AD984),"/",IF(ISBLANK(AG984),"-",AG984),"/",IF(ISBLANK(AI984),"-",AI984))</f>
        <v>-/-/-/-/-</v>
      </c>
      <c r="N984" s="4" t="n">
        <v>2006</v>
      </c>
      <c r="O984" s="4" t="str">
        <f aca="false">CONCATENATE(IF(ISBLANK(V984),"-",V984),"/",IF(ISBLANK(Y984),"-",Y984),"/",IF(ISBLANK(AB984),"-",AB984),"/",IF(ISBLANK(AE984),"-",AE984))</f>
        <v>-/-/-/-</v>
      </c>
      <c r="P984" s="4" t="s">
        <v>1514</v>
      </c>
      <c r="Q984" s="4" t="s">
        <v>1503</v>
      </c>
      <c r="T984" s="11" t="n">
        <f aca="false">M984*F984</f>
        <v>0</v>
      </c>
      <c r="U984" s="12" t="n">
        <f aca="false">G984*M984</f>
        <v>0</v>
      </c>
      <c r="V984" s="0" t="s">
        <v>161</v>
      </c>
      <c r="AB984" s="0" t="s">
        <v>161</v>
      </c>
      <c r="AJ984" s="0" t="n">
        <f aca="false">VLOOKUP(D984,Koordinaten!$A:$C,2,FALSE())</f>
        <v>12.4853384</v>
      </c>
      <c r="AK984" s="0" t="n">
        <f aca="false">VLOOKUP(D984,Koordinaten!$A:$C,3,FALSE())</f>
        <v>41.894802</v>
      </c>
      <c r="AL984" s="0" t="n">
        <f aca="false">IF(ISBLANK($E984),VLOOKUP(D984,Koordinaten!$A:$C,2,FALSE()),VLOOKUP($E984,Koordinaten!$F:$H,2,FALSE()))</f>
        <v>13.055904</v>
      </c>
      <c r="AM984" s="0" t="n">
        <f aca="false">IF(ISBLANK($E984),VLOOKUP(D984,Koordinaten!$A:$C,3,FALSE()),VLOOKUP($E984,Koordinaten!$F:$H,3,FALSE()))</f>
        <v>46.151042</v>
      </c>
      <c r="AN984" s="0" t="str">
        <f aca="false">CONCATENATE(AK984,";",AJ984)</f>
        <v>41,894802;12,4853384</v>
      </c>
      <c r="AO984" s="0" t="str">
        <f aca="false">CONCATENATE(AM984,";",AL984)</f>
        <v>46,151042;13,055904</v>
      </c>
      <c r="AP984" s="0" t="n">
        <f aca="false">MIN(IF(ISBLANK(X984),9999,X984),IF(ISBLANK(AA984),9999,AA984),IF(ISBLANK(AD984),9999,AD984),IF(ISBLANK(AG984),9999,AG984),IF(ISBLANK(AI984),9999,AI984))</f>
        <v>9999</v>
      </c>
    </row>
    <row r="985" customFormat="false" ht="13" hidden="false" customHeight="false" outlineLevel="0" collapsed="false">
      <c r="B985" s="0" t="s">
        <v>89</v>
      </c>
      <c r="C985" s="2"/>
      <c r="D985" s="2" t="s">
        <v>60</v>
      </c>
      <c r="E985" s="2" t="s">
        <v>1499</v>
      </c>
      <c r="F985" s="2" t="n">
        <v>6</v>
      </c>
      <c r="J985" s="2" t="s">
        <v>1516</v>
      </c>
      <c r="K985" s="4" t="str">
        <f aca="false">CONCATENATE(IF(ISBLANK(W985),"-",W985),"/",IF(ISBLANK(Z985),"-",Z985),"/",IF(ISBLANK(AC985),"-",AC985),"/",IF(ISBLANK(AF985),"-",AF985),"/",IF(ISBLANK(AH985),"-",AH985))</f>
        <v>-/-/-/-/-</v>
      </c>
      <c r="L985" s="4" t="str">
        <f aca="false">CONCATENATE(IF(ISBLANK(X985),"-",X985),"/",IF(ISBLANK(AA985),"-",AA985),"/",IF(ISBLANK(AD985),"-",AD985),"/",IF(ISBLANK(AG985),"-",AG985),"/",IF(ISBLANK(AI985),"-",AI985))</f>
        <v>-/-/-/-/-</v>
      </c>
      <c r="N985" s="4" t="n">
        <v>2006</v>
      </c>
      <c r="O985" s="4" t="str">
        <f aca="false">CONCATENATE(IF(ISBLANK(V985),"-",V985),"/",IF(ISBLANK(Y985),"-",Y985),"/",IF(ISBLANK(AB985),"-",AB985),"/",IF(ISBLANK(AE985),"-",AE985))</f>
        <v>-/-/-/-</v>
      </c>
      <c r="P985" s="4" t="s">
        <v>1514</v>
      </c>
      <c r="Q985" s="4" t="s">
        <v>1503</v>
      </c>
      <c r="T985" s="11" t="n">
        <f aca="false">M985*F985</f>
        <v>0</v>
      </c>
      <c r="U985" s="12" t="n">
        <f aca="false">G985*M985</f>
        <v>0</v>
      </c>
      <c r="V985" s="0" t="s">
        <v>161</v>
      </c>
      <c r="AB985" s="0" t="s">
        <v>161</v>
      </c>
      <c r="AJ985" s="0" t="n">
        <f aca="false">VLOOKUP(D985,Koordinaten!$A:$C,2,FALSE())</f>
        <v>12.4853384</v>
      </c>
      <c r="AK985" s="0" t="n">
        <f aca="false">VLOOKUP(D985,Koordinaten!$A:$C,3,FALSE())</f>
        <v>41.894802</v>
      </c>
      <c r="AL985" s="0" t="n">
        <f aca="false">IF(ISBLANK($E985),VLOOKUP(D985,Koordinaten!$A:$C,2,FALSE()),VLOOKUP($E985,Koordinaten!$F:$H,2,FALSE()))</f>
        <v>13.055904</v>
      </c>
      <c r="AM985" s="0" t="n">
        <f aca="false">IF(ISBLANK($E985),VLOOKUP(D985,Koordinaten!$A:$C,3,FALSE()),VLOOKUP($E985,Koordinaten!$F:$H,3,FALSE()))</f>
        <v>46.151042</v>
      </c>
      <c r="AN985" s="0" t="str">
        <f aca="false">CONCATENATE(AK985,";",AJ985)</f>
        <v>41,894802;12,4853384</v>
      </c>
      <c r="AO985" s="0" t="str">
        <f aca="false">CONCATENATE(AM985,";",AL985)</f>
        <v>46,151042;13,055904</v>
      </c>
      <c r="AP985" s="0" t="n">
        <f aca="false">MIN(IF(ISBLANK(X985),9999,X985),IF(ISBLANK(AA985),9999,AA985),IF(ISBLANK(AD985),9999,AD985),IF(ISBLANK(AG985),9999,AG985),IF(ISBLANK(AI985),9999,AI985))</f>
        <v>9999</v>
      </c>
    </row>
    <row r="986" customFormat="false" ht="13" hidden="false" customHeight="false" outlineLevel="0" collapsed="false">
      <c r="B986" s="0" t="s">
        <v>89</v>
      </c>
      <c r="C986" s="2"/>
      <c r="D986" s="2" t="s">
        <v>60</v>
      </c>
      <c r="E986" s="2" t="s">
        <v>1499</v>
      </c>
      <c r="F986" s="2" t="n">
        <v>1</v>
      </c>
      <c r="J986" s="2" t="s">
        <v>1516</v>
      </c>
      <c r="K986" s="4" t="str">
        <f aca="false">CONCATENATE(IF(ISBLANK(W986),"-",W986),"/",IF(ISBLANK(Z986),"-",Z986),"/",IF(ISBLANK(AC986),"-",AC986),"/",IF(ISBLANK(AF986),"-",AF986),"/",IF(ISBLANK(AH986),"-",AH986))</f>
        <v>-/-/-/-/-</v>
      </c>
      <c r="L986" s="4" t="str">
        <f aca="false">CONCATENATE(IF(ISBLANK(X986),"-",X986),"/",IF(ISBLANK(AA986),"-",AA986),"/",IF(ISBLANK(AD986),"-",AD986),"/",IF(ISBLANK(AG986),"-",AG986),"/",IF(ISBLANK(AI986),"-",AI986))</f>
        <v>-/-/-/-/-</v>
      </c>
      <c r="N986" s="4" t="n">
        <v>2006</v>
      </c>
      <c r="O986" s="4" t="str">
        <f aca="false">CONCATENATE(IF(ISBLANK(V986),"-",V986),"/",IF(ISBLANK(Y986),"-",Y986),"/",IF(ISBLANK(AB986),"-",AB986),"/",IF(ISBLANK(AE986),"-",AE986))</f>
        <v>-/-/-/-</v>
      </c>
      <c r="P986" s="4" t="s">
        <v>1517</v>
      </c>
      <c r="Q986" s="4" t="s">
        <v>1503</v>
      </c>
      <c r="T986" s="11" t="n">
        <f aca="false">M986*F986</f>
        <v>0</v>
      </c>
      <c r="U986" s="12" t="n">
        <f aca="false">G986*M986</f>
        <v>0</v>
      </c>
      <c r="V986" s="0" t="s">
        <v>161</v>
      </c>
      <c r="AB986" s="0" t="s">
        <v>161</v>
      </c>
      <c r="AJ986" s="0" t="n">
        <f aca="false">VLOOKUP(D986,Koordinaten!$A:$C,2,FALSE())</f>
        <v>12.4853384</v>
      </c>
      <c r="AK986" s="0" t="n">
        <f aca="false">VLOOKUP(D986,Koordinaten!$A:$C,3,FALSE())</f>
        <v>41.894802</v>
      </c>
      <c r="AL986" s="0" t="n">
        <f aca="false">IF(ISBLANK($E986),VLOOKUP(D986,Koordinaten!$A:$C,2,FALSE()),VLOOKUP($E986,Koordinaten!$F:$H,2,FALSE()))</f>
        <v>13.055904</v>
      </c>
      <c r="AM986" s="0" t="n">
        <f aca="false">IF(ISBLANK($E986),VLOOKUP(D986,Koordinaten!$A:$C,3,FALSE()),VLOOKUP($E986,Koordinaten!$F:$H,3,FALSE()))</f>
        <v>46.151042</v>
      </c>
      <c r="AN986" s="0" t="str">
        <f aca="false">CONCATENATE(AK986,";",AJ986)</f>
        <v>41,894802;12,4853384</v>
      </c>
      <c r="AO986" s="0" t="str">
        <f aca="false">CONCATENATE(AM986,";",AL986)</f>
        <v>46,151042;13,055904</v>
      </c>
      <c r="AP986" s="0" t="n">
        <f aca="false">MIN(IF(ISBLANK(X986),9999,X986),IF(ISBLANK(AA986),9999,AA986),IF(ISBLANK(AD986),9999,AD986),IF(ISBLANK(AG986),9999,AG986),IF(ISBLANK(AI986),9999,AI986))</f>
        <v>9999</v>
      </c>
    </row>
    <row r="987" customFormat="false" ht="13" hidden="false" customHeight="false" outlineLevel="0" collapsed="false">
      <c r="B987" s="0" t="s">
        <v>89</v>
      </c>
      <c r="C987" s="2"/>
      <c r="D987" s="2" t="s">
        <v>60</v>
      </c>
      <c r="E987" s="2" t="s">
        <v>1499</v>
      </c>
      <c r="F987" s="2" t="n">
        <v>1</v>
      </c>
      <c r="J987" s="2" t="s">
        <v>1518</v>
      </c>
      <c r="K987" s="4" t="str">
        <f aca="false">CONCATENATE(IF(ISBLANK(W987),"-",W987),"/",IF(ISBLANK(Z987),"-",Z987),"/",IF(ISBLANK(AC987),"-",AC987),"/",IF(ISBLANK(AF987),"-",AF987),"/",IF(ISBLANK(AH987),"-",AH987))</f>
        <v>-/-/-/-/-</v>
      </c>
      <c r="L987" s="4" t="str">
        <f aca="false">CONCATENATE(IF(ISBLANK(X987),"-",X987),"/",IF(ISBLANK(AA987),"-",AA987),"/",IF(ISBLANK(AD987),"-",AD987),"/",IF(ISBLANK(AG987),"-",AG987),"/",IF(ISBLANK(AI987),"-",AI987))</f>
        <v>-/-/-/-/-</v>
      </c>
      <c r="N987" s="4" t="n">
        <v>2006</v>
      </c>
      <c r="O987" s="4" t="str">
        <f aca="false">CONCATENATE(IF(ISBLANK(V987),"-",V987),"/",IF(ISBLANK(Y987),"-",Y987),"/",IF(ISBLANK(AB987),"-",AB987),"/",IF(ISBLANK(AE987),"-",AE987))</f>
        <v>-/-/-/-</v>
      </c>
      <c r="P987" s="4" t="s">
        <v>1517</v>
      </c>
      <c r="Q987" s="4" t="s">
        <v>1503</v>
      </c>
      <c r="T987" s="11" t="n">
        <f aca="false">M987*F987</f>
        <v>0</v>
      </c>
      <c r="U987" s="12" t="n">
        <f aca="false">G987*M987</f>
        <v>0</v>
      </c>
      <c r="V987" s="0" t="s">
        <v>161</v>
      </c>
      <c r="AB987" s="0" t="s">
        <v>161</v>
      </c>
      <c r="AJ987" s="0" t="n">
        <f aca="false">VLOOKUP(D987,Koordinaten!$A:$C,2,FALSE())</f>
        <v>12.4853384</v>
      </c>
      <c r="AK987" s="0" t="n">
        <f aca="false">VLOOKUP(D987,Koordinaten!$A:$C,3,FALSE())</f>
        <v>41.894802</v>
      </c>
      <c r="AL987" s="0" t="n">
        <f aca="false">IF(ISBLANK($E987),VLOOKUP(D987,Koordinaten!$A:$C,2,FALSE()),VLOOKUP($E987,Koordinaten!$F:$H,2,FALSE()))</f>
        <v>13.055904</v>
      </c>
      <c r="AM987" s="0" t="n">
        <f aca="false">IF(ISBLANK($E987),VLOOKUP(D987,Koordinaten!$A:$C,3,FALSE()),VLOOKUP($E987,Koordinaten!$F:$H,3,FALSE()))</f>
        <v>46.151042</v>
      </c>
      <c r="AN987" s="0" t="str">
        <f aca="false">CONCATENATE(AK987,";",AJ987)</f>
        <v>41,894802;12,4853384</v>
      </c>
      <c r="AO987" s="0" t="str">
        <f aca="false">CONCATENATE(AM987,";",AL987)</f>
        <v>46,151042;13,055904</v>
      </c>
      <c r="AP987" s="0" t="n">
        <f aca="false">MIN(IF(ISBLANK(X987),9999,X987),IF(ISBLANK(AA987),9999,AA987),IF(ISBLANK(AD987),9999,AD987),IF(ISBLANK(AG987),9999,AG987),IF(ISBLANK(AI987),9999,AI987))</f>
        <v>9999</v>
      </c>
    </row>
    <row r="988" customFormat="false" ht="13" hidden="false" customHeight="false" outlineLevel="0" collapsed="false">
      <c r="B988" s="0" t="s">
        <v>52</v>
      </c>
      <c r="C988" s="2"/>
      <c r="D988" s="2" t="s">
        <v>60</v>
      </c>
      <c r="E988" s="2" t="s">
        <v>1499</v>
      </c>
      <c r="F988" s="2" t="n">
        <v>1</v>
      </c>
      <c r="J988" s="2" t="s">
        <v>1519</v>
      </c>
      <c r="K988" s="4" t="str">
        <f aca="false">CONCATENATE(IF(ISBLANK(W988),"-",W988),"/",IF(ISBLANK(Z988),"-",Z988),"/",IF(ISBLANK(AC988),"-",AC988),"/",IF(ISBLANK(AF988),"-",AF988),"/",IF(ISBLANK(AH988),"-",AH988))</f>
        <v>-/-/-/-/-</v>
      </c>
      <c r="L988" s="4" t="str">
        <f aca="false">CONCATENATE(IF(ISBLANK(X988),"-",X988),"/",IF(ISBLANK(AA988),"-",AA988),"/",IF(ISBLANK(AD988),"-",AD988),"/",IF(ISBLANK(AG988),"-",AG988),"/",IF(ISBLANK(AI988),"-",AI988))</f>
        <v>-/-/-/-/-</v>
      </c>
      <c r="N988" s="4" t="n">
        <v>2006</v>
      </c>
      <c r="O988" s="4" t="str">
        <f aca="false">CONCATENATE(IF(ISBLANK(V988),"-",V988),"/",IF(ISBLANK(Y988),"-",Y988),"/",IF(ISBLANK(AB988),"-",AB988),"/",IF(ISBLANK(AE988),"-",AE988))</f>
        <v>-/-/-/-</v>
      </c>
      <c r="P988" s="4" t="s">
        <v>1517</v>
      </c>
      <c r="Q988" s="4" t="s">
        <v>1503</v>
      </c>
      <c r="T988" s="11" t="n">
        <f aca="false">M988*F988</f>
        <v>0</v>
      </c>
      <c r="U988" s="12" t="n">
        <f aca="false">G988*M988</f>
        <v>0</v>
      </c>
      <c r="V988" s="0" t="s">
        <v>161</v>
      </c>
      <c r="AB988" s="0" t="s">
        <v>161</v>
      </c>
      <c r="AJ988" s="0" t="n">
        <f aca="false">VLOOKUP(D988,Koordinaten!$A:$C,2,FALSE())</f>
        <v>12.4853384</v>
      </c>
      <c r="AK988" s="0" t="n">
        <f aca="false">VLOOKUP(D988,Koordinaten!$A:$C,3,FALSE())</f>
        <v>41.894802</v>
      </c>
      <c r="AL988" s="0" t="n">
        <f aca="false">IF(ISBLANK($E988),VLOOKUP(D988,Koordinaten!$A:$C,2,FALSE()),VLOOKUP($E988,Koordinaten!$F:$H,2,FALSE()))</f>
        <v>13.055904</v>
      </c>
      <c r="AM988" s="0" t="n">
        <f aca="false">IF(ISBLANK($E988),VLOOKUP(D988,Koordinaten!$A:$C,3,FALSE()),VLOOKUP($E988,Koordinaten!$F:$H,3,FALSE()))</f>
        <v>46.151042</v>
      </c>
      <c r="AN988" s="0" t="str">
        <f aca="false">CONCATENATE(AK988,";",AJ988)</f>
        <v>41,894802;12,4853384</v>
      </c>
      <c r="AO988" s="0" t="str">
        <f aca="false">CONCATENATE(AM988,";",AL988)</f>
        <v>46,151042;13,055904</v>
      </c>
      <c r="AP988" s="0" t="n">
        <f aca="false">MIN(IF(ISBLANK(X988),9999,X988),IF(ISBLANK(AA988),9999,AA988),IF(ISBLANK(AD988),9999,AD988),IF(ISBLANK(AG988),9999,AG988),IF(ISBLANK(AI988),9999,AI988))</f>
        <v>9999</v>
      </c>
    </row>
    <row r="989" customFormat="false" ht="13" hidden="false" customHeight="false" outlineLevel="0" collapsed="false">
      <c r="B989" s="0" t="s">
        <v>89</v>
      </c>
      <c r="C989" s="2" t="n">
        <v>2001</v>
      </c>
      <c r="D989" s="2" t="s">
        <v>60</v>
      </c>
      <c r="E989" s="2" t="s">
        <v>61</v>
      </c>
      <c r="F989" s="2" t="n">
        <v>1</v>
      </c>
      <c r="H989" s="27" t="s">
        <v>1520</v>
      </c>
      <c r="I989" s="2" t="s">
        <v>1521</v>
      </c>
      <c r="J989" s="2" t="s">
        <v>97</v>
      </c>
      <c r="K989" s="4" t="str">
        <f aca="false">CONCATENATE(IF(ISBLANK(W989),"-",W989),"/",IF(ISBLANK(Z989),"-",Z989),"/",IF(ISBLANK(AC989),"-",AC989),"/",IF(ISBLANK(AF989),"-",AF989),"/",IF(ISBLANK(AH989),"-",AH989))</f>
        <v>-/-/-/-/-</v>
      </c>
      <c r="L989" s="4" t="str">
        <f aca="false">CONCATENATE(IF(ISBLANK(X989),"-",X989),"/",IF(ISBLANK(AA989),"-",AA989),"/",IF(ISBLANK(AD989),"-",AD989),"/",IF(ISBLANK(AG989),"-",AG989),"/",IF(ISBLANK(AI989),"-",AI989))</f>
        <v>-/-/-/-/-</v>
      </c>
      <c r="N989" s="4" t="n">
        <v>2003</v>
      </c>
      <c r="O989" s="4" t="str">
        <f aca="false">CONCATENATE(IF(ISBLANK(V989),"-",V989),"/",IF(ISBLANK(Y989),"-",Y989),"/",IF(ISBLANK(AB989),"-",AB989),"/",IF(ISBLANK(AE989),"-",AE989))</f>
        <v>-/-/-/-</v>
      </c>
      <c r="P989" s="4" t="s">
        <v>1520</v>
      </c>
      <c r="Q989" s="4" t="s">
        <v>1522</v>
      </c>
      <c r="T989" s="11" t="n">
        <f aca="false">M989*F989</f>
        <v>0</v>
      </c>
      <c r="U989" s="12" t="n">
        <f aca="false">G989*M989</f>
        <v>0</v>
      </c>
      <c r="V989" s="0" t="s">
        <v>161</v>
      </c>
      <c r="AB989" s="0" t="s">
        <v>161</v>
      </c>
      <c r="AJ989" s="0" t="n">
        <f aca="false">VLOOKUP(D989,Koordinaten!$A:$C,2,FALSE())</f>
        <v>12.4853384</v>
      </c>
      <c r="AK989" s="0" t="n">
        <f aca="false">VLOOKUP(D989,Koordinaten!$A:$C,3,FALSE())</f>
        <v>41.894802</v>
      </c>
      <c r="AL989" s="0" t="n">
        <f aca="false">IF(ISBLANK($E989),VLOOKUP(D989,Koordinaten!$A:$C,2,FALSE()),VLOOKUP($E989,Koordinaten!$F:$H,2,FALSE()))</f>
        <v>11.2555757</v>
      </c>
      <c r="AM989" s="0" t="n">
        <f aca="false">IF(ISBLANK($E989),VLOOKUP(D989,Koordinaten!$A:$C,3,FALSE()),VLOOKUP($E989,Koordinaten!$F:$H,3,FALSE()))</f>
        <v>43.7698712</v>
      </c>
      <c r="AN989" s="0" t="str">
        <f aca="false">CONCATENATE(AK989,";",AJ989)</f>
        <v>41,894802;12,4853384</v>
      </c>
      <c r="AO989" s="0" t="str">
        <f aca="false">CONCATENATE(AM989,";",AL989)</f>
        <v>43,7698712;11,2555757</v>
      </c>
      <c r="AP989" s="0" t="n">
        <f aca="false">MIN(IF(ISBLANK(X989),9999,X989),IF(ISBLANK(AA989),9999,AA989),IF(ISBLANK(AD989),9999,AD989),IF(ISBLANK(AG989),9999,AG989),IF(ISBLANK(AI989),9999,AI989))</f>
        <v>9999</v>
      </c>
    </row>
    <row r="990" customFormat="false" ht="13" hidden="false" customHeight="false" outlineLevel="0" collapsed="false">
      <c r="B990" s="0" t="s">
        <v>89</v>
      </c>
      <c r="C990" s="2" t="n">
        <v>2000</v>
      </c>
      <c r="D990" s="2" t="s">
        <v>60</v>
      </c>
      <c r="E990" s="2" t="s">
        <v>91</v>
      </c>
      <c r="F990" s="2" t="n">
        <v>3</v>
      </c>
      <c r="H990" s="27" t="s">
        <v>1170</v>
      </c>
      <c r="I990" s="2" t="s">
        <v>1171</v>
      </c>
      <c r="J990" s="2" t="s">
        <v>1031</v>
      </c>
      <c r="K990" s="4" t="str">
        <f aca="false">CONCATENATE(IF(ISBLANK(W990),"-",W990),"/",IF(ISBLANK(Z990),"-",Z990),"/",IF(ISBLANK(AC990),"-",AC990),"/",IF(ISBLANK(AF990),"-",AF990),"/",IF(ISBLANK(AH990),"-",AH990))</f>
        <v>-/-/-/-/-</v>
      </c>
      <c r="L990" s="4" t="str">
        <f aca="false">CONCATENATE(IF(ISBLANK(X990),"-",X990),"/",IF(ISBLANK(AA990),"-",AA990),"/",IF(ISBLANK(AD990),"-",AD990),"/",IF(ISBLANK(AG990),"-",AG990),"/",IF(ISBLANK(AI990),"-",AI990))</f>
        <v>-/-/-/-/-</v>
      </c>
      <c r="N990" s="4" t="n">
        <v>2003</v>
      </c>
      <c r="O990" s="4" t="str">
        <f aca="false">CONCATENATE(IF(ISBLANK(V990),"-",V990),"/",IF(ISBLANK(Y990),"-",Y990),"/",IF(ISBLANK(AB990),"-",AB990),"/",IF(ISBLANK(AE990),"-",AE990))</f>
        <v>-/-/-/GR3</v>
      </c>
      <c r="P990" s="4" t="s">
        <v>1523</v>
      </c>
      <c r="Q990" s="4" t="s">
        <v>1522</v>
      </c>
      <c r="T990" s="11" t="n">
        <f aca="false">M990*F990</f>
        <v>0</v>
      </c>
      <c r="U990" s="12" t="n">
        <f aca="false">G990*M990</f>
        <v>0</v>
      </c>
      <c r="V990" s="0" t="s">
        <v>161</v>
      </c>
      <c r="AB990" s="0" t="s">
        <v>161</v>
      </c>
      <c r="AE990" s="2" t="s">
        <v>993</v>
      </c>
      <c r="AJ990" s="0" t="n">
        <f aca="false">VLOOKUP(D990,Koordinaten!$A:$C,2,FALSE())</f>
        <v>12.4853384</v>
      </c>
      <c r="AK990" s="0" t="n">
        <f aca="false">VLOOKUP(D990,Koordinaten!$A:$C,3,FALSE())</f>
        <v>41.894802</v>
      </c>
      <c r="AL990" s="0" t="n">
        <f aca="false">IF(ISBLANK($E990),VLOOKUP(D990,Koordinaten!$A:$C,2,FALSE()),VLOOKUP($E990,Koordinaten!$F:$H,2,FALSE()))</f>
        <v>12.490236</v>
      </c>
      <c r="AM990" s="0" t="n">
        <f aca="false">IF(ISBLANK($E990),VLOOKUP(D990,Koordinaten!$A:$C,3,FALSE()),VLOOKUP($E990,Koordinaten!$F:$H,3,FALSE()))</f>
        <v>42.965916</v>
      </c>
      <c r="AN990" s="0" t="str">
        <f aca="false">CONCATENATE(AK990,";",AJ990)</f>
        <v>41,894802;12,4853384</v>
      </c>
      <c r="AO990" s="0" t="str">
        <f aca="false">CONCATENATE(AM990,";",AL990)</f>
        <v>42,965916;12,490236</v>
      </c>
      <c r="AP990" s="0" t="n">
        <f aca="false">MIN(IF(ISBLANK(X990),9999,X990),IF(ISBLANK(AA990),9999,AA990),IF(ISBLANK(AD990),9999,AD990),IF(ISBLANK(AG990),9999,AG990),IF(ISBLANK(AI990),9999,AI990))</f>
        <v>9999</v>
      </c>
    </row>
    <row r="991" customFormat="false" ht="13" hidden="false" customHeight="false" outlineLevel="0" collapsed="false">
      <c r="B991" s="0" t="s">
        <v>44</v>
      </c>
      <c r="C991" s="2" t="n">
        <v>2001</v>
      </c>
      <c r="D991" s="2" t="s">
        <v>60</v>
      </c>
      <c r="E991" s="2" t="s">
        <v>212</v>
      </c>
      <c r="F991" s="2" t="n">
        <v>3</v>
      </c>
      <c r="H991" s="27" t="s">
        <v>1524</v>
      </c>
      <c r="I991" s="2" t="s">
        <v>73</v>
      </c>
      <c r="J991" s="2" t="s">
        <v>73</v>
      </c>
      <c r="K991" s="4" t="str">
        <f aca="false">CONCATENATE(IF(ISBLANK(W991),"-",W991),"/",IF(ISBLANK(Z991),"-",Z991),"/",IF(ISBLANK(AC991),"-",AC991),"/",IF(ISBLANK(AF991),"-",AF991),"/",IF(ISBLANK(AH991),"-",AH991))</f>
        <v>-/-/-/-/-</v>
      </c>
      <c r="L991" s="4" t="str">
        <f aca="false">CONCATENATE(IF(ISBLANK(X991),"-",X991),"/",IF(ISBLANK(AA991),"-",AA991),"/",IF(ISBLANK(AD991),"-",AD991),"/",IF(ISBLANK(AG991),"-",AG991),"/",IF(ISBLANK(AI991),"-",AI991))</f>
        <v>-/-/-/-/-</v>
      </c>
      <c r="N991" s="4" t="n">
        <v>2004</v>
      </c>
      <c r="O991" s="4" t="str">
        <f aca="false">CONCATENATE(IF(ISBLANK(V991),"-",V991),"/",IF(ISBLANK(Y991),"-",Y991),"/",IF(ISBLANK(AB991),"-",AB991),"/",IF(ISBLANK(AE991),"-",AE991))</f>
        <v>-/-/-/GR3</v>
      </c>
      <c r="P991" s="4" t="s">
        <v>1525</v>
      </c>
      <c r="Q991" s="4" t="s">
        <v>1526</v>
      </c>
      <c r="T991" s="11" t="n">
        <f aca="false">M991*F991</f>
        <v>0</v>
      </c>
      <c r="U991" s="12" t="n">
        <f aca="false">G991*M991</f>
        <v>0</v>
      </c>
      <c r="V991" s="0" t="s">
        <v>161</v>
      </c>
      <c r="AB991" s="0" t="s">
        <v>161</v>
      </c>
      <c r="AE991" s="2" t="s">
        <v>993</v>
      </c>
      <c r="AJ991" s="0" t="n">
        <f aca="false">VLOOKUP(D991,Koordinaten!$A:$C,2,FALSE())</f>
        <v>12.4853384</v>
      </c>
      <c r="AK991" s="0" t="n">
        <f aca="false">VLOOKUP(D991,Koordinaten!$A:$C,3,FALSE())</f>
        <v>41.894802</v>
      </c>
      <c r="AL991" s="0" t="n">
        <f aca="false">IF(ISBLANK($E991),VLOOKUP(D991,Koordinaten!$A:$C,2,FALSE()),VLOOKUP($E991,Koordinaten!$F:$H,2,FALSE()))</f>
        <v>14.155048</v>
      </c>
      <c r="AM991" s="0" t="n">
        <f aca="false">IF(ISBLANK($E991),VLOOKUP(D991,Koordinaten!$A:$C,3,FALSE()),VLOOKUP($E991,Koordinaten!$F:$H,3,FALSE()))</f>
        <v>37.587794</v>
      </c>
      <c r="AN991" s="0" t="str">
        <f aca="false">CONCATENATE(AK991,";",AJ991)</f>
        <v>41,894802;12,4853384</v>
      </c>
      <c r="AO991" s="0" t="str">
        <f aca="false">CONCATENATE(AM991,";",AL991)</f>
        <v>37,587794;14,155048</v>
      </c>
      <c r="AP991" s="0" t="n">
        <f aca="false">MIN(IF(ISBLANK(X991),9999,X991),IF(ISBLANK(AA991),9999,AA991),IF(ISBLANK(AD991),9999,AD991),IF(ISBLANK(AG991),9999,AG991),IF(ISBLANK(AI991),9999,AI991))</f>
        <v>9999</v>
      </c>
    </row>
    <row r="992" customFormat="false" ht="13" hidden="false" customHeight="false" outlineLevel="0" collapsed="false">
      <c r="B992" s="0" t="s">
        <v>44</v>
      </c>
      <c r="C992" s="2" t="n">
        <v>2001</v>
      </c>
      <c r="D992" s="2" t="s">
        <v>60</v>
      </c>
      <c r="E992" s="2" t="s">
        <v>212</v>
      </c>
      <c r="F992" s="2" t="n">
        <v>1</v>
      </c>
      <c r="H992" s="27" t="s">
        <v>1527</v>
      </c>
      <c r="I992" s="2" t="s">
        <v>1528</v>
      </c>
      <c r="J992" s="2" t="s">
        <v>1529</v>
      </c>
      <c r="K992" s="4" t="str">
        <f aca="false">CONCATENATE(IF(ISBLANK(W992),"-",W992),"/",IF(ISBLANK(Z992),"-",Z992),"/",IF(ISBLANK(AC992),"-",AC992),"/",IF(ISBLANK(AF992),"-",AF992),"/",IF(ISBLANK(AH992),"-",AH992))</f>
        <v>2004/-/-/-/-</v>
      </c>
      <c r="L992" s="4" t="str">
        <f aca="false">CONCATENATE(IF(ISBLANK(X992),"-",X992),"/",IF(ISBLANK(AA992),"-",AA992),"/",IF(ISBLANK(AD992),"-",AD992),"/",IF(ISBLANK(AG992),"-",AG992),"/",IF(ISBLANK(AI992),"-",AI992))</f>
        <v>2008/-/-/-/-</v>
      </c>
      <c r="N992" s="4" t="n">
        <v>2004</v>
      </c>
      <c r="O992" s="4" t="str">
        <f aca="false">CONCATENATE(IF(ISBLANK(V992),"-",V992),"/",IF(ISBLANK(Y992),"-",Y992),"/",IF(ISBLANK(AB992),"-",AB992),"/",IF(ISBLANK(AE992),"-",AE992))</f>
        <v>89/-/-/-</v>
      </c>
      <c r="Q992" s="4" t="s">
        <v>1526</v>
      </c>
      <c r="T992" s="11" t="n">
        <f aca="false">M992*F992</f>
        <v>0</v>
      </c>
      <c r="U992" s="12" t="n">
        <f aca="false">G992*M992</f>
        <v>0</v>
      </c>
      <c r="V992" s="0" t="n">
        <v>89</v>
      </c>
      <c r="W992" s="0" t="n">
        <v>2004</v>
      </c>
      <c r="X992" s="0" t="n">
        <v>2008</v>
      </c>
      <c r="AB992" s="0" t="s">
        <v>161</v>
      </c>
      <c r="AJ992" s="0" t="n">
        <f aca="false">VLOOKUP(D992,Koordinaten!$A:$C,2,FALSE())</f>
        <v>12.4853384</v>
      </c>
      <c r="AK992" s="0" t="n">
        <f aca="false">VLOOKUP(D992,Koordinaten!$A:$C,3,FALSE())</f>
        <v>41.894802</v>
      </c>
      <c r="AL992" s="0" t="n">
        <f aca="false">IF(ISBLANK($E992),VLOOKUP(D992,Koordinaten!$A:$C,2,FALSE()),VLOOKUP($E992,Koordinaten!$F:$H,2,FALSE()))</f>
        <v>14.155048</v>
      </c>
      <c r="AM992" s="0" t="n">
        <f aca="false">IF(ISBLANK($E992),VLOOKUP(D992,Koordinaten!$A:$C,3,FALSE()),VLOOKUP($E992,Koordinaten!$F:$H,3,FALSE()))</f>
        <v>37.587794</v>
      </c>
      <c r="AN992" s="0" t="str">
        <f aca="false">CONCATENATE(AK992,";",AJ992)</f>
        <v>41,894802;12,4853384</v>
      </c>
      <c r="AO992" s="0" t="str">
        <f aca="false">CONCATENATE(AM992,";",AL992)</f>
        <v>37,587794;14,155048</v>
      </c>
      <c r="AP992" s="0" t="n">
        <f aca="false">MIN(IF(ISBLANK(X992),9999,X992),IF(ISBLANK(AA992),9999,AA992),IF(ISBLANK(AD992),9999,AD992),IF(ISBLANK(AG992),9999,AG992),IF(ISBLANK(AI992),9999,AI992))</f>
        <v>2008</v>
      </c>
    </row>
    <row r="993" customFormat="false" ht="13" hidden="false" customHeight="false" outlineLevel="0" collapsed="false">
      <c r="B993" s="0" t="s">
        <v>44</v>
      </c>
      <c r="C993" s="2" t="n">
        <v>1996</v>
      </c>
      <c r="D993" s="2" t="s">
        <v>60</v>
      </c>
      <c r="F993" s="2" t="n">
        <v>1</v>
      </c>
      <c r="H993" s="27" t="s">
        <v>1530</v>
      </c>
      <c r="I993" s="2" t="s">
        <v>1531</v>
      </c>
      <c r="K993" s="4" t="str">
        <f aca="false">CONCATENATE(IF(ISBLANK(W993),"-",W993),"/",IF(ISBLANK(Z993),"-",Z993),"/",IF(ISBLANK(AC993),"-",AC993),"/",IF(ISBLANK(AF993),"-",AF993),"/",IF(ISBLANK(AH993),"-",AH993))</f>
        <v>-/-/-/-/-</v>
      </c>
      <c r="L993" s="4" t="str">
        <f aca="false">CONCATENATE(IF(ISBLANK(X993),"-",X993),"/",IF(ISBLANK(AA993),"-",AA993),"/",IF(ISBLANK(AD993),"-",AD993),"/",IF(ISBLANK(AG993),"-",AG993),"/",IF(ISBLANK(AI993),"-",AI993))</f>
        <v>-/-/-/-/-</v>
      </c>
      <c r="O993" s="4" t="str">
        <f aca="false">CONCATENATE(IF(ISBLANK(V993),"-",V993),"/",IF(ISBLANK(Y993),"-",Y993),"/",IF(ISBLANK(AB993),"-",AB993),"/",IF(ISBLANK(AE993),"-",AE993))</f>
        <v>-/-/-/-</v>
      </c>
      <c r="P993" s="4" t="s">
        <v>429</v>
      </c>
      <c r="T993" s="11" t="n">
        <f aca="false">M993*F993</f>
        <v>0</v>
      </c>
      <c r="U993" s="12" t="n">
        <f aca="false">G993*M993</f>
        <v>0</v>
      </c>
      <c r="V993" s="0" t="s">
        <v>161</v>
      </c>
      <c r="AB993" s="0" t="s">
        <v>161</v>
      </c>
      <c r="AJ993" s="0" t="n">
        <f aca="false">VLOOKUP(D993,Koordinaten!$A:$C,2,FALSE())</f>
        <v>12.4853384</v>
      </c>
      <c r="AK993" s="0" t="n">
        <f aca="false">VLOOKUP(D993,Koordinaten!$A:$C,3,FALSE())</f>
        <v>41.894802</v>
      </c>
      <c r="AL993" s="0" t="n">
        <f aca="false">IF(ISBLANK($E993),VLOOKUP(D993,Koordinaten!$A:$C,2,FALSE()),VLOOKUP($E993,Koordinaten!$F:$H,2,FALSE()))</f>
        <v>12.4853384</v>
      </c>
      <c r="AM993" s="0" t="n">
        <f aca="false">IF(ISBLANK($E993),VLOOKUP(D993,Koordinaten!$A:$C,3,FALSE()),VLOOKUP($E993,Koordinaten!$F:$H,3,FALSE()))</f>
        <v>41.894802</v>
      </c>
      <c r="AN993" s="0" t="str">
        <f aca="false">CONCATENATE(AK993,";",AJ993)</f>
        <v>41,894802;12,4853384</v>
      </c>
      <c r="AO993" s="0" t="str">
        <f aca="false">CONCATENATE(AM993,";",AL993)</f>
        <v>41,894802;12,4853384</v>
      </c>
      <c r="AP993" s="0" t="n">
        <f aca="false">MIN(IF(ISBLANK(X993),9999,X993),IF(ISBLANK(AA993),9999,AA993),IF(ISBLANK(AD993),9999,AD993),IF(ISBLANK(AG993),9999,AG993),IF(ISBLANK(AI993),9999,AI993))</f>
        <v>9999</v>
      </c>
    </row>
    <row r="994" customFormat="false" ht="13" hidden="false" customHeight="false" outlineLevel="0" collapsed="false">
      <c r="B994" s="0" t="s">
        <v>44</v>
      </c>
      <c r="C994" s="2" t="n">
        <v>2000</v>
      </c>
      <c r="D994" s="2" t="s">
        <v>60</v>
      </c>
      <c r="E994" s="2" t="s">
        <v>61</v>
      </c>
      <c r="F994" s="2" t="n">
        <v>3</v>
      </c>
      <c r="H994" s="27" t="s">
        <v>1172</v>
      </c>
      <c r="I994" s="2" t="s">
        <v>534</v>
      </c>
      <c r="K994" s="4" t="str">
        <f aca="false">CONCATENATE(IF(ISBLANK(W994),"-",W994),"/",IF(ISBLANK(Z994),"-",Z994),"/",IF(ISBLANK(AC994),"-",AC994),"/",IF(ISBLANK(AF994),"-",AF994),"/",IF(ISBLANK(AH994),"-",AH994))</f>
        <v>2004/-/-/-/-</v>
      </c>
      <c r="L994" s="4" t="str">
        <f aca="false">CONCATENATE(IF(ISBLANK(X994),"-",X994),"/",IF(ISBLANK(AA994),"-",AA994),"/",IF(ISBLANK(AD994),"-",AD994),"/",IF(ISBLANK(AG994),"-",AG994),"/",IF(ISBLANK(AI994),"-",AI994))</f>
        <v>2010/-/-/-/-</v>
      </c>
      <c r="N994" s="4" t="n">
        <v>2003</v>
      </c>
      <c r="O994" s="4" t="str">
        <f aca="false">CONCATENATE(IF(ISBLANK(V994),"-",V994),"/",IF(ISBLANK(Y994),"-",Y994),"/",IF(ISBLANK(AB994),"-",AB994),"/",IF(ISBLANK(AE994),"-",AE994))</f>
        <v>(89-90)/-/-/GR2</v>
      </c>
      <c r="P994" s="4" t="s">
        <v>1172</v>
      </c>
      <c r="Q994" s="4" t="s">
        <v>1522</v>
      </c>
      <c r="T994" s="11" t="n">
        <f aca="false">M994*F994</f>
        <v>0</v>
      </c>
      <c r="U994" s="12" t="n">
        <f aca="false">G994*M994</f>
        <v>0</v>
      </c>
      <c r="V994" s="0" t="s">
        <v>1532</v>
      </c>
      <c r="W994" s="0" t="n">
        <v>2004</v>
      </c>
      <c r="X994" s="0" t="n">
        <v>2010</v>
      </c>
      <c r="AB994" s="0" t="s">
        <v>161</v>
      </c>
      <c r="AE994" s="2" t="s">
        <v>1335</v>
      </c>
      <c r="AJ994" s="0" t="n">
        <f aca="false">VLOOKUP(D994,Koordinaten!$A:$C,2,FALSE())</f>
        <v>12.4853384</v>
      </c>
      <c r="AK994" s="0" t="n">
        <f aca="false">VLOOKUP(D994,Koordinaten!$A:$C,3,FALSE())</f>
        <v>41.894802</v>
      </c>
      <c r="AL994" s="0" t="n">
        <f aca="false">IF(ISBLANK($E994),VLOOKUP(D994,Koordinaten!$A:$C,2,FALSE()),VLOOKUP($E994,Koordinaten!$F:$H,2,FALSE()))</f>
        <v>11.2555757</v>
      </c>
      <c r="AM994" s="0" t="n">
        <f aca="false">IF(ISBLANK($E994),VLOOKUP(D994,Koordinaten!$A:$C,3,FALSE()),VLOOKUP($E994,Koordinaten!$F:$H,3,FALSE()))</f>
        <v>43.7698712</v>
      </c>
      <c r="AN994" s="0" t="str">
        <f aca="false">CONCATENATE(AK994,";",AJ994)</f>
        <v>41,894802;12,4853384</v>
      </c>
      <c r="AO994" s="0" t="str">
        <f aca="false">CONCATENATE(AM994,";",AL994)</f>
        <v>43,7698712;11,2555757</v>
      </c>
      <c r="AP994" s="0" t="n">
        <f aca="false">MIN(IF(ISBLANK(X994),9999,X994),IF(ISBLANK(AA994),9999,AA994),IF(ISBLANK(AD994),9999,AD994),IF(ISBLANK(AG994),9999,AG994),IF(ISBLANK(AI994),9999,AI994))</f>
        <v>2010</v>
      </c>
    </row>
    <row r="995" customFormat="false" ht="13" hidden="false" customHeight="false" outlineLevel="0" collapsed="false">
      <c r="B995" s="0" t="s">
        <v>44</v>
      </c>
      <c r="C995" s="2" t="n">
        <v>2000</v>
      </c>
      <c r="D995" s="2" t="s">
        <v>60</v>
      </c>
      <c r="E995" s="2" t="s">
        <v>61</v>
      </c>
      <c r="F995" s="2" t="n">
        <v>1</v>
      </c>
      <c r="H995" s="27" t="s">
        <v>1172</v>
      </c>
      <c r="I995" s="2" t="s">
        <v>1174</v>
      </c>
      <c r="K995" s="4" t="str">
        <f aca="false">CONCATENATE(IF(ISBLANK(W995),"-",W995),"/",IF(ISBLANK(Z995),"-",Z995),"/",IF(ISBLANK(AC995),"-",AC995),"/",IF(ISBLANK(AF995),"-",AF995),"/",IF(ISBLANK(AH995),"-",AH995))</f>
        <v>2005/-/-/-/-</v>
      </c>
      <c r="L995" s="4" t="str">
        <f aca="false">CONCATENATE(IF(ISBLANK(X995),"-",X995),"/",IF(ISBLANK(AA995),"-",AA995),"/",IF(ISBLANK(AD995),"-",AD995),"/",IF(ISBLANK(AG995),"-",AG995),"/",IF(ISBLANK(AI995),"-",AI995))</f>
        <v>2014/-/-/-/-</v>
      </c>
      <c r="N995" s="4" t="n">
        <v>2003</v>
      </c>
      <c r="O995" s="4" t="str">
        <f aca="false">CONCATENATE(IF(ISBLANK(V995),"-",V995),"/",IF(ISBLANK(Y995),"-",Y995),"/",IF(ISBLANK(AB995),"-",AB995),"/",IF(ISBLANK(AE995),"-",AE995))</f>
        <v>90/-/-/GR3</v>
      </c>
      <c r="P995" s="4" t="s">
        <v>1172</v>
      </c>
      <c r="Q995" s="4" t="s">
        <v>1522</v>
      </c>
      <c r="T995" s="11" t="n">
        <f aca="false">M995*F995</f>
        <v>0</v>
      </c>
      <c r="U995" s="12" t="n">
        <f aca="false">G995*M995</f>
        <v>0</v>
      </c>
      <c r="V995" s="0" t="n">
        <v>90</v>
      </c>
      <c r="W995" s="0" t="n">
        <v>2005</v>
      </c>
      <c r="X995" s="0" t="n">
        <v>2014</v>
      </c>
      <c r="AB995" s="0" t="s">
        <v>161</v>
      </c>
      <c r="AE995" s="2" t="s">
        <v>993</v>
      </c>
      <c r="AJ995" s="0" t="n">
        <f aca="false">VLOOKUP(D995,Koordinaten!$A:$C,2,FALSE())</f>
        <v>12.4853384</v>
      </c>
      <c r="AK995" s="0" t="n">
        <f aca="false">VLOOKUP(D995,Koordinaten!$A:$C,3,FALSE())</f>
        <v>41.894802</v>
      </c>
      <c r="AL995" s="0" t="n">
        <f aca="false">IF(ISBLANK($E995),VLOOKUP(D995,Koordinaten!$A:$C,2,FALSE()),VLOOKUP($E995,Koordinaten!$F:$H,2,FALSE()))</f>
        <v>11.2555757</v>
      </c>
      <c r="AM995" s="0" t="n">
        <f aca="false">IF(ISBLANK($E995),VLOOKUP(D995,Koordinaten!$A:$C,3,FALSE()),VLOOKUP($E995,Koordinaten!$F:$H,3,FALSE()))</f>
        <v>43.7698712</v>
      </c>
      <c r="AN995" s="0" t="str">
        <f aca="false">CONCATENATE(AK995,";",AJ995)</f>
        <v>41,894802;12,4853384</v>
      </c>
      <c r="AO995" s="0" t="str">
        <f aca="false">CONCATENATE(AM995,";",AL995)</f>
        <v>43,7698712;11,2555757</v>
      </c>
      <c r="AP995" s="0" t="n">
        <f aca="false">MIN(IF(ISBLANK(X995),9999,X995),IF(ISBLANK(AA995),9999,AA995),IF(ISBLANK(AD995),9999,AD995),IF(ISBLANK(AG995),9999,AG995),IF(ISBLANK(AI995),9999,AI995))</f>
        <v>2014</v>
      </c>
    </row>
    <row r="996" customFormat="false" ht="13" hidden="false" customHeight="false" outlineLevel="0" collapsed="false">
      <c r="B996" s="0" t="s">
        <v>44</v>
      </c>
      <c r="C996" s="2" t="n">
        <v>1998</v>
      </c>
      <c r="D996" s="2" t="s">
        <v>60</v>
      </c>
      <c r="E996" s="2" t="s">
        <v>61</v>
      </c>
      <c r="F996" s="2" t="n">
        <v>1</v>
      </c>
      <c r="H996" s="27" t="s">
        <v>1533</v>
      </c>
      <c r="I996" s="2" t="s">
        <v>1534</v>
      </c>
      <c r="K996" s="4" t="str">
        <f aca="false">CONCATENATE(IF(ISBLANK(W996),"-",W996),"/",IF(ISBLANK(Z996),"-",Z996),"/",IF(ISBLANK(AC996),"-",AC996),"/",IF(ISBLANK(AF996),"-",AF996),"/",IF(ISBLANK(AH996),"-",AH996))</f>
        <v>-/-/-/-/-</v>
      </c>
      <c r="L996" s="4" t="str">
        <f aca="false">CONCATENATE(IF(ISBLANK(X996),"-",X996),"/",IF(ISBLANK(AA996),"-",AA996),"/",IF(ISBLANK(AD996),"-",AD996),"/",IF(ISBLANK(AG996),"-",AG996),"/",IF(ISBLANK(AI996),"-",AI996))</f>
        <v>-/-/-/-/-</v>
      </c>
      <c r="N996" s="4" t="n">
        <v>2001</v>
      </c>
      <c r="O996" s="4" t="str">
        <f aca="false">CONCATENATE(IF(ISBLANK(V996),"-",V996),"/",IF(ISBLANK(Y996),"-",Y996),"/",IF(ISBLANK(AB996),"-",AB996),"/",IF(ISBLANK(AE996),"-",AE996))</f>
        <v>-/-/-/-</v>
      </c>
      <c r="P996" s="4" t="s">
        <v>1535</v>
      </c>
      <c r="Q996" s="4" t="s">
        <v>1536</v>
      </c>
      <c r="T996" s="11" t="n">
        <f aca="false">M996*F996</f>
        <v>0</v>
      </c>
      <c r="U996" s="12" t="n">
        <f aca="false">G996*M996</f>
        <v>0</v>
      </c>
      <c r="V996" s="0" t="s">
        <v>161</v>
      </c>
      <c r="AB996" s="0" t="s">
        <v>161</v>
      </c>
      <c r="AJ996" s="0" t="n">
        <f aca="false">VLOOKUP(D996,Koordinaten!$A:$C,2,FALSE())</f>
        <v>12.4853384</v>
      </c>
      <c r="AK996" s="0" t="n">
        <f aca="false">VLOOKUP(D996,Koordinaten!$A:$C,3,FALSE())</f>
        <v>41.894802</v>
      </c>
      <c r="AL996" s="0" t="n">
        <f aca="false">IF(ISBLANK($E996),VLOOKUP(D996,Koordinaten!$A:$C,2,FALSE()),VLOOKUP($E996,Koordinaten!$F:$H,2,FALSE()))</f>
        <v>11.2555757</v>
      </c>
      <c r="AM996" s="0" t="n">
        <f aca="false">IF(ISBLANK($E996),VLOOKUP(D996,Koordinaten!$A:$C,3,FALSE()),VLOOKUP($E996,Koordinaten!$F:$H,3,FALSE()))</f>
        <v>43.7698712</v>
      </c>
      <c r="AN996" s="0" t="str">
        <f aca="false">CONCATENATE(AK996,";",AJ996)</f>
        <v>41,894802;12,4853384</v>
      </c>
      <c r="AO996" s="0" t="str">
        <f aca="false">CONCATENATE(AM996,";",AL996)</f>
        <v>43,7698712;11,2555757</v>
      </c>
      <c r="AP996" s="0" t="n">
        <f aca="false">MIN(IF(ISBLANK(X996),9999,X996),IF(ISBLANK(AA996),9999,AA996),IF(ISBLANK(AD996),9999,AD996),IF(ISBLANK(AG996),9999,AG996),IF(ISBLANK(AI996),9999,AI996))</f>
        <v>9999</v>
      </c>
    </row>
    <row r="997" customFormat="false" ht="13" hidden="false" customHeight="false" outlineLevel="0" collapsed="false">
      <c r="B997" s="0" t="s">
        <v>44</v>
      </c>
      <c r="C997" s="2" t="n">
        <v>1998</v>
      </c>
      <c r="D997" s="2" t="s">
        <v>60</v>
      </c>
      <c r="E997" s="2" t="s">
        <v>61</v>
      </c>
      <c r="F997" s="2" t="n">
        <v>1</v>
      </c>
      <c r="H997" s="27" t="s">
        <v>1533</v>
      </c>
      <c r="I997" s="2" t="s">
        <v>65</v>
      </c>
      <c r="K997" s="4" t="str">
        <f aca="false">CONCATENATE(IF(ISBLANK(W997),"-",W997),"/",IF(ISBLANK(Z997),"-",Z997),"/",IF(ISBLANK(AC997),"-",AC997),"/",IF(ISBLANK(AF997),"-",AF997),"/",IF(ISBLANK(AH997),"-",AH997))</f>
        <v>2001/-/-/-/-</v>
      </c>
      <c r="L997" s="4" t="str">
        <f aca="false">CONCATENATE(IF(ISBLANK(X997),"-",X997),"/",IF(ISBLANK(AA997),"-",AA997),"/",IF(ISBLANK(AD997),"-",AD997),"/",IF(ISBLANK(AG997),"-",AG997),"/",IF(ISBLANK(AI997),"-",AI997))</f>
        <v>2008/-/-/-/-</v>
      </c>
      <c r="N997" s="4" t="n">
        <v>2001</v>
      </c>
      <c r="O997" s="4" t="str">
        <f aca="false">CONCATENATE(IF(ISBLANK(V997),"-",V997),"/",IF(ISBLANK(Y997),"-",Y997),"/",IF(ISBLANK(AB997),"-",AB997),"/",IF(ISBLANK(AE997),"-",AE997))</f>
        <v>86/-/-/-</v>
      </c>
      <c r="P997" s="4" t="s">
        <v>1535</v>
      </c>
      <c r="Q997" s="4" t="s">
        <v>1536</v>
      </c>
      <c r="T997" s="11" t="n">
        <f aca="false">M997*F997</f>
        <v>0</v>
      </c>
      <c r="U997" s="12" t="n">
        <f aca="false">G997*M997</f>
        <v>0</v>
      </c>
      <c r="V997" s="0" t="n">
        <v>86</v>
      </c>
      <c r="W997" s="0" t="n">
        <v>2001</v>
      </c>
      <c r="X997" s="0" t="n">
        <v>2008</v>
      </c>
      <c r="AB997" s="0" t="s">
        <v>161</v>
      </c>
      <c r="AJ997" s="0" t="n">
        <f aca="false">VLOOKUP(D997,Koordinaten!$A:$C,2,FALSE())</f>
        <v>12.4853384</v>
      </c>
      <c r="AK997" s="0" t="n">
        <f aca="false">VLOOKUP(D997,Koordinaten!$A:$C,3,FALSE())</f>
        <v>41.894802</v>
      </c>
      <c r="AL997" s="0" t="n">
        <f aca="false">IF(ISBLANK($E997),VLOOKUP(D997,Koordinaten!$A:$C,2,FALSE()),VLOOKUP($E997,Koordinaten!$F:$H,2,FALSE()))</f>
        <v>11.2555757</v>
      </c>
      <c r="AM997" s="0" t="n">
        <f aca="false">IF(ISBLANK($E997),VLOOKUP(D997,Koordinaten!$A:$C,3,FALSE()),VLOOKUP($E997,Koordinaten!$F:$H,3,FALSE()))</f>
        <v>43.7698712</v>
      </c>
      <c r="AN997" s="0" t="str">
        <f aca="false">CONCATENATE(AK997,";",AJ997)</f>
        <v>41,894802;12,4853384</v>
      </c>
      <c r="AO997" s="0" t="str">
        <f aca="false">CONCATENATE(AM997,";",AL997)</f>
        <v>43,7698712;11,2555757</v>
      </c>
      <c r="AP997" s="0" t="n">
        <f aca="false">MIN(IF(ISBLANK(X997),9999,X997),IF(ISBLANK(AA997),9999,AA997),IF(ISBLANK(AD997),9999,AD997),IF(ISBLANK(AG997),9999,AG997),IF(ISBLANK(AI997),9999,AI997))</f>
        <v>2008</v>
      </c>
    </row>
    <row r="998" customFormat="false" ht="13" hidden="false" customHeight="false" outlineLevel="0" collapsed="false">
      <c r="B998" s="0" t="s">
        <v>44</v>
      </c>
      <c r="C998" s="2" t="n">
        <v>1998</v>
      </c>
      <c r="D998" s="2" t="s">
        <v>60</v>
      </c>
      <c r="E998" s="2" t="s">
        <v>61</v>
      </c>
      <c r="F998" s="2" t="n">
        <v>3</v>
      </c>
      <c r="H998" s="27" t="s">
        <v>1520</v>
      </c>
      <c r="I998" s="2" t="s">
        <v>462</v>
      </c>
      <c r="J998" s="2" t="s">
        <v>75</v>
      </c>
      <c r="K998" s="4" t="str">
        <f aca="false">CONCATENATE(IF(ISBLANK(W998),"-",W998),"/",IF(ISBLANK(Z998),"-",Z998),"/",IF(ISBLANK(AC998),"-",AC998),"/",IF(ISBLANK(AF998),"-",AF998),"/",IF(ISBLANK(AH998),"-",AH998))</f>
        <v>-/-/-/-/-</v>
      </c>
      <c r="L998" s="4" t="str">
        <f aca="false">CONCATENATE(IF(ISBLANK(X998),"-",X998),"/",IF(ISBLANK(AA998),"-",AA998),"/",IF(ISBLANK(AD998),"-",AD998),"/",IF(ISBLANK(AG998),"-",AG998),"/",IF(ISBLANK(AI998),"-",AI998))</f>
        <v>-/-/-/-/-</v>
      </c>
      <c r="N998" s="4" t="n">
        <v>2003</v>
      </c>
      <c r="O998" s="4" t="str">
        <f aca="false">CONCATENATE(IF(ISBLANK(V998),"-",V998),"/",IF(ISBLANK(Y998),"-",Y998),"/",IF(ISBLANK(AB998),"-",AB998),"/",IF(ISBLANK(AE998),"-",AE998))</f>
        <v>-/-/-/GR3/RP94</v>
      </c>
      <c r="P998" s="4" t="s">
        <v>1520</v>
      </c>
      <c r="Q998" s="4" t="s">
        <v>1522</v>
      </c>
      <c r="T998" s="11" t="n">
        <f aca="false">M998*F998</f>
        <v>0</v>
      </c>
      <c r="U998" s="12" t="n">
        <f aca="false">G998*M998</f>
        <v>0</v>
      </c>
      <c r="V998" s="0" t="s">
        <v>161</v>
      </c>
      <c r="AB998" s="0" t="s">
        <v>161</v>
      </c>
      <c r="AE998" s="2" t="s">
        <v>1537</v>
      </c>
      <c r="AJ998" s="0" t="n">
        <f aca="false">VLOOKUP(D998,Koordinaten!$A:$C,2,FALSE())</f>
        <v>12.4853384</v>
      </c>
      <c r="AK998" s="0" t="n">
        <f aca="false">VLOOKUP(D998,Koordinaten!$A:$C,3,FALSE())</f>
        <v>41.894802</v>
      </c>
      <c r="AL998" s="0" t="n">
        <f aca="false">IF(ISBLANK($E998),VLOOKUP(D998,Koordinaten!$A:$C,2,FALSE()),VLOOKUP($E998,Koordinaten!$F:$H,2,FALSE()))</f>
        <v>11.2555757</v>
      </c>
      <c r="AM998" s="0" t="n">
        <f aca="false">IF(ISBLANK($E998),VLOOKUP(D998,Koordinaten!$A:$C,3,FALSE()),VLOOKUP($E998,Koordinaten!$F:$H,3,FALSE()))</f>
        <v>43.7698712</v>
      </c>
      <c r="AN998" s="0" t="str">
        <f aca="false">CONCATENATE(AK998,";",AJ998)</f>
        <v>41,894802;12,4853384</v>
      </c>
      <c r="AO998" s="0" t="str">
        <f aca="false">CONCATENATE(AM998,";",AL998)</f>
        <v>43,7698712;11,2555757</v>
      </c>
      <c r="AP998" s="0" t="n">
        <f aca="false">MIN(IF(ISBLANK(X998),9999,X998),IF(ISBLANK(AA998),9999,AA998),IF(ISBLANK(AD998),9999,AD998),IF(ISBLANK(AG998),9999,AG998),IF(ISBLANK(AI998),9999,AI998))</f>
        <v>9999</v>
      </c>
    </row>
    <row r="999" customFormat="false" ht="13" hidden="false" customHeight="false" outlineLevel="0" collapsed="false">
      <c r="B999" s="0" t="s">
        <v>44</v>
      </c>
      <c r="C999" s="2" t="n">
        <v>1998</v>
      </c>
      <c r="D999" s="2" t="s">
        <v>60</v>
      </c>
      <c r="E999" s="2" t="s">
        <v>61</v>
      </c>
      <c r="F999" s="2" t="n">
        <v>1</v>
      </c>
      <c r="H999" s="27" t="s">
        <v>1520</v>
      </c>
      <c r="I999" s="2" t="s">
        <v>1538</v>
      </c>
      <c r="K999" s="4" t="str">
        <f aca="false">CONCATENATE(IF(ISBLANK(W999),"-",W999),"/",IF(ISBLANK(Z999),"-",Z999),"/",IF(ISBLANK(AC999),"-",AC999),"/",IF(ISBLANK(AF999),"-",AF999),"/",IF(ISBLANK(AH999),"-",AH999))</f>
        <v>-/-/-/-/-</v>
      </c>
      <c r="L999" s="4" t="str">
        <f aca="false">CONCATENATE(IF(ISBLANK(X999),"-",X999),"/",IF(ISBLANK(AA999),"-",AA999),"/",IF(ISBLANK(AD999),"-",AD999),"/",IF(ISBLANK(AG999),"-",AG999),"/",IF(ISBLANK(AI999),"-",AI999))</f>
        <v>-/-/-/-/-</v>
      </c>
      <c r="N999" s="4" t="n">
        <v>2003</v>
      </c>
      <c r="O999" s="4" t="str">
        <f aca="false">CONCATENATE(IF(ISBLANK(V999),"-",V999),"/",IF(ISBLANK(Y999),"-",Y999),"/",IF(ISBLANK(AB999),"-",AB999),"/",IF(ISBLANK(AE999),"-",AE999))</f>
        <v>-/-/-/-</v>
      </c>
      <c r="P999" s="4" t="s">
        <v>1520</v>
      </c>
      <c r="Q999" s="4" t="s">
        <v>1522</v>
      </c>
      <c r="T999" s="11" t="n">
        <f aca="false">M999*F999</f>
        <v>0</v>
      </c>
      <c r="U999" s="12" t="n">
        <f aca="false">G999*M999</f>
        <v>0</v>
      </c>
      <c r="V999" s="0" t="s">
        <v>161</v>
      </c>
      <c r="AB999" s="0" t="s">
        <v>161</v>
      </c>
      <c r="AJ999" s="0" t="n">
        <f aca="false">VLOOKUP(D999,Koordinaten!$A:$C,2,FALSE())</f>
        <v>12.4853384</v>
      </c>
      <c r="AK999" s="0" t="n">
        <f aca="false">VLOOKUP(D999,Koordinaten!$A:$C,3,FALSE())</f>
        <v>41.894802</v>
      </c>
      <c r="AL999" s="0" t="n">
        <f aca="false">IF(ISBLANK($E999),VLOOKUP(D999,Koordinaten!$A:$C,2,FALSE()),VLOOKUP($E999,Koordinaten!$F:$H,2,FALSE()))</f>
        <v>11.2555757</v>
      </c>
      <c r="AM999" s="0" t="n">
        <f aca="false">IF(ISBLANK($E999),VLOOKUP(D999,Koordinaten!$A:$C,3,FALSE()),VLOOKUP($E999,Koordinaten!$F:$H,3,FALSE()))</f>
        <v>43.7698712</v>
      </c>
      <c r="AN999" s="0" t="str">
        <f aca="false">CONCATENATE(AK999,";",AJ999)</f>
        <v>41,894802;12,4853384</v>
      </c>
      <c r="AO999" s="0" t="str">
        <f aca="false">CONCATENATE(AM999,";",AL999)</f>
        <v>43,7698712;11,2555757</v>
      </c>
      <c r="AP999" s="0" t="n">
        <f aca="false">MIN(IF(ISBLANK(X999),9999,X999),IF(ISBLANK(AA999),9999,AA999),IF(ISBLANK(AD999),9999,AD999),IF(ISBLANK(AG999),9999,AG999),IF(ISBLANK(AI999),9999,AI999))</f>
        <v>9999</v>
      </c>
    </row>
    <row r="1000" customFormat="false" ht="13" hidden="false" customHeight="false" outlineLevel="0" collapsed="false">
      <c r="B1000" s="0" t="s">
        <v>52</v>
      </c>
      <c r="C1000" s="2" t="n">
        <v>1994</v>
      </c>
      <c r="D1000" s="2" t="s">
        <v>60</v>
      </c>
      <c r="E1000" s="2" t="s">
        <v>61</v>
      </c>
      <c r="F1000" s="2" t="n">
        <v>1</v>
      </c>
      <c r="H1000" s="27" t="s">
        <v>1520</v>
      </c>
      <c r="I1000" s="2" t="s">
        <v>1539</v>
      </c>
      <c r="K1000" s="4" t="str">
        <f aca="false">CONCATENATE(IF(ISBLANK(W1000),"-",W1000),"/",IF(ISBLANK(Z1000),"-",Z1000),"/",IF(ISBLANK(AC1000),"-",AC1000),"/",IF(ISBLANK(AF1000),"-",AF1000),"/",IF(ISBLANK(AH1000),"-",AH1000))</f>
        <v>-/-/-/-/-</v>
      </c>
      <c r="L1000" s="4" t="str">
        <f aca="false">CONCATENATE(IF(ISBLANK(X1000),"-",X1000),"/",IF(ISBLANK(AA1000),"-",AA1000),"/",IF(ISBLANK(AD1000),"-",AD1000),"/",IF(ISBLANK(AG1000),"-",AG1000),"/",IF(ISBLANK(AI1000),"-",AI1000))</f>
        <v>-/-/-/-/-</v>
      </c>
      <c r="N1000" s="4" t="n">
        <v>2003</v>
      </c>
      <c r="O1000" s="4" t="str">
        <f aca="false">CONCATENATE(IF(ISBLANK(V1000),"-",V1000),"/",IF(ISBLANK(Y1000),"-",Y1000),"/",IF(ISBLANK(AB1000),"-",AB1000),"/",IF(ISBLANK(AE1000),"-",AE1000))</f>
        <v>-/-/-/-</v>
      </c>
      <c r="P1000" s="4" t="s">
        <v>1520</v>
      </c>
      <c r="Q1000" s="4" t="s">
        <v>1522</v>
      </c>
      <c r="T1000" s="11" t="n">
        <f aca="false">M1000*F1000</f>
        <v>0</v>
      </c>
      <c r="U1000" s="12" t="n">
        <f aca="false">G1000*M1000</f>
        <v>0</v>
      </c>
      <c r="V1000" s="0" t="s">
        <v>161</v>
      </c>
      <c r="AB1000" s="0" t="s">
        <v>161</v>
      </c>
      <c r="AJ1000" s="0" t="n">
        <f aca="false">VLOOKUP(D1000,Koordinaten!$A:$C,2,FALSE())</f>
        <v>12.4853384</v>
      </c>
      <c r="AK1000" s="0" t="n">
        <f aca="false">VLOOKUP(D1000,Koordinaten!$A:$C,3,FALSE())</f>
        <v>41.894802</v>
      </c>
      <c r="AL1000" s="0" t="n">
        <f aca="false">IF(ISBLANK($E1000),VLOOKUP(D1000,Koordinaten!$A:$C,2,FALSE()),VLOOKUP($E1000,Koordinaten!$F:$H,2,FALSE()))</f>
        <v>11.2555757</v>
      </c>
      <c r="AM1000" s="0" t="n">
        <f aca="false">IF(ISBLANK($E1000),VLOOKUP(D1000,Koordinaten!$A:$C,3,FALSE()),VLOOKUP($E1000,Koordinaten!$F:$H,3,FALSE()))</f>
        <v>43.7698712</v>
      </c>
      <c r="AN1000" s="0" t="str">
        <f aca="false">CONCATENATE(AK1000,";",AJ1000)</f>
        <v>41,894802;12,4853384</v>
      </c>
      <c r="AO1000" s="0" t="str">
        <f aca="false">CONCATENATE(AM1000,";",AL1000)</f>
        <v>43,7698712;11,2555757</v>
      </c>
      <c r="AP1000" s="0" t="n">
        <f aca="false">MIN(IF(ISBLANK(X1000),9999,X1000),IF(ISBLANK(AA1000),9999,AA1000),IF(ISBLANK(AD1000),9999,AD1000),IF(ISBLANK(AG1000),9999,AG1000),IF(ISBLANK(AI1000),9999,AI1000))</f>
        <v>9999</v>
      </c>
    </row>
    <row r="1001" customFormat="false" ht="13" hidden="false" customHeight="false" outlineLevel="0" collapsed="false">
      <c r="B1001" s="0" t="s">
        <v>44</v>
      </c>
      <c r="C1001" s="2" t="n">
        <v>1998</v>
      </c>
      <c r="D1001" s="2" t="s">
        <v>60</v>
      </c>
      <c r="E1001" s="2" t="s">
        <v>61</v>
      </c>
      <c r="F1001" s="2" t="n">
        <v>1</v>
      </c>
      <c r="H1001" s="27" t="s">
        <v>676</v>
      </c>
      <c r="I1001" s="2" t="s">
        <v>677</v>
      </c>
      <c r="K1001" s="4" t="str">
        <f aca="false">CONCATENATE(IF(ISBLANK(W1001),"-",W1001),"/",IF(ISBLANK(Z1001),"-",Z1001),"/",IF(ISBLANK(AC1001),"-",AC1001),"/",IF(ISBLANK(AF1001),"-",AF1001),"/",IF(ISBLANK(AH1001),"-",AH1001))</f>
        <v>2003/-/-/-/-</v>
      </c>
      <c r="L1001" s="4" t="str">
        <f aca="false">CONCATENATE(IF(ISBLANK(X1001),"-",X1001),"/",IF(ISBLANK(AA1001),"-",AA1001),"/",IF(ISBLANK(AD1001),"-",AD1001),"/",IF(ISBLANK(AG1001),"-",AG1001),"/",IF(ISBLANK(AI1001),"-",AI1001))</f>
        <v>2017/-/-/-/-</v>
      </c>
      <c r="N1001" s="4" t="n">
        <v>2001</v>
      </c>
      <c r="O1001" s="4" t="str">
        <f aca="false">CONCATENATE(IF(ISBLANK(V1001),"-",V1001),"/",IF(ISBLANK(Y1001),"-",Y1001),"/",IF(ISBLANK(AB1001),"-",AB1001),"/",IF(ISBLANK(AE1001),"-",AE1001))</f>
        <v>91/89/89/RP 91/100</v>
      </c>
      <c r="Q1001" s="4" t="s">
        <v>1536</v>
      </c>
      <c r="T1001" s="11" t="n">
        <f aca="false">M1001*F1001</f>
        <v>0</v>
      </c>
      <c r="U1001" s="12" t="n">
        <f aca="false">G1001*M1001</f>
        <v>0</v>
      </c>
      <c r="V1001" s="0" t="n">
        <v>91</v>
      </c>
      <c r="W1001" s="0" t="n">
        <v>2003</v>
      </c>
      <c r="X1001" s="0" t="n">
        <v>2017</v>
      </c>
      <c r="Y1001" s="0" t="n">
        <v>89</v>
      </c>
      <c r="AB1001" s="0" t="n">
        <v>89</v>
      </c>
      <c r="AE1001" s="2" t="s">
        <v>1540</v>
      </c>
      <c r="AJ1001" s="0" t="n">
        <f aca="false">VLOOKUP(D1001,Koordinaten!$A:$C,2,FALSE())</f>
        <v>12.4853384</v>
      </c>
      <c r="AK1001" s="0" t="n">
        <f aca="false">VLOOKUP(D1001,Koordinaten!$A:$C,3,FALSE())</f>
        <v>41.894802</v>
      </c>
      <c r="AL1001" s="0" t="n">
        <f aca="false">IF(ISBLANK($E1001),VLOOKUP(D1001,Koordinaten!$A:$C,2,FALSE()),VLOOKUP($E1001,Koordinaten!$F:$H,2,FALSE()))</f>
        <v>11.2555757</v>
      </c>
      <c r="AM1001" s="0" t="n">
        <f aca="false">IF(ISBLANK($E1001),VLOOKUP(D1001,Koordinaten!$A:$C,3,FALSE()),VLOOKUP($E1001,Koordinaten!$F:$H,3,FALSE()))</f>
        <v>43.7698712</v>
      </c>
      <c r="AN1001" s="0" t="str">
        <f aca="false">CONCATENATE(AK1001,";",AJ1001)</f>
        <v>41,894802;12,4853384</v>
      </c>
      <c r="AO1001" s="0" t="str">
        <f aca="false">CONCATENATE(AM1001,";",AL1001)</f>
        <v>43,7698712;11,2555757</v>
      </c>
      <c r="AP1001" s="0" t="n">
        <f aca="false">MIN(IF(ISBLANK(X1001),9999,X1001),IF(ISBLANK(AA1001),9999,AA1001),IF(ISBLANK(AD1001),9999,AD1001),IF(ISBLANK(AG1001),9999,AG1001),IF(ISBLANK(AI1001),9999,AI1001))</f>
        <v>2017</v>
      </c>
    </row>
    <row r="1002" customFormat="false" ht="13" hidden="false" customHeight="false" outlineLevel="0" collapsed="false">
      <c r="B1002" s="0" t="s">
        <v>44</v>
      </c>
      <c r="C1002" s="2" t="n">
        <v>1998</v>
      </c>
      <c r="D1002" s="2" t="s">
        <v>60</v>
      </c>
      <c r="E1002" s="2" t="s">
        <v>61</v>
      </c>
      <c r="F1002" s="2" t="n">
        <v>1</v>
      </c>
      <c r="H1002" s="27" t="s">
        <v>1541</v>
      </c>
      <c r="I1002" s="2" t="s">
        <v>1542</v>
      </c>
      <c r="K1002" s="4" t="str">
        <f aca="false">CONCATENATE(IF(ISBLANK(W1002),"-",W1002),"/",IF(ISBLANK(Z1002),"-",Z1002),"/",IF(ISBLANK(AC1002),"-",AC1002),"/",IF(ISBLANK(AF1002),"-",AF1002),"/",IF(ISBLANK(AH1002),"-",AH1002))</f>
        <v>-/-/-/-/-</v>
      </c>
      <c r="L1002" s="4" t="str">
        <f aca="false">CONCATENATE(IF(ISBLANK(X1002),"-",X1002),"/",IF(ISBLANK(AA1002),"-",AA1002),"/",IF(ISBLANK(AD1002),"-",AD1002),"/",IF(ISBLANK(AG1002),"-",AG1002),"/",IF(ISBLANK(AI1002),"-",AI1002))</f>
        <v>-/-/-/-/-</v>
      </c>
      <c r="N1002" s="4" t="n">
        <v>2001</v>
      </c>
      <c r="O1002" s="4" t="str">
        <f aca="false">CONCATENATE(IF(ISBLANK(V1002),"-",V1002),"/",IF(ISBLANK(Y1002),"-",Y1002),"/",IF(ISBLANK(AB1002),"-",AB1002),"/",IF(ISBLANK(AE1002),"-",AE1002))</f>
        <v>-/-/-/FS 92/100</v>
      </c>
      <c r="Q1002" s="4" t="s">
        <v>1536</v>
      </c>
      <c r="T1002" s="11" t="n">
        <f aca="false">M1002*F1002</f>
        <v>0</v>
      </c>
      <c r="U1002" s="12" t="n">
        <f aca="false">G1002*M1002</f>
        <v>0</v>
      </c>
      <c r="V1002" s="0" t="s">
        <v>161</v>
      </c>
      <c r="AB1002" s="0" t="s">
        <v>161</v>
      </c>
      <c r="AE1002" s="2" t="s">
        <v>1543</v>
      </c>
      <c r="AJ1002" s="0" t="n">
        <f aca="false">VLOOKUP(D1002,Koordinaten!$A:$C,2,FALSE())</f>
        <v>12.4853384</v>
      </c>
      <c r="AK1002" s="0" t="n">
        <f aca="false">VLOOKUP(D1002,Koordinaten!$A:$C,3,FALSE())</f>
        <v>41.894802</v>
      </c>
      <c r="AL1002" s="0" t="n">
        <f aca="false">IF(ISBLANK($E1002),VLOOKUP(D1002,Koordinaten!$A:$C,2,FALSE()),VLOOKUP($E1002,Koordinaten!$F:$H,2,FALSE()))</f>
        <v>11.2555757</v>
      </c>
      <c r="AM1002" s="0" t="n">
        <f aca="false">IF(ISBLANK($E1002),VLOOKUP(D1002,Koordinaten!$A:$C,3,FALSE()),VLOOKUP($E1002,Koordinaten!$F:$H,3,FALSE()))</f>
        <v>43.7698712</v>
      </c>
      <c r="AN1002" s="0" t="str">
        <f aca="false">CONCATENATE(AK1002,";",AJ1002)</f>
        <v>41,894802;12,4853384</v>
      </c>
      <c r="AO1002" s="0" t="str">
        <f aca="false">CONCATENATE(AM1002,";",AL1002)</f>
        <v>43,7698712;11,2555757</v>
      </c>
      <c r="AP1002" s="0" t="n">
        <f aca="false">MIN(IF(ISBLANK(X1002),9999,X1002),IF(ISBLANK(AA1002),9999,AA1002),IF(ISBLANK(AD1002),9999,AD1002),IF(ISBLANK(AG1002),9999,AG1002),IF(ISBLANK(AI1002),9999,AI1002))</f>
        <v>9999</v>
      </c>
    </row>
    <row r="1003" customFormat="false" ht="13" hidden="false" customHeight="false" outlineLevel="0" collapsed="false">
      <c r="B1003" s="0" t="s">
        <v>52</v>
      </c>
      <c r="C1003" s="2" t="n">
        <v>1994</v>
      </c>
      <c r="D1003" s="2" t="s">
        <v>53</v>
      </c>
      <c r="E1003" s="2" t="s">
        <v>54</v>
      </c>
      <c r="F1003" s="2" t="n">
        <v>1</v>
      </c>
      <c r="H1003" s="27" t="s">
        <v>1544</v>
      </c>
      <c r="I1003" s="2" t="s">
        <v>1545</v>
      </c>
      <c r="K1003" s="4" t="str">
        <f aca="false">CONCATENATE(IF(ISBLANK(W1003),"-",W1003),"/",IF(ISBLANK(Z1003),"-",Z1003),"/",IF(ISBLANK(AC1003),"-",AC1003),"/",IF(ISBLANK(AF1003),"-",AF1003),"/",IF(ISBLANK(AH1003),"-",AH1003))</f>
        <v>-/-/-/-/-</v>
      </c>
      <c r="L1003" s="4" t="str">
        <f aca="false">CONCATENATE(IF(ISBLANK(X1003),"-",X1003),"/",IF(ISBLANK(AA1003),"-",AA1003),"/",IF(ISBLANK(AD1003),"-",AD1003),"/",IF(ISBLANK(AG1003),"-",AG1003),"/",IF(ISBLANK(AI1003),"-",AI1003))</f>
        <v>-/-/-/-/-</v>
      </c>
      <c r="O1003" s="4" t="str">
        <f aca="false">CONCATENATE(IF(ISBLANK(V1003),"-",V1003),"/",IF(ISBLANK(Y1003),"-",Y1003),"/",IF(ISBLANK(AB1003),"-",AB1003),"/",IF(ISBLANK(AE1003),"-",AE1003))</f>
        <v>-/-/-/-</v>
      </c>
      <c r="T1003" s="11" t="n">
        <f aca="false">M1003*F1003</f>
        <v>0</v>
      </c>
      <c r="U1003" s="12" t="n">
        <f aca="false">G1003*M1003</f>
        <v>0</v>
      </c>
      <c r="V1003" s="0" t="s">
        <v>161</v>
      </c>
      <c r="AB1003" s="0" t="s">
        <v>161</v>
      </c>
      <c r="AJ1003" s="0" t="n">
        <f aca="false">VLOOKUP(D1003,Koordinaten!$A:$C,2,FALSE())</f>
        <v>16.3725042</v>
      </c>
      <c r="AK1003" s="0" t="n">
        <f aca="false">VLOOKUP(D1003,Koordinaten!$A:$C,3,FALSE())</f>
        <v>48.2083537</v>
      </c>
      <c r="AL1003" s="0" t="n">
        <f aca="false">IF(ISBLANK($E1003),VLOOKUP(D1003,Koordinaten!$A:$C,2,FALSE()),VLOOKUP($E1003,Koordinaten!$F:$H,2,FALSE()))</f>
        <v>16.4166666</v>
      </c>
      <c r="AM1003" s="0" t="n">
        <f aca="false">IF(ISBLANK($E1003),VLOOKUP(D1003,Koordinaten!$A:$C,3,FALSE()),VLOOKUP($E1003,Koordinaten!$F:$H,3,FALSE()))</f>
        <v>47.5000001</v>
      </c>
      <c r="AN1003" s="0" t="str">
        <f aca="false">CONCATENATE(AK1003,";",AJ1003)</f>
        <v>48,2083537;16,3725042</v>
      </c>
      <c r="AO1003" s="0" t="str">
        <f aca="false">CONCATENATE(AM1003,";",AL1003)</f>
        <v>47,5000001;16,4166666</v>
      </c>
      <c r="AP1003" s="0" t="n">
        <f aca="false">MIN(IF(ISBLANK(X1003),9999,X1003),IF(ISBLANK(AA1003),9999,AA1003),IF(ISBLANK(AD1003),9999,AD1003),IF(ISBLANK(AG1003),9999,AG1003),IF(ISBLANK(AI1003),9999,AI1003))</f>
        <v>9999</v>
      </c>
    </row>
    <row r="1004" customFormat="false" ht="13" hidden="false" customHeight="false" outlineLevel="0" collapsed="false">
      <c r="B1004" s="0" t="s">
        <v>44</v>
      </c>
      <c r="C1004" s="2" t="n">
        <v>1997</v>
      </c>
      <c r="D1004" s="2" t="s">
        <v>53</v>
      </c>
      <c r="E1004" s="2" t="s">
        <v>54</v>
      </c>
      <c r="F1004" s="2" t="n">
        <v>1</v>
      </c>
      <c r="H1004" s="27" t="s">
        <v>438</v>
      </c>
      <c r="I1004" s="2" t="s">
        <v>1546</v>
      </c>
      <c r="K1004" s="4" t="str">
        <f aca="false">CONCATENATE(IF(ISBLANK(W1004),"-",W1004),"/",IF(ISBLANK(Z1004),"-",Z1004),"/",IF(ISBLANK(AC1004),"-",AC1004),"/",IF(ISBLANK(AF1004),"-",AF1004),"/",IF(ISBLANK(AH1004),"-",AH1004))</f>
        <v>-/-/-/-/-</v>
      </c>
      <c r="L1004" s="4" t="str">
        <f aca="false">CONCATENATE(IF(ISBLANK(X1004),"-",X1004),"/",IF(ISBLANK(AA1004),"-",AA1004),"/",IF(ISBLANK(AD1004),"-",AD1004),"/",IF(ISBLANK(AG1004),"-",AG1004),"/",IF(ISBLANK(AI1004),"-",AI1004))</f>
        <v>-/-/-/-/-</v>
      </c>
      <c r="N1004" s="4" t="n">
        <v>2001</v>
      </c>
      <c r="O1004" s="4" t="str">
        <f aca="false">CONCATENATE(IF(ISBLANK(V1004),"-",V1004),"/",IF(ISBLANK(Y1004),"-",Y1004),"/",IF(ISBLANK(AB1004),"-",AB1004),"/",IF(ISBLANK(AE1004),"-",AE1004))</f>
        <v>-/-/-/-</v>
      </c>
      <c r="P1004" s="4" t="s">
        <v>1547</v>
      </c>
      <c r="T1004" s="11" t="n">
        <f aca="false">M1004*F1004</f>
        <v>0</v>
      </c>
      <c r="U1004" s="12" t="n">
        <f aca="false">G1004*M1004</f>
        <v>0</v>
      </c>
      <c r="V1004" s="0" t="s">
        <v>161</v>
      </c>
      <c r="AB1004" s="0" t="s">
        <v>161</v>
      </c>
      <c r="AJ1004" s="0" t="n">
        <f aca="false">VLOOKUP(D1004,Koordinaten!$A:$C,2,FALSE())</f>
        <v>16.3725042</v>
      </c>
      <c r="AK1004" s="0" t="n">
        <f aca="false">VLOOKUP(D1004,Koordinaten!$A:$C,3,FALSE())</f>
        <v>48.2083537</v>
      </c>
      <c r="AL1004" s="0" t="n">
        <f aca="false">IF(ISBLANK($E1004),VLOOKUP(D1004,Koordinaten!$A:$C,2,FALSE()),VLOOKUP($E1004,Koordinaten!$F:$H,2,FALSE()))</f>
        <v>16.4166666</v>
      </c>
      <c r="AM1004" s="0" t="n">
        <f aca="false">IF(ISBLANK($E1004),VLOOKUP(D1004,Koordinaten!$A:$C,3,FALSE()),VLOOKUP($E1004,Koordinaten!$F:$H,3,FALSE()))</f>
        <v>47.5000001</v>
      </c>
      <c r="AN1004" s="0" t="str">
        <f aca="false">CONCATENATE(AK1004,";",AJ1004)</f>
        <v>48,2083537;16,3725042</v>
      </c>
      <c r="AO1004" s="0" t="str">
        <f aca="false">CONCATENATE(AM1004,";",AL1004)</f>
        <v>47,5000001;16,4166666</v>
      </c>
      <c r="AP1004" s="0" t="n">
        <f aca="false">MIN(IF(ISBLANK(X1004),9999,X1004),IF(ISBLANK(AA1004),9999,AA1004),IF(ISBLANK(AD1004),9999,AD1004),IF(ISBLANK(AG1004),9999,AG1004),IF(ISBLANK(AI1004),9999,AI1004))</f>
        <v>9999</v>
      </c>
    </row>
    <row r="1005" customFormat="false" ht="13" hidden="false" customHeight="false" outlineLevel="0" collapsed="false">
      <c r="B1005" s="0" t="s">
        <v>44</v>
      </c>
      <c r="C1005" s="2" t="n">
        <v>1997</v>
      </c>
      <c r="D1005" s="2" t="s">
        <v>53</v>
      </c>
      <c r="E1005" s="2" t="s">
        <v>54</v>
      </c>
      <c r="F1005" s="2" t="n">
        <v>1</v>
      </c>
      <c r="H1005" s="27" t="s">
        <v>438</v>
      </c>
      <c r="I1005" s="2" t="s">
        <v>1548</v>
      </c>
      <c r="K1005" s="4" t="str">
        <f aca="false">CONCATENATE(IF(ISBLANK(W1005),"-",W1005),"/",IF(ISBLANK(Z1005),"-",Z1005),"/",IF(ISBLANK(AC1005),"-",AC1005),"/",IF(ISBLANK(AF1005),"-",AF1005),"/",IF(ISBLANK(AH1005),"-",AH1005))</f>
        <v>-/-/-/-/-</v>
      </c>
      <c r="L1005" s="4" t="str">
        <f aca="false">CONCATENATE(IF(ISBLANK(X1005),"-",X1005),"/",IF(ISBLANK(AA1005),"-",AA1005),"/",IF(ISBLANK(AD1005),"-",AD1005),"/",IF(ISBLANK(AG1005),"-",AG1005),"/",IF(ISBLANK(AI1005),"-",AI1005))</f>
        <v>-/-/-/-/-</v>
      </c>
      <c r="N1005" s="4" t="n">
        <v>2001</v>
      </c>
      <c r="O1005" s="4" t="str">
        <f aca="false">CONCATENATE(IF(ISBLANK(V1005),"-",V1005),"/",IF(ISBLANK(Y1005),"-",Y1005),"/",IF(ISBLANK(AB1005),"-",AB1005),"/",IF(ISBLANK(AE1005),"-",AE1005))</f>
        <v>-/-/-/-</v>
      </c>
      <c r="P1005" s="4" t="s">
        <v>1547</v>
      </c>
      <c r="T1005" s="11" t="n">
        <f aca="false">M1005*F1005</f>
        <v>0</v>
      </c>
      <c r="U1005" s="12" t="n">
        <f aca="false">G1005*M1005</f>
        <v>0</v>
      </c>
      <c r="V1005" s="0" t="s">
        <v>161</v>
      </c>
      <c r="AB1005" s="0" t="s">
        <v>161</v>
      </c>
      <c r="AJ1005" s="0" t="n">
        <f aca="false">VLOOKUP(D1005,Koordinaten!$A:$C,2,FALSE())</f>
        <v>16.3725042</v>
      </c>
      <c r="AK1005" s="0" t="n">
        <f aca="false">VLOOKUP(D1005,Koordinaten!$A:$C,3,FALSE())</f>
        <v>48.2083537</v>
      </c>
      <c r="AL1005" s="0" t="n">
        <f aca="false">IF(ISBLANK($E1005),VLOOKUP(D1005,Koordinaten!$A:$C,2,FALSE()),VLOOKUP($E1005,Koordinaten!$F:$H,2,FALSE()))</f>
        <v>16.4166666</v>
      </c>
      <c r="AM1005" s="0" t="n">
        <f aca="false">IF(ISBLANK($E1005),VLOOKUP(D1005,Koordinaten!$A:$C,3,FALSE()),VLOOKUP($E1005,Koordinaten!$F:$H,3,FALSE()))</f>
        <v>47.5000001</v>
      </c>
      <c r="AN1005" s="0" t="str">
        <f aca="false">CONCATENATE(AK1005,";",AJ1005)</f>
        <v>48,2083537;16,3725042</v>
      </c>
      <c r="AO1005" s="0" t="str">
        <f aca="false">CONCATENATE(AM1005,";",AL1005)</f>
        <v>47,5000001;16,4166666</v>
      </c>
      <c r="AP1005" s="0" t="n">
        <f aca="false">MIN(IF(ISBLANK(X1005),9999,X1005),IF(ISBLANK(AA1005),9999,AA1005),IF(ISBLANK(AD1005),9999,AD1005),IF(ISBLANK(AG1005),9999,AG1005),IF(ISBLANK(AI1005),9999,AI1005))</f>
        <v>9999</v>
      </c>
    </row>
    <row r="1006" customFormat="false" ht="13" hidden="false" customHeight="false" outlineLevel="0" collapsed="false">
      <c r="B1006" s="0" t="s">
        <v>44</v>
      </c>
      <c r="C1006" s="2" t="n">
        <v>2004</v>
      </c>
      <c r="D1006" s="2" t="s">
        <v>45</v>
      </c>
      <c r="F1006" s="2" t="n">
        <v>3</v>
      </c>
      <c r="H1006" s="27" t="s">
        <v>546</v>
      </c>
      <c r="I1006" s="2" t="s">
        <v>1549</v>
      </c>
      <c r="K1006" s="4" t="str">
        <f aca="false">CONCATENATE(IF(ISBLANK(W1006),"-",W1006),"/",IF(ISBLANK(Z1006),"-",Z1006),"/",IF(ISBLANK(AC1006),"-",AC1006),"/",IF(ISBLANK(AF1006),"-",AF1006),"/",IF(ISBLANK(AH1006),"-",AH1006))</f>
        <v>-/-/-/-/-</v>
      </c>
      <c r="L1006" s="4" t="str">
        <f aca="false">CONCATENATE(IF(ISBLANK(X1006),"-",X1006),"/",IF(ISBLANK(AA1006),"-",AA1006),"/",IF(ISBLANK(AD1006),"-",AD1006),"/",IF(ISBLANK(AG1006),"-",AG1006),"/",IF(ISBLANK(AI1006),"-",AI1006))</f>
        <v>-/-/-/-/-</v>
      </c>
      <c r="N1006" s="4" t="n">
        <v>2006</v>
      </c>
      <c r="O1006" s="4" t="str">
        <f aca="false">CONCATENATE(IF(ISBLANK(V1006),"-",V1006),"/",IF(ISBLANK(Y1006),"-",Y1006),"/",IF(ISBLANK(AB1006),"-",AB1006),"/",IF(ISBLANK(AE1006),"-",AE1006))</f>
        <v>-/-/-/-</v>
      </c>
      <c r="P1006" s="4" t="s">
        <v>1550</v>
      </c>
      <c r="Q1006" s="4" t="s">
        <v>1551</v>
      </c>
      <c r="T1006" s="11" t="n">
        <f aca="false">M1006*F1006</f>
        <v>0</v>
      </c>
      <c r="U1006" s="12" t="n">
        <f aca="false">G1006*M1006</f>
        <v>0</v>
      </c>
      <c r="V1006" s="0" t="s">
        <v>161</v>
      </c>
      <c r="AB1006" s="0" t="s">
        <v>161</v>
      </c>
      <c r="AJ1006" s="0" t="n">
        <f aca="false">VLOOKUP(D1006,Koordinaten!$A:$C,2,FALSE())</f>
        <v>2.3514616</v>
      </c>
      <c r="AK1006" s="0" t="n">
        <f aca="false">VLOOKUP(D1006,Koordinaten!$A:$C,3,FALSE())</f>
        <v>48.8566969</v>
      </c>
      <c r="AL1006" s="0" t="n">
        <f aca="false">IF(ISBLANK($E1006),VLOOKUP(D1006,Koordinaten!$A:$C,2,FALSE()),VLOOKUP($E1006,Koordinaten!$F:$H,2,FALSE()))</f>
        <v>2.3514616</v>
      </c>
      <c r="AM1006" s="0" t="n">
        <f aca="false">IF(ISBLANK($E1006),VLOOKUP(D1006,Koordinaten!$A:$C,3,FALSE()),VLOOKUP($E1006,Koordinaten!$F:$H,3,FALSE()))</f>
        <v>48.8566969</v>
      </c>
      <c r="AN1006" s="0" t="str">
        <f aca="false">CONCATENATE(AK1006,";",AJ1006)</f>
        <v>48,8566969;2,3514616</v>
      </c>
      <c r="AO1006" s="0" t="str">
        <f aca="false">CONCATENATE(AM1006,";",AL1006)</f>
        <v>48,8566969;2,3514616</v>
      </c>
      <c r="AP1006" s="0" t="n">
        <f aca="false">MIN(IF(ISBLANK(X1006),9999,X1006),IF(ISBLANK(AA1006),9999,AA1006),IF(ISBLANK(AD1006),9999,AD1006),IF(ISBLANK(AG1006),9999,AG1006),IF(ISBLANK(AI1006),9999,AI1006))</f>
        <v>9999</v>
      </c>
    </row>
    <row r="1007" customFormat="false" ht="13" hidden="false" customHeight="false" outlineLevel="0" collapsed="false">
      <c r="B1007" s="0" t="s">
        <v>44</v>
      </c>
      <c r="C1007" s="2" t="n">
        <v>1996</v>
      </c>
      <c r="D1007" s="2" t="s">
        <v>45</v>
      </c>
      <c r="F1007" s="2" t="n">
        <v>2</v>
      </c>
      <c r="H1007" s="27" t="s">
        <v>1552</v>
      </c>
      <c r="I1007" s="2" t="s">
        <v>1553</v>
      </c>
      <c r="K1007" s="4" t="str">
        <f aca="false">CONCATENATE(IF(ISBLANK(W1007),"-",W1007),"/",IF(ISBLANK(Z1007),"-",Z1007),"/",IF(ISBLANK(AC1007),"-",AC1007),"/",IF(ISBLANK(AF1007),"-",AF1007),"/",IF(ISBLANK(AH1007),"-",AH1007))</f>
        <v>2002/-/-/-/-</v>
      </c>
      <c r="L1007" s="4" t="str">
        <f aca="false">CONCATENATE(IF(ISBLANK(X1007),"-",X1007),"/",IF(ISBLANK(AA1007),"-",AA1007),"/",IF(ISBLANK(AD1007),"-",AD1007),"/",IF(ISBLANK(AG1007),"-",AG1007),"/",IF(ISBLANK(AI1007),"-",AI1007))</f>
        <v>2015/-/-/-/-</v>
      </c>
      <c r="O1007" s="4" t="str">
        <f aca="false">CONCATENATE(IF(ISBLANK(V1007),"-",V1007),"/",IF(ISBLANK(Y1007),"-",Y1007),"/",IF(ISBLANK(AB1007),"-",AB1007),"/",IF(ISBLANK(AE1007),"-",AE1007))</f>
        <v>88/-/-/-</v>
      </c>
      <c r="P1007" s="4" t="s">
        <v>1554</v>
      </c>
      <c r="T1007" s="11" t="n">
        <f aca="false">M1007*F1007</f>
        <v>0</v>
      </c>
      <c r="U1007" s="12" t="n">
        <f aca="false">G1007*M1007</f>
        <v>0</v>
      </c>
      <c r="V1007" s="0" t="n">
        <v>88</v>
      </c>
      <c r="W1007" s="0" t="n">
        <v>2002</v>
      </c>
      <c r="X1007" s="0" t="n">
        <v>2015</v>
      </c>
      <c r="AB1007" s="0" t="s">
        <v>161</v>
      </c>
      <c r="AJ1007" s="0" t="n">
        <f aca="false">VLOOKUP(D1007,Koordinaten!$A:$C,2,FALSE())</f>
        <v>2.3514616</v>
      </c>
      <c r="AK1007" s="0" t="n">
        <f aca="false">VLOOKUP(D1007,Koordinaten!$A:$C,3,FALSE())</f>
        <v>48.8566969</v>
      </c>
      <c r="AL1007" s="0" t="n">
        <f aca="false">IF(ISBLANK($E1007),VLOOKUP(D1007,Koordinaten!$A:$C,2,FALSE()),VLOOKUP($E1007,Koordinaten!$F:$H,2,FALSE()))</f>
        <v>2.3514616</v>
      </c>
      <c r="AM1007" s="0" t="n">
        <f aca="false">IF(ISBLANK($E1007),VLOOKUP(D1007,Koordinaten!$A:$C,3,FALSE()),VLOOKUP($E1007,Koordinaten!$F:$H,3,FALSE()))</f>
        <v>48.8566969</v>
      </c>
      <c r="AN1007" s="0" t="str">
        <f aca="false">CONCATENATE(AK1007,";",AJ1007)</f>
        <v>48,8566969;2,3514616</v>
      </c>
      <c r="AO1007" s="0" t="str">
        <f aca="false">CONCATENATE(AM1007,";",AL1007)</f>
        <v>48,8566969;2,3514616</v>
      </c>
      <c r="AP1007" s="0" t="n">
        <f aca="false">MIN(IF(ISBLANK(X1007),9999,X1007),IF(ISBLANK(AA1007),9999,AA1007),IF(ISBLANK(AD1007),9999,AD1007),IF(ISBLANK(AG1007),9999,AG1007),IF(ISBLANK(AI1007),9999,AI1007))</f>
        <v>2015</v>
      </c>
    </row>
    <row r="1008" customFormat="false" ht="13" hidden="false" customHeight="false" outlineLevel="0" collapsed="false">
      <c r="B1008" s="0" t="s">
        <v>44</v>
      </c>
      <c r="C1008" s="2" t="n">
        <v>1999</v>
      </c>
      <c r="D1008" s="2" t="s">
        <v>45</v>
      </c>
      <c r="F1008" s="2" t="n">
        <v>1</v>
      </c>
      <c r="H1008" s="2" t="s">
        <v>1555</v>
      </c>
      <c r="I1008" s="2" t="s">
        <v>1556</v>
      </c>
      <c r="K1008" s="4" t="str">
        <f aca="false">CONCATENATE(IF(ISBLANK(W1008),"-",W1008),"/",IF(ISBLANK(Z1008),"-",Z1008),"/",IF(ISBLANK(AC1008),"-",AC1008),"/",IF(ISBLANK(AF1008),"-",AF1008),"/",IF(ISBLANK(AH1008),"-",AH1008))</f>
        <v>-/-/-/-/-</v>
      </c>
      <c r="L1008" s="4" t="str">
        <f aca="false">CONCATENATE(IF(ISBLANK(X1008),"-",X1008),"/",IF(ISBLANK(AA1008),"-",AA1008),"/",IF(ISBLANK(AD1008),"-",AD1008),"/",IF(ISBLANK(AG1008),"-",AG1008),"/",IF(ISBLANK(AI1008),"-",AI1008))</f>
        <v>-/-/-/-/-</v>
      </c>
      <c r="O1008" s="4" t="str">
        <f aca="false">CONCATENATE(IF(ISBLANK(V1008),"-",V1008),"/",IF(ISBLANK(Y1008),"-",Y1008),"/",IF(ISBLANK(AB1008),"-",AB1008),"/",IF(ISBLANK(AE1008),"-",AE1008))</f>
        <v>-/-/-/-</v>
      </c>
      <c r="T1008" s="11" t="n">
        <f aca="false">M1008*F1008</f>
        <v>0</v>
      </c>
      <c r="U1008" s="12" t="n">
        <f aca="false">G1008*M1008</f>
        <v>0</v>
      </c>
      <c r="V1008" s="0" t="s">
        <v>161</v>
      </c>
      <c r="AB1008" s="0" t="s">
        <v>161</v>
      </c>
      <c r="AJ1008" s="0" t="n">
        <f aca="false">VLOOKUP(D1008,Koordinaten!$A:$C,2,FALSE())</f>
        <v>2.3514616</v>
      </c>
      <c r="AK1008" s="0" t="n">
        <f aca="false">VLOOKUP(D1008,Koordinaten!$A:$C,3,FALSE())</f>
        <v>48.8566969</v>
      </c>
      <c r="AL1008" s="0" t="n">
        <f aca="false">IF(ISBLANK($E1008),VLOOKUP(D1008,Koordinaten!$A:$C,2,FALSE()),VLOOKUP($E1008,Koordinaten!$F:$H,2,FALSE()))</f>
        <v>2.3514616</v>
      </c>
      <c r="AM1008" s="0" t="n">
        <f aca="false">IF(ISBLANK($E1008),VLOOKUP(D1008,Koordinaten!$A:$C,3,FALSE()),VLOOKUP($E1008,Koordinaten!$F:$H,3,FALSE()))</f>
        <v>48.8566969</v>
      </c>
      <c r="AN1008" s="0" t="str">
        <f aca="false">CONCATENATE(AK1008,";",AJ1008)</f>
        <v>48,8566969;2,3514616</v>
      </c>
      <c r="AO1008" s="0" t="str">
        <f aca="false">CONCATENATE(AM1008,";",AL1008)</f>
        <v>48,8566969;2,3514616</v>
      </c>
      <c r="AP1008" s="0" t="n">
        <f aca="false">MIN(IF(ISBLANK(X1008),9999,X1008),IF(ISBLANK(AA1008),9999,AA1008),IF(ISBLANK(AD1008),9999,AD1008),IF(ISBLANK(AG1008),9999,AG1008),IF(ISBLANK(AI1008),9999,AI1008))</f>
        <v>9999</v>
      </c>
    </row>
    <row r="1009" customFormat="false" ht="13" hidden="false" customHeight="false" outlineLevel="0" collapsed="false">
      <c r="B1009" s="0" t="s">
        <v>44</v>
      </c>
      <c r="C1009" s="2" t="n">
        <v>1996</v>
      </c>
      <c r="D1009" s="2" t="s">
        <v>45</v>
      </c>
      <c r="F1009" s="2" t="n">
        <v>5</v>
      </c>
      <c r="H1009" s="27" t="s">
        <v>1557</v>
      </c>
      <c r="I1009" s="2" t="s">
        <v>1558</v>
      </c>
      <c r="K1009" s="4" t="str">
        <f aca="false">CONCATENATE(IF(ISBLANK(W1009),"-",W1009),"/",IF(ISBLANK(Z1009),"-",Z1009),"/",IF(ISBLANK(AC1009),"-",AC1009),"/",IF(ISBLANK(AF1009),"-",AF1009),"/",IF(ISBLANK(AH1009),"-",AH1009))</f>
        <v>2016/-/-/-/-</v>
      </c>
      <c r="L1009" s="4" t="str">
        <f aca="false">CONCATENATE(IF(ISBLANK(X1009),"-",X1009),"/",IF(ISBLANK(AA1009),"-",AA1009),"/",IF(ISBLANK(AD1009),"-",AD1009),"/",IF(ISBLANK(AG1009),"-",AG1009),"/",IF(ISBLANK(AI1009),"-",AI1009))</f>
        <v>2030/-/-/-/-</v>
      </c>
      <c r="O1009" s="4" t="str">
        <f aca="false">CONCATENATE(IF(ISBLANK(V1009),"-",V1009),"/",IF(ISBLANK(Y1009),"-",Y1009),"/",IF(ISBLANK(AB1009),"-",AB1009),"/",IF(ISBLANK(AE1009),"-",AE1009))</f>
        <v>90/-/87-89/RP 89/100</v>
      </c>
      <c r="T1009" s="11" t="n">
        <f aca="false">M1009*F1009</f>
        <v>0</v>
      </c>
      <c r="U1009" s="12" t="n">
        <f aca="false">G1009*M1009</f>
        <v>0</v>
      </c>
      <c r="V1009" s="0" t="n">
        <v>90</v>
      </c>
      <c r="W1009" s="0" t="n">
        <v>2016</v>
      </c>
      <c r="X1009" s="0" t="n">
        <v>2030</v>
      </c>
      <c r="AB1009" s="0" t="s">
        <v>1559</v>
      </c>
      <c r="AE1009" s="28" t="s">
        <v>1560</v>
      </c>
      <c r="AJ1009" s="0" t="n">
        <f aca="false">VLOOKUP(D1009,Koordinaten!$A:$C,2,FALSE())</f>
        <v>2.3514616</v>
      </c>
      <c r="AK1009" s="0" t="n">
        <f aca="false">VLOOKUP(D1009,Koordinaten!$A:$C,3,FALSE())</f>
        <v>48.8566969</v>
      </c>
      <c r="AL1009" s="0" t="n">
        <f aca="false">IF(ISBLANK($E1009),VLOOKUP(D1009,Koordinaten!$A:$C,2,FALSE()),VLOOKUP($E1009,Koordinaten!$F:$H,2,FALSE()))</f>
        <v>2.3514616</v>
      </c>
      <c r="AM1009" s="0" t="n">
        <f aca="false">IF(ISBLANK($E1009),VLOOKUP(D1009,Koordinaten!$A:$C,3,FALSE()),VLOOKUP($E1009,Koordinaten!$F:$H,3,FALSE()))</f>
        <v>48.8566969</v>
      </c>
      <c r="AN1009" s="0" t="str">
        <f aca="false">CONCATENATE(AK1009,";",AJ1009)</f>
        <v>48,8566969;2,3514616</v>
      </c>
      <c r="AO1009" s="0" t="str">
        <f aca="false">CONCATENATE(AM1009,";",AL1009)</f>
        <v>48,8566969;2,3514616</v>
      </c>
      <c r="AP1009" s="0" t="n">
        <f aca="false">MIN(IF(ISBLANK(X1009),9999,X1009),IF(ISBLANK(AA1009),9999,AA1009),IF(ISBLANK(AD1009),9999,AD1009),IF(ISBLANK(AG1009),9999,AG1009),IF(ISBLANK(AI1009),9999,AI1009))</f>
        <v>2030</v>
      </c>
    </row>
    <row r="1010" customFormat="false" ht="13" hidden="false" customHeight="false" outlineLevel="0" collapsed="false">
      <c r="B1010" s="0" t="s">
        <v>44</v>
      </c>
      <c r="C1010" s="2" t="n">
        <v>1995</v>
      </c>
      <c r="D1010" s="2" t="s">
        <v>45</v>
      </c>
      <c r="F1010" s="2" t="n">
        <v>1</v>
      </c>
      <c r="H1010" s="27" t="s">
        <v>689</v>
      </c>
      <c r="I1010" s="2" t="s">
        <v>695</v>
      </c>
      <c r="K1010" s="4" t="str">
        <f aca="false">CONCATENATE(IF(ISBLANK(W1010),"-",W1010),"/",IF(ISBLANK(Z1010),"-",Z1010),"/",IF(ISBLANK(AC1010),"-",AC1010),"/",IF(ISBLANK(AF1010),"-",AF1010),"/",IF(ISBLANK(AH1010),"-",AH1010))</f>
        <v>1999/-/-/-/-</v>
      </c>
      <c r="L1010" s="4" t="str">
        <f aca="false">CONCATENATE(IF(ISBLANK(X1010),"-",X1010),"/",IF(ISBLANK(AA1010),"-",AA1010),"/",IF(ISBLANK(AD1010),"-",AD1010),"/",IF(ISBLANK(AG1010),"-",AG1010),"/",IF(ISBLANK(AI1010),"-",AI1010))</f>
        <v>2015/-/-/-/-</v>
      </c>
      <c r="O1010" s="4" t="str">
        <f aca="false">CONCATENATE(IF(ISBLANK(V1010),"-",V1010),"/",IF(ISBLANK(Y1010),"-",Y1010),"/",IF(ISBLANK(AB1010),"-",AB1010),"/",IF(ISBLANK(AE1010),"-",AE1010))</f>
        <v>88/91/-/-</v>
      </c>
      <c r="T1010" s="11" t="n">
        <f aca="false">M1010*F1010</f>
        <v>0</v>
      </c>
      <c r="U1010" s="12" t="n">
        <f aca="false">G1010*M1010</f>
        <v>0</v>
      </c>
      <c r="V1010" s="0" t="n">
        <v>88</v>
      </c>
      <c r="W1010" s="0" t="n">
        <v>1999</v>
      </c>
      <c r="X1010" s="0" t="n">
        <v>2015</v>
      </c>
      <c r="Y1010" s="0" t="n">
        <v>91</v>
      </c>
      <c r="AB1010" s="0" t="s">
        <v>161</v>
      </c>
      <c r="AJ1010" s="0" t="n">
        <f aca="false">VLOOKUP(D1010,Koordinaten!$A:$C,2,FALSE())</f>
        <v>2.3514616</v>
      </c>
      <c r="AK1010" s="0" t="n">
        <f aca="false">VLOOKUP(D1010,Koordinaten!$A:$C,3,FALSE())</f>
        <v>48.8566969</v>
      </c>
      <c r="AL1010" s="0" t="n">
        <f aca="false">IF(ISBLANK($E1010),VLOOKUP(D1010,Koordinaten!$A:$C,2,FALSE()),VLOOKUP($E1010,Koordinaten!$F:$H,2,FALSE()))</f>
        <v>2.3514616</v>
      </c>
      <c r="AM1010" s="0" t="n">
        <f aca="false">IF(ISBLANK($E1010),VLOOKUP(D1010,Koordinaten!$A:$C,3,FALSE()),VLOOKUP($E1010,Koordinaten!$F:$H,3,FALSE()))</f>
        <v>48.8566969</v>
      </c>
      <c r="AN1010" s="0" t="str">
        <f aca="false">CONCATENATE(AK1010,";",AJ1010)</f>
        <v>48,8566969;2,3514616</v>
      </c>
      <c r="AO1010" s="0" t="str">
        <f aca="false">CONCATENATE(AM1010,";",AL1010)</f>
        <v>48,8566969;2,3514616</v>
      </c>
      <c r="AP1010" s="0" t="n">
        <f aca="false">MIN(IF(ISBLANK(X1010),9999,X1010),IF(ISBLANK(AA1010),9999,AA1010),IF(ISBLANK(AD1010),9999,AD1010),IF(ISBLANK(AG1010),9999,AG1010),IF(ISBLANK(AI1010),9999,AI1010))</f>
        <v>2015</v>
      </c>
    </row>
    <row r="1011" customFormat="false" ht="13" hidden="false" customHeight="false" outlineLevel="0" collapsed="false">
      <c r="B1011" s="0" t="s">
        <v>44</v>
      </c>
      <c r="C1011" s="2"/>
      <c r="D1011" s="2" t="s">
        <v>60</v>
      </c>
      <c r="E1011" s="2" t="s">
        <v>61</v>
      </c>
      <c r="F1011" s="2" t="n">
        <v>1</v>
      </c>
      <c r="H1011" s="27" t="s">
        <v>1561</v>
      </c>
      <c r="I1011" s="2" t="s">
        <v>1562</v>
      </c>
      <c r="K1011" s="4" t="str">
        <f aca="false">CONCATENATE(IF(ISBLANK(W1011),"-",W1011),"/",IF(ISBLANK(Z1011),"-",Z1011),"/",IF(ISBLANK(AC1011),"-",AC1011),"/",IF(ISBLANK(AF1011),"-",AF1011),"/",IF(ISBLANK(AH1011),"-",AH1011))</f>
        <v>-/-/-/-/-</v>
      </c>
      <c r="L1011" s="4" t="str">
        <f aca="false">CONCATENATE(IF(ISBLANK(X1011),"-",X1011),"/",IF(ISBLANK(AA1011),"-",AA1011),"/",IF(ISBLANK(AD1011),"-",AD1011),"/",IF(ISBLANK(AG1011),"-",AG1011),"/",IF(ISBLANK(AI1011),"-",AI1011))</f>
        <v>-/-/-/-/-</v>
      </c>
      <c r="O1011" s="4" t="str">
        <f aca="false">CONCATENATE(IF(ISBLANK(V1011),"-",V1011),"/",IF(ISBLANK(Y1011),"-",Y1011),"/",IF(ISBLANK(AB1011),"-",AB1011),"/",IF(ISBLANK(AE1011),"-",AE1011))</f>
        <v>-/-/-/-</v>
      </c>
      <c r="T1011" s="11" t="n">
        <f aca="false">M1011*F1011</f>
        <v>0</v>
      </c>
      <c r="U1011" s="12" t="n">
        <f aca="false">G1011*M1011</f>
        <v>0</v>
      </c>
      <c r="V1011" s="0" t="s">
        <v>161</v>
      </c>
      <c r="AB1011" s="0" t="s">
        <v>161</v>
      </c>
      <c r="AJ1011" s="0" t="n">
        <f aca="false">VLOOKUP(D1011,Koordinaten!$A:$C,2,FALSE())</f>
        <v>12.4853384</v>
      </c>
      <c r="AK1011" s="0" t="n">
        <f aca="false">VLOOKUP(D1011,Koordinaten!$A:$C,3,FALSE())</f>
        <v>41.894802</v>
      </c>
      <c r="AL1011" s="0" t="n">
        <f aca="false">IF(ISBLANK($E1011),VLOOKUP(D1011,Koordinaten!$A:$C,2,FALSE()),VLOOKUP($E1011,Koordinaten!$F:$H,2,FALSE()))</f>
        <v>11.2555757</v>
      </c>
      <c r="AM1011" s="0" t="n">
        <f aca="false">IF(ISBLANK($E1011),VLOOKUP(D1011,Koordinaten!$A:$C,3,FALSE()),VLOOKUP($E1011,Koordinaten!$F:$H,3,FALSE()))</f>
        <v>43.7698712</v>
      </c>
      <c r="AN1011" s="0" t="str">
        <f aca="false">CONCATENATE(AK1011,";",AJ1011)</f>
        <v>41,894802;12,4853384</v>
      </c>
      <c r="AO1011" s="0" t="str">
        <f aca="false">CONCATENATE(AM1011,";",AL1011)</f>
        <v>43,7698712;11,2555757</v>
      </c>
      <c r="AP1011" s="0" t="n">
        <f aca="false">MIN(IF(ISBLANK(X1011),9999,X1011),IF(ISBLANK(AA1011),9999,AA1011),IF(ISBLANK(AD1011),9999,AD1011),IF(ISBLANK(AG1011),9999,AG1011),IF(ISBLANK(AI1011),9999,AI1011))</f>
        <v>9999</v>
      </c>
    </row>
    <row r="1012" customFormat="false" ht="13" hidden="false" customHeight="false" outlineLevel="0" collapsed="false">
      <c r="B1012" s="0" t="s">
        <v>89</v>
      </c>
      <c r="C1012" s="2" t="n">
        <v>2001</v>
      </c>
      <c r="D1012" s="2" t="s">
        <v>53</v>
      </c>
      <c r="E1012" s="2" t="s">
        <v>174</v>
      </c>
      <c r="F1012" s="2" t="n">
        <v>1</v>
      </c>
      <c r="H1012" s="2" t="s">
        <v>766</v>
      </c>
      <c r="I1012" s="2" t="s">
        <v>1563</v>
      </c>
      <c r="J1012" s="2" t="s">
        <v>144</v>
      </c>
      <c r="K1012" s="4" t="str">
        <f aca="false">CONCATENATE(IF(ISBLANK(W1012),"-",W1012),"/",IF(ISBLANK(Z1012),"-",Z1012),"/",IF(ISBLANK(AC1012),"-",AC1012),"/",IF(ISBLANK(AF1012),"-",AF1012),"/",IF(ISBLANK(AH1012),"-",AH1012))</f>
        <v>2002/-/-/-/-</v>
      </c>
      <c r="L1012" s="4" t="str">
        <f aca="false">CONCATENATE(IF(ISBLANK(X1012),"-",X1012),"/",IF(ISBLANK(AA1012),"-",AA1012),"/",IF(ISBLANK(AD1012),"-",AD1012),"/",IF(ISBLANK(AG1012),"-",AG1012),"/",IF(ISBLANK(AI1012),"-",AI1012))</f>
        <v>2008/-/-/-/-</v>
      </c>
      <c r="O1012" s="4" t="str">
        <f aca="false">CONCATENATE(IF(ISBLANK(V1012),"-",V1012),"/",IF(ISBLANK(Y1012),"-",Y1012),"/",IF(ISBLANK(AB1012),"-",AB1012),"/",IF(ISBLANK(AE1012),"-",AE1012))</f>
        <v>89/-/-/-</v>
      </c>
      <c r="T1012" s="11" t="n">
        <f aca="false">M1012*F1012</f>
        <v>0</v>
      </c>
      <c r="U1012" s="12" t="n">
        <f aca="false">G1012*M1012</f>
        <v>0</v>
      </c>
      <c r="V1012" s="0" t="n">
        <v>89</v>
      </c>
      <c r="W1012" s="0" t="n">
        <v>2002</v>
      </c>
      <c r="X1012" s="0" t="n">
        <v>2008</v>
      </c>
      <c r="Y1012" s="0" t="s">
        <v>161</v>
      </c>
      <c r="AB1012" s="0" t="s">
        <v>161</v>
      </c>
      <c r="AJ1012" s="0" t="n">
        <f aca="false">VLOOKUP(D1012,Koordinaten!$A:$C,2,FALSE())</f>
        <v>16.3725042</v>
      </c>
      <c r="AK1012" s="0" t="n">
        <f aca="false">VLOOKUP(D1012,Koordinaten!$A:$C,3,FALSE())</f>
        <v>48.2083537</v>
      </c>
      <c r="AL1012" s="0" t="n">
        <f aca="false">IF(ISBLANK($E1012),VLOOKUP(D1012,Koordinaten!$A:$C,2,FALSE()),VLOOKUP($E1012,Koordinaten!$F:$H,2,FALSE()))</f>
        <v>15.1666665</v>
      </c>
      <c r="AM1012" s="0" t="n">
        <f aca="false">IF(ISBLANK($E1012),VLOOKUP(D1012,Koordinaten!$A:$C,3,FALSE()),VLOOKUP($E1012,Koordinaten!$F:$H,3,FALSE()))</f>
        <v>47.2500001</v>
      </c>
      <c r="AN1012" s="0" t="str">
        <f aca="false">CONCATENATE(AK1012,";",AJ1012)</f>
        <v>48,2083537;16,3725042</v>
      </c>
      <c r="AO1012" s="0" t="str">
        <f aca="false">CONCATENATE(AM1012,";",AL1012)</f>
        <v>47,2500001;15,1666665</v>
      </c>
      <c r="AP1012" s="0" t="n">
        <f aca="false">MIN(IF(ISBLANK(X1012),9999,X1012),IF(ISBLANK(AA1012),9999,AA1012),IF(ISBLANK(AD1012),9999,AD1012),IF(ISBLANK(AG1012),9999,AG1012),IF(ISBLANK(AI1012),9999,AI1012))</f>
        <v>2008</v>
      </c>
    </row>
    <row r="1013" customFormat="false" ht="13" hidden="false" customHeight="false" outlineLevel="0" collapsed="false">
      <c r="B1013" s="0" t="s">
        <v>89</v>
      </c>
      <c r="C1013" s="2" t="n">
        <v>2004</v>
      </c>
      <c r="D1013" s="2" t="s">
        <v>53</v>
      </c>
      <c r="E1013" s="2" t="s">
        <v>174</v>
      </c>
      <c r="F1013" s="2" t="n">
        <v>3</v>
      </c>
      <c r="H1013" s="2" t="s">
        <v>1564</v>
      </c>
      <c r="I1013" s="2" t="s">
        <v>1565</v>
      </c>
      <c r="J1013" s="2" t="s">
        <v>1031</v>
      </c>
      <c r="K1013" s="4" t="str">
        <f aca="false">CONCATENATE(IF(ISBLANK(W1013),"-",W1013),"/",IF(ISBLANK(Z1013),"-",Z1013),"/",IF(ISBLANK(AC1013),"-",AC1013),"/",IF(ISBLANK(AF1013),"-",AF1013),"/",IF(ISBLANK(AH1013),"-",AH1013))</f>
        <v>-/-/-/-/-</v>
      </c>
      <c r="L1013" s="4" t="str">
        <f aca="false">CONCATENATE(IF(ISBLANK(X1013),"-",X1013),"/",IF(ISBLANK(AA1013),"-",AA1013),"/",IF(ISBLANK(AD1013),"-",AD1013),"/",IF(ISBLANK(AG1013),"-",AG1013),"/",IF(ISBLANK(AI1013),"-",AI1013))</f>
        <v>-/-/-/-/-</v>
      </c>
      <c r="N1013" s="4" t="n">
        <v>2005</v>
      </c>
      <c r="O1013" s="4" t="str">
        <f aca="false">CONCATENATE(IF(ISBLANK(V1013),"-",V1013),"/",IF(ISBLANK(Y1013),"-",Y1013),"/",IF(ISBLANK(AB1013),"-",AB1013),"/",IF(ISBLANK(AE1013),"-",AE1013))</f>
        <v>-/-/-/-</v>
      </c>
      <c r="Q1013" s="4" t="s">
        <v>1566</v>
      </c>
      <c r="T1013" s="11" t="n">
        <f aca="false">M1013*F1013</f>
        <v>0</v>
      </c>
      <c r="U1013" s="12" t="n">
        <f aca="false">G1013*M1013</f>
        <v>0</v>
      </c>
      <c r="V1013" s="0" t="s">
        <v>161</v>
      </c>
      <c r="AB1013" s="0" t="s">
        <v>161</v>
      </c>
      <c r="AJ1013" s="0" t="n">
        <f aca="false">VLOOKUP(D1013,Koordinaten!$A:$C,2,FALSE())</f>
        <v>16.3725042</v>
      </c>
      <c r="AK1013" s="0" t="n">
        <f aca="false">VLOOKUP(D1013,Koordinaten!$A:$C,3,FALSE())</f>
        <v>48.2083537</v>
      </c>
      <c r="AL1013" s="0" t="n">
        <f aca="false">IF(ISBLANK($E1013),VLOOKUP(D1013,Koordinaten!$A:$C,2,FALSE()),VLOOKUP($E1013,Koordinaten!$F:$H,2,FALSE()))</f>
        <v>15.1666665</v>
      </c>
      <c r="AM1013" s="0" t="n">
        <f aca="false">IF(ISBLANK($E1013),VLOOKUP(D1013,Koordinaten!$A:$C,3,FALSE()),VLOOKUP($E1013,Koordinaten!$F:$H,3,FALSE()))</f>
        <v>47.2500001</v>
      </c>
      <c r="AN1013" s="0" t="str">
        <f aca="false">CONCATENATE(AK1013,";",AJ1013)</f>
        <v>48,2083537;16,3725042</v>
      </c>
      <c r="AO1013" s="0" t="str">
        <f aca="false">CONCATENATE(AM1013,";",AL1013)</f>
        <v>47,2500001;15,1666665</v>
      </c>
      <c r="AP1013" s="0" t="n">
        <f aca="false">MIN(IF(ISBLANK(X1013),9999,X1013),IF(ISBLANK(AA1013),9999,AA1013),IF(ISBLANK(AD1013),9999,AD1013),IF(ISBLANK(AG1013),9999,AG1013),IF(ISBLANK(AI1013),9999,AI1013))</f>
        <v>9999</v>
      </c>
    </row>
    <row r="1014" customFormat="false" ht="13" hidden="false" customHeight="false" outlineLevel="0" collapsed="false">
      <c r="B1014" s="0" t="s">
        <v>89</v>
      </c>
      <c r="C1014" s="2" t="n">
        <v>2004</v>
      </c>
      <c r="D1014" s="2" t="s">
        <v>53</v>
      </c>
      <c r="E1014" s="2" t="s">
        <v>174</v>
      </c>
      <c r="F1014" s="2" t="n">
        <v>2</v>
      </c>
      <c r="H1014" s="2" t="s">
        <v>1567</v>
      </c>
      <c r="I1014" s="2" t="s">
        <v>957</v>
      </c>
      <c r="J1014" s="2" t="s">
        <v>1568</v>
      </c>
      <c r="K1014" s="4" t="str">
        <f aca="false">CONCATENATE(IF(ISBLANK(W1014),"-",W1014),"/",IF(ISBLANK(Z1014),"-",Z1014),"/",IF(ISBLANK(AC1014),"-",AC1014),"/",IF(ISBLANK(AF1014),"-",AF1014),"/",IF(ISBLANK(AH1014),"-",AH1014))</f>
        <v>-/-/-/-/-</v>
      </c>
      <c r="L1014" s="4" t="str">
        <f aca="false">CONCATENATE(IF(ISBLANK(X1014),"-",X1014),"/",IF(ISBLANK(AA1014),"-",AA1014),"/",IF(ISBLANK(AD1014),"-",AD1014),"/",IF(ISBLANK(AG1014),"-",AG1014),"/",IF(ISBLANK(AI1014),"-",AI1014))</f>
        <v>-/-/-/-/-</v>
      </c>
      <c r="N1014" s="4" t="n">
        <v>2005</v>
      </c>
      <c r="O1014" s="4" t="str">
        <f aca="false">CONCATENATE(IF(ISBLANK(V1014),"-",V1014),"/",IF(ISBLANK(Y1014),"-",Y1014),"/",IF(ISBLANK(AB1014),"-",AB1014),"/",IF(ISBLANK(AE1014),"-",AE1014))</f>
        <v>-/-/-/-</v>
      </c>
      <c r="Q1014" s="4" t="s">
        <v>1566</v>
      </c>
      <c r="T1014" s="11" t="n">
        <f aca="false">M1014*F1014</f>
        <v>0</v>
      </c>
      <c r="U1014" s="12" t="n">
        <f aca="false">G1014*M1014</f>
        <v>0</v>
      </c>
      <c r="V1014" s="0" t="s">
        <v>161</v>
      </c>
      <c r="Y1014" s="0" t="s">
        <v>161</v>
      </c>
      <c r="AB1014" s="0" t="s">
        <v>161</v>
      </c>
      <c r="AJ1014" s="0" t="n">
        <f aca="false">VLOOKUP(D1014,Koordinaten!$A:$C,2,FALSE())</f>
        <v>16.3725042</v>
      </c>
      <c r="AK1014" s="0" t="n">
        <f aca="false">VLOOKUP(D1014,Koordinaten!$A:$C,3,FALSE())</f>
        <v>48.2083537</v>
      </c>
      <c r="AL1014" s="0" t="n">
        <f aca="false">IF(ISBLANK($E1014),VLOOKUP(D1014,Koordinaten!$A:$C,2,FALSE()),VLOOKUP($E1014,Koordinaten!$F:$H,2,FALSE()))</f>
        <v>15.1666665</v>
      </c>
      <c r="AM1014" s="0" t="n">
        <f aca="false">IF(ISBLANK($E1014),VLOOKUP(D1014,Koordinaten!$A:$C,3,FALSE()),VLOOKUP($E1014,Koordinaten!$F:$H,3,FALSE()))</f>
        <v>47.2500001</v>
      </c>
      <c r="AN1014" s="0" t="str">
        <f aca="false">CONCATENATE(AK1014,";",AJ1014)</f>
        <v>48,2083537;16,3725042</v>
      </c>
      <c r="AO1014" s="0" t="str">
        <f aca="false">CONCATENATE(AM1014,";",AL1014)</f>
        <v>47,2500001;15,1666665</v>
      </c>
      <c r="AP1014" s="0" t="n">
        <f aca="false">MIN(IF(ISBLANK(X1014),9999,X1014),IF(ISBLANK(AA1014),9999,AA1014),IF(ISBLANK(AD1014),9999,AD1014),IF(ISBLANK(AG1014),9999,AG1014),IF(ISBLANK(AI1014),9999,AI1014))</f>
        <v>9999</v>
      </c>
    </row>
    <row r="1015" customFormat="false" ht="13" hidden="false" customHeight="false" outlineLevel="0" collapsed="false">
      <c r="B1015" s="0" t="s">
        <v>89</v>
      </c>
      <c r="C1015" s="2" t="n">
        <v>2004</v>
      </c>
      <c r="D1015" s="2" t="s">
        <v>53</v>
      </c>
      <c r="E1015" s="2" t="s">
        <v>174</v>
      </c>
      <c r="F1015" s="2" t="n">
        <v>1</v>
      </c>
      <c r="H1015" s="2" t="s">
        <v>751</v>
      </c>
      <c r="I1015" s="2" t="s">
        <v>1569</v>
      </c>
      <c r="J1015" s="2" t="s">
        <v>810</v>
      </c>
      <c r="K1015" s="4" t="str">
        <f aca="false">CONCATENATE(IF(ISBLANK(W1015),"-",W1015),"/",IF(ISBLANK(Z1015),"-",Z1015),"/",IF(ISBLANK(AC1015),"-",AC1015),"/",IF(ISBLANK(AF1015),"-",AF1015),"/",IF(ISBLANK(AH1015),"-",AH1015))</f>
        <v>-/-/-/-/-</v>
      </c>
      <c r="L1015" s="4" t="str">
        <f aca="false">CONCATENATE(IF(ISBLANK(X1015),"-",X1015),"/",IF(ISBLANK(AA1015),"-",AA1015),"/",IF(ISBLANK(AD1015),"-",AD1015),"/",IF(ISBLANK(AG1015),"-",AG1015),"/",IF(ISBLANK(AI1015),"-",AI1015))</f>
        <v>-/-/-/-/-</v>
      </c>
      <c r="N1015" s="4" t="n">
        <v>2005</v>
      </c>
      <c r="O1015" s="4" t="str">
        <f aca="false">CONCATENATE(IF(ISBLANK(V1015),"-",V1015),"/",IF(ISBLANK(Y1015),"-",Y1015),"/",IF(ISBLANK(AB1015),"-",AB1015),"/",IF(ISBLANK(AE1015),"-",AE1015))</f>
        <v>-/-/-/-</v>
      </c>
      <c r="Q1015" s="4" t="s">
        <v>1566</v>
      </c>
      <c r="T1015" s="11" t="n">
        <f aca="false">M1015*F1015</f>
        <v>0</v>
      </c>
      <c r="U1015" s="12" t="n">
        <f aca="false">G1015*M1015</f>
        <v>0</v>
      </c>
      <c r="V1015" s="0" t="s">
        <v>161</v>
      </c>
      <c r="Y1015" s="0" t="s">
        <v>161</v>
      </c>
      <c r="AB1015" s="0" t="s">
        <v>161</v>
      </c>
      <c r="AJ1015" s="0" t="n">
        <f aca="false">VLOOKUP(D1015,Koordinaten!$A:$C,2,FALSE())</f>
        <v>16.3725042</v>
      </c>
      <c r="AK1015" s="0" t="n">
        <f aca="false">VLOOKUP(D1015,Koordinaten!$A:$C,3,FALSE())</f>
        <v>48.2083537</v>
      </c>
      <c r="AL1015" s="0" t="n">
        <f aca="false">IF(ISBLANK($E1015),VLOOKUP(D1015,Koordinaten!$A:$C,2,FALSE()),VLOOKUP($E1015,Koordinaten!$F:$H,2,FALSE()))</f>
        <v>15.1666665</v>
      </c>
      <c r="AM1015" s="0" t="n">
        <f aca="false">IF(ISBLANK($E1015),VLOOKUP(D1015,Koordinaten!$A:$C,3,FALSE()),VLOOKUP($E1015,Koordinaten!$F:$H,3,FALSE()))</f>
        <v>47.2500001</v>
      </c>
      <c r="AN1015" s="0" t="str">
        <f aca="false">CONCATENATE(AK1015,";",AJ1015)</f>
        <v>48,2083537;16,3725042</v>
      </c>
      <c r="AO1015" s="0" t="str">
        <f aca="false">CONCATENATE(AM1015,";",AL1015)</f>
        <v>47,2500001;15,1666665</v>
      </c>
      <c r="AP1015" s="0" t="n">
        <f aca="false">MIN(IF(ISBLANK(X1015),9999,X1015),IF(ISBLANK(AA1015),9999,AA1015),IF(ISBLANK(AD1015),9999,AD1015),IF(ISBLANK(AG1015),9999,AG1015),IF(ISBLANK(AI1015),9999,AI1015))</f>
        <v>9999</v>
      </c>
    </row>
    <row r="1016" customFormat="false" ht="13" hidden="false" customHeight="false" outlineLevel="0" collapsed="false">
      <c r="B1016" s="2" t="s">
        <v>44</v>
      </c>
      <c r="C1016" s="2" t="n">
        <v>2005</v>
      </c>
      <c r="D1016" s="2" t="s">
        <v>45</v>
      </c>
      <c r="F1016" s="2" t="n">
        <v>6</v>
      </c>
      <c r="H1016" s="13" t="s">
        <v>1570</v>
      </c>
      <c r="I1016" s="2" t="s">
        <v>1570</v>
      </c>
      <c r="J1016" s="2" t="s">
        <v>48</v>
      </c>
      <c r="K1016" s="4" t="str">
        <f aca="false">CONCATENATE(IF(ISBLANK(W1016),"-",W1016),"/",IF(ISBLANK(Z1016),"-",Z1016),"/",IF(ISBLANK(AC1016),"-",AC1016),"/",IF(ISBLANK(AF1016),"-",AF1016),"/",IF(ISBLANK(AH1016),"-",AH1016))</f>
        <v>-/-/-/-/-</v>
      </c>
      <c r="L1016" s="4" t="str">
        <f aca="false">CONCATENATE(IF(ISBLANK(X1016),"-",X1016),"/",IF(ISBLANK(AA1016),"-",AA1016),"/",IF(ISBLANK(AD1016),"-",AD1016),"/",IF(ISBLANK(AG1016),"-",AG1016),"/",IF(ISBLANK(AI1016),"-",AI1016))</f>
        <v>-/-/-/-/-</v>
      </c>
      <c r="N1016" s="4" t="n">
        <v>2007</v>
      </c>
      <c r="O1016" s="4" t="str">
        <f aca="false">CONCATENATE(IF(ISBLANK(V1016),"-",V1016),"/",IF(ISBLANK(Y1016),"-",Y1016),"/",IF(ISBLANK(AB1016),"-",AB1016),"/",IF(ISBLANK(AE1016),"-",AE1016))</f>
        <v>-/-/-/-</v>
      </c>
      <c r="P1016" s="4" t="s">
        <v>1571</v>
      </c>
      <c r="Q1016" s="4" t="s">
        <v>1571</v>
      </c>
      <c r="T1016" s="11" t="n">
        <f aca="false">M1016*F1016</f>
        <v>0</v>
      </c>
      <c r="U1016" s="12" t="n">
        <f aca="false">G1016*M1016</f>
        <v>0</v>
      </c>
      <c r="V1016" s="0" t="s">
        <v>161</v>
      </c>
      <c r="AB1016" s="0" t="s">
        <v>161</v>
      </c>
      <c r="AJ1016" s="0" t="n">
        <f aca="false">VLOOKUP(D1016,Koordinaten!$A:$C,2,FALSE())</f>
        <v>2.3514616</v>
      </c>
      <c r="AK1016" s="0" t="n">
        <f aca="false">VLOOKUP(D1016,Koordinaten!$A:$C,3,FALSE())</f>
        <v>48.8566969</v>
      </c>
      <c r="AL1016" s="0" t="n">
        <f aca="false">IF(ISBLANK($E1016),VLOOKUP(D1016,Koordinaten!$A:$C,2,FALSE()),VLOOKUP($E1016,Koordinaten!$F:$H,2,FALSE()))</f>
        <v>2.3514616</v>
      </c>
      <c r="AM1016" s="0" t="n">
        <f aca="false">IF(ISBLANK($E1016),VLOOKUP(D1016,Koordinaten!$A:$C,3,FALSE()),VLOOKUP($E1016,Koordinaten!$F:$H,3,FALSE()))</f>
        <v>48.8566969</v>
      </c>
      <c r="AN1016" s="0" t="str">
        <f aca="false">CONCATENATE(AK1016,";",AJ1016)</f>
        <v>48,8566969;2,3514616</v>
      </c>
      <c r="AO1016" s="0" t="str">
        <f aca="false">CONCATENATE(AM1016,";",AL1016)</f>
        <v>48,8566969;2,3514616</v>
      </c>
      <c r="AP1016" s="0" t="n">
        <f aca="false">MIN(IF(ISBLANK(X1016),9999,X1016),IF(ISBLANK(AA1016),9999,AA1016),IF(ISBLANK(AD1016),9999,AD1016),IF(ISBLANK(AG1016),9999,AG1016),IF(ISBLANK(AI1016),9999,AI1016))</f>
        <v>9999</v>
      </c>
    </row>
    <row r="1017" customFormat="false" ht="13" hidden="false" customHeight="false" outlineLevel="0" collapsed="false">
      <c r="B1017" s="2" t="s">
        <v>44</v>
      </c>
      <c r="C1017" s="1" t="n">
        <v>2004</v>
      </c>
      <c r="D1017" s="2" t="s">
        <v>60</v>
      </c>
      <c r="F1017" s="2" t="n">
        <v>0</v>
      </c>
      <c r="H1017" s="13" t="s">
        <v>1572</v>
      </c>
      <c r="I1017" s="2" t="s">
        <v>1573</v>
      </c>
      <c r="J1017" s="2" t="s">
        <v>48</v>
      </c>
      <c r="K1017" s="4" t="str">
        <f aca="false">CONCATENATE(IF(ISBLANK(W1017),"-",W1017),"/",IF(ISBLANK(Z1017),"-",Z1017),"/",IF(ISBLANK(AC1017),"-",AC1017),"/",IF(ISBLANK(AF1017),"-",AF1017),"/",IF(ISBLANK(AH1017),"-",AH1017))</f>
        <v>-/-/-/-/-</v>
      </c>
      <c r="L1017" s="4" t="str">
        <f aca="false">CONCATENATE(IF(ISBLANK(X1017),"-",X1017),"/",IF(ISBLANK(AA1017),"-",AA1017),"/",IF(ISBLANK(AD1017),"-",AD1017),"/",IF(ISBLANK(AG1017),"-",AG1017),"/",IF(ISBLANK(AI1017),"-",AI1017))</f>
        <v>-/-/-/-/-</v>
      </c>
      <c r="N1017" s="4" t="n">
        <v>2012</v>
      </c>
      <c r="O1017" s="4" t="str">
        <f aca="false">CONCATENATE(IF(ISBLANK(V1017),"-",V1017),"/",IF(ISBLANK(Y1017),"-",Y1017),"/",IF(ISBLANK(AB1017),"-",AB1017),"/",IF(ISBLANK(AE1017),"-",AE1017))</f>
        <v>-/-/-/CT90</v>
      </c>
      <c r="P1017" s="4" t="s">
        <v>1574</v>
      </c>
      <c r="Q1017" s="4" t="s">
        <v>1574</v>
      </c>
      <c r="T1017" s="11" t="n">
        <f aca="false">M1017*F1017</f>
        <v>0</v>
      </c>
      <c r="U1017" s="12" t="n">
        <f aca="false">G1017*M1017</f>
        <v>0</v>
      </c>
      <c r="V1017" s="0" t="s">
        <v>161</v>
      </c>
      <c r="Y1017" s="0" t="s">
        <v>161</v>
      </c>
      <c r="AB1017" s="0" t="s">
        <v>161</v>
      </c>
      <c r="AE1017" s="4" t="s">
        <v>658</v>
      </c>
      <c r="AJ1017" s="0" t="n">
        <f aca="false">VLOOKUP(D1017,Koordinaten!$A:$C,2,FALSE())</f>
        <v>12.4853384</v>
      </c>
      <c r="AK1017" s="0" t="n">
        <f aca="false">VLOOKUP(D1017,Koordinaten!$A:$C,3,FALSE())</f>
        <v>41.894802</v>
      </c>
      <c r="AL1017" s="0" t="n">
        <f aca="false">IF(ISBLANK($E1017),VLOOKUP(D1017,Koordinaten!$A:$C,2,FALSE()),VLOOKUP($E1017,Koordinaten!$F:$H,2,FALSE()))</f>
        <v>12.4853384</v>
      </c>
      <c r="AM1017" s="0" t="n">
        <f aca="false">IF(ISBLANK($E1017),VLOOKUP(D1017,Koordinaten!$A:$C,3,FALSE()),VLOOKUP($E1017,Koordinaten!$F:$H,3,FALSE()))</f>
        <v>41.894802</v>
      </c>
      <c r="AN1017" s="0" t="str">
        <f aca="false">CONCATENATE(AK1017,";",AJ1017)</f>
        <v>41,894802;12,4853384</v>
      </c>
      <c r="AO1017" s="0" t="str">
        <f aca="false">CONCATENATE(AM1017,";",AL1017)</f>
        <v>41,894802;12,4853384</v>
      </c>
      <c r="AP1017" s="0" t="n">
        <f aca="false">MIN(IF(ISBLANK(X1017),9999,X1017),IF(ISBLANK(AA1017),9999,AA1017),IF(ISBLANK(AD1017),9999,AD1017),IF(ISBLANK(AG1017),9999,AG1017),IF(ISBLANK(AI1017),9999,AI1017))</f>
        <v>9999</v>
      </c>
    </row>
    <row r="1018" customFormat="false" ht="13" hidden="false" customHeight="false" outlineLevel="0" collapsed="false">
      <c r="B1018" s="2" t="s">
        <v>44</v>
      </c>
      <c r="C1018" s="1" t="n">
        <v>2009</v>
      </c>
      <c r="D1018" s="2" t="s">
        <v>45</v>
      </c>
      <c r="E1018" s="2" t="s">
        <v>236</v>
      </c>
      <c r="F1018" s="2" t="n">
        <v>3</v>
      </c>
      <c r="H1018" s="2" t="s">
        <v>449</v>
      </c>
      <c r="I1018" s="2" t="s">
        <v>1575</v>
      </c>
      <c r="J1018" s="2" t="s">
        <v>48</v>
      </c>
      <c r="K1018" s="4" t="str">
        <f aca="false">CONCATENATE(IF(ISBLANK(W1018),"-",W1018),"/",IF(ISBLANK(Z1018),"-",Z1018),"/",IF(ISBLANK(AC1018),"-",AC1018),"/",IF(ISBLANK(AF1018),"-",AF1018),"/",IF(ISBLANK(AH1018),"-",AH1018))</f>
        <v>-/-/-/-/-</v>
      </c>
      <c r="L1018" s="4" t="str">
        <f aca="false">CONCATENATE(IF(ISBLANK(X1018),"-",X1018),"/",IF(ISBLANK(AA1018),"-",AA1018),"/",IF(ISBLANK(AD1018),"-",AD1018),"/",IF(ISBLANK(AG1018),"-",AG1018),"/",IF(ISBLANK(AI1018),"-",AI1018))</f>
        <v>-/-/-/-/-</v>
      </c>
      <c r="N1018" s="4" t="n">
        <v>2010</v>
      </c>
      <c r="O1018" s="4" t="str">
        <f aca="false">CONCATENATE(IF(ISBLANK(V1018),"-",V1018),"/",IF(ISBLANK(Y1018),"-",Y1018),"/",IF(ISBLANK(AB1018),"-",AB1018),"/",IF(ISBLANK(AE1018),"-",AE1018))</f>
        <v>-/-/-/-</v>
      </c>
      <c r="P1018" s="4" t="s">
        <v>1576</v>
      </c>
      <c r="Q1018" s="4" t="s">
        <v>1576</v>
      </c>
      <c r="R1018" s="10" t="n">
        <v>44128</v>
      </c>
      <c r="S1018" s="0" t="s">
        <v>1577</v>
      </c>
      <c r="T1018" s="11" t="n">
        <f aca="false">M1018*F1018</f>
        <v>0</v>
      </c>
      <c r="U1018" s="12" t="n">
        <f aca="false">G1018*M1018</f>
        <v>0</v>
      </c>
      <c r="V1018" s="0" t="s">
        <v>161</v>
      </c>
      <c r="AB1018" s="0" t="s">
        <v>161</v>
      </c>
      <c r="AJ1018" s="0" t="n">
        <f aca="false">VLOOKUP(D1018,Koordinaten!$A:$C,2,FALSE())</f>
        <v>2.3514616</v>
      </c>
      <c r="AK1018" s="0" t="n">
        <f aca="false">VLOOKUP(D1018,Koordinaten!$A:$C,3,FALSE())</f>
        <v>48.8566969</v>
      </c>
      <c r="AL1018" s="0" t="n">
        <f aca="false">IF(ISBLANK($E1018),VLOOKUP(D1018,Koordinaten!$A:$C,2,FALSE()),VLOOKUP($E1018,Koordinaten!$F:$H,2,FALSE()))</f>
        <v>3.89687</v>
      </c>
      <c r="AM1018" s="0" t="n">
        <f aca="false">IF(ISBLANK($E1018),VLOOKUP(D1018,Koordinaten!$A:$C,3,FALSE()),VLOOKUP($E1018,Koordinaten!$F:$H,3,FALSE()))</f>
        <v>43.5985</v>
      </c>
      <c r="AN1018" s="0" t="str">
        <f aca="false">CONCATENATE(AK1018,";",AJ1018)</f>
        <v>48,8566969;2,3514616</v>
      </c>
      <c r="AO1018" s="0" t="str">
        <f aca="false">CONCATENATE(AM1018,";",AL1018)</f>
        <v>43,5985;3,89687</v>
      </c>
      <c r="AP1018" s="0" t="n">
        <f aca="false">MIN(IF(ISBLANK(X1018),9999,X1018),IF(ISBLANK(AA1018),9999,AA1018),IF(ISBLANK(AD1018),9999,AD1018),IF(ISBLANK(AG1018),9999,AG1018),IF(ISBLANK(AI1018),9999,AI1018))</f>
        <v>9999</v>
      </c>
      <c r="AQ1018" s="10" t="n">
        <v>44066</v>
      </c>
      <c r="AR1018" s="0" t="n">
        <v>8</v>
      </c>
    </row>
    <row r="1019" customFormat="false" ht="13" hidden="false" customHeight="false" outlineLevel="0" collapsed="false">
      <c r="B1019" s="0" t="s">
        <v>44</v>
      </c>
      <c r="C1019" s="2" t="n">
        <v>2010</v>
      </c>
      <c r="D1019" s="2" t="s">
        <v>45</v>
      </c>
      <c r="F1019" s="2" t="n">
        <v>12</v>
      </c>
      <c r="H1019" s="13" t="s">
        <v>546</v>
      </c>
      <c r="I1019" s="2" t="s">
        <v>546</v>
      </c>
      <c r="J1019" s="2" t="s">
        <v>48</v>
      </c>
      <c r="K1019" s="4" t="str">
        <f aca="false">CONCATENATE(IF(ISBLANK(W1019),"-",W1019),"/",IF(ISBLANK(Z1019),"-",Z1019),"/",IF(ISBLANK(AC1019),"-",AC1019),"/",IF(ISBLANK(AF1019),"-",AF1019),"/",IF(ISBLANK(AH1019),"-",AH1019))</f>
        <v>-/-/-/-/-</v>
      </c>
      <c r="L1019" s="4" t="str">
        <f aca="false">CONCATENATE(IF(ISBLANK(X1019),"-",X1019),"/",IF(ISBLANK(AA1019),"-",AA1019),"/",IF(ISBLANK(AD1019),"-",AD1019),"/",IF(ISBLANK(AG1019),"-",AG1019),"/",IF(ISBLANK(AI1019),"-",AI1019))</f>
        <v>-/-/-/-/-</v>
      </c>
      <c r="N1019" s="4" t="n">
        <v>2011</v>
      </c>
      <c r="O1019" s="4" t="str">
        <f aca="false">CONCATENATE(IF(ISBLANK(V1019),"-",V1019),"/",IF(ISBLANK(Y1019),"-",Y1019),"/",IF(ISBLANK(AB1019),"-",AB1019),"/",IF(ISBLANK(AE1019),"-",AE1019))</f>
        <v>-/-/-/-</v>
      </c>
      <c r="P1019" s="4" t="s">
        <v>445</v>
      </c>
      <c r="Q1019" s="4" t="s">
        <v>445</v>
      </c>
      <c r="T1019" s="11" t="n">
        <f aca="false">M1019*F1019</f>
        <v>0</v>
      </c>
      <c r="U1019" s="12" t="n">
        <f aca="false">G1019*M1019</f>
        <v>0</v>
      </c>
      <c r="V1019" s="0" t="s">
        <v>161</v>
      </c>
      <c r="AB1019" s="0" t="s">
        <v>161</v>
      </c>
      <c r="AJ1019" s="0" t="n">
        <f aca="false">VLOOKUP(D1019,Koordinaten!$A:$C,2,FALSE())</f>
        <v>2.3514616</v>
      </c>
      <c r="AK1019" s="0" t="n">
        <f aca="false">VLOOKUP(D1019,Koordinaten!$A:$C,3,FALSE())</f>
        <v>48.8566969</v>
      </c>
      <c r="AL1019" s="0" t="n">
        <f aca="false">IF(ISBLANK($E1019),VLOOKUP(D1019,Koordinaten!$A:$C,2,FALSE()),VLOOKUP($E1019,Koordinaten!$F:$H,2,FALSE()))</f>
        <v>2.3514616</v>
      </c>
      <c r="AM1019" s="0" t="n">
        <f aca="false">IF(ISBLANK($E1019),VLOOKUP(D1019,Koordinaten!$A:$C,3,FALSE()),VLOOKUP($E1019,Koordinaten!$F:$H,3,FALSE()))</f>
        <v>48.8566969</v>
      </c>
      <c r="AN1019" s="0" t="str">
        <f aca="false">CONCATENATE(AK1019,";",AJ1019)</f>
        <v>48,8566969;2,3514616</v>
      </c>
      <c r="AO1019" s="0" t="str">
        <f aca="false">CONCATENATE(AM1019,";",AL1019)</f>
        <v>48,8566969;2,3514616</v>
      </c>
      <c r="AP1019" s="0" t="n">
        <f aca="false">MIN(IF(ISBLANK(X1019),9999,X1019),IF(ISBLANK(AA1019),9999,AA1019),IF(ISBLANK(AD1019),9999,AD1019),IF(ISBLANK(AG1019),9999,AG1019),IF(ISBLANK(AI1019),9999,AI1019))</f>
        <v>9999</v>
      </c>
    </row>
    <row r="1020" customFormat="false" ht="13" hidden="false" customHeight="false" outlineLevel="0" collapsed="false">
      <c r="B1020" s="2" t="s">
        <v>71</v>
      </c>
      <c r="C1020" s="2" t="n">
        <v>2008</v>
      </c>
      <c r="D1020" s="2" t="s">
        <v>45</v>
      </c>
      <c r="F1020" s="2" t="n">
        <v>0</v>
      </c>
      <c r="H1020" s="13" t="s">
        <v>546</v>
      </c>
      <c r="I1020" s="2" t="s">
        <v>910</v>
      </c>
      <c r="J1020" s="2" t="s">
        <v>69</v>
      </c>
      <c r="K1020" s="4" t="str">
        <f aca="false">CONCATENATE(IF(ISBLANK(W1020),"-",W1020),"/",IF(ISBLANK(Z1020),"-",Z1020),"/",IF(ISBLANK(AC1020),"-",AC1020),"/",IF(ISBLANK(AF1020),"-",AF1020),"/",IF(ISBLANK(AH1020),"-",AH1020))</f>
        <v>-/-/-/-/-</v>
      </c>
      <c r="L1020" s="4" t="str">
        <f aca="false">CONCATENATE(IF(ISBLANK(X1020),"-",X1020),"/",IF(ISBLANK(AA1020),"-",AA1020),"/",IF(ISBLANK(AD1020),"-",AD1020),"/",IF(ISBLANK(AG1020),"-",AG1020),"/",IF(ISBLANK(AI1020),"-",AI1020))</f>
        <v>-/-/-/-/-</v>
      </c>
      <c r="N1020" s="4" t="n">
        <v>2011</v>
      </c>
      <c r="O1020" s="4" t="str">
        <f aca="false">CONCATENATE(IF(ISBLANK(V1020),"-",V1020),"/",IF(ISBLANK(Y1020),"-",Y1020),"/",IF(ISBLANK(AB1020),"-",AB1020),"/",IF(ISBLANK(AE1020),"-",AE1020))</f>
        <v>-/-/-/-</v>
      </c>
      <c r="P1020" s="4" t="s">
        <v>445</v>
      </c>
      <c r="Q1020" s="4" t="s">
        <v>445</v>
      </c>
      <c r="T1020" s="11" t="n">
        <f aca="false">M1020*F1020</f>
        <v>0</v>
      </c>
      <c r="U1020" s="12" t="n">
        <f aca="false">G1020*M1020</f>
        <v>0</v>
      </c>
      <c r="V1020" s="0" t="s">
        <v>161</v>
      </c>
      <c r="AB1020" s="0" t="s">
        <v>161</v>
      </c>
      <c r="AJ1020" s="0" t="n">
        <f aca="false">VLOOKUP(D1020,Koordinaten!$A:$C,2,FALSE())</f>
        <v>2.3514616</v>
      </c>
      <c r="AK1020" s="0" t="n">
        <f aca="false">VLOOKUP(D1020,Koordinaten!$A:$C,3,FALSE())</f>
        <v>48.8566969</v>
      </c>
      <c r="AL1020" s="0" t="n">
        <f aca="false">IF(ISBLANK($E1020),VLOOKUP(D1020,Koordinaten!$A:$C,2,FALSE()),VLOOKUP($E1020,Koordinaten!$F:$H,2,FALSE()))</f>
        <v>2.3514616</v>
      </c>
      <c r="AM1020" s="0" t="n">
        <f aca="false">IF(ISBLANK($E1020),VLOOKUP(D1020,Koordinaten!$A:$C,3,FALSE()),VLOOKUP($E1020,Koordinaten!$F:$H,3,FALSE()))</f>
        <v>48.8566969</v>
      </c>
      <c r="AN1020" s="0" t="str">
        <f aca="false">CONCATENATE(AK1020,";",AJ1020)</f>
        <v>48,8566969;2,3514616</v>
      </c>
      <c r="AO1020" s="0" t="str">
        <f aca="false">CONCATENATE(AM1020,";",AL1020)</f>
        <v>48,8566969;2,3514616</v>
      </c>
      <c r="AP1020" s="0" t="n">
        <f aca="false">MIN(IF(ISBLANK(X1020),9999,X1020),IF(ISBLANK(AA1020),9999,AA1020),IF(ISBLANK(AD1020),9999,AD1020),IF(ISBLANK(AG1020),9999,AG1020),IF(ISBLANK(AI1020),9999,AI1020))</f>
        <v>9999</v>
      </c>
    </row>
    <row r="1021" customFormat="false" ht="13" hidden="false" customHeight="false" outlineLevel="0" collapsed="false">
      <c r="B1021" s="2" t="s">
        <v>44</v>
      </c>
      <c r="C1021" s="2" t="n">
        <v>2004</v>
      </c>
      <c r="D1021" s="2" t="s">
        <v>45</v>
      </c>
      <c r="F1021" s="2" t="n">
        <v>0</v>
      </c>
      <c r="H1021" s="13" t="s">
        <v>1578</v>
      </c>
      <c r="I1021" s="13" t="s">
        <v>1578</v>
      </c>
      <c r="J1021" s="2" t="s">
        <v>48</v>
      </c>
      <c r="K1021" s="4" t="str">
        <f aca="false">CONCATENATE(IF(ISBLANK(W1021),"-",W1021),"/",IF(ISBLANK(Z1021),"-",Z1021),"/",IF(ISBLANK(AC1021),"-",AC1021),"/",IF(ISBLANK(AF1021),"-",AF1021),"/",IF(ISBLANK(AH1021),"-",AH1021))</f>
        <v>2011/2009/-/-/-</v>
      </c>
      <c r="L1021" s="4" t="str">
        <f aca="false">CONCATENATE(IF(ISBLANK(X1021),"-",X1021),"/",IF(ISBLANK(AA1021),"-",AA1021),"/",IF(ISBLANK(AD1021),"-",AD1021),"/",IF(ISBLANK(AG1021),"-",AG1021),"/",IF(ISBLANK(AI1021),"-",AI1021))</f>
        <v>2027/2014/-/-/-</v>
      </c>
      <c r="N1021" s="4" t="n">
        <v>2009</v>
      </c>
      <c r="O1021" s="4" t="str">
        <f aca="false">CONCATENATE(IF(ISBLANK(V1021),"-",V1021),"/",IF(ISBLANK(Y1021),"-",Y1021),"/",IF(ISBLANK(AB1021),"-",AB1021),"/",IF(ISBLANK(AE1021),"-",AE1021))</f>
        <v>90/90/89-92/-</v>
      </c>
      <c r="P1021" s="4" t="s">
        <v>1579</v>
      </c>
      <c r="Q1021" s="4" t="s">
        <v>1579</v>
      </c>
      <c r="T1021" s="11" t="n">
        <f aca="false">M1021*F1021</f>
        <v>0</v>
      </c>
      <c r="U1021" s="12" t="n">
        <f aca="false">G1021*M1021</f>
        <v>0</v>
      </c>
      <c r="V1021" s="0" t="n">
        <v>90</v>
      </c>
      <c r="W1021" s="0" t="n">
        <v>2011</v>
      </c>
      <c r="X1021" s="0" t="n">
        <v>2027</v>
      </c>
      <c r="Y1021" s="0" t="n">
        <v>90</v>
      </c>
      <c r="Z1021" s="0" t="n">
        <v>2009</v>
      </c>
      <c r="AA1021" s="0" t="n">
        <v>2014</v>
      </c>
      <c r="AB1021" s="0" t="s">
        <v>1580</v>
      </c>
      <c r="AJ1021" s="0" t="n">
        <f aca="false">VLOOKUP(D1021,Koordinaten!$A:$C,2,FALSE())</f>
        <v>2.3514616</v>
      </c>
      <c r="AK1021" s="0" t="n">
        <f aca="false">VLOOKUP(D1021,Koordinaten!$A:$C,3,FALSE())</f>
        <v>48.8566969</v>
      </c>
      <c r="AL1021" s="0" t="n">
        <f aca="false">IF(ISBLANK($E1021),VLOOKUP(D1021,Koordinaten!$A:$C,2,FALSE()),VLOOKUP($E1021,Koordinaten!$F:$H,2,FALSE()))</f>
        <v>2.3514616</v>
      </c>
      <c r="AM1021" s="0" t="n">
        <f aca="false">IF(ISBLANK($E1021),VLOOKUP(D1021,Koordinaten!$A:$C,3,FALSE()),VLOOKUP($E1021,Koordinaten!$F:$H,3,FALSE()))</f>
        <v>48.8566969</v>
      </c>
      <c r="AN1021" s="0" t="str">
        <f aca="false">CONCATENATE(AK1021,";",AJ1021)</f>
        <v>48,8566969;2,3514616</v>
      </c>
      <c r="AO1021" s="0" t="str">
        <f aca="false">CONCATENATE(AM1021,";",AL1021)</f>
        <v>48,8566969;2,3514616</v>
      </c>
      <c r="AP1021" s="0" t="n">
        <f aca="false">MIN(IF(ISBLANK(X1021),9999,X1021),IF(ISBLANK(AA1021),9999,AA1021),IF(ISBLANK(AD1021),9999,AD1021),IF(ISBLANK(AG1021),9999,AG1021),IF(ISBLANK(AI1021),9999,AI1021))</f>
        <v>2014</v>
      </c>
    </row>
    <row r="1022" customFormat="false" ht="13" hidden="false" customHeight="false" outlineLevel="0" collapsed="false">
      <c r="B1022" s="2" t="s">
        <v>71</v>
      </c>
      <c r="C1022" s="2" t="n">
        <v>2007</v>
      </c>
      <c r="D1022" s="2" t="s">
        <v>60</v>
      </c>
      <c r="E1022" s="2" t="s">
        <v>61</v>
      </c>
      <c r="F1022" s="2" t="n">
        <v>0</v>
      </c>
      <c r="G1022" s="4"/>
      <c r="H1022" s="13" t="s">
        <v>298</v>
      </c>
      <c r="I1022" s="2" t="s">
        <v>299</v>
      </c>
      <c r="J1022" s="2" t="s">
        <v>75</v>
      </c>
      <c r="K1022" s="4" t="str">
        <f aca="false">CONCATENATE(IF(ISBLANK(W1022),"-",W1022),"/",IF(ISBLANK(Z1022),"-",Z1022),"/",IF(ISBLANK(AC1022),"-",AC1022),"/",IF(ISBLANK(AF1022),"-",AF1022),"/",IF(ISBLANK(AH1022),"-",AH1022))</f>
        <v>-/2013/-/-/-</v>
      </c>
      <c r="L1022" s="4" t="str">
        <f aca="false">CONCATENATE(IF(ISBLANK(X1022),"-",X1022),"/",IF(ISBLANK(AA1022),"-",AA1022),"/",IF(ISBLANK(AD1022),"-",AD1022),"/",IF(ISBLANK(AG1022),"-",AG1022),"/",IF(ISBLANK(AI1022),"-",AI1022))</f>
        <v>-/2018/-/-/-</v>
      </c>
      <c r="N1022" s="4" t="n">
        <v>2011</v>
      </c>
      <c r="O1022" s="4" t="str">
        <f aca="false">CONCATENATE(IF(ISBLANK(V1022),"-",V1022),"/",IF(ISBLANK(Y1022),"-",Y1022),"/",IF(ISBLANK(AB1022),"-",AB1022),"/",IF(ISBLANK(AE1022),"-",AE1022))</f>
        <v>-/87/-/-</v>
      </c>
      <c r="P1022" s="4" t="s">
        <v>923</v>
      </c>
      <c r="Q1022" s="4" t="s">
        <v>923</v>
      </c>
      <c r="T1022" s="11" t="n">
        <f aca="false">M1022*F1022</f>
        <v>0</v>
      </c>
      <c r="U1022" s="12" t="n">
        <f aca="false">G1022*M1022</f>
        <v>0</v>
      </c>
      <c r="V1022" s="2" t="s">
        <v>161</v>
      </c>
      <c r="Y1022" s="0" t="n">
        <v>87</v>
      </c>
      <c r="Z1022" s="0" t="n">
        <v>2013</v>
      </c>
      <c r="AA1022" s="0" t="n">
        <v>2018</v>
      </c>
      <c r="AB1022" s="0" t="s">
        <v>161</v>
      </c>
      <c r="AJ1022" s="0" t="n">
        <f aca="false">VLOOKUP(D1022,Koordinaten!$A:$C,2,FALSE())</f>
        <v>12.4853384</v>
      </c>
      <c r="AK1022" s="0" t="n">
        <f aca="false">VLOOKUP(D1022,Koordinaten!$A:$C,3,FALSE())</f>
        <v>41.894802</v>
      </c>
      <c r="AL1022" s="0" t="n">
        <f aca="false">IF(ISBLANK($E1022),VLOOKUP(D1022,Koordinaten!$A:$C,2,FALSE()),VLOOKUP($E1022,Koordinaten!$F:$H,2,FALSE()))</f>
        <v>11.2555757</v>
      </c>
      <c r="AM1022" s="0" t="n">
        <f aca="false">IF(ISBLANK($E1022),VLOOKUP(D1022,Koordinaten!$A:$C,3,FALSE()),VLOOKUP($E1022,Koordinaten!$F:$H,3,FALSE()))</f>
        <v>43.7698712</v>
      </c>
      <c r="AN1022" s="0" t="str">
        <f aca="false">CONCATENATE(AK1022,";",AJ1022)</f>
        <v>41,894802;12,4853384</v>
      </c>
      <c r="AO1022" s="0" t="str">
        <f aca="false">CONCATENATE(AM1022,";",AL1022)</f>
        <v>43,7698712;11,2555757</v>
      </c>
      <c r="AP1022" s="0" t="n">
        <f aca="false">MIN(IF(ISBLANK(X1022),9999,X1022),IF(ISBLANK(AA1022),9999,AA1022),IF(ISBLANK(AD1022),9999,AD1022),IF(ISBLANK(AG1022),9999,AG1022),IF(ISBLANK(AI1022),9999,AI1022))</f>
        <v>2018</v>
      </c>
    </row>
    <row r="1023" customFormat="false" ht="20" hidden="false" customHeight="false" outlineLevel="0" collapsed="false">
      <c r="B1023" s="2" t="s">
        <v>44</v>
      </c>
      <c r="C1023" s="1" t="n">
        <v>2005</v>
      </c>
      <c r="D1023" s="2" t="s">
        <v>60</v>
      </c>
      <c r="E1023" s="2" t="s">
        <v>1581</v>
      </c>
      <c r="F1023" s="2" t="n">
        <v>0</v>
      </c>
      <c r="H1023" s="13" t="s">
        <v>1582</v>
      </c>
      <c r="I1023" s="2" t="s">
        <v>1583</v>
      </c>
      <c r="J1023" s="2" t="s">
        <v>1237</v>
      </c>
      <c r="K1023" s="4" t="str">
        <f aca="false">CONCATENATE(IF(ISBLANK(W1023),"-",W1023),"/",IF(ISBLANK(Z1023),"-",Z1023),"/",IF(ISBLANK(AC1023),"-",AC1023),"/",IF(ISBLANK(AF1023),"-",AF1023),"/",IF(ISBLANK(AH1023),"-",AH1023))</f>
        <v>2010/2011/2013/-/-</v>
      </c>
      <c r="L1023" s="4" t="str">
        <f aca="false">CONCATENATE(IF(ISBLANK(X1023),"-",X1023),"/",IF(ISBLANK(AA1023),"-",AA1023),"/",IF(ISBLANK(AD1023),"-",AD1023),"/",IF(ISBLANK(AG1023),"-",AG1023),"/",IF(ISBLANK(AI1023),"-",AI1023))</f>
        <v>2020/2016/2020/-/-</v>
      </c>
      <c r="N1023" s="4" t="n">
        <v>2012</v>
      </c>
      <c r="O1023" s="4" t="str">
        <f aca="false">CONCATENATE(IF(ISBLANK(V1023),"-",V1023),"/",IF(ISBLANK(Y1023),"-",Y1023),"/",IF(ISBLANK(AB1023),"-",AB1023),"/",IF(ISBLANK(AE1023),"-",AE1023))</f>
        <v>86/91/86/-</v>
      </c>
      <c r="P1023" s="4" t="s">
        <v>1574</v>
      </c>
      <c r="Q1023" s="4" t="s">
        <v>1574</v>
      </c>
      <c r="T1023" s="11" t="n">
        <f aca="false">M1023*F1023</f>
        <v>0</v>
      </c>
      <c r="U1023" s="12" t="n">
        <f aca="false">G1023*M1023</f>
        <v>0</v>
      </c>
      <c r="V1023" s="0" t="n">
        <v>86</v>
      </c>
      <c r="W1023" s="0" t="n">
        <v>2010</v>
      </c>
      <c r="X1023" s="0" t="n">
        <v>2020</v>
      </c>
      <c r="Y1023" s="0" t="n">
        <v>91</v>
      </c>
      <c r="Z1023" s="0" t="n">
        <v>2011</v>
      </c>
      <c r="AA1023" s="0" t="n">
        <v>2016</v>
      </c>
      <c r="AB1023" s="0" t="n">
        <v>86</v>
      </c>
      <c r="AC1023" s="0" t="n">
        <v>2013</v>
      </c>
      <c r="AD1023" s="0" t="n">
        <v>2020</v>
      </c>
      <c r="AJ1023" s="0" t="n">
        <f aca="false">VLOOKUP(D1023,Koordinaten!$A:$C,2,FALSE())</f>
        <v>12.4853384</v>
      </c>
      <c r="AK1023" s="0" t="n">
        <f aca="false">VLOOKUP(D1023,Koordinaten!$A:$C,3,FALSE())</f>
        <v>41.894802</v>
      </c>
      <c r="AL1023" s="0" t="n">
        <f aca="false">IF(ISBLANK($E1023),VLOOKUP(D1023,Koordinaten!$A:$C,2,FALSE()),VLOOKUP($E1023,Koordinaten!$F:$H,2,FALSE()))</f>
        <v>7.923549</v>
      </c>
      <c r="AM1023" s="0" t="n">
        <f aca="false">IF(ISBLANK($E1023),VLOOKUP(D1023,Koordinaten!$A:$C,3,FALSE()),VLOOKUP($E1023,Koordinaten!$F:$H,3,FALSE()))</f>
        <v>45.060735</v>
      </c>
      <c r="AN1023" s="0" t="str">
        <f aca="false">CONCATENATE(AK1023,";",AJ1023)</f>
        <v>41,894802;12,4853384</v>
      </c>
      <c r="AO1023" s="0" t="str">
        <f aca="false">CONCATENATE(AM1023,";",AL1023)</f>
        <v>45,060735;7,923549</v>
      </c>
      <c r="AP1023" s="0" t="n">
        <f aca="false">MIN(IF(ISBLANK(X1023),9999,X1023),IF(ISBLANK(AA1023),9999,AA1023),IF(ISBLANK(AD1023),9999,AD1023),IF(ISBLANK(AG1023),9999,AG1023),IF(ISBLANK(AI1023),9999,AI1023))</f>
        <v>2016</v>
      </c>
      <c r="AQ1023" s="10" t="n">
        <v>44066</v>
      </c>
      <c r="AR1023" s="0" t="n">
        <v>14</v>
      </c>
    </row>
    <row r="1024" customFormat="false" ht="13" hidden="false" customHeight="false" outlineLevel="0" collapsed="false">
      <c r="B1024" s="2" t="s">
        <v>71</v>
      </c>
      <c r="C1024" s="2" t="n">
        <v>2011</v>
      </c>
      <c r="D1024" s="2" t="s">
        <v>45</v>
      </c>
      <c r="F1024" s="2" t="n">
        <v>0</v>
      </c>
      <c r="H1024" s="13" t="s">
        <v>546</v>
      </c>
      <c r="I1024" s="2" t="s">
        <v>1584</v>
      </c>
      <c r="J1024" s="2" t="s">
        <v>48</v>
      </c>
      <c r="K1024" s="4" t="str">
        <f aca="false">CONCATENATE(IF(ISBLANK(W1024),"-",W1024),"/",IF(ISBLANK(Z1024),"-",Z1024),"/",IF(ISBLANK(AC1024),"-",AC1024),"/",IF(ISBLANK(AF1024),"-",AF1024),"/",IF(ISBLANK(AH1024),"-",AH1024))</f>
        <v>-/-/-/-/-</v>
      </c>
      <c r="L1024" s="4" t="str">
        <f aca="false">CONCATENATE(IF(ISBLANK(X1024),"-",X1024),"/",IF(ISBLANK(AA1024),"-",AA1024),"/",IF(ISBLANK(AD1024),"-",AD1024),"/",IF(ISBLANK(AG1024),"-",AG1024),"/",IF(ISBLANK(AI1024),"-",AI1024))</f>
        <v>-/-/-/-/-</v>
      </c>
      <c r="N1024" s="4" t="n">
        <v>2011</v>
      </c>
      <c r="O1024" s="4" t="str">
        <f aca="false">CONCATENATE(IF(ISBLANK(V1024),"-",V1024),"/",IF(ISBLANK(Y1024),"-",Y1024),"/",IF(ISBLANK(AB1024),"-",AB1024),"/",IF(ISBLANK(AE1024),"-",AE1024))</f>
        <v>-/-/-/-</v>
      </c>
      <c r="P1024" s="4" t="s">
        <v>445</v>
      </c>
      <c r="Q1024" s="4" t="s">
        <v>445</v>
      </c>
      <c r="T1024" s="11" t="n">
        <f aca="false">M1024*F1024</f>
        <v>0</v>
      </c>
      <c r="U1024" s="12" t="n">
        <f aca="false">G1024*M1024</f>
        <v>0</v>
      </c>
      <c r="V1024" s="0" t="s">
        <v>161</v>
      </c>
      <c r="AB1024" s="0" t="s">
        <v>161</v>
      </c>
      <c r="AJ1024" s="0" t="n">
        <f aca="false">VLOOKUP(D1024,Koordinaten!$A:$C,2,FALSE())</f>
        <v>2.3514616</v>
      </c>
      <c r="AK1024" s="0" t="n">
        <f aca="false">VLOOKUP(D1024,Koordinaten!$A:$C,3,FALSE())</f>
        <v>48.8566969</v>
      </c>
      <c r="AL1024" s="0" t="n">
        <f aca="false">IF(ISBLANK($E1024),VLOOKUP(D1024,Koordinaten!$A:$C,2,FALSE()),VLOOKUP($E1024,Koordinaten!$F:$H,2,FALSE()))</f>
        <v>2.3514616</v>
      </c>
      <c r="AM1024" s="0" t="n">
        <f aca="false">IF(ISBLANK($E1024),VLOOKUP(D1024,Koordinaten!$A:$C,3,FALSE()),VLOOKUP($E1024,Koordinaten!$F:$H,3,FALSE()))</f>
        <v>48.8566969</v>
      </c>
      <c r="AN1024" s="0" t="str">
        <f aca="false">CONCATENATE(AK1024,";",AJ1024)</f>
        <v>48,8566969;2,3514616</v>
      </c>
      <c r="AO1024" s="0" t="str">
        <f aca="false">CONCATENATE(AM1024,";",AL1024)</f>
        <v>48,8566969;2,3514616</v>
      </c>
      <c r="AP1024" s="0" t="n">
        <f aca="false">MIN(IF(ISBLANK(X1024),9999,X1024),IF(ISBLANK(AA1024),9999,AA1024),IF(ISBLANK(AD1024),9999,AD1024),IF(ISBLANK(AG1024),9999,AG1024),IF(ISBLANK(AI1024),9999,AI1024))</f>
        <v>9999</v>
      </c>
    </row>
    <row r="1025" customFormat="false" ht="13" hidden="false" customHeight="false" outlineLevel="0" collapsed="false">
      <c r="B1025" s="2" t="s">
        <v>44</v>
      </c>
      <c r="C1025" s="1" t="n">
        <v>2012</v>
      </c>
      <c r="D1025" s="2" t="s">
        <v>53</v>
      </c>
      <c r="E1025" s="2" t="s">
        <v>54</v>
      </c>
      <c r="F1025" s="2" t="n">
        <v>0</v>
      </c>
      <c r="H1025" s="2" t="s">
        <v>1585</v>
      </c>
      <c r="I1025" s="2" t="s">
        <v>1586</v>
      </c>
      <c r="J1025" s="2" t="s">
        <v>48</v>
      </c>
      <c r="K1025" s="4" t="str">
        <f aca="false">CONCATENATE(IF(ISBLANK(W1025),"-",W1025),"/",IF(ISBLANK(Z1025),"-",Z1025),"/",IF(ISBLANK(AC1025),"-",AC1025),"/",IF(ISBLANK(AF1025),"-",AF1025),"/",IF(ISBLANK(AH1025),"-",AH1025))</f>
        <v>-/-/-/-/-</v>
      </c>
      <c r="L1025" s="4" t="str">
        <f aca="false">CONCATENATE(IF(ISBLANK(X1025),"-",X1025),"/",IF(ISBLANK(AA1025),"-",AA1025),"/",IF(ISBLANK(AD1025),"-",AD1025),"/",IF(ISBLANK(AG1025),"-",AG1025),"/",IF(ISBLANK(AI1025),"-",AI1025))</f>
        <v>-/-/-/-/-</v>
      </c>
      <c r="O1025" s="4" t="str">
        <f aca="false">CONCATENATE(IF(ISBLANK(V1025),"-",V1025),"/",IF(ISBLANK(Y1025),"-",Y1025),"/",IF(ISBLANK(AB1025),"-",AB1025),"/",IF(ISBLANK(AE1025),"-",AE1025))</f>
        <v>-/-/-/CT89,6</v>
      </c>
      <c r="T1025" s="11" t="n">
        <f aca="false">M1025*F1025</f>
        <v>0</v>
      </c>
      <c r="U1025" s="12" t="n">
        <f aca="false">G1025*M1025</f>
        <v>0</v>
      </c>
      <c r="V1025" s="0" t="s">
        <v>161</v>
      </c>
      <c r="AB1025" s="0" t="s">
        <v>161</v>
      </c>
      <c r="AE1025" s="2" t="s">
        <v>1587</v>
      </c>
      <c r="AJ1025" s="0" t="n">
        <f aca="false">VLOOKUP(D1025,Koordinaten!$A:$C,2,FALSE())</f>
        <v>16.3725042</v>
      </c>
      <c r="AK1025" s="0" t="n">
        <f aca="false">VLOOKUP(D1025,Koordinaten!$A:$C,3,FALSE())</f>
        <v>48.2083537</v>
      </c>
      <c r="AL1025" s="0" t="n">
        <f aca="false">IF(ISBLANK($E1025),VLOOKUP(D1025,Koordinaten!$A:$C,2,FALSE()),VLOOKUP($E1025,Koordinaten!$F:$H,2,FALSE()))</f>
        <v>16.4166666</v>
      </c>
      <c r="AM1025" s="0" t="n">
        <f aca="false">IF(ISBLANK($E1025),VLOOKUP(D1025,Koordinaten!$A:$C,3,FALSE()),VLOOKUP($E1025,Koordinaten!$F:$H,3,FALSE()))</f>
        <v>47.5000001</v>
      </c>
      <c r="AN1025" s="0" t="str">
        <f aca="false">CONCATENATE(AK1025,";",AJ1025)</f>
        <v>48,2083537;16,3725042</v>
      </c>
      <c r="AO1025" s="0" t="str">
        <f aca="false">CONCATENATE(AM1025,";",AL1025)</f>
        <v>47,5000001;16,4166666</v>
      </c>
      <c r="AP1025" s="0" t="n">
        <f aca="false">MIN(IF(ISBLANK(X1025),9999,X1025),IF(ISBLANK(AA1025),9999,AA1025),IF(ISBLANK(AD1025),9999,AD1025),IF(ISBLANK(AG1025),9999,AG1025),IF(ISBLANK(AI1025),9999,AI1025))</f>
        <v>9999</v>
      </c>
    </row>
    <row r="1026" customFormat="false" ht="13" hidden="false" customHeight="false" outlineLevel="0" collapsed="false">
      <c r="B1026" s="2" t="s">
        <v>44</v>
      </c>
      <c r="C1026" s="1" t="n">
        <v>2007</v>
      </c>
      <c r="D1026" s="2" t="s">
        <v>1143</v>
      </c>
      <c r="F1026" s="2" t="n">
        <v>3</v>
      </c>
      <c r="H1026" s="2" t="s">
        <v>1588</v>
      </c>
      <c r="I1026" s="2" t="s">
        <v>1589</v>
      </c>
      <c r="J1026" s="2" t="s">
        <v>48</v>
      </c>
      <c r="K1026" s="4" t="str">
        <f aca="false">CONCATENATE(IF(ISBLANK(W1026),"-",W1026),"/",IF(ISBLANK(Z1026),"-",Z1026),"/",IF(ISBLANK(AC1026),"-",AC1026),"/",IF(ISBLANK(AF1026),"-",AF1026),"/",IF(ISBLANK(AH1026),"-",AH1026))</f>
        <v>2014/-/-/-/-</v>
      </c>
      <c r="L1026" s="4" t="str">
        <f aca="false">CONCATENATE(IF(ISBLANK(X1026),"-",X1026),"/",IF(ISBLANK(AA1026),"-",AA1026),"/",IF(ISBLANK(AD1026),"-",AD1026),"/",IF(ISBLANK(AG1026),"-",AG1026),"/",IF(ISBLANK(AI1026),"-",AI1026))</f>
        <v>2027/-/-/-/-</v>
      </c>
      <c r="N1026" s="4" t="n">
        <v>2015</v>
      </c>
      <c r="O1026" s="4" t="str">
        <f aca="false">CONCATENATE(IF(ISBLANK(V1026),"-",V1026),"/",IF(ISBLANK(Y1026),"-",Y1026),"/",IF(ISBLANK(AB1026),"-",AB1026),"/",IF(ISBLANK(AE1026),"-",AE1026))</f>
        <v>94/-/-/-</v>
      </c>
      <c r="P1026" s="4" t="s">
        <v>1590</v>
      </c>
      <c r="Q1026" s="4" t="s">
        <v>1590</v>
      </c>
      <c r="T1026" s="11" t="n">
        <f aca="false">M1026*F1026</f>
        <v>0</v>
      </c>
      <c r="U1026" s="12" t="n">
        <f aca="false">G1026*M1026</f>
        <v>0</v>
      </c>
      <c r="V1026" s="0" t="n">
        <v>94</v>
      </c>
      <c r="W1026" s="0" t="n">
        <v>2014</v>
      </c>
      <c r="X1026" s="0" t="n">
        <v>2027</v>
      </c>
      <c r="AB1026" s="0" t="s">
        <v>161</v>
      </c>
      <c r="AJ1026" s="0" t="n">
        <f aca="false">VLOOKUP(D1026,Koordinaten!$A:$C,2,FALSE())</f>
        <v>-3.7035825</v>
      </c>
      <c r="AK1026" s="0" t="n">
        <f aca="false">VLOOKUP(D1026,Koordinaten!$A:$C,3,FALSE())</f>
        <v>40.4167047</v>
      </c>
      <c r="AL1026" s="0" t="n">
        <f aca="false">IF(ISBLANK($E1026),VLOOKUP(D1026,Koordinaten!$A:$C,2,FALSE()),VLOOKUP($E1026,Koordinaten!$F:$H,2,FALSE()))</f>
        <v>-3.7035825</v>
      </c>
      <c r="AM1026" s="0" t="n">
        <f aca="false">IF(ISBLANK($E1026),VLOOKUP(D1026,Koordinaten!$A:$C,3,FALSE()),VLOOKUP($E1026,Koordinaten!$F:$H,3,FALSE()))</f>
        <v>40.4167047</v>
      </c>
      <c r="AN1026" s="0" t="str">
        <f aca="false">CONCATENATE(AK1026,";",AJ1026)</f>
        <v>40,4167047;-3,7035825</v>
      </c>
      <c r="AO1026" s="0" t="str">
        <f aca="false">CONCATENATE(AM1026,";",AL1026)</f>
        <v>40,4167047;-3,7035825</v>
      </c>
      <c r="AP1026" s="0" t="n">
        <f aca="false">MIN(IF(ISBLANK(X1026),9999,X1026),IF(ISBLANK(AA1026),9999,AA1026),IF(ISBLANK(AD1026),9999,AD1026),IF(ISBLANK(AG1026),9999,AG1026),IF(ISBLANK(AI1026),9999,AI1026))</f>
        <v>2027</v>
      </c>
    </row>
    <row r="1027" customFormat="false" ht="13" hidden="false" customHeight="false" outlineLevel="0" collapsed="false">
      <c r="B1027" s="2" t="s">
        <v>44</v>
      </c>
      <c r="C1027" s="2" t="n">
        <v>2011</v>
      </c>
      <c r="D1027" s="2" t="s">
        <v>53</v>
      </c>
      <c r="E1027" s="2" t="s">
        <v>54</v>
      </c>
      <c r="F1027" s="2" t="n">
        <v>2</v>
      </c>
      <c r="H1027" s="2" t="s">
        <v>188</v>
      </c>
      <c r="I1027" s="2" t="s">
        <v>1591</v>
      </c>
      <c r="J1027" s="2" t="s">
        <v>48</v>
      </c>
      <c r="K1027" s="4" t="str">
        <f aca="false">CONCATENATE(IF(ISBLANK(W1027),"-",W1027),"/",IF(ISBLANK(Z1027),"-",Z1027),"/",IF(ISBLANK(AC1027),"-",AC1027),"/",IF(ISBLANK(AF1027),"-",AF1027),"/",IF(ISBLANK(AH1027),"-",AH1027))</f>
        <v>2016/-/-/-/-</v>
      </c>
      <c r="L1027" s="4" t="str">
        <f aca="false">CONCATENATE(IF(ISBLANK(X1027),"-",X1027),"/",IF(ISBLANK(AA1027),"-",AA1027),"/",IF(ISBLANK(AD1027),"-",AD1027),"/",IF(ISBLANK(AG1027),"-",AG1027),"/",IF(ISBLANK(AI1027),"-",AI1027))</f>
        <v>2025/-/-/-/-</v>
      </c>
      <c r="O1027" s="4" t="str">
        <f aca="false">CONCATENATE(IF(ISBLANK(V1027),"-",V1027),"/",IF(ISBLANK(Y1027),"-",Y1027),"/",IF(ISBLANK(AB1027),"-",AB1027),"/",IF(ISBLANK(AE1027),"-",AE1027))</f>
        <v>92/-/92/-</v>
      </c>
      <c r="P1027" s="4" t="s">
        <v>1592</v>
      </c>
      <c r="Q1027" s="4" t="s">
        <v>1592</v>
      </c>
      <c r="T1027" s="11" t="n">
        <f aca="false">M1027*F1027</f>
        <v>0</v>
      </c>
      <c r="U1027" s="12" t="n">
        <f aca="false">G1027*M1027</f>
        <v>0</v>
      </c>
      <c r="V1027" s="0" t="n">
        <v>92</v>
      </c>
      <c r="W1027" s="0" t="n">
        <v>2016</v>
      </c>
      <c r="X1027" s="0" t="n">
        <v>2025</v>
      </c>
      <c r="AB1027" s="0" t="n">
        <v>92</v>
      </c>
      <c r="AJ1027" s="0" t="n">
        <f aca="false">VLOOKUP(D1027,Koordinaten!$A:$C,2,FALSE())</f>
        <v>16.3725042</v>
      </c>
      <c r="AK1027" s="0" t="n">
        <f aca="false">VLOOKUP(D1027,Koordinaten!$A:$C,3,FALSE())</f>
        <v>48.2083537</v>
      </c>
      <c r="AL1027" s="0" t="n">
        <f aca="false">IF(ISBLANK($E1027),VLOOKUP(D1027,Koordinaten!$A:$C,2,FALSE()),VLOOKUP($E1027,Koordinaten!$F:$H,2,FALSE()))</f>
        <v>16.4166666</v>
      </c>
      <c r="AM1027" s="0" t="n">
        <f aca="false">IF(ISBLANK($E1027),VLOOKUP(D1027,Koordinaten!$A:$C,3,FALSE()),VLOOKUP($E1027,Koordinaten!$F:$H,3,FALSE()))</f>
        <v>47.5000001</v>
      </c>
      <c r="AN1027" s="0" t="str">
        <f aca="false">CONCATENATE(AK1027,";",AJ1027)</f>
        <v>48,2083537;16,3725042</v>
      </c>
      <c r="AO1027" s="0" t="str">
        <f aca="false">CONCATENATE(AM1027,";",AL1027)</f>
        <v>47,5000001;16,4166666</v>
      </c>
      <c r="AP1027" s="0" t="n">
        <f aca="false">MIN(IF(ISBLANK(X1027),9999,X1027),IF(ISBLANK(AA1027),9999,AA1027),IF(ISBLANK(AD1027),9999,AD1027),IF(ISBLANK(AG1027),9999,AG1027),IF(ISBLANK(AI1027),9999,AI1027))</f>
        <v>2025</v>
      </c>
    </row>
    <row r="1028" customFormat="false" ht="13" hidden="false" customHeight="false" outlineLevel="0" collapsed="false">
      <c r="B1028" s="0" t="s">
        <v>44</v>
      </c>
      <c r="C1028" s="2" t="n">
        <v>2005</v>
      </c>
      <c r="D1028" s="2" t="s">
        <v>60</v>
      </c>
      <c r="F1028" s="2" t="n">
        <v>0</v>
      </c>
      <c r="H1028" s="2" t="s">
        <v>1593</v>
      </c>
      <c r="I1028" s="2" t="s">
        <v>1594</v>
      </c>
      <c r="J1028" s="2" t="s">
        <v>48</v>
      </c>
      <c r="K1028" s="4" t="str">
        <f aca="false">CONCATENATE(IF(ISBLANK(W1028),"-",W1028),"/",IF(ISBLANK(Z1028),"-",Z1028),"/",IF(ISBLANK(AC1028),"-",AC1028),"/",IF(ISBLANK(AF1028),"-",AF1028),"/",IF(ISBLANK(AH1028),"-",AH1028))</f>
        <v>-/-/-/-/-</v>
      </c>
      <c r="L1028" s="4" t="str">
        <f aca="false">CONCATENATE(IF(ISBLANK(X1028),"-",X1028),"/",IF(ISBLANK(AA1028),"-",AA1028),"/",IF(ISBLANK(AD1028),"-",AD1028),"/",IF(ISBLANK(AG1028),"-",AG1028),"/",IF(ISBLANK(AI1028),"-",AI1028))</f>
        <v>-/-/-/-/-</v>
      </c>
      <c r="N1028" s="4" t="n">
        <v>2015</v>
      </c>
      <c r="O1028" s="4" t="str">
        <f aca="false">CONCATENATE(IF(ISBLANK(V1028),"-",V1028),"/",IF(ISBLANK(Y1028),"-",Y1028),"/",IF(ISBLANK(AB1028),"-",AB1028),"/",IF(ISBLANK(AE1028),"-",AE1028))</f>
        <v>-/-/-/-</v>
      </c>
      <c r="P1028" s="4" t="s">
        <v>1595</v>
      </c>
      <c r="Q1028" s="4" t="s">
        <v>1595</v>
      </c>
      <c r="T1028" s="11" t="n">
        <f aca="false">M1028*F1028</f>
        <v>0</v>
      </c>
      <c r="U1028" s="12" t="n">
        <f aca="false">G1028*M1028</f>
        <v>0</v>
      </c>
      <c r="V1028" s="0" t="s">
        <v>161</v>
      </c>
      <c r="AB1028" s="0" t="s">
        <v>161</v>
      </c>
      <c r="AJ1028" s="0" t="n">
        <f aca="false">VLOOKUP(D1028,Koordinaten!$A:$C,2,FALSE())</f>
        <v>12.4853384</v>
      </c>
      <c r="AK1028" s="0" t="n">
        <f aca="false">VLOOKUP(D1028,Koordinaten!$A:$C,3,FALSE())</f>
        <v>41.894802</v>
      </c>
      <c r="AL1028" s="0" t="n">
        <f aca="false">IF(ISBLANK($E1028),VLOOKUP(D1028,Koordinaten!$A:$C,2,FALSE()),VLOOKUP($E1028,Koordinaten!$F:$H,2,FALSE()))</f>
        <v>12.4853384</v>
      </c>
      <c r="AM1028" s="0" t="n">
        <f aca="false">IF(ISBLANK($E1028),VLOOKUP(D1028,Koordinaten!$A:$C,3,FALSE()),VLOOKUP($E1028,Koordinaten!$F:$H,3,FALSE()))</f>
        <v>41.894802</v>
      </c>
      <c r="AN1028" s="0" t="str">
        <f aca="false">CONCATENATE(AK1028,";",AJ1028)</f>
        <v>41,894802;12,4853384</v>
      </c>
      <c r="AO1028" s="0" t="str">
        <f aca="false">CONCATENATE(AM1028,";",AL1028)</f>
        <v>41,894802;12,4853384</v>
      </c>
      <c r="AP1028" s="0" t="n">
        <f aca="false">MIN(IF(ISBLANK(X1028),9999,X1028),IF(ISBLANK(AA1028),9999,AA1028),IF(ISBLANK(AD1028),9999,AD1028),IF(ISBLANK(AG1028),9999,AG1028),IF(ISBLANK(AI1028),9999,AI1028))</f>
        <v>9999</v>
      </c>
    </row>
    <row r="1029" customFormat="false" ht="13" hidden="false" customHeight="false" outlineLevel="0" collapsed="false">
      <c r="B1029" s="0" t="s">
        <v>44</v>
      </c>
      <c r="C1029" s="2" t="n">
        <v>2009</v>
      </c>
      <c r="D1029" s="2" t="s">
        <v>45</v>
      </c>
      <c r="F1029" s="2" t="n">
        <v>0</v>
      </c>
      <c r="H1029" s="2" t="s">
        <v>291</v>
      </c>
      <c r="I1029" s="2" t="s">
        <v>292</v>
      </c>
      <c r="J1029" s="2" t="s">
        <v>48</v>
      </c>
      <c r="K1029" s="4" t="str">
        <f aca="false">CONCATENATE(IF(ISBLANK(W1029),"-",W1029),"/",IF(ISBLANK(Z1029),"-",Z1029),"/",IF(ISBLANK(AC1029),"-",AC1029),"/",IF(ISBLANK(AF1029),"-",AF1029),"/",IF(ISBLANK(AH1029),"-",AH1029))</f>
        <v>-/-/-/-/-</v>
      </c>
      <c r="L1029" s="4" t="str">
        <f aca="false">CONCATENATE(IF(ISBLANK(X1029),"-",X1029),"/",IF(ISBLANK(AA1029),"-",AA1029),"/",IF(ISBLANK(AD1029),"-",AD1029),"/",IF(ISBLANK(AG1029),"-",AG1029),"/",IF(ISBLANK(AI1029),"-",AI1029))</f>
        <v>-/-/-/-/-</v>
      </c>
      <c r="O1029" s="4" t="str">
        <f aca="false">CONCATENATE(IF(ISBLANK(V1029),"-",V1029),"/",IF(ISBLANK(Y1029),"-",Y1029),"/",IF(ISBLANK(AB1029),"-",AB1029),"/",IF(ISBLANK(AE1029),"-",AE1029))</f>
        <v>-/-/-/-</v>
      </c>
      <c r="T1029" s="11" t="n">
        <f aca="false">M1029*F1029</f>
        <v>0</v>
      </c>
      <c r="U1029" s="12" t="n">
        <f aca="false">G1029*M1029</f>
        <v>0</v>
      </c>
      <c r="V1029" s="0" t="s">
        <v>161</v>
      </c>
      <c r="AB1029" s="0" t="s">
        <v>161</v>
      </c>
      <c r="AJ1029" s="0" t="n">
        <f aca="false">VLOOKUP(D1029,Koordinaten!$A:$C,2,FALSE())</f>
        <v>2.3514616</v>
      </c>
      <c r="AK1029" s="0" t="n">
        <f aca="false">VLOOKUP(D1029,Koordinaten!$A:$C,3,FALSE())</f>
        <v>48.8566969</v>
      </c>
      <c r="AL1029" s="0" t="n">
        <f aca="false">IF(ISBLANK($E1029),VLOOKUP(D1029,Koordinaten!$A:$C,2,FALSE()),VLOOKUP($E1029,Koordinaten!$F:$H,2,FALSE()))</f>
        <v>2.3514616</v>
      </c>
      <c r="AM1029" s="0" t="n">
        <f aca="false">IF(ISBLANK($E1029),VLOOKUP(D1029,Koordinaten!$A:$C,3,FALSE()),VLOOKUP($E1029,Koordinaten!$F:$H,3,FALSE()))</f>
        <v>48.8566969</v>
      </c>
      <c r="AN1029" s="0" t="str">
        <f aca="false">CONCATENATE(AK1029,";",AJ1029)</f>
        <v>48,8566969;2,3514616</v>
      </c>
      <c r="AO1029" s="0" t="str">
        <f aca="false">CONCATENATE(AM1029,";",AL1029)</f>
        <v>48,8566969;2,3514616</v>
      </c>
      <c r="AP1029" s="0" t="n">
        <f aca="false">MIN(IF(ISBLANK(X1029),9999,X1029),IF(ISBLANK(AA1029),9999,AA1029),IF(ISBLANK(AD1029),9999,AD1029),IF(ISBLANK(AG1029),9999,AG1029),IF(ISBLANK(AI1029),9999,AI1029))</f>
        <v>9999</v>
      </c>
    </row>
    <row r="1030" customFormat="false" ht="24" hidden="false" customHeight="false" outlineLevel="0" collapsed="false">
      <c r="B1030" s="0" t="s">
        <v>44</v>
      </c>
      <c r="C1030" s="2" t="n">
        <v>2007</v>
      </c>
      <c r="D1030" s="2" t="s">
        <v>197</v>
      </c>
      <c r="E1030" s="4" t="s">
        <v>635</v>
      </c>
      <c r="F1030" s="2" t="n">
        <v>0</v>
      </c>
      <c r="H1030" s="2" t="s">
        <v>636</v>
      </c>
      <c r="I1030" s="2" t="s">
        <v>1596</v>
      </c>
      <c r="J1030" s="2" t="s">
        <v>280</v>
      </c>
      <c r="K1030" s="4" t="str">
        <f aca="false">CONCATENATE(IF(ISBLANK(W1030),"-",W1030),"/",IF(ISBLANK(Z1030),"-",Z1030),"/",IF(ISBLANK(AC1030),"-",AC1030),"/",IF(ISBLANK(AF1030),"-",AF1030),"/",IF(ISBLANK(AH1030),"-",AH1030))</f>
        <v>-/-/-/-/-</v>
      </c>
      <c r="L1030" s="4" t="str">
        <f aca="false">CONCATENATE(IF(ISBLANK(X1030),"-",X1030),"/",IF(ISBLANK(AA1030),"-",AA1030),"/",IF(ISBLANK(AD1030),"-",AD1030),"/",IF(ISBLANK(AG1030),"-",AG1030),"/",IF(ISBLANK(AI1030),"-",AI1030))</f>
        <v>-/-/-/-/-</v>
      </c>
      <c r="N1030" s="4" t="n">
        <v>2015</v>
      </c>
      <c r="O1030" s="4" t="str">
        <f aca="false">CONCATENATE(IF(ISBLANK(V1030),"-",V1030),"/",IF(ISBLANK(Y1030),"-",Y1030),"/",IF(ISBLANK(AB1030),"-",AB1030),"/",IF(ISBLANK(AE1030),"-",AE1030))</f>
        <v>-/-/-/-</v>
      </c>
      <c r="P1030" s="4" t="s">
        <v>203</v>
      </c>
      <c r="Q1030" s="4" t="s">
        <v>203</v>
      </c>
      <c r="T1030" s="11" t="n">
        <f aca="false">M1030*F1030</f>
        <v>0</v>
      </c>
      <c r="U1030" s="12" t="n">
        <f aca="false">G1030*M1030</f>
        <v>0</v>
      </c>
      <c r="V1030" s="0" t="s">
        <v>161</v>
      </c>
      <c r="AB1030" s="0" t="s">
        <v>161</v>
      </c>
      <c r="AH1030" s="0" t="s">
        <v>161</v>
      </c>
      <c r="AI1030" s="0" t="s">
        <v>161</v>
      </c>
      <c r="AJ1030" s="0" t="n">
        <f aca="false">VLOOKUP(D1030,Koordinaten!$A:$C,2,FALSE())</f>
        <v>13.376935</v>
      </c>
      <c r="AK1030" s="0" t="n">
        <f aca="false">VLOOKUP(D1030,Koordinaten!$A:$C,3,FALSE())</f>
        <v>52.516181</v>
      </c>
      <c r="AL1030" s="0" t="n">
        <f aca="false">IF(ISBLANK($E1030),VLOOKUP(D1030,Koordinaten!$A:$C,2,FALSE()),VLOOKUP($E1030,Koordinaten!$F:$H,2,FALSE()))</f>
        <v>9.1949534</v>
      </c>
      <c r="AM1030" s="0" t="n">
        <f aca="false">IF(ISBLANK($E1030),VLOOKUP(D1030,Koordinaten!$A:$C,3,FALSE()),VLOOKUP($E1030,Koordinaten!$F:$H,3,FALSE()))</f>
        <v>48.6296972</v>
      </c>
      <c r="AN1030" s="0" t="str">
        <f aca="false">CONCATENATE(AK1030,";",AJ1030)</f>
        <v>52,516181;13,376935</v>
      </c>
      <c r="AO1030" s="0" t="str">
        <f aca="false">CONCATENATE(AM1030,";",AL1030)</f>
        <v>48,6296972;9,1949534</v>
      </c>
      <c r="AP1030" s="0" t="n">
        <f aca="false">MIN(IF(ISBLANK(X1030),9999,X1030),IF(ISBLANK(AA1030),9999,AA1030),IF(ISBLANK(AD1030),9999,AD1030),IF(ISBLANK(AG1030),9999,AG1030),IF(ISBLANK(AI1030),9999,AI1030))</f>
        <v>9999</v>
      </c>
    </row>
    <row r="1031" customFormat="false" ht="13" hidden="false" customHeight="false" outlineLevel="0" collapsed="false">
      <c r="B1031" s="2" t="s">
        <v>89</v>
      </c>
      <c r="C1031" s="2" t="n">
        <v>2012</v>
      </c>
      <c r="D1031" s="4" t="s">
        <v>53</v>
      </c>
      <c r="E1031" s="4" t="s">
        <v>174</v>
      </c>
      <c r="F1031" s="2" t="n">
        <v>0</v>
      </c>
      <c r="H1031" s="2" t="s">
        <v>1597</v>
      </c>
      <c r="I1031" s="2" t="s">
        <v>1598</v>
      </c>
      <c r="J1031" s="2" t="s">
        <v>97</v>
      </c>
      <c r="K1031" s="4" t="str">
        <f aca="false">CONCATENATE(IF(ISBLANK(W1031),"-",W1031),"/",IF(ISBLANK(Z1031),"-",Z1031),"/",IF(ISBLANK(AC1031),"-",AC1031),"/",IF(ISBLANK(AF1031),"-",AF1031),"/",IF(ISBLANK(AH1031),"-",AH1031))</f>
        <v>-/-/-/-/-</v>
      </c>
      <c r="L1031" s="4" t="str">
        <f aca="false">CONCATENATE(IF(ISBLANK(X1031),"-",X1031),"/",IF(ISBLANK(AA1031),"-",AA1031),"/",IF(ISBLANK(AD1031),"-",AD1031),"/",IF(ISBLANK(AG1031),"-",AG1031),"/",IF(ISBLANK(AI1031),"-",AI1031))</f>
        <v>-/-/-/-/-</v>
      </c>
      <c r="N1031" s="4" t="n">
        <v>2015</v>
      </c>
      <c r="O1031" s="4" t="str">
        <f aca="false">CONCATENATE(IF(ISBLANK(V1031),"-",V1031),"/",IF(ISBLANK(Y1031),"-",Y1031),"/",IF(ISBLANK(AB1031),"-",AB1031),"/",IF(ISBLANK(AE1031),"-",AE1031))</f>
        <v>-/-/-/-</v>
      </c>
      <c r="P1031" s="4" t="s">
        <v>1599</v>
      </c>
      <c r="Q1031" s="4" t="s">
        <v>1599</v>
      </c>
      <c r="T1031" s="11" t="n">
        <f aca="false">M1031*F1031</f>
        <v>0</v>
      </c>
      <c r="U1031" s="12" t="n">
        <f aca="false">G1031*M1031</f>
        <v>0</v>
      </c>
      <c r="V1031" s="0" t="s">
        <v>161</v>
      </c>
      <c r="AB1031" s="0" t="s">
        <v>161</v>
      </c>
      <c r="AJ1031" s="0" t="n">
        <f aca="false">VLOOKUP(D1031,Koordinaten!$A:$C,2,FALSE())</f>
        <v>16.3725042</v>
      </c>
      <c r="AK1031" s="0" t="n">
        <f aca="false">VLOOKUP(D1031,Koordinaten!$A:$C,3,FALSE())</f>
        <v>48.2083537</v>
      </c>
      <c r="AL1031" s="0" t="n">
        <f aca="false">IF(ISBLANK($E1031),VLOOKUP(D1031,Koordinaten!$A:$C,2,FALSE()),VLOOKUP($E1031,Koordinaten!$F:$H,2,FALSE()))</f>
        <v>15.1666665</v>
      </c>
      <c r="AM1031" s="0" t="n">
        <f aca="false">IF(ISBLANK($E1031),VLOOKUP(D1031,Koordinaten!$A:$C,3,FALSE()),VLOOKUP($E1031,Koordinaten!$F:$H,3,FALSE()))</f>
        <v>47.2500001</v>
      </c>
      <c r="AN1031" s="0" t="str">
        <f aca="false">CONCATENATE(AK1031,";",AJ1031)</f>
        <v>48,2083537;16,3725042</v>
      </c>
      <c r="AO1031" s="0" t="str">
        <f aca="false">CONCATENATE(AM1031,";",AL1031)</f>
        <v>47,2500001;15,1666665</v>
      </c>
      <c r="AP1031" s="0" t="n">
        <f aca="false">MIN(IF(ISBLANK(X1031),9999,X1031),IF(ISBLANK(AA1031),9999,AA1031),IF(ISBLANK(AD1031),9999,AD1031),IF(ISBLANK(AG1031),9999,AG1031),IF(ISBLANK(AI1031),9999,AI1031))</f>
        <v>9999</v>
      </c>
    </row>
    <row r="1032" customFormat="false" ht="13" hidden="false" customHeight="false" outlineLevel="0" collapsed="false">
      <c r="B1032" s="2" t="s">
        <v>52</v>
      </c>
      <c r="C1032" s="1" t="n">
        <v>2004</v>
      </c>
      <c r="D1032" s="2" t="s">
        <v>60</v>
      </c>
      <c r="E1032" s="2" t="s">
        <v>224</v>
      </c>
      <c r="F1032" s="2" t="n">
        <v>1</v>
      </c>
      <c r="G1032" s="2" t="n">
        <v>1</v>
      </c>
      <c r="H1032" s="2" t="s">
        <v>1600</v>
      </c>
      <c r="I1032" s="2" t="s">
        <v>1601</v>
      </c>
      <c r="J1032" s="2" t="s">
        <v>1602</v>
      </c>
      <c r="K1032" s="4" t="str">
        <f aca="false">CONCATENATE(IF(ISBLANK(W1032),"-",W1032),"/",IF(ISBLANK(Z1032),"-",Z1032),"/",IF(ISBLANK(AC1032),"-",AC1032),"/",IF(ISBLANK(AF1032),"-",AF1032),"/",IF(ISBLANK(AH1032),"-",AH1032))</f>
        <v>-/-/-/-/-</v>
      </c>
      <c r="L1032" s="4" t="str">
        <f aca="false">CONCATENATE(IF(ISBLANK(X1032),"-",X1032),"/",IF(ISBLANK(AA1032),"-",AA1032),"/",IF(ISBLANK(AD1032),"-",AD1032),"/",IF(ISBLANK(AG1032),"-",AG1032),"/",IF(ISBLANK(AI1032),"-",AI1032))</f>
        <v>-/-/-/-/-</v>
      </c>
      <c r="O1032" s="4" t="str">
        <f aca="false">CONCATENATE(IF(ISBLANK(V1032),"-",V1032),"/",IF(ISBLANK(Y1032),"-",Y1032),"/",IF(ISBLANK(AB1032),"-",AB1032),"/",IF(ISBLANK(AE1032),"-",AE1032))</f>
        <v>-/-/-/-</v>
      </c>
      <c r="T1032" s="11" t="n">
        <f aca="false">M1032*F1032</f>
        <v>0</v>
      </c>
      <c r="U1032" s="12" t="n">
        <f aca="false">G1032*M1032</f>
        <v>0</v>
      </c>
      <c r="V1032" s="0" t="s">
        <v>161</v>
      </c>
      <c r="AB1032" s="0" t="s">
        <v>161</v>
      </c>
      <c r="AJ1032" s="0" t="n">
        <f aca="false">VLOOKUP(D1032,Koordinaten!$A:$C,2,FALSE())</f>
        <v>12.4853384</v>
      </c>
      <c r="AK1032" s="0" t="n">
        <f aca="false">VLOOKUP(D1032,Koordinaten!$A:$C,3,FALSE())</f>
        <v>41.894802</v>
      </c>
      <c r="AL1032" s="0" t="n">
        <f aca="false">IF(ISBLANK($E1032),VLOOKUP(D1032,Koordinaten!$A:$C,2,FALSE()),VLOOKUP($E1032,Koordinaten!$F:$H,2,FALSE()))</f>
        <v>10.9924122</v>
      </c>
      <c r="AM1032" s="0" t="n">
        <f aca="false">IF(ISBLANK($E1032),VLOOKUP(D1032,Koordinaten!$A:$C,3,FALSE()),VLOOKUP($E1032,Koordinaten!$F:$H,3,FALSE()))</f>
        <v>45.4384958</v>
      </c>
      <c r="AN1032" s="0" t="str">
        <f aca="false">CONCATENATE(AK1032,";",AJ1032)</f>
        <v>41,894802;12,4853384</v>
      </c>
      <c r="AO1032" s="0" t="str">
        <f aca="false">CONCATENATE(AM1032,";",AL1032)</f>
        <v>45,4384958;10,9924122</v>
      </c>
      <c r="AP1032" s="0" t="n">
        <f aca="false">MIN(IF(ISBLANK(X1032),9999,X1032),IF(ISBLANK(AA1032),9999,AA1032),IF(ISBLANK(AD1032),9999,AD1032),IF(ISBLANK(AG1032),9999,AG1032),IF(ISBLANK(AI1032),9999,AI1032))</f>
        <v>9999</v>
      </c>
      <c r="AQ1032" s="10" t="n">
        <v>44107</v>
      </c>
      <c r="AR1032" s="0" t="n">
        <v>16</v>
      </c>
    </row>
    <row r="1033" customFormat="false" ht="13" hidden="false" customHeight="false" outlineLevel="0" collapsed="false">
      <c r="B1033" s="2" t="s">
        <v>52</v>
      </c>
      <c r="C1033" s="1" t="n">
        <v>2004</v>
      </c>
      <c r="D1033" s="2" t="s">
        <v>53</v>
      </c>
      <c r="E1033" s="2" t="s">
        <v>54</v>
      </c>
      <c r="F1033" s="2" t="n">
        <v>1</v>
      </c>
      <c r="G1033" s="2" t="n">
        <v>1</v>
      </c>
      <c r="H1033" s="2" t="s">
        <v>1603</v>
      </c>
      <c r="I1033" s="2" t="s">
        <v>1604</v>
      </c>
      <c r="J1033" s="2" t="s">
        <v>280</v>
      </c>
      <c r="K1033" s="4" t="str">
        <f aca="false">CONCATENATE(IF(ISBLANK(W1033),"-",W1033),"/",IF(ISBLANK(Z1033),"-",Z1033),"/",IF(ISBLANK(AC1033),"-",AC1033),"/",IF(ISBLANK(AF1033),"-",AF1033),"/",IF(ISBLANK(AH1033),"-",AH1033))</f>
        <v>-/-/-/-/-</v>
      </c>
      <c r="L1033" s="4" t="str">
        <f aca="false">CONCATENATE(IF(ISBLANK(X1033),"-",X1033),"/",IF(ISBLANK(AA1033),"-",AA1033),"/",IF(ISBLANK(AD1033),"-",AD1033),"/",IF(ISBLANK(AG1033),"-",AG1033),"/",IF(ISBLANK(AI1033),"-",AI1033))</f>
        <v>-/-/-/-/-</v>
      </c>
      <c r="O1033" s="4" t="str">
        <f aca="false">CONCATENATE(IF(ISBLANK(V1033),"-",V1033),"/",IF(ISBLANK(Y1033),"-",Y1033),"/",IF(ISBLANK(AB1033),"-",AB1033),"/",IF(ISBLANK(AE1033),"-",AE1033))</f>
        <v>-/-/-/-</v>
      </c>
      <c r="T1033" s="11" t="n">
        <f aca="false">M1033*F1033</f>
        <v>0</v>
      </c>
      <c r="U1033" s="12" t="n">
        <f aca="false">G1033*M1033</f>
        <v>0</v>
      </c>
      <c r="V1033" s="0" t="s">
        <v>161</v>
      </c>
      <c r="AB1033" s="0" t="s">
        <v>161</v>
      </c>
      <c r="AJ1033" s="0" t="n">
        <f aca="false">VLOOKUP(D1033,Koordinaten!$A:$C,2,FALSE())</f>
        <v>16.3725042</v>
      </c>
      <c r="AK1033" s="0" t="n">
        <f aca="false">VLOOKUP(D1033,Koordinaten!$A:$C,3,FALSE())</f>
        <v>48.2083537</v>
      </c>
      <c r="AL1033" s="0" t="n">
        <f aca="false">IF(ISBLANK($E1033),VLOOKUP(D1033,Koordinaten!$A:$C,2,FALSE()),VLOOKUP($E1033,Koordinaten!$F:$H,2,FALSE()))</f>
        <v>16.4166666</v>
      </c>
      <c r="AM1033" s="0" t="n">
        <f aca="false">IF(ISBLANK($E1033),VLOOKUP(D1033,Koordinaten!$A:$C,3,FALSE()),VLOOKUP($E1033,Koordinaten!$F:$H,3,FALSE()))</f>
        <v>47.5000001</v>
      </c>
      <c r="AN1033" s="0" t="str">
        <f aca="false">CONCATENATE(AK1033,";",AJ1033)</f>
        <v>48,2083537;16,3725042</v>
      </c>
      <c r="AO1033" s="0" t="str">
        <f aca="false">CONCATENATE(AM1033,";",AL1033)</f>
        <v>47,5000001;16,4166666</v>
      </c>
      <c r="AP1033" s="0" t="n">
        <f aca="false">MIN(IF(ISBLANK(X1033),9999,X1033),IF(ISBLANK(AA1033),9999,AA1033),IF(ISBLANK(AD1033),9999,AD1033),IF(ISBLANK(AG1033),9999,AG1033),IF(ISBLANK(AI1033),9999,AI1033))</f>
        <v>9999</v>
      </c>
      <c r="AQ1033" s="10" t="n">
        <v>44107</v>
      </c>
      <c r="AR1033" s="0" t="n">
        <v>16</v>
      </c>
    </row>
    <row r="1034" customFormat="false" ht="13" hidden="false" customHeight="false" outlineLevel="0" collapsed="false">
      <c r="B1034" s="2" t="s">
        <v>52</v>
      </c>
      <c r="C1034" s="5" t="n">
        <v>9999</v>
      </c>
      <c r="D1034" s="2" t="s">
        <v>60</v>
      </c>
      <c r="E1034" s="2" t="s">
        <v>224</v>
      </c>
      <c r="F1034" s="2" t="n">
        <v>1</v>
      </c>
      <c r="G1034" s="2" t="n">
        <v>1</v>
      </c>
      <c r="H1034" s="2" t="s">
        <v>1605</v>
      </c>
      <c r="I1034" s="2" t="s">
        <v>1606</v>
      </c>
      <c r="J1034" s="2" t="s">
        <v>1607</v>
      </c>
      <c r="K1034" s="4" t="str">
        <f aca="false">CONCATENATE(IF(ISBLANK(W1034),"-",W1034),"/",IF(ISBLANK(Z1034),"-",Z1034),"/",IF(ISBLANK(AC1034),"-",AC1034),"/",IF(ISBLANK(AF1034),"-",AF1034),"/",IF(ISBLANK(AH1034),"-",AH1034))</f>
        <v>-/-/-/-/-</v>
      </c>
      <c r="L1034" s="4" t="str">
        <f aca="false">CONCATENATE(IF(ISBLANK(X1034),"-",X1034),"/",IF(ISBLANK(AA1034),"-",AA1034),"/",IF(ISBLANK(AD1034),"-",AD1034),"/",IF(ISBLANK(AG1034),"-",AG1034),"/",IF(ISBLANK(AI1034),"-",AI1034))</f>
        <v>-/-/-/-/-</v>
      </c>
      <c r="O1034" s="4" t="str">
        <f aca="false">CONCATENATE(IF(ISBLANK(V1034),"-",V1034),"/",IF(ISBLANK(Y1034),"-",Y1034),"/",IF(ISBLANK(AB1034),"-",AB1034),"/",IF(ISBLANK(AE1034),"-",AE1034))</f>
        <v>-/-/-/-</v>
      </c>
      <c r="T1034" s="11" t="n">
        <f aca="false">M1034*F1034</f>
        <v>0</v>
      </c>
      <c r="U1034" s="12" t="n">
        <f aca="false">G1034*M1034</f>
        <v>0</v>
      </c>
      <c r="V1034" s="0" t="s">
        <v>161</v>
      </c>
      <c r="AB1034" s="0" t="s">
        <v>161</v>
      </c>
      <c r="AJ1034" s="0" t="n">
        <f aca="false">VLOOKUP(D1034,Koordinaten!$A:$C,2,FALSE())</f>
        <v>12.4853384</v>
      </c>
      <c r="AK1034" s="0" t="n">
        <f aca="false">VLOOKUP(D1034,Koordinaten!$A:$C,3,FALSE())</f>
        <v>41.894802</v>
      </c>
      <c r="AL1034" s="0" t="n">
        <f aca="false">IF(ISBLANK($E1034),VLOOKUP(D1034,Koordinaten!$A:$C,2,FALSE()),VLOOKUP($E1034,Koordinaten!$F:$H,2,FALSE()))</f>
        <v>10.9924122</v>
      </c>
      <c r="AM1034" s="0" t="n">
        <f aca="false">IF(ISBLANK($E1034),VLOOKUP(D1034,Koordinaten!$A:$C,3,FALSE()),VLOOKUP($E1034,Koordinaten!$F:$H,3,FALSE()))</f>
        <v>45.4384958</v>
      </c>
      <c r="AN1034" s="0" t="str">
        <f aca="false">CONCATENATE(AK1034,";",AJ1034)</f>
        <v>41,894802;12,4853384</v>
      </c>
      <c r="AO1034" s="0" t="str">
        <f aca="false">CONCATENATE(AM1034,";",AL1034)</f>
        <v>45,4384958;10,9924122</v>
      </c>
      <c r="AP1034" s="0" t="n">
        <f aca="false">MIN(IF(ISBLANK(X1034),9999,X1034),IF(ISBLANK(AA1034),9999,AA1034),IF(ISBLANK(AD1034),9999,AD1034),IF(ISBLANK(AG1034),9999,AG1034),IF(ISBLANK(AI1034),9999,AI1034))</f>
        <v>9999</v>
      </c>
      <c r="AQ1034" s="10" t="n">
        <v>44107</v>
      </c>
      <c r="AR1034" s="0" t="n">
        <v>16</v>
      </c>
    </row>
  </sheetData>
  <autoFilter ref="B1:AR1034"/>
  <hyperlinks>
    <hyperlink ref="H91" r:id="rId2" display="Inama"/>
    <hyperlink ref="H128" r:id="rId3" display="Ansitz Pfitscher"/>
    <hyperlink ref="H257" r:id="rId4" display="Fonterutoli"/>
    <hyperlink ref="I257" r:id="rId5" display="Fonterutoli (Chianti Classico)"/>
    <hyperlink ref="H364" r:id="rId6" display="Tenuta Belguardo"/>
    <hyperlink ref="H463" r:id="rId7" display="Kellerei Girlan"/>
    <hyperlink ref="H464" r:id="rId8" display="Kellerei Girlan"/>
    <hyperlink ref="H534" r:id="rId9" display="Montlobre"/>
    <hyperlink ref="H535" r:id="rId10" display="Montlobre"/>
    <hyperlink ref="H542" r:id="rId11" display="Terrabianca"/>
    <hyperlink ref="H600" r:id="rId12" display="Cavalchina"/>
    <hyperlink ref="H601" r:id="rId13" display="Cavalchina"/>
    <hyperlink ref="H602" r:id="rId14" display="Inama"/>
    <hyperlink ref="H603" r:id="rId15" display="Inama"/>
    <hyperlink ref="H604" r:id="rId16" display="Inama"/>
    <hyperlink ref="H605" r:id="rId17" display="Inama"/>
    <hyperlink ref="H606" r:id="rId18" display="Begali"/>
    <hyperlink ref="H607" r:id="rId19" display="Begali"/>
    <hyperlink ref="H608" r:id="rId20" display="Begali"/>
    <hyperlink ref="H609" r:id="rId21" display="L'Arco"/>
    <hyperlink ref="P609" r:id="rId22" display="L'Arco"/>
    <hyperlink ref="H610" r:id="rId23" display="L'Arco"/>
    <hyperlink ref="P610" r:id="rId24" display="L'Arco"/>
    <hyperlink ref="H611" r:id="rId25" display="Coffele"/>
    <hyperlink ref="H612" r:id="rId26" display="Coffele"/>
    <hyperlink ref="H717" r:id="rId27" display="Palazzone"/>
    <hyperlink ref="H718" r:id="rId28" display="Decugnano dei Barbi"/>
    <hyperlink ref="H719" r:id="rId29" display="Castello della Sala"/>
    <hyperlink ref="H720" r:id="rId30" display="Poliziano"/>
    <hyperlink ref="P720" r:id="rId31" display="Poliziano"/>
    <hyperlink ref="H721" r:id="rId32" display="Poliziano"/>
    <hyperlink ref="P721" r:id="rId33" display="Poliziano"/>
    <hyperlink ref="H722" r:id="rId34" display="Poliziano"/>
    <hyperlink ref="P722" r:id="rId35" display="Poliziano"/>
    <hyperlink ref="H723" r:id="rId36" display="Poliziano"/>
    <hyperlink ref="P723" r:id="rId37" display="Poliziano"/>
    <hyperlink ref="H724" r:id="rId38" display="Poliziano"/>
    <hyperlink ref="P724" r:id="rId39" display="Poliziano"/>
    <hyperlink ref="H725" r:id="rId40" display="Domaine de Vaccelli"/>
    <hyperlink ref="P725" r:id="rId41" display="Domaine de Vaccelli"/>
    <hyperlink ref="H726" r:id="rId42" display="Domaine de Vaccelli"/>
    <hyperlink ref="P726" r:id="rId43" display="Domaine de Vaccelli"/>
    <hyperlink ref="H727" r:id="rId44" display="Domaine de Vaccelli"/>
    <hyperlink ref="P727" r:id="rId45" display="Domaine de Vaccelli"/>
    <hyperlink ref="H728" r:id="rId46" display="Domaine de Vaccelli"/>
    <hyperlink ref="P728" r:id="rId47" display="Domaine de Vaccelli"/>
    <hyperlink ref="H729" r:id="rId48" display="Domaine de Pratavone"/>
    <hyperlink ref="P729" r:id="rId49" display="Domaine de Pratavone"/>
    <hyperlink ref="H730" r:id="rId50" display="Domaine de Pratavone"/>
    <hyperlink ref="P730" r:id="rId51" display="Domaine de Pratavone"/>
    <hyperlink ref="I750" r:id="rId52" display="Cornelius"/>
    <hyperlink ref="I751" r:id="rId53" display="Lafoa"/>
    <hyperlink ref="H752" r:id="rId54" display="Manincor"/>
    <hyperlink ref="I752" r:id="rId55" display="Le Petit"/>
    <hyperlink ref="H753" r:id="rId56" display="Manincor"/>
    <hyperlink ref="I753" r:id="rId57" display="Eichhorn"/>
    <hyperlink ref="H754" r:id="rId58" display="Manincor"/>
    <hyperlink ref="I754" r:id="rId59" display="Sophie"/>
    <hyperlink ref="H755" r:id="rId60" display="Manincor"/>
    <hyperlink ref="I755" r:id="rId61" display="Cassiano"/>
    <hyperlink ref="H756" r:id="rId62" display="Manincor"/>
    <hyperlink ref="I756" r:id="rId63" display="Rubatsch"/>
    <hyperlink ref="H757" r:id="rId64" display="St.Michael Eppan"/>
    <hyperlink ref="I757" r:id="rId65" display="Sauvignon St.Valentin"/>
    <hyperlink ref="H758" r:id="rId66" display="St.Michael Eppan"/>
    <hyperlink ref="I758" r:id="rId67" display="Chardonnay St. Valentin"/>
    <hyperlink ref="H759" r:id="rId68" display="St.Michael Eppan"/>
    <hyperlink ref="I759" r:id="rId69" display="Merlot St. Valentin"/>
    <hyperlink ref="H760" r:id="rId70" display="St.Michael Eppan"/>
    <hyperlink ref="I760" r:id="rId71" display="Comtess St. Valentin"/>
    <hyperlink ref="H761" r:id="rId72" display="Arunda"/>
    <hyperlink ref="I761" r:id="rId73" display="Spumante Brut"/>
    <hyperlink ref="H762" r:id="rId74" display="Kellerei Girlan"/>
    <hyperlink ref="I762" r:id="rId75" display="Pasithea Oro"/>
    <hyperlink ref="H763" r:id="rId76" display="Kellerei Girlan"/>
    <hyperlink ref="I763" r:id="rId77" display="Pasithea Rosa"/>
    <hyperlink ref="H764" r:id="rId78" display="Kellerei Girlan"/>
    <hyperlink ref="I764" r:id="rId79" display="Riserva Bianca"/>
    <hyperlink ref="H765" r:id="rId80" display="Kellerei Girlan"/>
    <hyperlink ref="I765" r:id="rId81" display="Riserva Rossa Cabernet/Merlot"/>
    <hyperlink ref="H766" r:id="rId82" display="Kellerei Girlan"/>
    <hyperlink ref="I766" r:id="rId83" display="Chardonnay Flora"/>
    <hyperlink ref="H767" r:id="rId84" display="Piaggia"/>
    <hyperlink ref="I767" r:id="rId85" display="Il Sasso – Carmignano"/>
    <hyperlink ref="H769" r:id="rId86" display="Kellerei Girlan"/>
    <hyperlink ref="H770" r:id="rId87" display="Haderburg"/>
    <hyperlink ref="H771" r:id="rId88" display="Arunda"/>
    <hyperlink ref="H772" r:id="rId89" display="Eisacktaler Kellerei"/>
    <hyperlink ref="I772" r:id="rId90" display="Passito – Kerner"/>
    <hyperlink ref="H773" r:id="rId91" display="Eisacktaler Kellerei"/>
    <hyperlink ref="I773" r:id="rId92" display="Passito – Kerner"/>
    <hyperlink ref="H774" r:id="rId93" display="Eisacktaler Kellerei"/>
    <hyperlink ref="I774" r:id="rId94" display="Dominius – Weiß"/>
    <hyperlink ref="H775" r:id="rId95" display="Eisacktaler Kellerei"/>
    <hyperlink ref="I775" r:id="rId96" display="Sabiona – Kerner"/>
    <hyperlink ref="H776" r:id="rId97" display="Eisacktaler Kellerei"/>
    <hyperlink ref="I776" r:id="rId98" display="Sabiona – Sylvaner"/>
    <hyperlink ref="H777" r:id="rId99" display="Eisacktaler Kellerei"/>
    <hyperlink ref="I777" r:id="rId100" display="Aristos – Kerner"/>
    <hyperlink ref="H778" r:id="rId101" display="Pietra Nera"/>
    <hyperlink ref="H779" r:id="rId102" display="Eisacktaler Kellerei"/>
    <hyperlink ref="H780" r:id="rId103" display="Eisacktaler Kellerei"/>
    <hyperlink ref="H781" r:id="rId104" display="Eisacktaler Kellerei"/>
    <hyperlink ref="H782" r:id="rId105" display="Tenuta di Ghizzano"/>
    <hyperlink ref="H783" r:id="rId106" display="Tenuta di Ghizzano"/>
    <hyperlink ref="H784" r:id="rId107" display="Tenuta di Ghizzano"/>
    <hyperlink ref="H785" r:id="rId108" display="Tenuta di Ghizzano"/>
    <hyperlink ref="H787" r:id="rId109" display="Villa Saletta"/>
    <hyperlink ref="H788" r:id="rId110" display="Fonterutoli"/>
    <hyperlink ref="H792" r:id="rId111" display="Domaine de Tanella"/>
    <hyperlink ref="H793" r:id="rId112" display="Clos Culombu"/>
    <hyperlink ref="H794" r:id="rId113" display="Domaine Saparale"/>
    <hyperlink ref="H795" r:id="rId114" display="Domaine Fiumicicoli"/>
    <hyperlink ref="H796" r:id="rId115" display="Domaine Saparale"/>
    <hyperlink ref="H797" r:id="rId116" display="Domaine de Tanella"/>
    <hyperlink ref="H798" r:id="rId117" display="Domaine de Torraccia"/>
    <hyperlink ref="H799" r:id="rId118" display="Domaine de Torraccia"/>
    <hyperlink ref="H800" r:id="rId119" display="Domaine de Torraccia"/>
    <hyperlink ref="H801" r:id="rId120" display="Domaine de Torraccia"/>
    <hyperlink ref="H803" r:id="rId121" display="Domaine de Tanella"/>
    <hyperlink ref="H804" r:id="rId122" display="Domaine de Tanella"/>
    <hyperlink ref="H805" r:id="rId123" display="Domaine de Tanella"/>
    <hyperlink ref="H811" r:id="rId124" display="Kellerei Terlan"/>
    <hyperlink ref="H812" r:id="rId125" display="Kellerei Terlan"/>
    <hyperlink ref="H813" r:id="rId126" display="Kellerei Terlan"/>
    <hyperlink ref="H814" r:id="rId127" display="Kellerei Terlan"/>
    <hyperlink ref="H815" r:id="rId128" display="Kellerei Terlan"/>
    <hyperlink ref="H816" r:id="rId129" display="Montlobre"/>
    <hyperlink ref="H818" r:id="rId130" display="Manincor"/>
    <hyperlink ref="H819" r:id="rId131" display="Manincor"/>
    <hyperlink ref="H820" r:id="rId132" display="Manincor"/>
    <hyperlink ref="H821" r:id="rId133" display="Manincor"/>
    <hyperlink ref="H822" r:id="rId134" display="Manincor"/>
    <hyperlink ref="H823" r:id="rId135" display="Manincor"/>
    <hyperlink ref="H824" r:id="rId136" display="Manincor"/>
    <hyperlink ref="H831" r:id="rId137" display="Kellerei Terlan"/>
    <hyperlink ref="H832" r:id="rId138" display="Kellerei Terlan"/>
    <hyperlink ref="H833" r:id="rId139" display="Kellerei Terlan"/>
    <hyperlink ref="H834" r:id="rId140" display="Azienda Mura"/>
    <hyperlink ref="H835" r:id="rId141" display="Azienda Mura"/>
    <hyperlink ref="H836" r:id="rId142" display="Azienda Mura"/>
    <hyperlink ref="H837" r:id="rId143" display="Sella &amp; Mosca"/>
    <hyperlink ref="H838" r:id="rId144" display="Capichera"/>
    <hyperlink ref="H839" r:id="rId145" display="Cantina Sociale Santadi"/>
    <hyperlink ref="H840" r:id="rId146" display="Cantina Sociale Dorgali"/>
    <hyperlink ref="H841" r:id="rId147" display="Cantina Sociale Dorgali"/>
    <hyperlink ref="H842" r:id="rId148" display="Cantina Sociale Dorgali"/>
    <hyperlink ref="H843" r:id="rId149" display="Cantina Sociale Dorgali"/>
    <hyperlink ref="H844" r:id="rId150" display="Lupi"/>
    <hyperlink ref="I844" r:id="rId151" display="Vignamare"/>
    <hyperlink ref="H848" r:id="rId152" display="Provenca"/>
    <hyperlink ref="H849" r:id="rId153" display="Provenca"/>
    <hyperlink ref="H850" r:id="rId154" display="Provenca"/>
    <hyperlink ref="H851" r:id="rId155" display="Cavalchina"/>
    <hyperlink ref="H852" r:id="rId156" display="Cavalchina"/>
    <hyperlink ref="H853" r:id="rId157" display="Monte del Frá"/>
    <hyperlink ref="H854" r:id="rId158" display="Monte del Frá"/>
    <hyperlink ref="H855" r:id="rId159" display="Monte del Frá"/>
    <hyperlink ref="H856" r:id="rId160" display="Lantieri"/>
    <hyperlink ref="H857" r:id="rId161" display="Ferghettina"/>
    <hyperlink ref="H858" r:id="rId162" display="Gatti"/>
    <hyperlink ref="H859" r:id="rId163" display="Ansitz Pfitscher"/>
    <hyperlink ref="H860" r:id="rId164" display="Ansitz Pfitscher"/>
    <hyperlink ref="H861" r:id="rId165" display="Ansitz Pfitscher"/>
    <hyperlink ref="H862" r:id="rId166" display="Rocca di Frassinello"/>
    <hyperlink ref="I862" r:id="rId167" display="Rocca di Frassinello"/>
    <hyperlink ref="H863" r:id="rId168" display="Rocca di Frassinello"/>
    <hyperlink ref="I863" r:id="rId169" display="Le Sughere di Frassinello"/>
    <hyperlink ref="H864" r:id="rId170" display="Morisfarms"/>
    <hyperlink ref="H865" r:id="rId171" display="Morisfarms"/>
    <hyperlink ref="H866" r:id="rId172" display="Morisfarms"/>
    <hyperlink ref="H867" r:id="rId173" display="Fonterutoli"/>
    <hyperlink ref="I867" r:id="rId174" display="Fonterutoli (Chianti Classico)"/>
    <hyperlink ref="H868" r:id="rId175" display="Fonterutoli"/>
    <hyperlink ref="I868" r:id="rId176" display="Castello Fonterutoli (Chianti Classico)"/>
    <hyperlink ref="H869" r:id="rId177" display="Tenuta Belguardo"/>
    <hyperlink ref="H870" r:id="rId178" display="Vigneto Altura"/>
    <hyperlink ref="H871" r:id="rId179" display="Petra"/>
    <hyperlink ref="I871" r:id="rId180" display="Quercegobbe"/>
    <hyperlink ref="H872" r:id="rId181" display="Ottella"/>
    <hyperlink ref="H873" r:id="rId182" display="Ottella"/>
    <hyperlink ref="H874" r:id="rId183" display="Provenca"/>
    <hyperlink ref="H875" r:id="rId184" display="Provenca"/>
    <hyperlink ref="H879" r:id="rId185" display="Pieropan"/>
    <hyperlink ref="H880" r:id="rId186" display="Pieropan"/>
    <hyperlink ref="H881" r:id="rId187" display="Pieropan"/>
    <hyperlink ref="H883" r:id="rId188" display="Elena Walch"/>
    <hyperlink ref="H884" r:id="rId189" display="Elena Walch"/>
    <hyperlink ref="H885" r:id="rId190" display="Franz Haas"/>
    <hyperlink ref="H886" r:id="rId191" display="Franz Haas"/>
    <hyperlink ref="H892" r:id="rId192" display="Garofoli"/>
    <hyperlink ref="H893" r:id="rId193" display="Garofoli"/>
    <hyperlink ref="H894" r:id="rId194" display="Umani Ronchi"/>
    <hyperlink ref="H895" r:id="rId195" display="Umani Ronchi"/>
    <hyperlink ref="H896" r:id="rId196" display="Umani Ronchi"/>
    <hyperlink ref="H897" r:id="rId197" display="Umani Ronchi"/>
    <hyperlink ref="H898" r:id="rId198" display="Umani Ronchi"/>
    <hyperlink ref="H899" r:id="rId199" display="Le Terazze"/>
    <hyperlink ref="H900" r:id="rId200" display="Le Terazze"/>
    <hyperlink ref="H901" r:id="rId201" display="Le Terazze"/>
    <hyperlink ref="H902" r:id="rId202" display="Kellerei Tramin"/>
    <hyperlink ref="H903" r:id="rId203" display="Kellerei Tramin"/>
    <hyperlink ref="H904" r:id="rId204" display="Kellerei Tramin"/>
    <hyperlink ref="H905" r:id="rId205" display="Kellerei Tramin"/>
    <hyperlink ref="H914" r:id="rId206" display="Caprai"/>
    <hyperlink ref="H915" r:id="rId207" display="Caprai"/>
    <hyperlink ref="H933" r:id="rId208" display="St.Michael Eppan"/>
    <hyperlink ref="H934" r:id="rId209" display="St.Michael Eppan"/>
    <hyperlink ref="H949" r:id="rId210" display="Caprai"/>
    <hyperlink ref="H950" r:id="rId211" display="Caprai"/>
    <hyperlink ref="H951" r:id="rId212" display="Caprai"/>
    <hyperlink ref="H952" r:id="rId213" display="Caprai"/>
    <hyperlink ref="H953" r:id="rId214" display="Josef Jamek"/>
    <hyperlink ref="H954" r:id="rId215" display="Josef Jamek"/>
    <hyperlink ref="H955" r:id="rId216" display="Josef Jamek"/>
    <hyperlink ref="H956" r:id="rId217" display="Freie Weingärten Wachau"/>
    <hyperlink ref="H957" r:id="rId218" display="Freie Weingärten Wachau"/>
    <hyperlink ref="H959" r:id="rId219" display="Maculan"/>
    <hyperlink ref="H960" r:id="rId220" display="Maculan"/>
    <hyperlink ref="H961" r:id="rId221" display="Maculan"/>
    <hyperlink ref="H962" r:id="rId222" display="Maculan"/>
    <hyperlink ref="H963" r:id="rId223" display="Morisfarms"/>
    <hyperlink ref="H964" r:id="rId224" display="Morisfarms"/>
    <hyperlink ref="H965" r:id="rId225" display="Poliziano"/>
    <hyperlink ref="H966" r:id="rId226" display="Poliziano"/>
    <hyperlink ref="H967" r:id="rId227" display="Poliziano"/>
    <hyperlink ref="H968" r:id="rId228" display="Mantellassi"/>
    <hyperlink ref="H970" r:id="rId229" display="Terruzi&amp;Puthod"/>
    <hyperlink ref="H971" r:id="rId230" display="Le Pupille"/>
    <hyperlink ref="H972" r:id="rId231" display="Le Pupille"/>
    <hyperlink ref="H973" r:id="rId232" display="Serafini &amp; Vidotto"/>
    <hyperlink ref="H974" r:id="rId233" display="Serafini &amp; Vidotto"/>
    <hyperlink ref="H975" r:id="rId234" display="Livio Felluga"/>
    <hyperlink ref="H976" r:id="rId235" display="Livio Felluga"/>
    <hyperlink ref="H977" r:id="rId236" display="Livio Felluga"/>
    <hyperlink ref="H978" r:id="rId237" display="Livio Felluga"/>
    <hyperlink ref="H989" r:id="rId238" display="Col D'Orcia"/>
    <hyperlink ref="H990" r:id="rId239" display="Castello della Sala"/>
    <hyperlink ref="H991" r:id="rId240" display="Forti Terre di Sicilia"/>
    <hyperlink ref="H992" r:id="rId241" display="Firriato"/>
    <hyperlink ref="H993" r:id="rId242" display="Savigliano Mario Azienda Vitivinicola"/>
    <hyperlink ref="H994" r:id="rId243" display="Poliziano"/>
    <hyperlink ref="H995" r:id="rId244" display="Poliziano"/>
    <hyperlink ref="H996" r:id="rId245" display="Castello di Ama"/>
    <hyperlink ref="H997" r:id="rId246" display="Castello di Ama"/>
    <hyperlink ref="H998" r:id="rId247" display="Col D'Orcia"/>
    <hyperlink ref="H999" r:id="rId248" display="Col D'Orcia"/>
    <hyperlink ref="H1000" r:id="rId249" display="Col D'Orcia"/>
    <hyperlink ref="H1001" r:id="rId250" display="Antinori"/>
    <hyperlink ref="H1002" r:id="rId251" display="La Tenute di Luce"/>
    <hyperlink ref="H1003" r:id="rId252" display="Kracher"/>
    <hyperlink ref="H1004" r:id="rId253" display="Umathum"/>
    <hyperlink ref="H1005" r:id="rId254" display="Umathum"/>
    <hyperlink ref="H1006" r:id="rId255" display="Montlobre"/>
    <hyperlink ref="H1007" r:id="rId256" display="Chateau (Vieux) Larmande"/>
    <hyperlink ref="H1009" r:id="rId257" display="Chateau Potensac"/>
    <hyperlink ref="AE1009" r:id="rId258" display="RP 89/100"/>
    <hyperlink ref="H1010" r:id="rId259" display="Chateau La Nerthe"/>
    <hyperlink ref="H1011" r:id="rId260" display="Rocca delle Macie"/>
    <hyperlink ref="H1016" r:id="rId261" display="Chateau Grand Lacaze"/>
    <hyperlink ref="H1017" r:id="rId262" display="Gianpiero Marrone"/>
    <hyperlink ref="H1019" r:id="rId263" display="Montlobre"/>
    <hyperlink ref="H1020" r:id="rId264" display="Montlobre"/>
    <hyperlink ref="H1021" r:id="rId265" display="Chateau Sociando Mallet"/>
    <hyperlink ref="I1021" r:id="rId266" display="Chateau Sociando Mallet"/>
    <hyperlink ref="H1022" r:id="rId267" display="Terrabianca"/>
    <hyperlink ref="H1023" r:id="rId268" display="Aurelio Settimo"/>
    <hyperlink ref="H1024" r:id="rId269" display="Montlobre"/>
  </hyperlinks>
  <printOptions headings="false" gridLines="true" gridLinesSet="true" horizontalCentered="false" verticalCentered="false"/>
  <pageMargins left="0.196527777777778" right="0.196527777777778" top="0.39375" bottom="0.393055555555556" header="0.511811023622047" footer="0.196527777777778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&amp;C&amp;D&amp;R&amp;F</oddFooter>
  </headerFooter>
  <drawing r:id="rId270"/>
  <legacyDrawing r:id="rId27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0" activeCellId="0" sqref="G40"/>
    </sheetView>
  </sheetViews>
  <sheetFormatPr defaultColWidth="10.84765625" defaultRowHeight="13" zeroHeight="false" outlineLevelRow="0" outlineLevelCol="0"/>
  <cols>
    <col collapsed="false" customWidth="true" hidden="false" outlineLevel="0" max="2" min="2" style="0" width="18"/>
    <col collapsed="false" customWidth="true" hidden="false" outlineLevel="0" max="3" min="3" style="0" width="17.16"/>
    <col collapsed="false" customWidth="true" hidden="false" outlineLevel="0" max="7" min="7" style="0" width="18"/>
    <col collapsed="false" customWidth="true" hidden="false" outlineLevel="0" max="8" min="8" style="0" width="20.33"/>
  </cols>
  <sheetData>
    <row r="1" s="29" customFormat="true" ht="13" hidden="false" customHeight="false" outlineLevel="0" collapsed="false">
      <c r="A1" s="29" t="s">
        <v>3</v>
      </c>
      <c r="B1" s="29" t="s">
        <v>1608</v>
      </c>
      <c r="C1" s="29" t="s">
        <v>1609</v>
      </c>
      <c r="D1" s="29" t="s">
        <v>1610</v>
      </c>
      <c r="F1" s="29" t="s">
        <v>4</v>
      </c>
      <c r="G1" s="29" t="s">
        <v>1608</v>
      </c>
      <c r="H1" s="29" t="s">
        <v>1609</v>
      </c>
      <c r="I1" s="29" t="s">
        <v>1610</v>
      </c>
    </row>
    <row r="2" customFormat="false" ht="13" hidden="false" customHeight="false" outlineLevel="0" collapsed="false">
      <c r="A2" s="0" t="s">
        <v>197</v>
      </c>
      <c r="B2" s="0" t="n">
        <v>13.376935</v>
      </c>
      <c r="C2" s="30" t="n">
        <v>52.516181</v>
      </c>
      <c r="D2" s="0" t="s">
        <v>1611</v>
      </c>
      <c r="F2" s="0" t="s">
        <v>61</v>
      </c>
      <c r="G2" s="0" t="n">
        <v>11.2555757</v>
      </c>
      <c r="H2" s="0" t="n">
        <v>43.7698712</v>
      </c>
      <c r="I2" s="0" t="s">
        <v>1612</v>
      </c>
    </row>
    <row r="3" customFormat="false" ht="13" hidden="false" customHeight="false" outlineLevel="0" collapsed="false">
      <c r="A3" s="0" t="s">
        <v>1143</v>
      </c>
      <c r="B3" s="0" t="n">
        <v>-3.7035825</v>
      </c>
      <c r="C3" s="0" t="n">
        <v>40.4167047</v>
      </c>
      <c r="D3" s="0" t="s">
        <v>1613</v>
      </c>
      <c r="F3" s="0" t="s">
        <v>157</v>
      </c>
      <c r="G3" s="0" t="n">
        <v>11.3547801</v>
      </c>
      <c r="H3" s="0" t="n">
        <v>46.4981125</v>
      </c>
      <c r="I3" s="0" t="s">
        <v>851</v>
      </c>
    </row>
    <row r="4" customFormat="false" ht="13" hidden="false" customHeight="false" outlineLevel="0" collapsed="false">
      <c r="A4" s="0" t="s">
        <v>45</v>
      </c>
      <c r="B4" s="0" t="n">
        <v>2.3514616</v>
      </c>
      <c r="C4" s="0" t="n">
        <v>48.8566969</v>
      </c>
      <c r="D4" s="0" t="s">
        <v>1614</v>
      </c>
      <c r="F4" s="0" t="s">
        <v>224</v>
      </c>
      <c r="G4" s="0" t="n">
        <v>10.9924122</v>
      </c>
      <c r="H4" s="0" t="n">
        <v>45.4384958</v>
      </c>
      <c r="I4" s="0" t="s">
        <v>1615</v>
      </c>
    </row>
    <row r="5" customFormat="false" ht="13" hidden="false" customHeight="false" outlineLevel="0" collapsed="false">
      <c r="A5" s="0" t="s">
        <v>60</v>
      </c>
      <c r="B5" s="0" t="n">
        <v>12.4853384</v>
      </c>
      <c r="C5" s="0" t="n">
        <v>41.894802</v>
      </c>
      <c r="D5" s="0" t="s">
        <v>1616</v>
      </c>
      <c r="F5" s="0" t="s">
        <v>556</v>
      </c>
      <c r="G5" s="0" t="n">
        <v>11.1257601</v>
      </c>
      <c r="H5" s="0" t="n">
        <v>46.0664228</v>
      </c>
      <c r="I5" s="0" t="s">
        <v>556</v>
      </c>
    </row>
    <row r="6" customFormat="false" ht="13" hidden="false" customHeight="false" outlineLevel="0" collapsed="false">
      <c r="A6" s="0" t="s">
        <v>53</v>
      </c>
      <c r="B6" s="0" t="n">
        <v>16.3725042</v>
      </c>
      <c r="C6" s="0" t="n">
        <v>48.2083537</v>
      </c>
      <c r="D6" s="0" t="s">
        <v>431</v>
      </c>
      <c r="F6" s="0" t="s">
        <v>91</v>
      </c>
      <c r="G6" s="0" t="n">
        <v>12.490236</v>
      </c>
      <c r="H6" s="0" t="n">
        <v>42.965916</v>
      </c>
    </row>
    <row r="7" customFormat="false" ht="13" hidden="false" customHeight="false" outlineLevel="0" collapsed="false">
      <c r="A7" s="0" t="s">
        <v>615</v>
      </c>
      <c r="B7" s="0" t="n">
        <v>-122.419</v>
      </c>
      <c r="C7" s="0" t="n">
        <v>37.7793</v>
      </c>
      <c r="D7" s="0" t="s">
        <v>1617</v>
      </c>
      <c r="F7" s="0" t="s">
        <v>496</v>
      </c>
      <c r="G7" s="0" t="n">
        <v>13.1415872</v>
      </c>
      <c r="H7" s="0" t="n">
        <v>43.3458388</v>
      </c>
    </row>
    <row r="8" customFormat="false" ht="13" hidden="false" customHeight="false" outlineLevel="0" collapsed="false">
      <c r="A8" s="0" t="s">
        <v>142</v>
      </c>
      <c r="B8" s="0" t="n">
        <v>174.766</v>
      </c>
      <c r="C8" s="0" t="n">
        <v>-36.8535</v>
      </c>
      <c r="D8" s="0" t="s">
        <v>1618</v>
      </c>
      <c r="F8" s="0" t="s">
        <v>212</v>
      </c>
      <c r="G8" s="0" t="n">
        <v>14.155048</v>
      </c>
      <c r="H8" s="0" t="n">
        <v>37.587794</v>
      </c>
    </row>
    <row r="9" customFormat="false" ht="13" hidden="false" customHeight="false" outlineLevel="0" collapsed="false">
      <c r="A9" s="0" t="s">
        <v>655</v>
      </c>
      <c r="B9" s="0" t="n">
        <v>8.5423328</v>
      </c>
      <c r="C9" s="0" t="n">
        <v>47.3723941</v>
      </c>
      <c r="D9" s="0" t="s">
        <v>1619</v>
      </c>
      <c r="F9" s="0" t="s">
        <v>191</v>
      </c>
      <c r="G9" s="0" t="n">
        <v>9.768893</v>
      </c>
      <c r="H9" s="0" t="n">
        <v>45.6209</v>
      </c>
    </row>
    <row r="10" customFormat="false" ht="13" hidden="false" customHeight="false" outlineLevel="0" collapsed="false">
      <c r="A10" s="0" t="s">
        <v>307</v>
      </c>
      <c r="B10" s="0" t="n">
        <v>14.4808369</v>
      </c>
      <c r="C10" s="0" t="n">
        <v>45.8133113</v>
      </c>
      <c r="F10" s="0" t="s">
        <v>1085</v>
      </c>
      <c r="G10" s="0" t="n">
        <v>14.595614</v>
      </c>
      <c r="H10" s="0" t="n">
        <v>41.684672</v>
      </c>
    </row>
    <row r="11" customFormat="false" ht="13" hidden="false" customHeight="false" outlineLevel="0" collapsed="false">
      <c r="A11" s="0" t="s">
        <v>258</v>
      </c>
      <c r="B11" s="0" t="n">
        <v>-7.8896263</v>
      </c>
      <c r="C11" s="0" t="n">
        <v>40.0332629</v>
      </c>
      <c r="F11" s="0" t="s">
        <v>105</v>
      </c>
      <c r="G11" s="0" t="n">
        <v>16.6210027</v>
      </c>
      <c r="H11" s="0" t="n">
        <v>40.9842539</v>
      </c>
    </row>
    <row r="12" customFormat="false" ht="13" hidden="false" customHeight="false" outlineLevel="0" collapsed="false">
      <c r="F12" s="0" t="s">
        <v>361</v>
      </c>
      <c r="G12" s="0" t="n">
        <v>9.0977538</v>
      </c>
      <c r="H12" s="0" t="n">
        <v>40.061604</v>
      </c>
    </row>
    <row r="13" customFormat="false" ht="13" hidden="false" customHeight="false" outlineLevel="0" collapsed="false">
      <c r="F13" s="0" t="s">
        <v>1499</v>
      </c>
      <c r="G13" s="0" t="n">
        <v>13.055904</v>
      </c>
      <c r="H13" s="0" t="n">
        <v>46.151042</v>
      </c>
    </row>
    <row r="14" customFormat="false" ht="13" hidden="false" customHeight="false" outlineLevel="0" collapsed="false">
      <c r="F14" s="4" t="s">
        <v>1073</v>
      </c>
      <c r="G14" s="0" t="n">
        <v>13.854983</v>
      </c>
      <c r="H14" s="0" t="n">
        <v>42.227681</v>
      </c>
    </row>
    <row r="15" customFormat="false" ht="13" hidden="false" customHeight="false" outlineLevel="0" collapsed="false">
      <c r="A15" s="28" t="s">
        <v>1620</v>
      </c>
      <c r="F15" s="0" t="s">
        <v>147</v>
      </c>
      <c r="G15" s="0" t="n">
        <v>16.0816</v>
      </c>
      <c r="H15" s="0" t="n">
        <v>47.7221</v>
      </c>
    </row>
    <row r="16" customFormat="false" ht="13" hidden="false" customHeight="false" outlineLevel="0" collapsed="false">
      <c r="F16" s="0" t="s">
        <v>54</v>
      </c>
      <c r="G16" s="0" t="n">
        <v>16.4166666</v>
      </c>
      <c r="H16" s="0" t="n">
        <v>47.5000001</v>
      </c>
    </row>
    <row r="17" customFormat="false" ht="13" hidden="false" customHeight="false" outlineLevel="0" collapsed="false">
      <c r="F17" s="0" t="s">
        <v>688</v>
      </c>
      <c r="G17" s="0" t="n">
        <v>5.44553</v>
      </c>
      <c r="H17" s="0" t="n">
        <v>43.5277</v>
      </c>
    </row>
    <row r="18" customFormat="false" ht="13" hidden="false" customHeight="false" outlineLevel="0" collapsed="false">
      <c r="F18" s="0" t="s">
        <v>616</v>
      </c>
      <c r="G18" s="0" t="n">
        <v>-122.419</v>
      </c>
      <c r="H18" s="0" t="n">
        <v>37.7793</v>
      </c>
      <c r="I18" s="0" t="s">
        <v>1617</v>
      </c>
    </row>
    <row r="19" customFormat="false" ht="13" hidden="false" customHeight="false" outlineLevel="0" collapsed="false">
      <c r="F19" s="0" t="s">
        <v>174</v>
      </c>
      <c r="G19" s="0" t="n">
        <v>15.1666665</v>
      </c>
      <c r="H19" s="0" t="n">
        <v>47.2500001</v>
      </c>
    </row>
    <row r="20" customFormat="false" ht="13" hidden="false" customHeight="false" outlineLevel="0" collapsed="false">
      <c r="F20" s="0" t="s">
        <v>312</v>
      </c>
      <c r="G20" s="0" t="n">
        <v>9.0684138</v>
      </c>
      <c r="H20" s="0" t="n">
        <v>42.1880897</v>
      </c>
    </row>
    <row r="21" customFormat="false" ht="13" hidden="false" customHeight="false" outlineLevel="0" collapsed="false">
      <c r="F21" s="0" t="s">
        <v>1118</v>
      </c>
      <c r="G21" s="0" t="n">
        <v>7.40747</v>
      </c>
      <c r="H21" s="0" t="n">
        <v>48.2491765</v>
      </c>
    </row>
    <row r="22" customFormat="false" ht="13" hidden="false" customHeight="false" outlineLevel="0" collapsed="false">
      <c r="F22" s="0" t="s">
        <v>236</v>
      </c>
      <c r="G22" s="0" t="n">
        <v>3.89687</v>
      </c>
      <c r="H22" s="0" t="n">
        <v>43.5985</v>
      </c>
      <c r="I22" s="0" t="s">
        <v>1621</v>
      </c>
    </row>
    <row r="23" customFormat="false" ht="24" hidden="false" customHeight="false" outlineLevel="0" collapsed="false">
      <c r="F23" s="4" t="s">
        <v>635</v>
      </c>
      <c r="G23" s="0" t="n">
        <v>9.1949534</v>
      </c>
      <c r="H23" s="0" t="n">
        <v>48.6296972</v>
      </c>
    </row>
    <row r="24" customFormat="false" ht="13" hidden="false" customHeight="false" outlineLevel="0" collapsed="false">
      <c r="F24" s="4" t="s">
        <v>547</v>
      </c>
      <c r="G24" s="0" t="n">
        <v>9.1909725</v>
      </c>
      <c r="H24" s="0" t="n">
        <v>50.6118537</v>
      </c>
    </row>
    <row r="25" customFormat="false" ht="13" hidden="false" customHeight="false" outlineLevel="0" collapsed="false">
      <c r="F25" s="0" t="s">
        <v>198</v>
      </c>
      <c r="G25" s="0" t="n">
        <v>7.4396553</v>
      </c>
      <c r="H25" s="0" t="n">
        <v>49.7497346</v>
      </c>
    </row>
    <row r="26" customFormat="false" ht="13" hidden="false" customHeight="false" outlineLevel="0" collapsed="false">
      <c r="F26" s="4" t="s">
        <v>1327</v>
      </c>
      <c r="G26" s="0" t="n">
        <v>8.7026296</v>
      </c>
      <c r="H26" s="0" t="n">
        <v>44.4777617</v>
      </c>
    </row>
    <row r="27" customFormat="false" ht="13" hidden="false" customHeight="false" outlineLevel="0" collapsed="false">
      <c r="F27" s="2" t="s">
        <v>1581</v>
      </c>
      <c r="G27" s="0" t="n">
        <v>7.923549</v>
      </c>
      <c r="H27" s="0" t="n">
        <v>45.060735</v>
      </c>
    </row>
    <row r="28" customFormat="false" ht="13" hidden="false" customHeight="false" outlineLevel="0" collapsed="false">
      <c r="F28" s="4" t="s">
        <v>656</v>
      </c>
      <c r="G28" s="0" t="n">
        <v>9.6027351</v>
      </c>
      <c r="H28" s="0" t="n">
        <v>46.6960615</v>
      </c>
    </row>
    <row r="29" customFormat="false" ht="13" hidden="false" customHeight="false" outlineLevel="0" collapsed="false">
      <c r="F29" s="4" t="s">
        <v>458</v>
      </c>
      <c r="G29" s="0" t="n">
        <v>173.304275512695</v>
      </c>
      <c r="H29" s="0" t="n">
        <v>-41.5650978088378</v>
      </c>
    </row>
    <row r="30" customFormat="false" ht="13" hidden="false" customHeight="false" outlineLevel="0" collapsed="false">
      <c r="F30" s="4" t="s">
        <v>452</v>
      </c>
      <c r="G30" s="0" t="n">
        <v>3.3553309</v>
      </c>
      <c r="H30" s="0" t="n">
        <v>43.591422</v>
      </c>
    </row>
    <row r="31" customFormat="false" ht="13" hidden="false" customHeight="false" outlineLevel="0" collapsed="false">
      <c r="F31" s="4" t="s">
        <v>441</v>
      </c>
      <c r="G31" s="0" t="n">
        <v>16.1759605407714</v>
      </c>
      <c r="H31" s="0" t="n">
        <v>40.4932327270507</v>
      </c>
    </row>
    <row r="32" customFormat="false" ht="13" hidden="false" customHeight="false" outlineLevel="0" collapsed="false">
      <c r="F32" s="4" t="s">
        <v>1622</v>
      </c>
    </row>
    <row r="33" customFormat="false" ht="13" hidden="false" customHeight="false" outlineLevel="0" collapsed="false">
      <c r="F33" s="0" t="s">
        <v>431</v>
      </c>
      <c r="G33" s="30" t="n">
        <v>16.3725042</v>
      </c>
      <c r="H33" s="30" t="n">
        <v>48.2083537</v>
      </c>
    </row>
    <row r="34" customFormat="false" ht="13" hidden="false" customHeight="false" outlineLevel="0" collapsed="false">
      <c r="F34" s="4" t="s">
        <v>324</v>
      </c>
      <c r="G34" s="0" t="n">
        <v>4.2224863</v>
      </c>
      <c r="H34" s="0" t="n">
        <v>47.2780872</v>
      </c>
    </row>
    <row r="35" customFormat="false" ht="13" hidden="false" customHeight="false" outlineLevel="0" collapsed="false">
      <c r="F35" s="4" t="s">
        <v>308</v>
      </c>
      <c r="G35" s="0" t="n">
        <v>14.4808369</v>
      </c>
      <c r="H35" s="0" t="n">
        <v>45.8133113</v>
      </c>
    </row>
    <row r="36" customFormat="false" ht="13" hidden="false" customHeight="false" outlineLevel="0" collapsed="false">
      <c r="F36" s="4" t="s">
        <v>259</v>
      </c>
      <c r="G36" s="0" t="n">
        <v>-8.6107884</v>
      </c>
      <c r="H36" s="0" t="n">
        <v>41.1494512</v>
      </c>
    </row>
    <row r="37" customFormat="false" ht="13" hidden="false" customHeight="false" outlineLevel="0" collapsed="false">
      <c r="F37" s="4" t="s">
        <v>152</v>
      </c>
      <c r="G37" s="0" t="n">
        <v>12.7662312</v>
      </c>
      <c r="H37" s="0" t="n">
        <v>41.9808038</v>
      </c>
    </row>
    <row r="38" customFormat="false" ht="13" hidden="false" customHeight="false" outlineLevel="0" collapsed="false">
      <c r="F38" s="0" t="s">
        <v>142</v>
      </c>
      <c r="G38" s="0" t="n">
        <v>174.766</v>
      </c>
      <c r="H38" s="0" t="n">
        <v>-36.8535</v>
      </c>
      <c r="I38" s="0" t="s">
        <v>1618</v>
      </c>
    </row>
    <row r="39" customFormat="false" ht="13" hidden="false" customHeight="false" outlineLevel="0" collapsed="false">
      <c r="F39" s="4" t="s">
        <v>46</v>
      </c>
      <c r="G39" s="0" t="n">
        <v>-0.5800364</v>
      </c>
      <c r="H39" s="0" t="n">
        <v>44.841225</v>
      </c>
    </row>
  </sheetData>
  <hyperlinks>
    <hyperlink ref="A15" r:id="rId1" display="https://www.gpskoordinaten.de/"/>
  </hyperlink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84765625" defaultRowHeight="13" zeroHeight="false" outlineLevelRow="0" outlineLevelCol="0"/>
  <cols>
    <col collapsed="false" customWidth="true" hidden="false" outlineLevel="0" max="1" min="1" style="31" width="24.49"/>
    <col collapsed="false" customWidth="false" hidden="false" outlineLevel="0" max="2" min="2" style="32" width="10.84"/>
  </cols>
  <sheetData>
    <row r="1" customFormat="false" ht="13" hidden="false" customHeight="false" outlineLevel="0" collapsed="false">
      <c r="A1" s="31" t="s">
        <v>1623</v>
      </c>
      <c r="B1" s="32" t="s">
        <v>1624</v>
      </c>
    </row>
    <row r="2" customFormat="false" ht="13" hidden="false" customHeight="false" outlineLevel="0" collapsed="false">
      <c r="A2" s="31" t="n">
        <f aca="true">TODAY()</f>
        <v>44490</v>
      </c>
      <c r="B2" s="32" t="n">
        <v>2021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3:I515"/>
  <sheetViews>
    <sheetView showFormulas="false" showGridLines="true" showRowColHeaders="true" showZeros="true" rightToLeft="false" tabSelected="false" showOutlineSymbols="true" defaultGridColor="true" view="normal" topLeftCell="A1" colorId="64" zoomScale="109" zoomScaleNormal="109" zoomScalePageLayoutView="100" workbookViewId="0">
      <pane xSplit="2" ySplit="5" topLeftCell="C6" activePane="bottomRight" state="frozen"/>
      <selection pane="topLeft" activeCell="A1" activeCellId="0" sqref="A1"/>
      <selection pane="topRight" activeCell="C1" activeCellId="0" sqref="C1"/>
      <selection pane="bottomLeft" activeCell="A6" activeCellId="0" sqref="A6"/>
      <selection pane="bottomRight" activeCell="G11" activeCellId="0" sqref="G11"/>
    </sheetView>
  </sheetViews>
  <sheetFormatPr defaultColWidth="11.515625" defaultRowHeight="13" zeroHeight="false" outlineLevelRow="0" outlineLevelCol="0"/>
  <cols>
    <col collapsed="false" customWidth="true" hidden="false" outlineLevel="0" max="1" min="1" style="0" width="5.83"/>
    <col collapsed="false" customWidth="true" hidden="false" outlineLevel="0" max="2" min="2" style="0" width="8.67"/>
    <col collapsed="false" customWidth="true" hidden="false" outlineLevel="0" max="3" min="3" style="0" width="20.99"/>
    <col collapsed="false" customWidth="true" hidden="false" outlineLevel="0" max="4" min="4" style="0" width="28.84"/>
    <col collapsed="false" customWidth="true" hidden="false" outlineLevel="0" max="5" min="5" style="0" width="11.84"/>
    <col collapsed="false" customWidth="true" hidden="false" outlineLevel="0" max="6" min="6" style="32" width="24.49"/>
    <col collapsed="false" customWidth="true" hidden="false" outlineLevel="0" max="7" min="7" style="0" width="30.83"/>
    <col collapsed="false" customWidth="true" hidden="false" outlineLevel="0" max="8" min="8" style="0" width="30.17"/>
    <col collapsed="false" customWidth="true" hidden="false" outlineLevel="0" max="9" min="9" style="0" width="26.83"/>
    <col collapsed="false" customWidth="true" hidden="false" outlineLevel="0" max="10" min="10" style="0" width="18.66"/>
    <col collapsed="false" customWidth="true" hidden="false" outlineLevel="0" max="11" min="11" style="0" width="19.16"/>
  </cols>
  <sheetData>
    <row r="3" customFormat="false" ht="13" hidden="false" customHeight="false" outlineLevel="0" collapsed="false">
      <c r="A3" s="33" t="s">
        <v>1625</v>
      </c>
      <c r="B3" s="34" t="s">
        <v>1626</v>
      </c>
    </row>
    <row r="5" customFormat="false" ht="13" hidden="false" customHeight="false" outlineLevel="0" collapsed="false">
      <c r="A5" s="35"/>
      <c r="B5" s="36" t="s">
        <v>1627</v>
      </c>
      <c r="C5" s="37"/>
      <c r="F5" s="0"/>
    </row>
    <row r="6" customFormat="false" ht="13" hidden="false" customHeight="false" outlineLevel="0" collapsed="false">
      <c r="A6" s="38" t="s">
        <v>1</v>
      </c>
      <c r="B6" s="39" t="s">
        <v>1628</v>
      </c>
      <c r="C6" s="40" t="s">
        <v>1629</v>
      </c>
      <c r="F6" s="0"/>
    </row>
    <row r="7" customFormat="false" ht="13" hidden="false" customHeight="false" outlineLevel="0" collapsed="false">
      <c r="A7" s="41" t="s">
        <v>333</v>
      </c>
      <c r="B7" s="42" t="n">
        <v>3</v>
      </c>
      <c r="C7" s="43" t="n">
        <v>0</v>
      </c>
      <c r="F7" s="0"/>
    </row>
    <row r="8" customFormat="false" ht="13" hidden="false" customHeight="false" outlineLevel="0" collapsed="false">
      <c r="A8" s="44" t="s">
        <v>44</v>
      </c>
      <c r="B8" s="45" t="n">
        <v>414</v>
      </c>
      <c r="C8" s="46" t="n">
        <v>0</v>
      </c>
      <c r="F8" s="0"/>
    </row>
    <row r="9" customFormat="false" ht="13" hidden="false" customHeight="false" outlineLevel="0" collapsed="false">
      <c r="A9" s="44" t="s">
        <v>99</v>
      </c>
      <c r="B9" s="45" t="n">
        <v>1</v>
      </c>
      <c r="C9" s="46" t="n">
        <v>0</v>
      </c>
      <c r="F9" s="0"/>
    </row>
    <row r="10" customFormat="false" ht="13" hidden="false" customHeight="false" outlineLevel="0" collapsed="false">
      <c r="A10" s="44" t="s">
        <v>349</v>
      </c>
      <c r="B10" s="45" t="n">
        <v>3</v>
      </c>
      <c r="C10" s="46" t="n">
        <v>0</v>
      </c>
      <c r="F10" s="0"/>
    </row>
    <row r="11" customFormat="false" ht="13" hidden="false" customHeight="false" outlineLevel="0" collapsed="false">
      <c r="A11" s="44" t="s">
        <v>71</v>
      </c>
      <c r="B11" s="45" t="n">
        <v>28</v>
      </c>
      <c r="C11" s="46" t="n">
        <v>0</v>
      </c>
      <c r="F11" s="0"/>
    </row>
    <row r="12" customFormat="false" ht="13" hidden="false" customHeight="false" outlineLevel="0" collapsed="false">
      <c r="A12" s="44" t="s">
        <v>128</v>
      </c>
      <c r="B12" s="45" t="n">
        <v>4</v>
      </c>
      <c r="C12" s="46" t="n">
        <v>0</v>
      </c>
      <c r="F12" s="0"/>
    </row>
    <row r="13" customFormat="false" ht="13" hidden="false" customHeight="false" outlineLevel="0" collapsed="false">
      <c r="A13" s="44" t="s">
        <v>52</v>
      </c>
      <c r="B13" s="45" t="n">
        <v>68</v>
      </c>
      <c r="C13" s="46" t="n">
        <v>0</v>
      </c>
      <c r="F13" s="0"/>
    </row>
    <row r="14" customFormat="false" ht="13" hidden="false" customHeight="false" outlineLevel="0" collapsed="false">
      <c r="A14" s="44" t="s">
        <v>89</v>
      </c>
      <c r="B14" s="45" t="n">
        <v>147</v>
      </c>
      <c r="C14" s="46" t="n">
        <v>0</v>
      </c>
      <c r="F14" s="0"/>
    </row>
    <row r="15" customFormat="false" ht="13" hidden="false" customHeight="false" outlineLevel="0" collapsed="false">
      <c r="A15" s="44" t="s">
        <v>285</v>
      </c>
      <c r="B15" s="47" t="n">
        <v>5</v>
      </c>
      <c r="C15" s="48" t="n">
        <v>0</v>
      </c>
      <c r="F15" s="0"/>
    </row>
    <row r="16" customFormat="false" ht="13" hidden="false" customHeight="false" outlineLevel="0" collapsed="false">
      <c r="A16" s="49" t="s">
        <v>1630</v>
      </c>
      <c r="B16" s="50" t="n">
        <v>673</v>
      </c>
      <c r="C16" s="51" t="n">
        <v>0</v>
      </c>
      <c r="F16" s="0"/>
    </row>
    <row r="515" customFormat="false" ht="13" hidden="false" customHeight="false" outlineLevel="0" collapsed="false">
      <c r="I515" s="12" t="n">
        <f aca="false">H513+H507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4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9" zoomScaleNormal="109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E10" activeCellId="0" sqref="E10"/>
    </sheetView>
  </sheetViews>
  <sheetFormatPr defaultColWidth="11.515625" defaultRowHeight="13" zeroHeight="false" outlineLevelRow="0" outlineLevelCol="0"/>
  <cols>
    <col collapsed="false" customWidth="true" hidden="false" outlineLevel="0" max="4" min="4" style="0" width="7.16"/>
    <col collapsed="false" customWidth="true" hidden="false" outlineLevel="0" max="5" min="5" style="0" width="20.66"/>
    <col collapsed="false" customWidth="true" hidden="false" outlineLevel="0" max="6" min="6" style="0" width="12.83"/>
    <col collapsed="false" customWidth="true" hidden="false" outlineLevel="0" max="7" min="7" style="0" width="8.16"/>
    <col collapsed="false" customWidth="true" hidden="false" outlineLevel="0" max="8" min="8" style="0" width="8"/>
    <col collapsed="false" customWidth="true" hidden="false" outlineLevel="0" max="10" min="9" style="0" width="11.84"/>
  </cols>
  <sheetData>
    <row r="1" customFormat="false" ht="13" hidden="false" customHeight="false" outlineLevel="0" collapsed="false">
      <c r="A1" s="7" t="s">
        <v>1631</v>
      </c>
    </row>
    <row r="3" customFormat="false" ht="13" hidden="false" customHeight="false" outlineLevel="0" collapsed="false">
      <c r="A3" s="52" t="s">
        <v>1</v>
      </c>
      <c r="B3" s="53" t="s">
        <v>1628</v>
      </c>
    </row>
    <row r="4" customFormat="false" ht="13" hidden="false" customHeight="false" outlineLevel="0" collapsed="false">
      <c r="A4" s="41" t="s">
        <v>333</v>
      </c>
      <c r="B4" s="54" t="n">
        <v>3</v>
      </c>
    </row>
    <row r="5" customFormat="false" ht="13" hidden="false" customHeight="false" outlineLevel="0" collapsed="false">
      <c r="A5" s="44" t="s">
        <v>44</v>
      </c>
      <c r="B5" s="55" t="n">
        <v>414</v>
      </c>
    </row>
    <row r="6" customFormat="false" ht="13" hidden="false" customHeight="false" outlineLevel="0" collapsed="false">
      <c r="A6" s="44" t="s">
        <v>99</v>
      </c>
      <c r="B6" s="55" t="n">
        <v>1</v>
      </c>
    </row>
    <row r="7" customFormat="false" ht="13" hidden="false" customHeight="false" outlineLevel="0" collapsed="false">
      <c r="A7" s="44" t="s">
        <v>349</v>
      </c>
      <c r="B7" s="55" t="n">
        <v>3</v>
      </c>
    </row>
    <row r="8" customFormat="false" ht="13" hidden="false" customHeight="false" outlineLevel="0" collapsed="false">
      <c r="A8" s="44" t="s">
        <v>71</v>
      </c>
      <c r="B8" s="55" t="n">
        <v>28</v>
      </c>
    </row>
    <row r="9" customFormat="false" ht="13" hidden="false" customHeight="false" outlineLevel="0" collapsed="false">
      <c r="A9" s="44" t="s">
        <v>128</v>
      </c>
      <c r="B9" s="55" t="n">
        <v>4</v>
      </c>
    </row>
    <row r="10" customFormat="false" ht="13" hidden="false" customHeight="false" outlineLevel="0" collapsed="false">
      <c r="A10" s="44" t="s">
        <v>52</v>
      </c>
      <c r="B10" s="55" t="n">
        <v>68</v>
      </c>
    </row>
    <row r="11" customFormat="false" ht="13" hidden="false" customHeight="false" outlineLevel="0" collapsed="false">
      <c r="A11" s="44" t="s">
        <v>89</v>
      </c>
      <c r="B11" s="55" t="n">
        <v>147</v>
      </c>
    </row>
    <row r="12" customFormat="false" ht="13" hidden="false" customHeight="false" outlineLevel="0" collapsed="false">
      <c r="A12" s="44" t="s">
        <v>285</v>
      </c>
      <c r="B12" s="56" t="n">
        <v>5</v>
      </c>
    </row>
    <row r="13" customFormat="false" ht="13" hidden="false" customHeight="false" outlineLevel="0" collapsed="false">
      <c r="A13" s="49" t="s">
        <v>1630</v>
      </c>
      <c r="B13" s="57" t="n">
        <v>673</v>
      </c>
    </row>
  </sheetData>
  <autoFilter ref="A1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2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4:G208"/>
  <sheetViews>
    <sheetView showFormulas="false" showGridLines="true" showRowColHeaders="true" showZeros="true" rightToLeft="false" tabSelected="false" showOutlineSymbols="true" defaultGridColor="true" view="normal" topLeftCell="A1" colorId="64" zoomScale="109" zoomScaleNormal="109" zoomScalePageLayoutView="100" workbookViewId="0">
      <pane xSplit="2" ySplit="6" topLeftCell="C79" activePane="bottomRight" state="frozen"/>
      <selection pane="topLeft" activeCell="A1" activeCellId="0" sqref="A1"/>
      <selection pane="topRight" activeCell="C1" activeCellId="0" sqref="C1"/>
      <selection pane="bottomLeft" activeCell="A79" activeCellId="0" sqref="A79"/>
      <selection pane="bottomRight" activeCell="B89" activeCellId="0" sqref="B89"/>
    </sheetView>
  </sheetViews>
  <sheetFormatPr defaultColWidth="11.515625" defaultRowHeight="13" zeroHeight="false" outlineLevelRow="0" outlineLevelCol="0"/>
  <cols>
    <col collapsed="false" customWidth="true" hidden="false" outlineLevel="0" max="1" min="1" style="0" width="17.67"/>
    <col collapsed="false" customWidth="true" hidden="false" outlineLevel="0" max="2" min="2" style="0" width="21.17"/>
    <col collapsed="false" customWidth="true" hidden="false" outlineLevel="0" max="3" min="3" style="0" width="10"/>
    <col collapsed="false" customWidth="true" hidden="false" outlineLevel="0" max="4" min="4" style="0" width="24.49"/>
    <col collapsed="false" customWidth="true" hidden="false" outlineLevel="0" max="5" min="5" style="0" width="25"/>
    <col collapsed="false" customWidth="true" hidden="false" outlineLevel="0" max="6" min="6" style="0" width="9.66"/>
    <col collapsed="false" customWidth="true" hidden="false" outlineLevel="0" max="8" min="7" style="0" width="12.17"/>
    <col collapsed="false" customWidth="true" hidden="false" outlineLevel="0" max="9" min="9" style="0" width="10.99"/>
  </cols>
  <sheetData>
    <row r="4" customFormat="false" ht="13" hidden="false" customHeight="false" outlineLevel="0" collapsed="false">
      <c r="A4" s="7" t="s">
        <v>1631</v>
      </c>
    </row>
    <row r="6" customFormat="false" ht="13" hidden="false" customHeight="false" outlineLevel="0" collapsed="false">
      <c r="A6" s="52" t="s">
        <v>1</v>
      </c>
      <c r="B6" s="36" t="s">
        <v>9</v>
      </c>
      <c r="C6" s="58" t="s">
        <v>1632</v>
      </c>
      <c r="D6" s="36" t="s">
        <v>7</v>
      </c>
      <c r="E6" s="36" t="s">
        <v>8</v>
      </c>
      <c r="F6" s="36" t="s">
        <v>1627</v>
      </c>
      <c r="G6" s="53"/>
    </row>
    <row r="7" customFormat="false" ht="13" hidden="false" customHeight="false" outlineLevel="0" collapsed="false">
      <c r="A7" s="41" t="s">
        <v>71</v>
      </c>
      <c r="B7" s="59"/>
      <c r="C7" s="60"/>
      <c r="D7" s="59"/>
      <c r="E7" s="59"/>
      <c r="F7" s="61" t="s">
        <v>1633</v>
      </c>
      <c r="G7" s="62" t="n">
        <v>28</v>
      </c>
    </row>
    <row r="8" customFormat="false" ht="13" hidden="false" customHeight="false" outlineLevel="0" collapsed="false">
      <c r="A8" s="63"/>
      <c r="B8" s="64"/>
      <c r="C8" s="65"/>
      <c r="D8" s="64"/>
      <c r="E8" s="64"/>
      <c r="F8" s="66" t="s">
        <v>1634</v>
      </c>
      <c r="G8" s="67" t="n">
        <v>0</v>
      </c>
    </row>
    <row r="9" customFormat="false" ht="13" hidden="false" customHeight="false" outlineLevel="0" collapsed="false">
      <c r="A9" s="68" t="s">
        <v>1635</v>
      </c>
      <c r="B9" s="69"/>
      <c r="C9" s="70"/>
      <c r="D9" s="69"/>
      <c r="E9" s="69"/>
      <c r="F9" s="71"/>
      <c r="G9" s="72" t="n">
        <v>28</v>
      </c>
    </row>
    <row r="10" customFormat="false" ht="13" hidden="false" customHeight="false" outlineLevel="0" collapsed="false">
      <c r="A10" s="68" t="s">
        <v>1636</v>
      </c>
      <c r="B10" s="69"/>
      <c r="C10" s="70"/>
      <c r="D10" s="69"/>
      <c r="E10" s="69"/>
      <c r="F10" s="71"/>
      <c r="G10" s="72" t="n">
        <v>0</v>
      </c>
    </row>
    <row r="11" customFormat="false" ht="13" hidden="false" customHeight="false" outlineLevel="0" collapsed="false">
      <c r="A11" s="41" t="s">
        <v>89</v>
      </c>
      <c r="B11" s="59"/>
      <c r="C11" s="60"/>
      <c r="D11" s="59"/>
      <c r="E11" s="59"/>
      <c r="F11" s="61" t="s">
        <v>1633</v>
      </c>
      <c r="G11" s="62" t="n">
        <v>147</v>
      </c>
    </row>
    <row r="12" customFormat="false" ht="13" hidden="false" customHeight="false" outlineLevel="0" collapsed="false">
      <c r="A12" s="63"/>
      <c r="B12" s="64"/>
      <c r="C12" s="65"/>
      <c r="D12" s="64"/>
      <c r="E12" s="64"/>
      <c r="F12" s="66" t="s">
        <v>1634</v>
      </c>
      <c r="G12" s="67" t="n">
        <v>0</v>
      </c>
    </row>
    <row r="13" customFormat="false" ht="13" hidden="false" customHeight="false" outlineLevel="0" collapsed="false">
      <c r="A13" s="68" t="s">
        <v>1637</v>
      </c>
      <c r="B13" s="69"/>
      <c r="C13" s="70"/>
      <c r="D13" s="69"/>
      <c r="E13" s="69"/>
      <c r="F13" s="71"/>
      <c r="G13" s="72" t="n">
        <v>147</v>
      </c>
    </row>
    <row r="14" customFormat="false" ht="13" hidden="false" customHeight="false" outlineLevel="0" collapsed="false">
      <c r="A14" s="68" t="s">
        <v>1638</v>
      </c>
      <c r="B14" s="69"/>
      <c r="C14" s="70"/>
      <c r="D14" s="69"/>
      <c r="E14" s="69"/>
      <c r="F14" s="71"/>
      <c r="G14" s="72" t="n">
        <v>0</v>
      </c>
    </row>
    <row r="15" customFormat="false" ht="13" hidden="false" customHeight="false" outlineLevel="0" collapsed="false">
      <c r="A15" s="41" t="s">
        <v>128</v>
      </c>
      <c r="B15" s="59"/>
      <c r="C15" s="60"/>
      <c r="D15" s="59"/>
      <c r="E15" s="59"/>
      <c r="F15" s="61" t="s">
        <v>1633</v>
      </c>
      <c r="G15" s="62" t="n">
        <v>4</v>
      </c>
    </row>
    <row r="16" customFormat="false" ht="13" hidden="false" customHeight="false" outlineLevel="0" collapsed="false">
      <c r="A16" s="63"/>
      <c r="B16" s="64"/>
      <c r="C16" s="65"/>
      <c r="D16" s="64"/>
      <c r="E16" s="64"/>
      <c r="F16" s="66" t="s">
        <v>1634</v>
      </c>
      <c r="G16" s="67" t="n">
        <v>0</v>
      </c>
    </row>
    <row r="17" customFormat="false" ht="13" hidden="false" customHeight="false" outlineLevel="0" collapsed="false">
      <c r="A17" s="68" t="s">
        <v>1639</v>
      </c>
      <c r="B17" s="69"/>
      <c r="C17" s="70"/>
      <c r="D17" s="69"/>
      <c r="E17" s="69"/>
      <c r="F17" s="71"/>
      <c r="G17" s="72" t="n">
        <v>4</v>
      </c>
    </row>
    <row r="18" customFormat="false" ht="13" hidden="false" customHeight="false" outlineLevel="0" collapsed="false">
      <c r="A18" s="68" t="s">
        <v>1640</v>
      </c>
      <c r="B18" s="69"/>
      <c r="C18" s="70"/>
      <c r="D18" s="69"/>
      <c r="E18" s="69"/>
      <c r="F18" s="71"/>
      <c r="G18" s="72" t="n">
        <v>0</v>
      </c>
    </row>
    <row r="19" customFormat="false" ht="13" hidden="false" customHeight="false" outlineLevel="0" collapsed="false">
      <c r="A19" s="41" t="s">
        <v>52</v>
      </c>
      <c r="B19" s="59"/>
      <c r="C19" s="60"/>
      <c r="D19" s="59"/>
      <c r="E19" s="59"/>
      <c r="F19" s="61" t="s">
        <v>1633</v>
      </c>
      <c r="G19" s="62" t="n">
        <v>68</v>
      </c>
    </row>
    <row r="20" customFormat="false" ht="13" hidden="false" customHeight="false" outlineLevel="0" collapsed="false">
      <c r="A20" s="63"/>
      <c r="B20" s="64"/>
      <c r="C20" s="65"/>
      <c r="D20" s="64"/>
      <c r="E20" s="64"/>
      <c r="F20" s="66" t="s">
        <v>1634</v>
      </c>
      <c r="G20" s="67" t="n">
        <v>0</v>
      </c>
    </row>
    <row r="21" customFormat="false" ht="13" hidden="false" customHeight="false" outlineLevel="0" collapsed="false">
      <c r="A21" s="68" t="s">
        <v>1641</v>
      </c>
      <c r="B21" s="69"/>
      <c r="C21" s="70"/>
      <c r="D21" s="69"/>
      <c r="E21" s="69"/>
      <c r="F21" s="71"/>
      <c r="G21" s="72" t="n">
        <v>68</v>
      </c>
    </row>
    <row r="22" customFormat="false" ht="13" hidden="false" customHeight="false" outlineLevel="0" collapsed="false">
      <c r="A22" s="68" t="s">
        <v>1642</v>
      </c>
      <c r="B22" s="69"/>
      <c r="C22" s="70"/>
      <c r="D22" s="69"/>
      <c r="E22" s="69"/>
      <c r="F22" s="71"/>
      <c r="G22" s="72" t="n">
        <v>0</v>
      </c>
    </row>
    <row r="23" customFormat="false" ht="13" hidden="false" customHeight="false" outlineLevel="0" collapsed="false">
      <c r="A23" s="41" t="s">
        <v>44</v>
      </c>
      <c r="B23" s="73" t="s">
        <v>444</v>
      </c>
      <c r="C23" s="60"/>
      <c r="D23" s="59"/>
      <c r="E23" s="59"/>
      <c r="F23" s="61" t="s">
        <v>1633</v>
      </c>
      <c r="G23" s="62" t="n">
        <v>2</v>
      </c>
    </row>
    <row r="24" customFormat="false" ht="13" hidden="false" customHeight="false" outlineLevel="0" collapsed="false">
      <c r="A24" s="44"/>
      <c r="B24" s="74"/>
      <c r="C24" s="75"/>
      <c r="D24" s="76"/>
      <c r="E24" s="76"/>
      <c r="F24" s="77" t="s">
        <v>1634</v>
      </c>
      <c r="G24" s="67" t="n">
        <v>0</v>
      </c>
    </row>
    <row r="25" customFormat="false" ht="13" hidden="false" customHeight="false" outlineLevel="0" collapsed="false">
      <c r="A25" s="44"/>
      <c r="B25" s="78" t="s">
        <v>1643</v>
      </c>
      <c r="C25" s="70"/>
      <c r="D25" s="69"/>
      <c r="E25" s="69"/>
      <c r="F25" s="71"/>
      <c r="G25" s="72" t="n">
        <v>2</v>
      </c>
    </row>
    <row r="26" customFormat="false" ht="13" hidden="false" customHeight="false" outlineLevel="0" collapsed="false">
      <c r="A26" s="44"/>
      <c r="B26" s="78" t="s">
        <v>1644</v>
      </c>
      <c r="C26" s="70"/>
      <c r="D26" s="69"/>
      <c r="E26" s="69"/>
      <c r="F26" s="71"/>
      <c r="G26" s="72" t="n">
        <v>0</v>
      </c>
    </row>
    <row r="27" customFormat="false" ht="13" hidden="false" customHeight="false" outlineLevel="0" collapsed="false">
      <c r="A27" s="44"/>
      <c r="B27" s="73" t="s">
        <v>196</v>
      </c>
      <c r="C27" s="60"/>
      <c r="D27" s="59"/>
      <c r="E27" s="59"/>
      <c r="F27" s="61" t="s">
        <v>1633</v>
      </c>
      <c r="G27" s="62" t="n">
        <v>5</v>
      </c>
    </row>
    <row r="28" customFormat="false" ht="13" hidden="false" customHeight="false" outlineLevel="0" collapsed="false">
      <c r="A28" s="44"/>
      <c r="B28" s="74"/>
      <c r="C28" s="65"/>
      <c r="D28" s="64"/>
      <c r="E28" s="64"/>
      <c r="F28" s="66" t="s">
        <v>1634</v>
      </c>
      <c r="G28" s="67" t="n">
        <v>0</v>
      </c>
    </row>
    <row r="29" customFormat="false" ht="13" hidden="false" customHeight="false" outlineLevel="0" collapsed="false">
      <c r="A29" s="44"/>
      <c r="B29" s="78" t="s">
        <v>1645</v>
      </c>
      <c r="C29" s="70"/>
      <c r="D29" s="69"/>
      <c r="E29" s="69"/>
      <c r="F29" s="71"/>
      <c r="G29" s="72" t="n">
        <v>5</v>
      </c>
    </row>
    <row r="30" customFormat="false" ht="13" hidden="false" customHeight="false" outlineLevel="0" collapsed="false">
      <c r="A30" s="44"/>
      <c r="B30" s="78" t="s">
        <v>1646</v>
      </c>
      <c r="C30" s="70"/>
      <c r="D30" s="69"/>
      <c r="E30" s="69"/>
      <c r="F30" s="71"/>
      <c r="G30" s="72" t="n">
        <v>0</v>
      </c>
    </row>
    <row r="31" customFormat="false" ht="13" hidden="false" customHeight="false" outlineLevel="0" collapsed="false">
      <c r="A31" s="44"/>
      <c r="B31" s="73" t="s">
        <v>493</v>
      </c>
      <c r="C31" s="79" t="n">
        <v>2016</v>
      </c>
      <c r="D31" s="73" t="s">
        <v>491</v>
      </c>
      <c r="E31" s="73" t="s">
        <v>492</v>
      </c>
      <c r="F31" s="73" t="s">
        <v>1633</v>
      </c>
      <c r="G31" s="62" t="n">
        <v>1</v>
      </c>
    </row>
    <row r="32" customFormat="false" ht="13" hidden="false" customHeight="false" outlineLevel="0" collapsed="false">
      <c r="A32" s="44"/>
      <c r="B32" s="80"/>
      <c r="C32" s="81"/>
      <c r="D32" s="74"/>
      <c r="E32" s="74"/>
      <c r="F32" s="74" t="s">
        <v>1634</v>
      </c>
      <c r="G32" s="67" t="n">
        <v>0</v>
      </c>
    </row>
    <row r="33" customFormat="false" ht="13" hidden="false" customHeight="false" outlineLevel="0" collapsed="false">
      <c r="A33" s="44"/>
      <c r="B33" s="80"/>
      <c r="C33" s="79" t="s">
        <v>1647</v>
      </c>
      <c r="D33" s="73" t="s">
        <v>644</v>
      </c>
      <c r="E33" s="73" t="s">
        <v>493</v>
      </c>
      <c r="F33" s="73" t="s">
        <v>1633</v>
      </c>
      <c r="G33" s="54"/>
    </row>
    <row r="34" customFormat="false" ht="13" hidden="false" customHeight="false" outlineLevel="0" collapsed="false">
      <c r="A34" s="44"/>
      <c r="B34" s="74"/>
      <c r="C34" s="81"/>
      <c r="D34" s="74"/>
      <c r="E34" s="74"/>
      <c r="F34" s="74" t="s">
        <v>1634</v>
      </c>
      <c r="G34" s="67" t="n">
        <v>0</v>
      </c>
    </row>
    <row r="35" customFormat="false" ht="13" hidden="false" customHeight="false" outlineLevel="0" collapsed="false">
      <c r="A35" s="44"/>
      <c r="B35" s="78" t="s">
        <v>1648</v>
      </c>
      <c r="C35" s="70"/>
      <c r="D35" s="69"/>
      <c r="E35" s="69"/>
      <c r="F35" s="71"/>
      <c r="G35" s="72" t="n">
        <v>1</v>
      </c>
    </row>
    <row r="36" customFormat="false" ht="13" hidden="false" customHeight="false" outlineLevel="0" collapsed="false">
      <c r="A36" s="44"/>
      <c r="B36" s="78" t="s">
        <v>1649</v>
      </c>
      <c r="C36" s="70"/>
      <c r="D36" s="69"/>
      <c r="E36" s="69"/>
      <c r="F36" s="71"/>
      <c r="G36" s="82" t="n">
        <v>0</v>
      </c>
    </row>
    <row r="37" customFormat="false" ht="13" hidden="false" customHeight="false" outlineLevel="0" collapsed="false">
      <c r="A37" s="44"/>
      <c r="B37" s="73" t="s">
        <v>73</v>
      </c>
      <c r="C37" s="60"/>
      <c r="D37" s="59"/>
      <c r="E37" s="59"/>
      <c r="F37" s="61" t="s">
        <v>1633</v>
      </c>
      <c r="G37" s="62" t="n">
        <v>23</v>
      </c>
    </row>
    <row r="38" customFormat="false" ht="13" hidden="false" customHeight="false" outlineLevel="0" collapsed="false">
      <c r="A38" s="44"/>
      <c r="B38" s="74"/>
      <c r="C38" s="65"/>
      <c r="D38" s="64"/>
      <c r="E38" s="64"/>
      <c r="F38" s="66" t="s">
        <v>1634</v>
      </c>
      <c r="G38" s="67" t="n">
        <v>0</v>
      </c>
    </row>
    <row r="39" customFormat="false" ht="13" hidden="false" customHeight="false" outlineLevel="0" collapsed="false">
      <c r="A39" s="44"/>
      <c r="B39" s="78" t="s">
        <v>1650</v>
      </c>
      <c r="C39" s="70"/>
      <c r="D39" s="69"/>
      <c r="E39" s="69"/>
      <c r="F39" s="71"/>
      <c r="G39" s="72" t="n">
        <v>23</v>
      </c>
    </row>
    <row r="40" customFormat="false" ht="13" hidden="false" customHeight="false" outlineLevel="0" collapsed="false">
      <c r="A40" s="44"/>
      <c r="B40" s="78" t="s">
        <v>1651</v>
      </c>
      <c r="C40" s="70"/>
      <c r="D40" s="69"/>
      <c r="E40" s="69"/>
      <c r="F40" s="71"/>
      <c r="G40" s="72" t="n">
        <v>0</v>
      </c>
    </row>
    <row r="41" customFormat="false" ht="13" hidden="false" customHeight="false" outlineLevel="0" collapsed="false">
      <c r="A41" s="44"/>
      <c r="B41" s="73" t="s">
        <v>532</v>
      </c>
      <c r="C41" s="60"/>
      <c r="D41" s="59"/>
      <c r="E41" s="59"/>
      <c r="F41" s="61" t="s">
        <v>1633</v>
      </c>
      <c r="G41" s="54"/>
    </row>
    <row r="42" customFormat="false" ht="13" hidden="false" customHeight="false" outlineLevel="0" collapsed="false">
      <c r="A42" s="44"/>
      <c r="B42" s="74"/>
      <c r="C42" s="65"/>
      <c r="D42" s="64"/>
      <c r="E42" s="64"/>
      <c r="F42" s="66" t="s">
        <v>1634</v>
      </c>
      <c r="G42" s="67" t="n">
        <v>0</v>
      </c>
    </row>
    <row r="43" customFormat="false" ht="13" hidden="false" customHeight="false" outlineLevel="0" collapsed="false">
      <c r="A43" s="44"/>
      <c r="B43" s="78" t="s">
        <v>1652</v>
      </c>
      <c r="C43" s="70"/>
      <c r="D43" s="69"/>
      <c r="E43" s="69"/>
      <c r="F43" s="71"/>
      <c r="G43" s="83"/>
    </row>
    <row r="44" customFormat="false" ht="13" hidden="false" customHeight="false" outlineLevel="0" collapsed="false">
      <c r="A44" s="44"/>
      <c r="B44" s="78" t="s">
        <v>1653</v>
      </c>
      <c r="C44" s="70"/>
      <c r="D44" s="69"/>
      <c r="E44" s="69"/>
      <c r="F44" s="71"/>
      <c r="G44" s="72" t="n">
        <v>0</v>
      </c>
    </row>
    <row r="45" customFormat="false" ht="13" hidden="false" customHeight="false" outlineLevel="0" collapsed="false">
      <c r="A45" s="44"/>
      <c r="B45" s="73" t="s">
        <v>1315</v>
      </c>
      <c r="C45" s="60"/>
      <c r="D45" s="59"/>
      <c r="E45" s="59"/>
      <c r="F45" s="61" t="s">
        <v>1633</v>
      </c>
      <c r="G45" s="54"/>
    </row>
    <row r="46" customFormat="false" ht="13" hidden="false" customHeight="false" outlineLevel="0" collapsed="false">
      <c r="A46" s="44"/>
      <c r="B46" s="74"/>
      <c r="C46" s="65"/>
      <c r="D46" s="64"/>
      <c r="E46" s="64"/>
      <c r="F46" s="66" t="s">
        <v>1634</v>
      </c>
      <c r="G46" s="67" t="n">
        <v>0</v>
      </c>
    </row>
    <row r="47" customFormat="false" ht="13" hidden="false" customHeight="false" outlineLevel="0" collapsed="false">
      <c r="A47" s="44"/>
      <c r="B47" s="78" t="s">
        <v>1654</v>
      </c>
      <c r="C47" s="70"/>
      <c r="D47" s="69"/>
      <c r="E47" s="69"/>
      <c r="F47" s="71"/>
      <c r="G47" s="83"/>
    </row>
    <row r="48" customFormat="false" ht="13" hidden="false" customHeight="false" outlineLevel="0" collapsed="false">
      <c r="A48" s="44"/>
      <c r="B48" s="78" t="s">
        <v>1655</v>
      </c>
      <c r="C48" s="70"/>
      <c r="D48" s="69"/>
      <c r="E48" s="69"/>
      <c r="F48" s="71"/>
      <c r="G48" s="72" t="n">
        <v>0</v>
      </c>
    </row>
    <row r="49" customFormat="false" ht="13" hidden="false" customHeight="false" outlineLevel="0" collapsed="false">
      <c r="A49" s="44"/>
      <c r="B49" s="73" t="s">
        <v>561</v>
      </c>
      <c r="C49" s="60"/>
      <c r="D49" s="59"/>
      <c r="E49" s="59"/>
      <c r="F49" s="61" t="s">
        <v>1633</v>
      </c>
      <c r="G49" s="62" t="n">
        <v>1</v>
      </c>
    </row>
    <row r="50" customFormat="false" ht="13" hidden="false" customHeight="false" outlineLevel="0" collapsed="false">
      <c r="A50" s="44"/>
      <c r="B50" s="74"/>
      <c r="C50" s="65"/>
      <c r="D50" s="64"/>
      <c r="E50" s="64"/>
      <c r="F50" s="66" t="s">
        <v>1634</v>
      </c>
      <c r="G50" s="67" t="n">
        <v>0</v>
      </c>
    </row>
    <row r="51" customFormat="false" ht="13" hidden="false" customHeight="false" outlineLevel="0" collapsed="false">
      <c r="A51" s="44"/>
      <c r="B51" s="78" t="s">
        <v>1656</v>
      </c>
      <c r="C51" s="70"/>
      <c r="D51" s="69"/>
      <c r="E51" s="69"/>
      <c r="F51" s="71"/>
      <c r="G51" s="72" t="n">
        <v>1</v>
      </c>
    </row>
    <row r="52" customFormat="false" ht="13" hidden="false" customHeight="false" outlineLevel="0" collapsed="false">
      <c r="A52" s="44"/>
      <c r="B52" s="78" t="s">
        <v>1657</v>
      </c>
      <c r="C52" s="70"/>
      <c r="D52" s="69"/>
      <c r="E52" s="69"/>
      <c r="F52" s="71"/>
      <c r="G52" s="72" t="n">
        <v>0</v>
      </c>
    </row>
    <row r="53" customFormat="false" ht="13" hidden="false" customHeight="false" outlineLevel="0" collapsed="false">
      <c r="A53" s="44"/>
      <c r="B53" s="73" t="s">
        <v>408</v>
      </c>
      <c r="C53" s="60"/>
      <c r="D53" s="59"/>
      <c r="E53" s="59"/>
      <c r="F53" s="61" t="s">
        <v>1633</v>
      </c>
      <c r="G53" s="62" t="n">
        <v>2</v>
      </c>
    </row>
    <row r="54" customFormat="false" ht="13" hidden="false" customHeight="false" outlineLevel="0" collapsed="false">
      <c r="A54" s="44"/>
      <c r="B54" s="74"/>
      <c r="C54" s="65"/>
      <c r="D54" s="64"/>
      <c r="E54" s="64"/>
      <c r="F54" s="66" t="s">
        <v>1634</v>
      </c>
      <c r="G54" s="67" t="n">
        <v>0</v>
      </c>
    </row>
    <row r="55" customFormat="false" ht="13" hidden="false" customHeight="false" outlineLevel="0" collapsed="false">
      <c r="A55" s="44"/>
      <c r="B55" s="78" t="s">
        <v>1658</v>
      </c>
      <c r="C55" s="70"/>
      <c r="D55" s="69"/>
      <c r="E55" s="69"/>
      <c r="F55" s="71"/>
      <c r="G55" s="72" t="n">
        <v>2</v>
      </c>
    </row>
    <row r="56" customFormat="false" ht="13" hidden="false" customHeight="false" outlineLevel="0" collapsed="false">
      <c r="A56" s="44"/>
      <c r="B56" s="78" t="s">
        <v>1659</v>
      </c>
      <c r="C56" s="70"/>
      <c r="D56" s="69"/>
      <c r="E56" s="69"/>
      <c r="F56" s="71"/>
      <c r="G56" s="72" t="n">
        <v>0</v>
      </c>
    </row>
    <row r="57" customFormat="false" ht="13" hidden="false" customHeight="false" outlineLevel="0" collapsed="false">
      <c r="A57" s="44"/>
      <c r="B57" s="73" t="s">
        <v>887</v>
      </c>
      <c r="C57" s="60"/>
      <c r="D57" s="59"/>
      <c r="E57" s="59"/>
      <c r="F57" s="61" t="s">
        <v>1633</v>
      </c>
      <c r="G57" s="54"/>
    </row>
    <row r="58" customFormat="false" ht="13" hidden="false" customHeight="false" outlineLevel="0" collapsed="false">
      <c r="A58" s="44"/>
      <c r="B58" s="74"/>
      <c r="C58" s="65"/>
      <c r="D58" s="64"/>
      <c r="E58" s="64"/>
      <c r="F58" s="66" t="s">
        <v>1634</v>
      </c>
      <c r="G58" s="67" t="n">
        <v>0</v>
      </c>
    </row>
    <row r="59" customFormat="false" ht="13" hidden="false" customHeight="false" outlineLevel="0" collapsed="false">
      <c r="A59" s="44"/>
      <c r="B59" s="78" t="s">
        <v>1660</v>
      </c>
      <c r="C59" s="70"/>
      <c r="D59" s="69"/>
      <c r="E59" s="69"/>
      <c r="F59" s="71"/>
      <c r="G59" s="83"/>
    </row>
    <row r="60" customFormat="false" ht="13" hidden="false" customHeight="false" outlineLevel="0" collapsed="false">
      <c r="A60" s="44"/>
      <c r="B60" s="78" t="s">
        <v>1661</v>
      </c>
      <c r="C60" s="70"/>
      <c r="D60" s="69"/>
      <c r="E60" s="69"/>
      <c r="F60" s="71"/>
      <c r="G60" s="72" t="n">
        <v>0</v>
      </c>
    </row>
    <row r="61" customFormat="false" ht="13" hidden="false" customHeight="false" outlineLevel="0" collapsed="false">
      <c r="A61" s="44"/>
      <c r="B61" s="73" t="s">
        <v>1031</v>
      </c>
      <c r="C61" s="60"/>
      <c r="D61" s="59"/>
      <c r="E61" s="59"/>
      <c r="F61" s="61" t="s">
        <v>1633</v>
      </c>
      <c r="G61" s="54"/>
    </row>
    <row r="62" customFormat="false" ht="13" hidden="false" customHeight="false" outlineLevel="0" collapsed="false">
      <c r="A62" s="44"/>
      <c r="B62" s="74"/>
      <c r="C62" s="65"/>
      <c r="D62" s="64"/>
      <c r="E62" s="64"/>
      <c r="F62" s="66" t="s">
        <v>1634</v>
      </c>
      <c r="G62" s="67" t="n">
        <v>0</v>
      </c>
    </row>
    <row r="63" customFormat="false" ht="13" hidden="false" customHeight="false" outlineLevel="0" collapsed="false">
      <c r="A63" s="44"/>
      <c r="B63" s="78" t="s">
        <v>1662</v>
      </c>
      <c r="C63" s="70"/>
      <c r="D63" s="69"/>
      <c r="E63" s="69"/>
      <c r="F63" s="71"/>
      <c r="G63" s="83"/>
    </row>
    <row r="64" customFormat="false" ht="13" hidden="false" customHeight="false" outlineLevel="0" collapsed="false">
      <c r="A64" s="44"/>
      <c r="B64" s="78" t="s">
        <v>1663</v>
      </c>
      <c r="C64" s="70"/>
      <c r="D64" s="69"/>
      <c r="E64" s="69"/>
      <c r="F64" s="71"/>
      <c r="G64" s="72" t="n">
        <v>0</v>
      </c>
    </row>
    <row r="65" customFormat="false" ht="13" hidden="false" customHeight="false" outlineLevel="0" collapsed="false">
      <c r="A65" s="44"/>
      <c r="B65" s="73" t="s">
        <v>48</v>
      </c>
      <c r="C65" s="60"/>
      <c r="D65" s="59"/>
      <c r="E65" s="59"/>
      <c r="F65" s="61" t="s">
        <v>1633</v>
      </c>
      <c r="G65" s="62" t="n">
        <v>211</v>
      </c>
    </row>
    <row r="66" customFormat="false" ht="13" hidden="false" customHeight="false" outlineLevel="0" collapsed="false">
      <c r="A66" s="44"/>
      <c r="B66" s="74"/>
      <c r="C66" s="65"/>
      <c r="D66" s="64"/>
      <c r="E66" s="64"/>
      <c r="F66" s="66" t="s">
        <v>1634</v>
      </c>
      <c r="G66" s="67" t="n">
        <v>0</v>
      </c>
    </row>
    <row r="67" customFormat="false" ht="13" hidden="false" customHeight="false" outlineLevel="0" collapsed="false">
      <c r="A67" s="44"/>
      <c r="B67" s="78" t="s">
        <v>1664</v>
      </c>
      <c r="C67" s="70"/>
      <c r="D67" s="69"/>
      <c r="E67" s="69"/>
      <c r="F67" s="71"/>
      <c r="G67" s="72" t="n">
        <v>211</v>
      </c>
    </row>
    <row r="68" customFormat="false" ht="13" hidden="false" customHeight="false" outlineLevel="0" collapsed="false">
      <c r="A68" s="44"/>
      <c r="B68" s="78" t="s">
        <v>1665</v>
      </c>
      <c r="C68" s="70"/>
      <c r="D68" s="69"/>
      <c r="E68" s="69"/>
      <c r="F68" s="71"/>
      <c r="G68" s="72" t="n">
        <v>0</v>
      </c>
    </row>
    <row r="69" customFormat="false" ht="13" hidden="false" customHeight="false" outlineLevel="0" collapsed="false">
      <c r="A69" s="44"/>
      <c r="B69" s="73" t="s">
        <v>79</v>
      </c>
      <c r="C69" s="60"/>
      <c r="D69" s="59"/>
      <c r="E69" s="59"/>
      <c r="F69" s="61" t="s">
        <v>1633</v>
      </c>
      <c r="G69" s="62" t="n">
        <v>4</v>
      </c>
    </row>
    <row r="70" customFormat="false" ht="13" hidden="false" customHeight="false" outlineLevel="0" collapsed="false">
      <c r="A70" s="44"/>
      <c r="B70" s="74"/>
      <c r="C70" s="65"/>
      <c r="D70" s="64"/>
      <c r="E70" s="64"/>
      <c r="F70" s="66" t="s">
        <v>1634</v>
      </c>
      <c r="G70" s="67" t="n">
        <v>0</v>
      </c>
    </row>
    <row r="71" customFormat="false" ht="13" hidden="false" customHeight="false" outlineLevel="0" collapsed="false">
      <c r="A71" s="44"/>
      <c r="B71" s="78" t="s">
        <v>1666</v>
      </c>
      <c r="C71" s="70"/>
      <c r="D71" s="69"/>
      <c r="E71" s="69"/>
      <c r="F71" s="71"/>
      <c r="G71" s="72" t="n">
        <v>4</v>
      </c>
    </row>
    <row r="72" customFormat="false" ht="13" hidden="false" customHeight="false" outlineLevel="0" collapsed="false">
      <c r="A72" s="44"/>
      <c r="B72" s="78" t="s">
        <v>1667</v>
      </c>
      <c r="C72" s="70"/>
      <c r="D72" s="69"/>
      <c r="E72" s="69"/>
      <c r="F72" s="71"/>
      <c r="G72" s="72" t="n">
        <v>0</v>
      </c>
    </row>
    <row r="73" customFormat="false" ht="13" hidden="false" customHeight="false" outlineLevel="0" collapsed="false">
      <c r="A73" s="44"/>
      <c r="B73" s="73" t="s">
        <v>857</v>
      </c>
      <c r="C73" s="60"/>
      <c r="D73" s="59"/>
      <c r="E73" s="59"/>
      <c r="F73" s="61" t="s">
        <v>1633</v>
      </c>
      <c r="G73" s="54"/>
    </row>
    <row r="74" customFormat="false" ht="13" hidden="false" customHeight="false" outlineLevel="0" collapsed="false">
      <c r="A74" s="44"/>
      <c r="B74" s="74"/>
      <c r="C74" s="65"/>
      <c r="D74" s="64"/>
      <c r="E74" s="64"/>
      <c r="F74" s="66" t="s">
        <v>1634</v>
      </c>
      <c r="G74" s="67" t="n">
        <v>0</v>
      </c>
    </row>
    <row r="75" customFormat="false" ht="13" hidden="false" customHeight="false" outlineLevel="0" collapsed="false">
      <c r="A75" s="44"/>
      <c r="B75" s="78" t="s">
        <v>1668</v>
      </c>
      <c r="C75" s="70"/>
      <c r="D75" s="69"/>
      <c r="E75" s="69"/>
      <c r="F75" s="71"/>
      <c r="G75" s="83"/>
    </row>
    <row r="76" customFormat="false" ht="13" hidden="false" customHeight="false" outlineLevel="0" collapsed="false">
      <c r="A76" s="44"/>
      <c r="B76" s="78" t="s">
        <v>1669</v>
      </c>
      <c r="C76" s="70"/>
      <c r="D76" s="69"/>
      <c r="E76" s="69"/>
      <c r="F76" s="71"/>
      <c r="G76" s="72" t="n">
        <v>0</v>
      </c>
    </row>
    <row r="77" customFormat="false" ht="13" hidden="false" customHeight="false" outlineLevel="0" collapsed="false">
      <c r="A77" s="44"/>
      <c r="B77" s="73" t="s">
        <v>163</v>
      </c>
      <c r="C77" s="60"/>
      <c r="D77" s="59"/>
      <c r="E77" s="59"/>
      <c r="F77" s="61" t="s">
        <v>1633</v>
      </c>
      <c r="G77" s="62" t="n">
        <v>36</v>
      </c>
    </row>
    <row r="78" customFormat="false" ht="13" hidden="false" customHeight="false" outlineLevel="0" collapsed="false">
      <c r="A78" s="44"/>
      <c r="B78" s="74"/>
      <c r="C78" s="65"/>
      <c r="D78" s="64"/>
      <c r="E78" s="64"/>
      <c r="F78" s="66" t="s">
        <v>1634</v>
      </c>
      <c r="G78" s="67" t="n">
        <v>0</v>
      </c>
    </row>
    <row r="79" customFormat="false" ht="13" hidden="false" customHeight="false" outlineLevel="0" collapsed="false">
      <c r="A79" s="44"/>
      <c r="B79" s="78" t="s">
        <v>1670</v>
      </c>
      <c r="C79" s="70"/>
      <c r="D79" s="69"/>
      <c r="E79" s="69"/>
      <c r="F79" s="71"/>
      <c r="G79" s="72" t="n">
        <v>36</v>
      </c>
    </row>
    <row r="80" customFormat="false" ht="13" hidden="false" customHeight="false" outlineLevel="0" collapsed="false">
      <c r="A80" s="44"/>
      <c r="B80" s="78" t="s">
        <v>1671</v>
      </c>
      <c r="C80" s="70"/>
      <c r="D80" s="69"/>
      <c r="E80" s="69"/>
      <c r="F80" s="71"/>
      <c r="G80" s="72" t="n">
        <v>0</v>
      </c>
    </row>
    <row r="81" customFormat="false" ht="13" hidden="false" customHeight="false" outlineLevel="0" collapsed="false">
      <c r="A81" s="44"/>
      <c r="B81" s="73" t="s">
        <v>69</v>
      </c>
      <c r="C81" s="60"/>
      <c r="D81" s="59"/>
      <c r="E81" s="59"/>
      <c r="F81" s="61" t="s">
        <v>1633</v>
      </c>
      <c r="G81" s="62" t="n">
        <v>15</v>
      </c>
    </row>
    <row r="82" customFormat="false" ht="13" hidden="false" customHeight="false" outlineLevel="0" collapsed="false">
      <c r="A82" s="44"/>
      <c r="B82" s="74"/>
      <c r="C82" s="65"/>
      <c r="D82" s="64"/>
      <c r="E82" s="64"/>
      <c r="F82" s="66" t="s">
        <v>1634</v>
      </c>
      <c r="G82" s="67" t="n">
        <v>0</v>
      </c>
    </row>
    <row r="83" customFormat="false" ht="13" hidden="false" customHeight="false" outlineLevel="0" collapsed="false">
      <c r="A83" s="44"/>
      <c r="B83" s="78" t="s">
        <v>1672</v>
      </c>
      <c r="C83" s="70"/>
      <c r="D83" s="69"/>
      <c r="E83" s="69"/>
      <c r="F83" s="71"/>
      <c r="G83" s="72" t="n">
        <v>15</v>
      </c>
    </row>
    <row r="84" customFormat="false" ht="13" hidden="false" customHeight="false" outlineLevel="0" collapsed="false">
      <c r="A84" s="44"/>
      <c r="B84" s="78" t="s">
        <v>1673</v>
      </c>
      <c r="C84" s="70"/>
      <c r="D84" s="69"/>
      <c r="E84" s="69"/>
      <c r="F84" s="71"/>
      <c r="G84" s="72" t="n">
        <v>0</v>
      </c>
    </row>
    <row r="85" customFormat="false" ht="13" hidden="false" customHeight="false" outlineLevel="0" collapsed="false">
      <c r="A85" s="44"/>
      <c r="B85" s="73" t="s">
        <v>1076</v>
      </c>
      <c r="C85" s="60"/>
      <c r="D85" s="59"/>
      <c r="E85" s="59"/>
      <c r="F85" s="61" t="s">
        <v>1633</v>
      </c>
      <c r="G85" s="62" t="n">
        <v>1</v>
      </c>
    </row>
    <row r="86" customFormat="false" ht="13" hidden="false" customHeight="false" outlineLevel="0" collapsed="false">
      <c r="A86" s="44"/>
      <c r="B86" s="74"/>
      <c r="C86" s="65"/>
      <c r="D86" s="64"/>
      <c r="E86" s="64"/>
      <c r="F86" s="66" t="s">
        <v>1634</v>
      </c>
      <c r="G86" s="67" t="n">
        <v>0</v>
      </c>
    </row>
    <row r="87" customFormat="false" ht="13" hidden="false" customHeight="false" outlineLevel="0" collapsed="false">
      <c r="A87" s="44"/>
      <c r="B87" s="78" t="s">
        <v>1674</v>
      </c>
      <c r="C87" s="70"/>
      <c r="D87" s="69"/>
      <c r="E87" s="69"/>
      <c r="F87" s="71"/>
      <c r="G87" s="72" t="n">
        <v>1</v>
      </c>
    </row>
    <row r="88" customFormat="false" ht="13" hidden="false" customHeight="false" outlineLevel="0" collapsed="false">
      <c r="A88" s="44"/>
      <c r="B88" s="78" t="s">
        <v>1675</v>
      </c>
      <c r="C88" s="70"/>
      <c r="D88" s="69"/>
      <c r="E88" s="69"/>
      <c r="F88" s="71"/>
      <c r="G88" s="72" t="n">
        <v>0</v>
      </c>
    </row>
    <row r="89" customFormat="false" ht="13" hidden="false" customHeight="false" outlineLevel="0" collapsed="false">
      <c r="A89" s="44"/>
      <c r="B89" s="73" t="s">
        <v>1237</v>
      </c>
      <c r="C89" s="60"/>
      <c r="D89" s="59"/>
      <c r="E89" s="59"/>
      <c r="F89" s="61" t="s">
        <v>1633</v>
      </c>
      <c r="G89" s="54"/>
    </row>
    <row r="90" customFormat="false" ht="13" hidden="false" customHeight="false" outlineLevel="0" collapsed="false">
      <c r="A90" s="44"/>
      <c r="B90" s="74"/>
      <c r="C90" s="65"/>
      <c r="D90" s="64"/>
      <c r="E90" s="64"/>
      <c r="F90" s="66" t="s">
        <v>1634</v>
      </c>
      <c r="G90" s="67" t="n">
        <v>0</v>
      </c>
    </row>
    <row r="91" customFormat="false" ht="13" hidden="false" customHeight="false" outlineLevel="0" collapsed="false">
      <c r="A91" s="44"/>
      <c r="B91" s="78" t="s">
        <v>1676</v>
      </c>
      <c r="C91" s="70"/>
      <c r="D91" s="69"/>
      <c r="E91" s="69"/>
      <c r="F91" s="71"/>
      <c r="G91" s="83"/>
    </row>
    <row r="92" customFormat="false" ht="13" hidden="false" customHeight="false" outlineLevel="0" collapsed="false">
      <c r="A92" s="44"/>
      <c r="B92" s="78" t="s">
        <v>1677</v>
      </c>
      <c r="C92" s="70"/>
      <c r="D92" s="69"/>
      <c r="E92" s="69"/>
      <c r="F92" s="71"/>
      <c r="G92" s="72" t="n">
        <v>0</v>
      </c>
    </row>
    <row r="93" customFormat="false" ht="13" hidden="false" customHeight="false" outlineLevel="0" collapsed="false">
      <c r="A93" s="44"/>
      <c r="B93" s="73" t="s">
        <v>119</v>
      </c>
      <c r="C93" s="79" t="n">
        <v>2015</v>
      </c>
      <c r="D93" s="73" t="s">
        <v>120</v>
      </c>
      <c r="E93" s="73" t="s">
        <v>121</v>
      </c>
      <c r="F93" s="73" t="s">
        <v>1633</v>
      </c>
      <c r="G93" s="62" t="n">
        <v>1</v>
      </c>
    </row>
    <row r="94" customFormat="false" ht="13" hidden="false" customHeight="false" outlineLevel="0" collapsed="false">
      <c r="A94" s="44"/>
      <c r="B94" s="80"/>
      <c r="C94" s="84"/>
      <c r="D94" s="74"/>
      <c r="E94" s="74"/>
      <c r="F94" s="74" t="s">
        <v>1634</v>
      </c>
      <c r="G94" s="67" t="n">
        <v>0</v>
      </c>
    </row>
    <row r="95" customFormat="false" ht="13" hidden="false" customHeight="false" outlineLevel="0" collapsed="false">
      <c r="A95" s="44"/>
      <c r="B95" s="80"/>
      <c r="C95" s="84"/>
      <c r="D95" s="73" t="s">
        <v>117</v>
      </c>
      <c r="E95" s="73" t="s">
        <v>118</v>
      </c>
      <c r="F95" s="73" t="s">
        <v>1633</v>
      </c>
      <c r="G95" s="62" t="n">
        <v>1</v>
      </c>
    </row>
    <row r="96" customFormat="false" ht="13" hidden="false" customHeight="false" outlineLevel="0" collapsed="false">
      <c r="A96" s="44"/>
      <c r="B96" s="80"/>
      <c r="C96" s="81"/>
      <c r="D96" s="74"/>
      <c r="E96" s="74"/>
      <c r="F96" s="74" t="s">
        <v>1634</v>
      </c>
      <c r="G96" s="67" t="n">
        <v>0</v>
      </c>
    </row>
    <row r="97" customFormat="false" ht="13" hidden="false" customHeight="false" outlineLevel="0" collapsed="false">
      <c r="A97" s="44"/>
      <c r="B97" s="80"/>
      <c r="C97" s="79" t="n">
        <v>2018</v>
      </c>
      <c r="D97" s="73" t="s">
        <v>125</v>
      </c>
      <c r="E97" s="73" t="s">
        <v>132</v>
      </c>
      <c r="F97" s="73" t="s">
        <v>1633</v>
      </c>
      <c r="G97" s="62" t="n">
        <v>4</v>
      </c>
    </row>
    <row r="98" customFormat="false" ht="13" hidden="false" customHeight="false" outlineLevel="0" collapsed="false">
      <c r="A98" s="44"/>
      <c r="B98" s="74"/>
      <c r="C98" s="81"/>
      <c r="D98" s="74"/>
      <c r="E98" s="74"/>
      <c r="F98" s="74" t="s">
        <v>1634</v>
      </c>
      <c r="G98" s="67" t="n">
        <v>0</v>
      </c>
    </row>
    <row r="99" customFormat="false" ht="13" hidden="false" customHeight="false" outlineLevel="0" collapsed="false">
      <c r="A99" s="44"/>
      <c r="B99" s="78" t="s">
        <v>1678</v>
      </c>
      <c r="C99" s="70"/>
      <c r="D99" s="69"/>
      <c r="E99" s="69"/>
      <c r="F99" s="71"/>
      <c r="G99" s="72" t="n">
        <v>6</v>
      </c>
    </row>
    <row r="100" customFormat="false" ht="13" hidden="false" customHeight="false" outlineLevel="0" collapsed="false">
      <c r="A100" s="44"/>
      <c r="B100" s="78" t="s">
        <v>1679</v>
      </c>
      <c r="C100" s="70"/>
      <c r="D100" s="69"/>
      <c r="E100" s="69"/>
      <c r="F100" s="71"/>
      <c r="G100" s="82" t="n">
        <v>0</v>
      </c>
    </row>
    <row r="101" customFormat="false" ht="13" hidden="false" customHeight="false" outlineLevel="0" collapsed="false">
      <c r="A101" s="44"/>
      <c r="B101" s="73" t="s">
        <v>885</v>
      </c>
      <c r="C101" s="60"/>
      <c r="D101" s="59"/>
      <c r="E101" s="59"/>
      <c r="F101" s="61" t="s">
        <v>1633</v>
      </c>
      <c r="G101" s="54"/>
    </row>
    <row r="102" customFormat="false" ht="13" hidden="false" customHeight="false" outlineLevel="0" collapsed="false">
      <c r="A102" s="44"/>
      <c r="B102" s="74"/>
      <c r="C102" s="65"/>
      <c r="D102" s="64"/>
      <c r="E102" s="64"/>
      <c r="F102" s="66" t="s">
        <v>1634</v>
      </c>
      <c r="G102" s="67" t="n">
        <v>0</v>
      </c>
    </row>
    <row r="103" customFormat="false" ht="13" hidden="false" customHeight="false" outlineLevel="0" collapsed="false">
      <c r="A103" s="44"/>
      <c r="B103" s="78" t="s">
        <v>1680</v>
      </c>
      <c r="C103" s="70"/>
      <c r="D103" s="69"/>
      <c r="E103" s="69"/>
      <c r="F103" s="71"/>
      <c r="G103" s="83"/>
    </row>
    <row r="104" customFormat="false" ht="13" hidden="false" customHeight="false" outlineLevel="0" collapsed="false">
      <c r="A104" s="44"/>
      <c r="B104" s="78" t="s">
        <v>1681</v>
      </c>
      <c r="C104" s="70"/>
      <c r="D104" s="69"/>
      <c r="E104" s="69"/>
      <c r="F104" s="71"/>
      <c r="G104" s="72" t="n">
        <v>0</v>
      </c>
    </row>
    <row r="105" customFormat="false" ht="13" hidden="false" customHeight="false" outlineLevel="0" collapsed="false">
      <c r="A105" s="44"/>
      <c r="B105" s="73" t="s">
        <v>229</v>
      </c>
      <c r="C105" s="60"/>
      <c r="D105" s="59"/>
      <c r="E105" s="59"/>
      <c r="F105" s="61" t="s">
        <v>1633</v>
      </c>
      <c r="G105" s="62" t="n">
        <v>14</v>
      </c>
    </row>
    <row r="106" customFormat="false" ht="13" hidden="false" customHeight="false" outlineLevel="0" collapsed="false">
      <c r="A106" s="44"/>
      <c r="B106" s="74"/>
      <c r="C106" s="65"/>
      <c r="D106" s="64"/>
      <c r="E106" s="64"/>
      <c r="F106" s="66" t="s">
        <v>1634</v>
      </c>
      <c r="G106" s="67" t="n">
        <v>0</v>
      </c>
    </row>
    <row r="107" customFormat="false" ht="13" hidden="false" customHeight="false" outlineLevel="0" collapsed="false">
      <c r="A107" s="44"/>
      <c r="B107" s="78" t="s">
        <v>1682</v>
      </c>
      <c r="C107" s="70"/>
      <c r="D107" s="69"/>
      <c r="E107" s="69"/>
      <c r="F107" s="71"/>
      <c r="G107" s="72" t="n">
        <v>14</v>
      </c>
    </row>
    <row r="108" customFormat="false" ht="13" hidden="false" customHeight="false" outlineLevel="0" collapsed="false">
      <c r="A108" s="44"/>
      <c r="B108" s="78" t="s">
        <v>1683</v>
      </c>
      <c r="C108" s="70"/>
      <c r="D108" s="69"/>
      <c r="E108" s="69"/>
      <c r="F108" s="71"/>
      <c r="G108" s="72" t="n">
        <v>0</v>
      </c>
    </row>
    <row r="109" customFormat="false" ht="13" hidden="false" customHeight="false" outlineLevel="0" collapsed="false">
      <c r="A109" s="44"/>
      <c r="B109" s="73" t="s">
        <v>1529</v>
      </c>
      <c r="C109" s="60"/>
      <c r="D109" s="59"/>
      <c r="E109" s="59"/>
      <c r="F109" s="61" t="s">
        <v>1633</v>
      </c>
      <c r="G109" s="54"/>
    </row>
    <row r="110" customFormat="false" ht="13" hidden="false" customHeight="false" outlineLevel="0" collapsed="false">
      <c r="A110" s="44"/>
      <c r="B110" s="74"/>
      <c r="C110" s="65"/>
      <c r="D110" s="64"/>
      <c r="E110" s="64"/>
      <c r="F110" s="66" t="s">
        <v>1634</v>
      </c>
      <c r="G110" s="67" t="n">
        <v>0</v>
      </c>
    </row>
    <row r="111" customFormat="false" ht="13" hidden="false" customHeight="false" outlineLevel="0" collapsed="false">
      <c r="A111" s="44"/>
      <c r="B111" s="78" t="s">
        <v>1684</v>
      </c>
      <c r="C111" s="70"/>
      <c r="D111" s="69"/>
      <c r="E111" s="69"/>
      <c r="F111" s="71"/>
      <c r="G111" s="83"/>
    </row>
    <row r="112" customFormat="false" ht="13" hidden="false" customHeight="false" outlineLevel="0" collapsed="false">
      <c r="A112" s="44"/>
      <c r="B112" s="78" t="s">
        <v>1685</v>
      </c>
      <c r="C112" s="70"/>
      <c r="D112" s="69"/>
      <c r="E112" s="69"/>
      <c r="F112" s="71"/>
      <c r="G112" s="72" t="n">
        <v>0</v>
      </c>
    </row>
    <row r="113" customFormat="false" ht="13" hidden="false" customHeight="false" outlineLevel="0" collapsed="false">
      <c r="A113" s="44"/>
      <c r="B113" s="73" t="s">
        <v>108</v>
      </c>
      <c r="C113" s="79" t="n">
        <v>2014</v>
      </c>
      <c r="D113" s="73" t="s">
        <v>106</v>
      </c>
      <c r="E113" s="73" t="s">
        <v>107</v>
      </c>
      <c r="F113" s="73" t="s">
        <v>1633</v>
      </c>
      <c r="G113" s="62" t="n">
        <v>1</v>
      </c>
    </row>
    <row r="114" customFormat="false" ht="13" hidden="false" customHeight="false" outlineLevel="0" collapsed="false">
      <c r="A114" s="44"/>
      <c r="B114" s="74"/>
      <c r="C114" s="81"/>
      <c r="D114" s="74"/>
      <c r="E114" s="74"/>
      <c r="F114" s="74" t="s">
        <v>1634</v>
      </c>
      <c r="G114" s="67" t="n">
        <v>0</v>
      </c>
    </row>
    <row r="115" customFormat="false" ht="13" hidden="false" customHeight="false" outlineLevel="0" collapsed="false">
      <c r="A115" s="44"/>
      <c r="B115" s="78" t="s">
        <v>1686</v>
      </c>
      <c r="C115" s="70"/>
      <c r="D115" s="69"/>
      <c r="E115" s="69"/>
      <c r="F115" s="71"/>
      <c r="G115" s="72" t="n">
        <v>1</v>
      </c>
    </row>
    <row r="116" customFormat="false" ht="13" hidden="false" customHeight="false" outlineLevel="0" collapsed="false">
      <c r="A116" s="44"/>
      <c r="B116" s="78" t="s">
        <v>1687</v>
      </c>
      <c r="C116" s="70"/>
      <c r="D116" s="69"/>
      <c r="E116" s="69"/>
      <c r="F116" s="71"/>
      <c r="G116" s="82" t="n">
        <v>0</v>
      </c>
    </row>
    <row r="117" customFormat="false" ht="13" hidden="false" customHeight="false" outlineLevel="0" collapsed="false">
      <c r="A117" s="44"/>
      <c r="B117" s="73" t="s">
        <v>1269</v>
      </c>
      <c r="C117" s="60"/>
      <c r="D117" s="59"/>
      <c r="E117" s="59"/>
      <c r="F117" s="61" t="s">
        <v>1633</v>
      </c>
      <c r="G117" s="54"/>
    </row>
    <row r="118" customFormat="false" ht="13" hidden="false" customHeight="false" outlineLevel="0" collapsed="false">
      <c r="A118" s="44"/>
      <c r="B118" s="74"/>
      <c r="C118" s="65"/>
      <c r="D118" s="64"/>
      <c r="E118" s="64"/>
      <c r="F118" s="66" t="s">
        <v>1634</v>
      </c>
      <c r="G118" s="67" t="n">
        <v>0</v>
      </c>
    </row>
    <row r="119" customFormat="false" ht="13" hidden="false" customHeight="false" outlineLevel="0" collapsed="false">
      <c r="A119" s="44"/>
      <c r="B119" s="78" t="s">
        <v>1688</v>
      </c>
      <c r="C119" s="70"/>
      <c r="D119" s="69"/>
      <c r="E119" s="69"/>
      <c r="F119" s="71"/>
      <c r="G119" s="83"/>
    </row>
    <row r="120" customFormat="false" ht="13" hidden="false" customHeight="false" outlineLevel="0" collapsed="false">
      <c r="A120" s="44"/>
      <c r="B120" s="78" t="s">
        <v>1689</v>
      </c>
      <c r="C120" s="70"/>
      <c r="D120" s="69"/>
      <c r="E120" s="69"/>
      <c r="F120" s="71"/>
      <c r="G120" s="72" t="n">
        <v>0</v>
      </c>
    </row>
    <row r="121" customFormat="false" ht="13" hidden="false" customHeight="false" outlineLevel="0" collapsed="false">
      <c r="A121" s="44"/>
      <c r="B121" s="73" t="s">
        <v>280</v>
      </c>
      <c r="C121" s="60"/>
      <c r="D121" s="59"/>
      <c r="E121" s="59"/>
      <c r="F121" s="61" t="s">
        <v>1633</v>
      </c>
      <c r="G121" s="62" t="n">
        <v>9</v>
      </c>
    </row>
    <row r="122" customFormat="false" ht="13" hidden="false" customHeight="false" outlineLevel="0" collapsed="false">
      <c r="A122" s="44"/>
      <c r="B122" s="74"/>
      <c r="C122" s="65"/>
      <c r="D122" s="64"/>
      <c r="E122" s="64"/>
      <c r="F122" s="66" t="s">
        <v>1634</v>
      </c>
      <c r="G122" s="67" t="n">
        <v>0</v>
      </c>
    </row>
    <row r="123" customFormat="false" ht="13" hidden="false" customHeight="false" outlineLevel="0" collapsed="false">
      <c r="A123" s="44"/>
      <c r="B123" s="78" t="s">
        <v>1690</v>
      </c>
      <c r="C123" s="70"/>
      <c r="D123" s="69"/>
      <c r="E123" s="69"/>
      <c r="F123" s="71"/>
      <c r="G123" s="72" t="n">
        <v>9</v>
      </c>
    </row>
    <row r="124" customFormat="false" ht="13" hidden="false" customHeight="false" outlineLevel="0" collapsed="false">
      <c r="A124" s="44"/>
      <c r="B124" s="78" t="s">
        <v>1691</v>
      </c>
      <c r="C124" s="70"/>
      <c r="D124" s="69"/>
      <c r="E124" s="69"/>
      <c r="F124" s="71"/>
      <c r="G124" s="72" t="n">
        <v>0</v>
      </c>
    </row>
    <row r="125" customFormat="false" ht="13" hidden="false" customHeight="false" outlineLevel="0" collapsed="false">
      <c r="A125" s="44"/>
      <c r="B125" s="73" t="s">
        <v>112</v>
      </c>
      <c r="C125" s="60"/>
      <c r="D125" s="59"/>
      <c r="E125" s="59"/>
      <c r="F125" s="61" t="s">
        <v>1633</v>
      </c>
      <c r="G125" s="62" t="n">
        <v>8</v>
      </c>
    </row>
    <row r="126" customFormat="false" ht="13" hidden="false" customHeight="false" outlineLevel="0" collapsed="false">
      <c r="A126" s="44"/>
      <c r="B126" s="74"/>
      <c r="C126" s="65"/>
      <c r="D126" s="64"/>
      <c r="E126" s="64"/>
      <c r="F126" s="66" t="s">
        <v>1634</v>
      </c>
      <c r="G126" s="67" t="n">
        <v>0</v>
      </c>
    </row>
    <row r="127" customFormat="false" ht="13" hidden="false" customHeight="false" outlineLevel="0" collapsed="false">
      <c r="A127" s="44"/>
      <c r="B127" s="78" t="s">
        <v>1692</v>
      </c>
      <c r="C127" s="70"/>
      <c r="D127" s="69"/>
      <c r="E127" s="69"/>
      <c r="F127" s="71"/>
      <c r="G127" s="72" t="n">
        <v>8</v>
      </c>
    </row>
    <row r="128" customFormat="false" ht="13" hidden="false" customHeight="false" outlineLevel="0" collapsed="false">
      <c r="A128" s="44"/>
      <c r="B128" s="78" t="s">
        <v>1693</v>
      </c>
      <c r="C128" s="70"/>
      <c r="D128" s="69"/>
      <c r="E128" s="69"/>
      <c r="F128" s="71"/>
      <c r="G128" s="72" t="n">
        <v>0</v>
      </c>
    </row>
    <row r="129" customFormat="false" ht="13" hidden="false" customHeight="false" outlineLevel="0" collapsed="false">
      <c r="A129" s="44"/>
      <c r="B129" s="73" t="s">
        <v>1515</v>
      </c>
      <c r="C129" s="60"/>
      <c r="D129" s="59"/>
      <c r="E129" s="59"/>
      <c r="F129" s="61" t="s">
        <v>1633</v>
      </c>
      <c r="G129" s="54"/>
    </row>
    <row r="130" customFormat="false" ht="13" hidden="false" customHeight="false" outlineLevel="0" collapsed="false">
      <c r="A130" s="44"/>
      <c r="B130" s="74"/>
      <c r="C130" s="65"/>
      <c r="D130" s="64"/>
      <c r="E130" s="64"/>
      <c r="F130" s="66" t="s">
        <v>1634</v>
      </c>
      <c r="G130" s="67" t="n">
        <v>0</v>
      </c>
    </row>
    <row r="131" customFormat="false" ht="13" hidden="false" customHeight="false" outlineLevel="0" collapsed="false">
      <c r="A131" s="44"/>
      <c r="B131" s="78" t="s">
        <v>1694</v>
      </c>
      <c r="C131" s="70"/>
      <c r="D131" s="69"/>
      <c r="E131" s="69"/>
      <c r="F131" s="71"/>
      <c r="G131" s="83"/>
    </row>
    <row r="132" customFormat="false" ht="13" hidden="false" customHeight="false" outlineLevel="0" collapsed="false">
      <c r="A132" s="44"/>
      <c r="B132" s="78" t="s">
        <v>1695</v>
      </c>
      <c r="C132" s="70"/>
      <c r="D132" s="69"/>
      <c r="E132" s="69"/>
      <c r="F132" s="71"/>
      <c r="G132" s="72" t="n">
        <v>0</v>
      </c>
    </row>
    <row r="133" customFormat="false" ht="13" hidden="false" customHeight="false" outlineLevel="0" collapsed="false">
      <c r="A133" s="44"/>
      <c r="B133" s="73" t="s">
        <v>94</v>
      </c>
      <c r="C133" s="60"/>
      <c r="D133" s="59"/>
      <c r="E133" s="59"/>
      <c r="F133" s="61" t="s">
        <v>1633</v>
      </c>
      <c r="G133" s="62" t="n">
        <v>14</v>
      </c>
    </row>
    <row r="134" customFormat="false" ht="13" hidden="false" customHeight="false" outlineLevel="0" collapsed="false">
      <c r="A134" s="44"/>
      <c r="B134" s="74"/>
      <c r="C134" s="65"/>
      <c r="D134" s="64"/>
      <c r="E134" s="64"/>
      <c r="F134" s="66" t="s">
        <v>1634</v>
      </c>
      <c r="G134" s="67" t="n">
        <v>0</v>
      </c>
    </row>
    <row r="135" customFormat="false" ht="13" hidden="false" customHeight="false" outlineLevel="0" collapsed="false">
      <c r="A135" s="44"/>
      <c r="B135" s="78" t="s">
        <v>1696</v>
      </c>
      <c r="C135" s="70"/>
      <c r="D135" s="69"/>
      <c r="E135" s="69"/>
      <c r="F135" s="71"/>
      <c r="G135" s="72" t="n">
        <v>14</v>
      </c>
    </row>
    <row r="136" customFormat="false" ht="13" hidden="false" customHeight="false" outlineLevel="0" collapsed="false">
      <c r="A136" s="44"/>
      <c r="B136" s="78" t="s">
        <v>1697</v>
      </c>
      <c r="C136" s="70"/>
      <c r="D136" s="69"/>
      <c r="E136" s="69"/>
      <c r="F136" s="71"/>
      <c r="G136" s="72" t="n">
        <v>0</v>
      </c>
    </row>
    <row r="137" customFormat="false" ht="13" hidden="false" customHeight="false" outlineLevel="0" collapsed="false">
      <c r="A137" s="44"/>
      <c r="B137" s="73" t="s">
        <v>75</v>
      </c>
      <c r="C137" s="60"/>
      <c r="D137" s="59"/>
      <c r="E137" s="59"/>
      <c r="F137" s="61" t="s">
        <v>1633</v>
      </c>
      <c r="G137" s="62" t="n">
        <v>44</v>
      </c>
    </row>
    <row r="138" customFormat="false" ht="13" hidden="false" customHeight="false" outlineLevel="0" collapsed="false">
      <c r="A138" s="44"/>
      <c r="B138" s="74"/>
      <c r="C138" s="65"/>
      <c r="D138" s="64"/>
      <c r="E138" s="64"/>
      <c r="F138" s="66" t="s">
        <v>1634</v>
      </c>
      <c r="G138" s="67" t="n">
        <v>0</v>
      </c>
    </row>
    <row r="139" customFormat="false" ht="13" hidden="false" customHeight="false" outlineLevel="0" collapsed="false">
      <c r="A139" s="44"/>
      <c r="B139" s="78" t="s">
        <v>1698</v>
      </c>
      <c r="C139" s="70"/>
      <c r="D139" s="69"/>
      <c r="E139" s="69"/>
      <c r="F139" s="71"/>
      <c r="G139" s="72" t="n">
        <v>44</v>
      </c>
    </row>
    <row r="140" customFormat="false" ht="13" hidden="false" customHeight="false" outlineLevel="0" collapsed="false">
      <c r="A140" s="44"/>
      <c r="B140" s="78" t="s">
        <v>1699</v>
      </c>
      <c r="C140" s="70"/>
      <c r="D140" s="69"/>
      <c r="E140" s="69"/>
      <c r="F140" s="71"/>
      <c r="G140" s="72" t="n">
        <v>0</v>
      </c>
    </row>
    <row r="141" customFormat="false" ht="13" hidden="false" customHeight="false" outlineLevel="0" collapsed="false">
      <c r="A141" s="44"/>
      <c r="B141" s="73" t="s">
        <v>748</v>
      </c>
      <c r="C141" s="60"/>
      <c r="D141" s="59"/>
      <c r="E141" s="59"/>
      <c r="F141" s="61" t="s">
        <v>1633</v>
      </c>
      <c r="G141" s="54"/>
    </row>
    <row r="142" customFormat="false" ht="13" hidden="false" customHeight="false" outlineLevel="0" collapsed="false">
      <c r="A142" s="44"/>
      <c r="B142" s="74"/>
      <c r="C142" s="65"/>
      <c r="D142" s="64"/>
      <c r="E142" s="64"/>
      <c r="F142" s="66" t="s">
        <v>1634</v>
      </c>
      <c r="G142" s="67" t="n">
        <v>0</v>
      </c>
    </row>
    <row r="143" customFormat="false" ht="13" hidden="false" customHeight="false" outlineLevel="0" collapsed="false">
      <c r="A143" s="44"/>
      <c r="B143" s="78" t="s">
        <v>1700</v>
      </c>
      <c r="C143" s="70"/>
      <c r="D143" s="69"/>
      <c r="E143" s="69"/>
      <c r="F143" s="71"/>
      <c r="G143" s="83"/>
    </row>
    <row r="144" customFormat="false" ht="13" hidden="false" customHeight="false" outlineLevel="0" collapsed="false">
      <c r="A144" s="44"/>
      <c r="B144" s="78" t="s">
        <v>1701</v>
      </c>
      <c r="C144" s="70"/>
      <c r="D144" s="69"/>
      <c r="E144" s="69"/>
      <c r="F144" s="71"/>
      <c r="G144" s="72" t="n">
        <v>0</v>
      </c>
    </row>
    <row r="145" customFormat="false" ht="13" hidden="false" customHeight="false" outlineLevel="0" collapsed="false">
      <c r="A145" s="44"/>
      <c r="B145" s="73" t="s">
        <v>642</v>
      </c>
      <c r="C145" s="60"/>
      <c r="D145" s="59"/>
      <c r="E145" s="59"/>
      <c r="F145" s="61" t="s">
        <v>1633</v>
      </c>
      <c r="G145" s="62" t="n">
        <v>1</v>
      </c>
    </row>
    <row r="146" customFormat="false" ht="13" hidden="false" customHeight="false" outlineLevel="0" collapsed="false">
      <c r="A146" s="44"/>
      <c r="B146" s="74"/>
      <c r="C146" s="65"/>
      <c r="D146" s="64"/>
      <c r="E146" s="64"/>
      <c r="F146" s="66" t="s">
        <v>1634</v>
      </c>
      <c r="G146" s="67" t="n">
        <v>0</v>
      </c>
    </row>
    <row r="147" customFormat="false" ht="13" hidden="false" customHeight="false" outlineLevel="0" collapsed="false">
      <c r="A147" s="44"/>
      <c r="B147" s="78" t="s">
        <v>1702</v>
      </c>
      <c r="C147" s="70"/>
      <c r="D147" s="69"/>
      <c r="E147" s="69"/>
      <c r="F147" s="71"/>
      <c r="G147" s="72" t="n">
        <v>1</v>
      </c>
    </row>
    <row r="148" customFormat="false" ht="13" hidden="false" customHeight="false" outlineLevel="0" collapsed="false">
      <c r="A148" s="44"/>
      <c r="B148" s="78" t="s">
        <v>1703</v>
      </c>
      <c r="C148" s="70"/>
      <c r="D148" s="69"/>
      <c r="E148" s="69"/>
      <c r="F148" s="71"/>
      <c r="G148" s="72" t="n">
        <v>0</v>
      </c>
    </row>
    <row r="149" customFormat="false" ht="13" hidden="false" customHeight="false" outlineLevel="0" collapsed="false">
      <c r="A149" s="44"/>
      <c r="B149" s="73" t="s">
        <v>135</v>
      </c>
      <c r="C149" s="60"/>
      <c r="D149" s="59"/>
      <c r="E149" s="59"/>
      <c r="F149" s="61" t="s">
        <v>1633</v>
      </c>
      <c r="G149" s="62" t="n">
        <v>1</v>
      </c>
    </row>
    <row r="150" customFormat="false" ht="13" hidden="false" customHeight="false" outlineLevel="0" collapsed="false">
      <c r="A150" s="44"/>
      <c r="B150" s="74"/>
      <c r="C150" s="65"/>
      <c r="D150" s="64"/>
      <c r="E150" s="64"/>
      <c r="F150" s="66" t="s">
        <v>1634</v>
      </c>
      <c r="G150" s="67" t="n">
        <v>0</v>
      </c>
    </row>
    <row r="151" customFormat="false" ht="13" hidden="false" customHeight="false" outlineLevel="0" collapsed="false">
      <c r="A151" s="44"/>
      <c r="B151" s="78" t="s">
        <v>1704</v>
      </c>
      <c r="C151" s="70"/>
      <c r="D151" s="69"/>
      <c r="E151" s="69"/>
      <c r="F151" s="71"/>
      <c r="G151" s="72" t="n">
        <v>1</v>
      </c>
    </row>
    <row r="152" customFormat="false" ht="13" hidden="false" customHeight="false" outlineLevel="0" collapsed="false">
      <c r="A152" s="44"/>
      <c r="B152" s="78" t="s">
        <v>1705</v>
      </c>
      <c r="C152" s="70"/>
      <c r="D152" s="69"/>
      <c r="E152" s="69"/>
      <c r="F152" s="71"/>
      <c r="G152" s="72" t="n">
        <v>0</v>
      </c>
    </row>
    <row r="153" customFormat="false" ht="13" hidden="false" customHeight="false" outlineLevel="0" collapsed="false">
      <c r="A153" s="44"/>
      <c r="B153" s="73" t="s">
        <v>87</v>
      </c>
      <c r="C153" s="60"/>
      <c r="D153" s="59"/>
      <c r="E153" s="59"/>
      <c r="F153" s="61" t="s">
        <v>1633</v>
      </c>
      <c r="G153" s="62" t="n">
        <v>8</v>
      </c>
    </row>
    <row r="154" customFormat="false" ht="13" hidden="false" customHeight="false" outlineLevel="0" collapsed="false">
      <c r="A154" s="44"/>
      <c r="B154" s="74"/>
      <c r="C154" s="65"/>
      <c r="D154" s="64"/>
      <c r="E154" s="64"/>
      <c r="F154" s="66" t="s">
        <v>1634</v>
      </c>
      <c r="G154" s="67" t="n">
        <v>0</v>
      </c>
    </row>
    <row r="155" customFormat="false" ht="13" hidden="false" customHeight="false" outlineLevel="0" collapsed="false">
      <c r="A155" s="44"/>
      <c r="B155" s="78" t="s">
        <v>1706</v>
      </c>
      <c r="C155" s="70"/>
      <c r="D155" s="69"/>
      <c r="E155" s="69"/>
      <c r="F155" s="71"/>
      <c r="G155" s="72" t="n">
        <v>8</v>
      </c>
    </row>
    <row r="156" customFormat="false" ht="13" hidden="false" customHeight="false" outlineLevel="0" collapsed="false">
      <c r="A156" s="44"/>
      <c r="B156" s="78" t="s">
        <v>1707</v>
      </c>
      <c r="C156" s="70"/>
      <c r="D156" s="69"/>
      <c r="E156" s="69"/>
      <c r="F156" s="71"/>
      <c r="G156" s="72" t="n">
        <v>0</v>
      </c>
    </row>
    <row r="157" customFormat="false" ht="13" hidden="false" customHeight="false" outlineLevel="0" collapsed="false">
      <c r="A157" s="44"/>
      <c r="B157" s="73" t="s">
        <v>559</v>
      </c>
      <c r="C157" s="60"/>
      <c r="D157" s="59"/>
      <c r="E157" s="59"/>
      <c r="F157" s="61" t="s">
        <v>1633</v>
      </c>
      <c r="G157" s="62" t="n">
        <v>1</v>
      </c>
    </row>
    <row r="158" customFormat="false" ht="13" hidden="false" customHeight="false" outlineLevel="0" collapsed="false">
      <c r="A158" s="44"/>
      <c r="B158" s="74"/>
      <c r="C158" s="65"/>
      <c r="D158" s="64"/>
      <c r="E158" s="64"/>
      <c r="F158" s="66" t="s">
        <v>1634</v>
      </c>
      <c r="G158" s="67" t="n">
        <v>0</v>
      </c>
    </row>
    <row r="159" customFormat="false" ht="13" hidden="false" customHeight="false" outlineLevel="0" collapsed="false">
      <c r="A159" s="44"/>
      <c r="B159" s="78" t="s">
        <v>1708</v>
      </c>
      <c r="C159" s="70"/>
      <c r="D159" s="69"/>
      <c r="E159" s="69"/>
      <c r="F159" s="71"/>
      <c r="G159" s="72" t="n">
        <v>1</v>
      </c>
    </row>
    <row r="160" customFormat="false" ht="13" hidden="false" customHeight="false" outlineLevel="0" collapsed="false">
      <c r="A160" s="44"/>
      <c r="B160" s="78" t="s">
        <v>1709</v>
      </c>
      <c r="C160" s="70"/>
      <c r="D160" s="69"/>
      <c r="E160" s="69"/>
      <c r="F160" s="71"/>
      <c r="G160" s="72" t="n">
        <v>0</v>
      </c>
    </row>
    <row r="161" customFormat="false" ht="13" hidden="false" customHeight="false" outlineLevel="0" collapsed="false">
      <c r="A161" s="44"/>
      <c r="B161" s="73" t="s">
        <v>1090</v>
      </c>
      <c r="C161" s="60"/>
      <c r="D161" s="59"/>
      <c r="E161" s="59"/>
      <c r="F161" s="61" t="s">
        <v>1633</v>
      </c>
      <c r="G161" s="54"/>
    </row>
    <row r="162" customFormat="false" ht="13" hidden="false" customHeight="false" outlineLevel="0" collapsed="false">
      <c r="A162" s="44"/>
      <c r="B162" s="74"/>
      <c r="C162" s="65"/>
      <c r="D162" s="64"/>
      <c r="E162" s="64"/>
      <c r="F162" s="66" t="s">
        <v>1634</v>
      </c>
      <c r="G162" s="67" t="n">
        <v>0</v>
      </c>
    </row>
    <row r="163" customFormat="false" ht="13" hidden="false" customHeight="false" outlineLevel="0" collapsed="false">
      <c r="A163" s="44"/>
      <c r="B163" s="78" t="s">
        <v>1710</v>
      </c>
      <c r="C163" s="70"/>
      <c r="D163" s="69"/>
      <c r="E163" s="69"/>
      <c r="F163" s="71"/>
      <c r="G163" s="83"/>
    </row>
    <row r="164" customFormat="false" ht="13" hidden="false" customHeight="false" outlineLevel="0" collapsed="false">
      <c r="A164" s="44"/>
      <c r="B164" s="78" t="s">
        <v>1711</v>
      </c>
      <c r="C164" s="70"/>
      <c r="D164" s="69"/>
      <c r="E164" s="69"/>
      <c r="F164" s="71"/>
      <c r="G164" s="72" t="n">
        <v>0</v>
      </c>
    </row>
    <row r="165" customFormat="false" ht="13" hidden="false" customHeight="false" outlineLevel="0" collapsed="false">
      <c r="A165" s="44"/>
      <c r="B165" s="73" t="s">
        <v>1097</v>
      </c>
      <c r="C165" s="60"/>
      <c r="D165" s="59"/>
      <c r="E165" s="59"/>
      <c r="F165" s="61" t="s">
        <v>1633</v>
      </c>
      <c r="G165" s="54"/>
    </row>
    <row r="166" customFormat="false" ht="13" hidden="false" customHeight="false" outlineLevel="0" collapsed="false">
      <c r="A166" s="44"/>
      <c r="B166" s="74"/>
      <c r="C166" s="65"/>
      <c r="D166" s="64"/>
      <c r="E166" s="64"/>
      <c r="F166" s="66" t="s">
        <v>1634</v>
      </c>
      <c r="G166" s="67" t="n">
        <v>0</v>
      </c>
    </row>
    <row r="167" customFormat="false" ht="13" hidden="false" customHeight="false" outlineLevel="0" collapsed="false">
      <c r="A167" s="44"/>
      <c r="B167" s="78" t="s">
        <v>1712</v>
      </c>
      <c r="C167" s="70"/>
      <c r="D167" s="69"/>
      <c r="E167" s="69"/>
      <c r="F167" s="71"/>
      <c r="G167" s="83"/>
    </row>
    <row r="168" customFormat="false" ht="13" hidden="false" customHeight="false" outlineLevel="0" collapsed="false">
      <c r="A168" s="44"/>
      <c r="B168" s="78" t="s">
        <v>1713</v>
      </c>
      <c r="C168" s="70"/>
      <c r="D168" s="69"/>
      <c r="E168" s="69"/>
      <c r="F168" s="71"/>
      <c r="G168" s="72" t="n">
        <v>0</v>
      </c>
    </row>
    <row r="169" customFormat="false" ht="13" hidden="false" customHeight="false" outlineLevel="0" collapsed="false">
      <c r="A169" s="44"/>
      <c r="B169" s="73" t="s">
        <v>166</v>
      </c>
      <c r="C169" s="60"/>
      <c r="D169" s="59"/>
      <c r="E169" s="59"/>
      <c r="F169" s="61" t="s">
        <v>1633</v>
      </c>
      <c r="G169" s="62" t="n">
        <v>0</v>
      </c>
    </row>
    <row r="170" customFormat="false" ht="13" hidden="false" customHeight="false" outlineLevel="0" collapsed="false">
      <c r="A170" s="44"/>
      <c r="B170" s="74"/>
      <c r="C170" s="65"/>
      <c r="D170" s="64"/>
      <c r="E170" s="64"/>
      <c r="F170" s="66" t="s">
        <v>1634</v>
      </c>
      <c r="G170" s="67" t="n">
        <v>0</v>
      </c>
    </row>
    <row r="171" customFormat="false" ht="13" hidden="false" customHeight="false" outlineLevel="0" collapsed="false">
      <c r="A171" s="44"/>
      <c r="B171" s="78" t="s">
        <v>1714</v>
      </c>
      <c r="C171" s="70"/>
      <c r="D171" s="69"/>
      <c r="E171" s="69"/>
      <c r="F171" s="71"/>
      <c r="G171" s="72" t="n">
        <v>0</v>
      </c>
    </row>
    <row r="172" customFormat="false" ht="13" hidden="false" customHeight="false" outlineLevel="0" collapsed="false">
      <c r="A172" s="44"/>
      <c r="B172" s="78" t="s">
        <v>1715</v>
      </c>
      <c r="C172" s="70"/>
      <c r="D172" s="69"/>
      <c r="E172" s="69"/>
      <c r="F172" s="71"/>
      <c r="G172" s="72" t="n">
        <v>0</v>
      </c>
    </row>
    <row r="173" customFormat="false" ht="13" hidden="false" customHeight="false" outlineLevel="0" collapsed="false">
      <c r="A173" s="44"/>
      <c r="B173" s="73" t="s">
        <v>624</v>
      </c>
      <c r="C173" s="79" t="n">
        <v>2015</v>
      </c>
      <c r="D173" s="73" t="s">
        <v>629</v>
      </c>
      <c r="E173" s="73" t="s">
        <v>632</v>
      </c>
      <c r="F173" s="73" t="s">
        <v>1633</v>
      </c>
      <c r="G173" s="62" t="n">
        <v>2</v>
      </c>
    </row>
    <row r="174" customFormat="false" ht="13" hidden="false" customHeight="false" outlineLevel="0" collapsed="false">
      <c r="A174" s="44"/>
      <c r="B174" s="80"/>
      <c r="C174" s="81"/>
      <c r="D174" s="74"/>
      <c r="E174" s="74"/>
      <c r="F174" s="74" t="s">
        <v>1634</v>
      </c>
      <c r="G174" s="67" t="n">
        <v>0</v>
      </c>
    </row>
    <row r="175" customFormat="false" ht="13" hidden="false" customHeight="false" outlineLevel="0" collapsed="false">
      <c r="A175" s="44"/>
      <c r="B175" s="80"/>
      <c r="C175" s="79" t="n">
        <v>2016</v>
      </c>
      <c r="D175" s="73" t="s">
        <v>629</v>
      </c>
      <c r="E175" s="73" t="s">
        <v>631</v>
      </c>
      <c r="F175" s="73" t="s">
        <v>1633</v>
      </c>
      <c r="G175" s="62" t="n">
        <v>2</v>
      </c>
    </row>
    <row r="176" customFormat="false" ht="13" hidden="false" customHeight="false" outlineLevel="0" collapsed="false">
      <c r="A176" s="44"/>
      <c r="B176" s="80"/>
      <c r="C176" s="81"/>
      <c r="D176" s="74"/>
      <c r="E176" s="74"/>
      <c r="F176" s="74" t="s">
        <v>1634</v>
      </c>
      <c r="G176" s="67" t="n">
        <v>0</v>
      </c>
    </row>
    <row r="177" customFormat="false" ht="13" hidden="false" customHeight="false" outlineLevel="0" collapsed="false">
      <c r="A177" s="44"/>
      <c r="B177" s="80"/>
      <c r="C177" s="79" t="n">
        <v>2017</v>
      </c>
      <c r="D177" s="73" t="s">
        <v>622</v>
      </c>
      <c r="E177" s="73" t="s">
        <v>623</v>
      </c>
      <c r="F177" s="73" t="s">
        <v>1633</v>
      </c>
      <c r="G177" s="62" t="n">
        <v>1</v>
      </c>
    </row>
    <row r="178" customFormat="false" ht="13" hidden="false" customHeight="false" outlineLevel="0" collapsed="false">
      <c r="A178" s="44"/>
      <c r="B178" s="74"/>
      <c r="C178" s="81"/>
      <c r="D178" s="74"/>
      <c r="E178" s="74"/>
      <c r="F178" s="74" t="s">
        <v>1634</v>
      </c>
      <c r="G178" s="67" t="n">
        <v>0</v>
      </c>
    </row>
    <row r="179" customFormat="false" ht="13" hidden="false" customHeight="false" outlineLevel="0" collapsed="false">
      <c r="A179" s="44"/>
      <c r="B179" s="78" t="s">
        <v>1716</v>
      </c>
      <c r="C179" s="70"/>
      <c r="D179" s="69"/>
      <c r="E179" s="69"/>
      <c r="F179" s="71"/>
      <c r="G179" s="72" t="n">
        <v>5</v>
      </c>
    </row>
    <row r="180" customFormat="false" ht="13" hidden="false" customHeight="false" outlineLevel="0" collapsed="false">
      <c r="A180" s="44"/>
      <c r="B180" s="78" t="s">
        <v>1717</v>
      </c>
      <c r="C180" s="70"/>
      <c r="D180" s="69"/>
      <c r="E180" s="69"/>
      <c r="F180" s="71"/>
      <c r="G180" s="82" t="n">
        <v>0</v>
      </c>
    </row>
    <row r="181" customFormat="false" ht="13" hidden="false" customHeight="false" outlineLevel="0" collapsed="false">
      <c r="A181" s="44"/>
      <c r="B181" s="73" t="s">
        <v>190</v>
      </c>
      <c r="C181" s="60"/>
      <c r="D181" s="59"/>
      <c r="E181" s="59"/>
      <c r="F181" s="61" t="s">
        <v>1633</v>
      </c>
      <c r="G181" s="62" t="n">
        <v>1</v>
      </c>
    </row>
    <row r="182" customFormat="false" ht="13" hidden="false" customHeight="false" outlineLevel="0" collapsed="false">
      <c r="A182" s="44"/>
      <c r="B182" s="74"/>
      <c r="C182" s="65"/>
      <c r="D182" s="64"/>
      <c r="E182" s="64"/>
      <c r="F182" s="66" t="s">
        <v>1634</v>
      </c>
      <c r="G182" s="67" t="n">
        <v>0</v>
      </c>
    </row>
    <row r="183" customFormat="false" ht="13" hidden="false" customHeight="false" outlineLevel="0" collapsed="false">
      <c r="A183" s="44"/>
      <c r="B183" s="78" t="s">
        <v>1718</v>
      </c>
      <c r="C183" s="70"/>
      <c r="D183" s="69"/>
      <c r="E183" s="69"/>
      <c r="F183" s="71"/>
      <c r="G183" s="72" t="n">
        <v>1</v>
      </c>
    </row>
    <row r="184" customFormat="false" ht="13" hidden="false" customHeight="false" outlineLevel="0" collapsed="false">
      <c r="A184" s="44"/>
      <c r="B184" s="78" t="s">
        <v>1719</v>
      </c>
      <c r="C184" s="70"/>
      <c r="D184" s="69"/>
      <c r="E184" s="69"/>
      <c r="F184" s="71"/>
      <c r="G184" s="72" t="n">
        <v>0</v>
      </c>
    </row>
    <row r="185" customFormat="false" ht="13" hidden="false" customHeight="false" outlineLevel="0" collapsed="false">
      <c r="A185" s="44"/>
      <c r="B185" s="73" t="s">
        <v>1647</v>
      </c>
      <c r="C185" s="60"/>
      <c r="D185" s="59"/>
      <c r="E185" s="59"/>
      <c r="F185" s="61" t="s">
        <v>1633</v>
      </c>
      <c r="G185" s="54"/>
    </row>
    <row r="186" customFormat="false" ht="13" hidden="false" customHeight="false" outlineLevel="0" collapsed="false">
      <c r="A186" s="44"/>
      <c r="B186" s="74"/>
      <c r="C186" s="65"/>
      <c r="D186" s="64"/>
      <c r="E186" s="64"/>
      <c r="F186" s="66" t="s">
        <v>1634</v>
      </c>
      <c r="G186" s="67" t="n">
        <v>0</v>
      </c>
    </row>
    <row r="187" customFormat="false" ht="13" hidden="false" customHeight="false" outlineLevel="0" collapsed="false">
      <c r="A187" s="44"/>
      <c r="B187" s="78" t="s">
        <v>1720</v>
      </c>
      <c r="C187" s="70"/>
      <c r="D187" s="69"/>
      <c r="E187" s="69"/>
      <c r="F187" s="71"/>
      <c r="G187" s="83"/>
    </row>
    <row r="188" customFormat="false" ht="13" hidden="false" customHeight="false" outlineLevel="0" collapsed="false">
      <c r="A188" s="63"/>
      <c r="B188" s="78" t="s">
        <v>1721</v>
      </c>
      <c r="C188" s="70"/>
      <c r="D188" s="69"/>
      <c r="E188" s="69"/>
      <c r="F188" s="71"/>
      <c r="G188" s="72" t="n">
        <v>0</v>
      </c>
    </row>
    <row r="189" customFormat="false" ht="13" hidden="false" customHeight="false" outlineLevel="0" collapsed="false">
      <c r="A189" s="68" t="s">
        <v>1722</v>
      </c>
      <c r="B189" s="69"/>
      <c r="C189" s="70"/>
      <c r="D189" s="69"/>
      <c r="E189" s="69"/>
      <c r="F189" s="71"/>
      <c r="G189" s="72" t="n">
        <v>414</v>
      </c>
    </row>
    <row r="190" customFormat="false" ht="13" hidden="false" customHeight="false" outlineLevel="0" collapsed="false">
      <c r="A190" s="68" t="s">
        <v>1723</v>
      </c>
      <c r="B190" s="69"/>
      <c r="C190" s="70"/>
      <c r="D190" s="69"/>
      <c r="E190" s="69"/>
      <c r="F190" s="71"/>
      <c r="G190" s="72" t="n">
        <v>0</v>
      </c>
    </row>
    <row r="191" customFormat="false" ht="13" hidden="false" customHeight="false" outlineLevel="0" collapsed="false">
      <c r="A191" s="41" t="s">
        <v>285</v>
      </c>
      <c r="B191" s="59"/>
      <c r="C191" s="60"/>
      <c r="D191" s="59"/>
      <c r="E191" s="59"/>
      <c r="F191" s="61" t="s">
        <v>1633</v>
      </c>
      <c r="G191" s="62" t="n">
        <v>5</v>
      </c>
    </row>
    <row r="192" customFormat="false" ht="13" hidden="false" customHeight="false" outlineLevel="0" collapsed="false">
      <c r="A192" s="63"/>
      <c r="B192" s="64"/>
      <c r="C192" s="65"/>
      <c r="D192" s="64"/>
      <c r="E192" s="64"/>
      <c r="F192" s="66" t="s">
        <v>1634</v>
      </c>
      <c r="G192" s="67" t="n">
        <v>0</v>
      </c>
    </row>
    <row r="193" customFormat="false" ht="13" hidden="false" customHeight="false" outlineLevel="0" collapsed="false">
      <c r="A193" s="68" t="s">
        <v>1724</v>
      </c>
      <c r="B193" s="69"/>
      <c r="C193" s="70"/>
      <c r="D193" s="69"/>
      <c r="E193" s="69"/>
      <c r="F193" s="71"/>
      <c r="G193" s="72" t="n">
        <v>5</v>
      </c>
    </row>
    <row r="194" customFormat="false" ht="13" hidden="false" customHeight="false" outlineLevel="0" collapsed="false">
      <c r="A194" s="68" t="s">
        <v>1725</v>
      </c>
      <c r="B194" s="69"/>
      <c r="C194" s="70"/>
      <c r="D194" s="69"/>
      <c r="E194" s="69"/>
      <c r="F194" s="71"/>
      <c r="G194" s="72" t="n">
        <v>0</v>
      </c>
    </row>
    <row r="195" customFormat="false" ht="13" hidden="false" customHeight="false" outlineLevel="0" collapsed="false">
      <c r="A195" s="41" t="s">
        <v>333</v>
      </c>
      <c r="B195" s="59"/>
      <c r="C195" s="60"/>
      <c r="D195" s="59"/>
      <c r="E195" s="59"/>
      <c r="F195" s="61" t="s">
        <v>1633</v>
      </c>
      <c r="G195" s="62" t="n">
        <v>3</v>
      </c>
    </row>
    <row r="196" customFormat="false" ht="13" hidden="false" customHeight="false" outlineLevel="0" collapsed="false">
      <c r="A196" s="63"/>
      <c r="B196" s="64"/>
      <c r="C196" s="65"/>
      <c r="D196" s="64"/>
      <c r="E196" s="64"/>
      <c r="F196" s="66" t="s">
        <v>1634</v>
      </c>
      <c r="G196" s="67" t="n">
        <v>0</v>
      </c>
    </row>
    <row r="197" customFormat="false" ht="13" hidden="false" customHeight="false" outlineLevel="0" collapsed="false">
      <c r="A197" s="68" t="s">
        <v>1726</v>
      </c>
      <c r="B197" s="69"/>
      <c r="C197" s="70"/>
      <c r="D197" s="69"/>
      <c r="E197" s="69"/>
      <c r="F197" s="71"/>
      <c r="G197" s="72" t="n">
        <v>3</v>
      </c>
    </row>
    <row r="198" customFormat="false" ht="13" hidden="false" customHeight="false" outlineLevel="0" collapsed="false">
      <c r="A198" s="68" t="s">
        <v>1727</v>
      </c>
      <c r="B198" s="69"/>
      <c r="C198" s="70"/>
      <c r="D198" s="69"/>
      <c r="E198" s="69"/>
      <c r="F198" s="71"/>
      <c r="G198" s="72" t="n">
        <v>0</v>
      </c>
    </row>
    <row r="199" customFormat="false" ht="13" hidden="false" customHeight="false" outlineLevel="0" collapsed="false">
      <c r="A199" s="41" t="s">
        <v>99</v>
      </c>
      <c r="B199" s="59"/>
      <c r="C199" s="60"/>
      <c r="D199" s="59"/>
      <c r="E199" s="59"/>
      <c r="F199" s="61" t="s">
        <v>1633</v>
      </c>
      <c r="G199" s="62" t="n">
        <v>1</v>
      </c>
    </row>
    <row r="200" customFormat="false" ht="13" hidden="false" customHeight="false" outlineLevel="0" collapsed="false">
      <c r="A200" s="63"/>
      <c r="B200" s="64"/>
      <c r="C200" s="65"/>
      <c r="D200" s="64"/>
      <c r="E200" s="64"/>
      <c r="F200" s="66" t="s">
        <v>1634</v>
      </c>
      <c r="G200" s="67" t="n">
        <v>0</v>
      </c>
    </row>
    <row r="201" customFormat="false" ht="13" hidden="false" customHeight="false" outlineLevel="0" collapsed="false">
      <c r="A201" s="68" t="s">
        <v>1728</v>
      </c>
      <c r="B201" s="69"/>
      <c r="C201" s="70"/>
      <c r="D201" s="69"/>
      <c r="E201" s="69"/>
      <c r="F201" s="71"/>
      <c r="G201" s="72" t="n">
        <v>1</v>
      </c>
    </row>
    <row r="202" customFormat="false" ht="13" hidden="false" customHeight="false" outlineLevel="0" collapsed="false">
      <c r="A202" s="68" t="s">
        <v>1729</v>
      </c>
      <c r="B202" s="69"/>
      <c r="C202" s="70"/>
      <c r="D202" s="69"/>
      <c r="E202" s="69"/>
      <c r="F202" s="71"/>
      <c r="G202" s="72" t="n">
        <v>0</v>
      </c>
    </row>
    <row r="203" customFormat="false" ht="13" hidden="false" customHeight="false" outlineLevel="0" collapsed="false">
      <c r="A203" s="41" t="s">
        <v>349</v>
      </c>
      <c r="B203" s="59"/>
      <c r="C203" s="60"/>
      <c r="D203" s="59"/>
      <c r="E203" s="59"/>
      <c r="F203" s="61" t="s">
        <v>1633</v>
      </c>
      <c r="G203" s="62" t="n">
        <v>3</v>
      </c>
    </row>
    <row r="204" customFormat="false" ht="13" hidden="false" customHeight="false" outlineLevel="0" collapsed="false">
      <c r="A204" s="63"/>
      <c r="B204" s="64"/>
      <c r="C204" s="65"/>
      <c r="D204" s="64"/>
      <c r="E204" s="64"/>
      <c r="F204" s="66" t="s">
        <v>1634</v>
      </c>
      <c r="G204" s="67" t="n">
        <v>0</v>
      </c>
    </row>
    <row r="205" customFormat="false" ht="13" hidden="false" customHeight="false" outlineLevel="0" collapsed="false">
      <c r="A205" s="68" t="s">
        <v>1730</v>
      </c>
      <c r="B205" s="69"/>
      <c r="C205" s="70"/>
      <c r="D205" s="69"/>
      <c r="E205" s="69"/>
      <c r="F205" s="71"/>
      <c r="G205" s="72" t="n">
        <v>3</v>
      </c>
    </row>
    <row r="206" customFormat="false" ht="13" hidden="false" customHeight="false" outlineLevel="0" collapsed="false">
      <c r="A206" s="68" t="s">
        <v>1731</v>
      </c>
      <c r="B206" s="69"/>
      <c r="C206" s="70"/>
      <c r="D206" s="69"/>
      <c r="E206" s="69"/>
      <c r="F206" s="71"/>
      <c r="G206" s="72" t="n">
        <v>0</v>
      </c>
    </row>
    <row r="207" customFormat="false" ht="13" hidden="false" customHeight="false" outlineLevel="0" collapsed="false">
      <c r="A207" s="68" t="s">
        <v>1732</v>
      </c>
      <c r="B207" s="69"/>
      <c r="C207" s="70"/>
      <c r="D207" s="69"/>
      <c r="E207" s="69"/>
      <c r="F207" s="71"/>
      <c r="G207" s="72" t="n">
        <v>673</v>
      </c>
    </row>
    <row r="208" customFormat="false" ht="13" hidden="false" customHeight="false" outlineLevel="0" collapsed="false">
      <c r="A208" s="85" t="s">
        <v>1733</v>
      </c>
      <c r="B208" s="86"/>
      <c r="C208" s="87"/>
      <c r="D208" s="86"/>
      <c r="E208" s="86"/>
      <c r="F208" s="88"/>
      <c r="G208" s="89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5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G360"/>
  <sheetViews>
    <sheetView showFormulas="false" showGridLines="true" showRowColHeaders="true" showZeros="true" rightToLeft="false" tabSelected="false" showOutlineSymbols="true" defaultGridColor="true" view="normal" topLeftCell="A1" colorId="64" zoomScale="109" zoomScaleNormal="109" zoomScalePageLayoutView="100" workbookViewId="0">
      <pane xSplit="0" ySplit="3" topLeftCell="A4" activePane="bottomLeft" state="frozen"/>
      <selection pane="topLeft" activeCell="A1" activeCellId="0" sqref="A1"/>
      <selection pane="bottomLeft" activeCell="C16" activeCellId="0" sqref="C16"/>
    </sheetView>
  </sheetViews>
  <sheetFormatPr defaultColWidth="11.515625" defaultRowHeight="13" zeroHeight="false" outlineLevelRow="0" outlineLevelCol="0"/>
  <cols>
    <col collapsed="false" customWidth="true" hidden="false" outlineLevel="0" max="1" min="1" style="0" width="30.66"/>
    <col collapsed="false" customWidth="true" hidden="false" outlineLevel="0" max="2" min="2" style="0" width="18.66"/>
    <col collapsed="false" customWidth="true" hidden="false" outlineLevel="0" max="3" min="3" style="0" width="17.83"/>
    <col collapsed="false" customWidth="true" hidden="false" outlineLevel="0" max="4" min="4" style="0" width="26.83"/>
    <col collapsed="false" customWidth="true" hidden="false" outlineLevel="0" max="5" min="5" style="0" width="26"/>
    <col collapsed="false" customWidth="true" hidden="false" outlineLevel="0" max="6" min="6" style="12" width="20.99"/>
  </cols>
  <sheetData>
    <row r="1" customFormat="false" ht="13" hidden="false" customHeight="false" outlineLevel="0" collapsed="false">
      <c r="A1" s="7" t="s">
        <v>1631</v>
      </c>
    </row>
    <row r="3" customFormat="false" ht="13" hidden="false" customHeight="false" outlineLevel="0" collapsed="false">
      <c r="A3" s="35"/>
      <c r="B3" s="36" t="s">
        <v>1627</v>
      </c>
      <c r="C3" s="90"/>
      <c r="D3" s="90"/>
      <c r="E3" s="37"/>
    </row>
    <row r="4" customFormat="false" ht="13" hidden="false" customHeight="false" outlineLevel="0" collapsed="false">
      <c r="A4" s="38" t="s">
        <v>7</v>
      </c>
      <c r="B4" s="39" t="s">
        <v>1629</v>
      </c>
      <c r="C4" s="64" t="s">
        <v>1734</v>
      </c>
      <c r="D4" s="64" t="s">
        <v>1628</v>
      </c>
      <c r="E4" s="40" t="s">
        <v>1735</v>
      </c>
      <c r="F4" s="91" t="s">
        <v>1736</v>
      </c>
      <c r="G4" s="91" t="s">
        <v>1737</v>
      </c>
    </row>
    <row r="5" customFormat="false" ht="13" hidden="false" customHeight="false" outlineLevel="0" collapsed="false">
      <c r="A5" s="41" t="s">
        <v>521</v>
      </c>
      <c r="B5" s="92" t="n">
        <v>0</v>
      </c>
      <c r="C5" s="93" t="n">
        <v>0</v>
      </c>
      <c r="D5" s="94" t="n">
        <v>1</v>
      </c>
      <c r="E5" s="95" t="n">
        <v>0</v>
      </c>
      <c r="F5" s="96" t="n">
        <f aca="false">B5/D5</f>
        <v>28.3105263157895</v>
      </c>
      <c r="G5" s="96" t="n">
        <f aca="false">C5/E5</f>
        <v>25.1385245901639</v>
      </c>
    </row>
    <row r="6" customFormat="false" ht="13" hidden="false" customHeight="false" outlineLevel="0" collapsed="false">
      <c r="A6" s="44" t="s">
        <v>849</v>
      </c>
      <c r="B6" s="97" t="n">
        <v>0</v>
      </c>
      <c r="C6" s="98" t="n">
        <v>0</v>
      </c>
      <c r="D6" s="99" t="n">
        <v>1</v>
      </c>
      <c r="E6" s="100" t="n">
        <v>1</v>
      </c>
      <c r="F6" s="96" t="n">
        <f aca="false">B6/D6</f>
        <v>44.1351351351351</v>
      </c>
      <c r="G6" s="96" t="n">
        <f aca="false">C6/E6</f>
        <v>0</v>
      </c>
    </row>
    <row r="7" customFormat="false" ht="13" hidden="false" customHeight="false" outlineLevel="0" collapsed="false">
      <c r="A7" s="44" t="s">
        <v>1603</v>
      </c>
      <c r="B7" s="97" t="n">
        <v>0</v>
      </c>
      <c r="C7" s="98" t="n">
        <v>0</v>
      </c>
      <c r="D7" s="99" t="n">
        <v>1</v>
      </c>
      <c r="E7" s="100" t="n">
        <v>1</v>
      </c>
      <c r="F7" s="96" t="n">
        <f aca="false">B7/D7</f>
        <v>0</v>
      </c>
      <c r="G7" s="96" t="n">
        <f aca="false">C7/E7</f>
        <v>0</v>
      </c>
    </row>
    <row r="8" customFormat="false" ht="13" hidden="false" customHeight="false" outlineLevel="0" collapsed="false">
      <c r="A8" s="44" t="s">
        <v>434</v>
      </c>
      <c r="B8" s="97" t="n">
        <v>0</v>
      </c>
      <c r="C8" s="98" t="n">
        <v>0</v>
      </c>
      <c r="D8" s="101"/>
      <c r="E8" s="100" t="n">
        <v>0</v>
      </c>
      <c r="F8" s="96" t="e">
        <f aca="false">B8/D8</f>
        <v>#DIV/0!</v>
      </c>
      <c r="G8" s="96" t="e">
        <f aca="false">C8/E8</f>
        <v>#DIV/0!</v>
      </c>
    </row>
    <row r="9" customFormat="false" ht="13" hidden="false" customHeight="false" outlineLevel="0" collapsed="false">
      <c r="A9" s="44" t="s">
        <v>1508</v>
      </c>
      <c r="B9" s="97" t="n">
        <v>0</v>
      </c>
      <c r="C9" s="98" t="n">
        <v>0</v>
      </c>
      <c r="D9" s="101"/>
      <c r="E9" s="100" t="n">
        <v>15</v>
      </c>
      <c r="F9" s="96" t="e">
        <f aca="false">B9/D9</f>
        <v>#DIV/0!</v>
      </c>
      <c r="G9" s="96" t="n">
        <f aca="false">C9/E9</f>
        <v>0</v>
      </c>
    </row>
    <row r="10" customFormat="false" ht="13" hidden="false" customHeight="false" outlineLevel="0" collapsed="false">
      <c r="A10" s="44" t="s">
        <v>1443</v>
      </c>
      <c r="B10" s="97" t="n">
        <v>0</v>
      </c>
      <c r="C10" s="98" t="n">
        <v>0</v>
      </c>
      <c r="D10" s="101"/>
      <c r="E10" s="100" t="n">
        <v>6</v>
      </c>
      <c r="F10" s="96" t="e">
        <f aca="false">B10/D10</f>
        <v>#DIV/0!</v>
      </c>
      <c r="G10" s="96" t="n">
        <f aca="false">C10/E10</f>
        <v>0</v>
      </c>
    </row>
    <row r="11" customFormat="false" ht="13" hidden="false" customHeight="false" outlineLevel="0" collapsed="false">
      <c r="A11" s="44" t="s">
        <v>222</v>
      </c>
      <c r="B11" s="97" t="n">
        <v>0</v>
      </c>
      <c r="C11" s="98" t="n">
        <v>0</v>
      </c>
      <c r="D11" s="101"/>
      <c r="E11" s="100" t="n">
        <v>6</v>
      </c>
      <c r="F11" s="96" t="e">
        <f aca="false">B11/D11</f>
        <v>#DIV/0!</v>
      </c>
      <c r="G11" s="96" t="n">
        <f aca="false">C11/E11</f>
        <v>0</v>
      </c>
    </row>
    <row r="12" customFormat="false" ht="13" hidden="false" customHeight="false" outlineLevel="0" collapsed="false">
      <c r="A12" s="44" t="s">
        <v>270</v>
      </c>
      <c r="B12" s="97" t="n">
        <v>0</v>
      </c>
      <c r="C12" s="98" t="n">
        <v>0</v>
      </c>
      <c r="D12" s="99" t="n">
        <v>4</v>
      </c>
      <c r="E12" s="100" t="n">
        <v>12</v>
      </c>
      <c r="F12" s="96" t="n">
        <f aca="false">B12/D12</f>
        <v>0</v>
      </c>
      <c r="G12" s="96" t="n">
        <f aca="false">C12/E12</f>
        <v>0</v>
      </c>
    </row>
    <row r="13" customFormat="false" ht="13" hidden="false" customHeight="false" outlineLevel="0" collapsed="false">
      <c r="A13" s="44" t="s">
        <v>518</v>
      </c>
      <c r="B13" s="97" t="n">
        <v>0</v>
      </c>
      <c r="C13" s="98" t="n">
        <v>0</v>
      </c>
      <c r="D13" s="99" t="n">
        <v>1</v>
      </c>
      <c r="E13" s="100" t="n">
        <v>0</v>
      </c>
      <c r="F13" s="96" t="n">
        <f aca="false">B13/D13</f>
        <v>0</v>
      </c>
      <c r="G13" s="96" t="e">
        <f aca="false">C13/E13</f>
        <v>#DIV/0!</v>
      </c>
    </row>
    <row r="14" customFormat="false" ht="13" hidden="false" customHeight="false" outlineLevel="0" collapsed="false">
      <c r="A14" s="44" t="s">
        <v>1112</v>
      </c>
      <c r="B14" s="97" t="n">
        <v>0</v>
      </c>
      <c r="C14" s="98" t="n">
        <v>0</v>
      </c>
      <c r="D14" s="99" t="n">
        <v>2</v>
      </c>
      <c r="E14" s="100" t="n">
        <v>19</v>
      </c>
      <c r="F14" s="96" t="n">
        <f aca="false">B14/D14</f>
        <v>0</v>
      </c>
      <c r="G14" s="96" t="n">
        <f aca="false">C14/E14</f>
        <v>0</v>
      </c>
    </row>
    <row r="15" customFormat="false" ht="13" hidden="false" customHeight="false" outlineLevel="0" collapsed="false">
      <c r="A15" s="44" t="s">
        <v>321</v>
      </c>
      <c r="B15" s="97" t="n">
        <v>0</v>
      </c>
      <c r="C15" s="98" t="n">
        <v>0</v>
      </c>
      <c r="D15" s="99" t="n">
        <v>1</v>
      </c>
      <c r="E15" s="100" t="n">
        <v>9</v>
      </c>
      <c r="F15" s="96" t="n">
        <f aca="false">B15/D15</f>
        <v>0</v>
      </c>
      <c r="G15" s="96" t="n">
        <f aca="false">C15/E15</f>
        <v>0</v>
      </c>
    </row>
    <row r="16" customFormat="false" ht="13" hidden="false" customHeight="false" outlineLevel="0" collapsed="false">
      <c r="A16" s="44" t="s">
        <v>167</v>
      </c>
      <c r="B16" s="97" t="n">
        <v>0</v>
      </c>
      <c r="C16" s="98" t="n">
        <v>0</v>
      </c>
      <c r="D16" s="99" t="n">
        <v>10</v>
      </c>
      <c r="E16" s="100" t="n">
        <v>19</v>
      </c>
      <c r="F16" s="96" t="n">
        <f aca="false">B16/D16</f>
        <v>0</v>
      </c>
      <c r="G16" s="96" t="n">
        <f aca="false">C16/E16</f>
        <v>0</v>
      </c>
    </row>
    <row r="17" customFormat="false" ht="13" hidden="false" customHeight="false" outlineLevel="0" collapsed="false">
      <c r="A17" s="44" t="s">
        <v>1421</v>
      </c>
      <c r="B17" s="97" t="n">
        <v>0</v>
      </c>
      <c r="C17" s="98" t="n">
        <v>0</v>
      </c>
      <c r="D17" s="101"/>
      <c r="E17" s="100" t="n">
        <v>12</v>
      </c>
      <c r="F17" s="96" t="e">
        <f aca="false">B17/D17</f>
        <v>#DIV/0!</v>
      </c>
      <c r="G17" s="96" t="n">
        <f aca="false">C17/E17</f>
        <v>0</v>
      </c>
    </row>
    <row r="18" customFormat="false" ht="13" hidden="false" customHeight="false" outlineLevel="0" collapsed="false">
      <c r="A18" s="44" t="s">
        <v>676</v>
      </c>
      <c r="B18" s="97" t="n">
        <v>0</v>
      </c>
      <c r="C18" s="98" t="n">
        <v>0</v>
      </c>
      <c r="D18" s="99" t="n">
        <v>1</v>
      </c>
      <c r="E18" s="100" t="n">
        <v>2</v>
      </c>
      <c r="F18" s="96" t="n">
        <f aca="false">B18/D18</f>
        <v>0</v>
      </c>
      <c r="G18" s="96" t="n">
        <f aca="false">C18/E18</f>
        <v>0</v>
      </c>
    </row>
    <row r="19" customFormat="false" ht="13" hidden="false" customHeight="false" outlineLevel="0" collapsed="false">
      <c r="A19" s="44" t="s">
        <v>472</v>
      </c>
      <c r="B19" s="97" t="n">
        <v>0</v>
      </c>
      <c r="C19" s="98" t="n">
        <v>0</v>
      </c>
      <c r="D19" s="99" t="n">
        <v>1</v>
      </c>
      <c r="E19" s="100" t="n">
        <v>1</v>
      </c>
      <c r="F19" s="96" t="n">
        <f aca="false">B19/D19</f>
        <v>0</v>
      </c>
      <c r="G19" s="96" t="n">
        <f aca="false">C19/E19</f>
        <v>0</v>
      </c>
    </row>
    <row r="20" customFormat="false" ht="13" hidden="false" customHeight="false" outlineLevel="0" collapsed="false">
      <c r="A20" s="44" t="s">
        <v>828</v>
      </c>
      <c r="B20" s="97" t="n">
        <v>0</v>
      </c>
      <c r="C20" s="98" t="n">
        <v>0</v>
      </c>
      <c r="D20" s="101"/>
      <c r="E20" s="100" t="n">
        <v>10</v>
      </c>
      <c r="F20" s="96" t="e">
        <f aca="false">B20/D20</f>
        <v>#DIV/0!</v>
      </c>
      <c r="G20" s="96" t="n">
        <f aca="false">C20/E20</f>
        <v>0</v>
      </c>
    </row>
    <row r="21" customFormat="false" ht="13" hidden="false" customHeight="false" outlineLevel="0" collapsed="false">
      <c r="A21" s="44" t="s">
        <v>1564</v>
      </c>
      <c r="B21" s="97" t="n">
        <v>0</v>
      </c>
      <c r="C21" s="98" t="n">
        <v>0</v>
      </c>
      <c r="D21" s="101"/>
      <c r="E21" s="100" t="n">
        <v>3</v>
      </c>
      <c r="F21" s="96" t="e">
        <f aca="false">B21/D21</f>
        <v>#DIV/0!</v>
      </c>
      <c r="G21" s="96" t="n">
        <f aca="false">C21/E21</f>
        <v>0</v>
      </c>
    </row>
    <row r="22" customFormat="false" ht="13" hidden="false" customHeight="false" outlineLevel="0" collapsed="false">
      <c r="A22" s="44" t="s">
        <v>1582</v>
      </c>
      <c r="B22" s="97" t="n">
        <v>0</v>
      </c>
      <c r="C22" s="98" t="n">
        <v>0</v>
      </c>
      <c r="D22" s="101"/>
      <c r="E22" s="100" t="n">
        <v>0</v>
      </c>
      <c r="F22" s="96" t="e">
        <f aca="false">B22/D22</f>
        <v>#DIV/0!</v>
      </c>
      <c r="G22" s="96" t="e">
        <f aca="false">C22/E22</f>
        <v>#DIV/0!</v>
      </c>
    </row>
    <row r="23" customFormat="false" ht="13" hidden="false" customHeight="false" outlineLevel="0" collapsed="false">
      <c r="A23" s="44" t="s">
        <v>1432</v>
      </c>
      <c r="B23" s="97" t="n">
        <v>0</v>
      </c>
      <c r="C23" s="98" t="n">
        <v>0</v>
      </c>
      <c r="D23" s="101"/>
      <c r="E23" s="100" t="n">
        <v>9</v>
      </c>
      <c r="F23" s="96" t="e">
        <f aca="false">B23/D23</f>
        <v>#DIV/0!</v>
      </c>
      <c r="G23" s="96" t="n">
        <f aca="false">C23/E23</f>
        <v>0</v>
      </c>
    </row>
    <row r="24" customFormat="false" ht="13" hidden="false" customHeight="false" outlineLevel="0" collapsed="false">
      <c r="A24" s="44" t="s">
        <v>1302</v>
      </c>
      <c r="B24" s="97" t="n">
        <v>0</v>
      </c>
      <c r="C24" s="98" t="n">
        <v>0</v>
      </c>
      <c r="D24" s="101"/>
      <c r="E24" s="100" t="n">
        <v>24</v>
      </c>
      <c r="F24" s="96" t="e">
        <f aca="false">B24/D24</f>
        <v>#DIV/0!</v>
      </c>
      <c r="G24" s="96" t="n">
        <f aca="false">C24/E24</f>
        <v>0</v>
      </c>
    </row>
    <row r="25" customFormat="false" ht="13" hidden="false" customHeight="false" outlineLevel="0" collapsed="false">
      <c r="A25" s="44" t="s">
        <v>74</v>
      </c>
      <c r="B25" s="97" t="n">
        <v>0</v>
      </c>
      <c r="C25" s="98" t="n">
        <v>0</v>
      </c>
      <c r="D25" s="99" t="n">
        <v>12</v>
      </c>
      <c r="E25" s="100" t="n">
        <v>15</v>
      </c>
      <c r="F25" s="96" t="n">
        <f aca="false">B25/D25</f>
        <v>0</v>
      </c>
      <c r="G25" s="96" t="n">
        <f aca="false">C25/E25</f>
        <v>0</v>
      </c>
    </row>
    <row r="26" customFormat="false" ht="13" hidden="false" customHeight="false" outlineLevel="0" collapsed="false">
      <c r="A26" s="44" t="s">
        <v>1074</v>
      </c>
      <c r="B26" s="97" t="n">
        <v>0</v>
      </c>
      <c r="C26" s="98" t="n">
        <v>0</v>
      </c>
      <c r="D26" s="101"/>
      <c r="E26" s="100" t="n">
        <v>12</v>
      </c>
      <c r="F26" s="96" t="e">
        <f aca="false">B26/D26</f>
        <v>#DIV/0!</v>
      </c>
      <c r="G26" s="96" t="n">
        <f aca="false">C26/E26</f>
        <v>0</v>
      </c>
    </row>
    <row r="27" customFormat="false" ht="13" hidden="false" customHeight="false" outlineLevel="0" collapsed="false">
      <c r="A27" s="44" t="s">
        <v>571</v>
      </c>
      <c r="B27" s="97" t="n">
        <v>0</v>
      </c>
      <c r="C27" s="98" t="n">
        <v>0</v>
      </c>
      <c r="D27" s="99" t="n">
        <v>6</v>
      </c>
      <c r="E27" s="100" t="n">
        <v>21</v>
      </c>
      <c r="F27" s="96" t="n">
        <f aca="false">B27/D27</f>
        <v>0</v>
      </c>
      <c r="G27" s="96" t="n">
        <f aca="false">C27/E27</f>
        <v>0</v>
      </c>
    </row>
    <row r="28" customFormat="false" ht="13" hidden="false" customHeight="false" outlineLevel="0" collapsed="false">
      <c r="A28" s="44" t="s">
        <v>400</v>
      </c>
      <c r="B28" s="97" t="n">
        <v>0</v>
      </c>
      <c r="C28" s="98" t="n">
        <v>0</v>
      </c>
      <c r="D28" s="99" t="n">
        <v>5</v>
      </c>
      <c r="E28" s="100" t="n">
        <v>6</v>
      </c>
      <c r="F28" s="96" t="n">
        <f aca="false">B28/D28</f>
        <v>0</v>
      </c>
      <c r="G28" s="96" t="n">
        <f aca="false">C28/E28</f>
        <v>0</v>
      </c>
    </row>
    <row r="29" customFormat="false" ht="13" hidden="false" customHeight="false" outlineLevel="0" collapsed="false">
      <c r="A29" s="44" t="s">
        <v>1210</v>
      </c>
      <c r="B29" s="97" t="n">
        <v>0</v>
      </c>
      <c r="C29" s="98" t="n">
        <v>0</v>
      </c>
      <c r="D29" s="101"/>
      <c r="E29" s="100" t="n">
        <v>1</v>
      </c>
      <c r="F29" s="96" t="e">
        <f aca="false">B29/D29</f>
        <v>#DIV/0!</v>
      </c>
      <c r="G29" s="96" t="n">
        <f aca="false">C29/E29</f>
        <v>0</v>
      </c>
    </row>
    <row r="30" customFormat="false" ht="13" hidden="false" customHeight="false" outlineLevel="0" collapsed="false">
      <c r="A30" s="44" t="s">
        <v>182</v>
      </c>
      <c r="B30" s="97" t="n">
        <v>0</v>
      </c>
      <c r="C30" s="98" t="n">
        <v>0</v>
      </c>
      <c r="D30" s="101"/>
      <c r="E30" s="100" t="n">
        <v>2</v>
      </c>
      <c r="F30" s="96" t="e">
        <f aca="false">B30/D30</f>
        <v>#DIV/0!</v>
      </c>
      <c r="G30" s="96" t="n">
        <f aca="false">C30/E30</f>
        <v>0</v>
      </c>
    </row>
    <row r="31" customFormat="false" ht="13" hidden="false" customHeight="false" outlineLevel="0" collapsed="false">
      <c r="A31" s="44" t="s">
        <v>617</v>
      </c>
      <c r="B31" s="97" t="n">
        <v>0</v>
      </c>
      <c r="C31" s="98" t="n">
        <v>0</v>
      </c>
      <c r="D31" s="99" t="n">
        <v>4</v>
      </c>
      <c r="E31" s="100" t="n">
        <v>5</v>
      </c>
      <c r="F31" s="96" t="n">
        <f aca="false">B31/D31</f>
        <v>0</v>
      </c>
      <c r="G31" s="96" t="n">
        <f aca="false">C31/E31</f>
        <v>0</v>
      </c>
    </row>
    <row r="32" customFormat="false" ht="13" hidden="false" customHeight="false" outlineLevel="0" collapsed="false">
      <c r="A32" s="44" t="s">
        <v>1004</v>
      </c>
      <c r="B32" s="97" t="n">
        <v>0</v>
      </c>
      <c r="C32" s="98" t="n">
        <v>0</v>
      </c>
      <c r="D32" s="99" t="n">
        <v>2</v>
      </c>
      <c r="E32" s="100" t="n">
        <v>7</v>
      </c>
      <c r="F32" s="96" t="n">
        <f aca="false">B32/D32</f>
        <v>0</v>
      </c>
      <c r="G32" s="96" t="n">
        <f aca="false">C32/E32</f>
        <v>0</v>
      </c>
    </row>
    <row r="33" customFormat="false" ht="13" hidden="false" customHeight="false" outlineLevel="0" collapsed="false">
      <c r="A33" s="44" t="s">
        <v>1149</v>
      </c>
      <c r="B33" s="97" t="n">
        <v>0</v>
      </c>
      <c r="C33" s="98" t="n">
        <v>0</v>
      </c>
      <c r="D33" s="101"/>
      <c r="E33" s="100" t="n">
        <v>1</v>
      </c>
      <c r="F33" s="96" t="e">
        <f aca="false">B33/D33</f>
        <v>#DIV/0!</v>
      </c>
      <c r="G33" s="96" t="n">
        <f aca="false">C33/E33</f>
        <v>0</v>
      </c>
    </row>
    <row r="34" customFormat="false" ht="13" hidden="false" customHeight="false" outlineLevel="0" collapsed="false">
      <c r="A34" s="44" t="s">
        <v>983</v>
      </c>
      <c r="B34" s="97" t="n">
        <v>0</v>
      </c>
      <c r="C34" s="98" t="n">
        <v>0</v>
      </c>
      <c r="D34" s="101"/>
      <c r="E34" s="100" t="n">
        <v>3</v>
      </c>
      <c r="F34" s="96" t="e">
        <f aca="false">B34/D34</f>
        <v>#DIV/0!</v>
      </c>
      <c r="G34" s="96" t="n">
        <f aca="false">C34/E34</f>
        <v>0</v>
      </c>
    </row>
    <row r="35" customFormat="false" ht="13" hidden="false" customHeight="false" outlineLevel="0" collapsed="false">
      <c r="A35" s="44" t="s">
        <v>232</v>
      </c>
      <c r="B35" s="97" t="n">
        <v>0</v>
      </c>
      <c r="C35" s="98" t="n">
        <v>0</v>
      </c>
      <c r="D35" s="99" t="n">
        <v>0</v>
      </c>
      <c r="E35" s="100" t="n">
        <v>6</v>
      </c>
      <c r="F35" s="96" t="e">
        <f aca="false">B35/D35</f>
        <v>#DIV/0!</v>
      </c>
      <c r="G35" s="96" t="n">
        <f aca="false">C35/E35</f>
        <v>0</v>
      </c>
    </row>
    <row r="36" customFormat="false" ht="13" hidden="false" customHeight="false" outlineLevel="0" collapsed="false">
      <c r="A36" s="44" t="s">
        <v>1588</v>
      </c>
      <c r="B36" s="97" t="n">
        <v>0</v>
      </c>
      <c r="C36" s="98" t="n">
        <v>0</v>
      </c>
      <c r="D36" s="101"/>
      <c r="E36" s="100" t="n">
        <v>3</v>
      </c>
      <c r="F36" s="96" t="e">
        <f aca="false">B36/D36</f>
        <v>#DIV/0!</v>
      </c>
      <c r="G36" s="96" t="n">
        <f aca="false">C36/E36</f>
        <v>0</v>
      </c>
    </row>
    <row r="37" customFormat="false" ht="13" hidden="false" customHeight="false" outlineLevel="0" collapsed="false">
      <c r="A37" s="44" t="s">
        <v>230</v>
      </c>
      <c r="B37" s="97" t="n">
        <v>0</v>
      </c>
      <c r="C37" s="98" t="n">
        <v>0</v>
      </c>
      <c r="D37" s="99" t="n">
        <v>1</v>
      </c>
      <c r="E37" s="100" t="n">
        <v>1</v>
      </c>
      <c r="F37" s="96" t="n">
        <f aca="false">B37/D37</f>
        <v>0</v>
      </c>
      <c r="G37" s="96" t="n">
        <f aca="false">C37/E37</f>
        <v>0</v>
      </c>
    </row>
    <row r="38" customFormat="false" ht="13" hidden="false" customHeight="false" outlineLevel="0" collapsed="false">
      <c r="A38" s="44" t="s">
        <v>296</v>
      </c>
      <c r="B38" s="97" t="n">
        <v>0</v>
      </c>
      <c r="C38" s="98" t="n">
        <v>0</v>
      </c>
      <c r="D38" s="99" t="n">
        <v>0</v>
      </c>
      <c r="E38" s="100" t="n">
        <v>2</v>
      </c>
      <c r="F38" s="96" t="e">
        <f aca="false">B38/D38</f>
        <v>#DIV/0!</v>
      </c>
      <c r="G38" s="96" t="n">
        <f aca="false">C38/E38</f>
        <v>0</v>
      </c>
    </row>
    <row r="39" customFormat="false" ht="13" hidden="false" customHeight="false" outlineLevel="0" collapsed="false">
      <c r="A39" s="44" t="s">
        <v>192</v>
      </c>
      <c r="B39" s="97" t="n">
        <v>0</v>
      </c>
      <c r="C39" s="98" t="n">
        <v>0</v>
      </c>
      <c r="D39" s="101"/>
      <c r="E39" s="100" t="n">
        <v>12</v>
      </c>
      <c r="F39" s="96" t="e">
        <f aca="false">B39/D39</f>
        <v>#DIV/0!</v>
      </c>
      <c r="G39" s="96" t="n">
        <f aca="false">C39/E39</f>
        <v>0</v>
      </c>
    </row>
    <row r="40" customFormat="false" ht="13" hidden="false" customHeight="false" outlineLevel="0" collapsed="false">
      <c r="A40" s="44" t="s">
        <v>552</v>
      </c>
      <c r="B40" s="97" t="n">
        <v>0</v>
      </c>
      <c r="C40" s="98" t="n">
        <v>0</v>
      </c>
      <c r="D40" s="99" t="n">
        <v>1</v>
      </c>
      <c r="E40" s="100" t="n">
        <v>1</v>
      </c>
      <c r="F40" s="96" t="n">
        <f aca="false">B40/D40</f>
        <v>0</v>
      </c>
      <c r="G40" s="96" t="n">
        <f aca="false">C40/E40</f>
        <v>0</v>
      </c>
    </row>
    <row r="41" customFormat="false" ht="13" hidden="false" customHeight="false" outlineLevel="0" collapsed="false">
      <c r="A41" s="44" t="s">
        <v>787</v>
      </c>
      <c r="B41" s="97" t="n">
        <v>0</v>
      </c>
      <c r="C41" s="98" t="n">
        <v>0</v>
      </c>
      <c r="D41" s="99" t="n">
        <v>2</v>
      </c>
      <c r="E41" s="100" t="n">
        <v>2</v>
      </c>
      <c r="F41" s="96" t="n">
        <f aca="false">B41/D41</f>
        <v>0</v>
      </c>
      <c r="G41" s="96" t="n">
        <f aca="false">C41/E41</f>
        <v>0</v>
      </c>
    </row>
    <row r="42" customFormat="false" ht="13" hidden="false" customHeight="false" outlineLevel="0" collapsed="false">
      <c r="A42" s="44" t="s">
        <v>663</v>
      </c>
      <c r="B42" s="97" t="n">
        <v>0</v>
      </c>
      <c r="C42" s="98" t="n">
        <v>0</v>
      </c>
      <c r="D42" s="101"/>
      <c r="E42" s="100" t="n">
        <v>12</v>
      </c>
      <c r="F42" s="96" t="e">
        <f aca="false">B42/D42</f>
        <v>#DIV/0!</v>
      </c>
      <c r="G42" s="96" t="n">
        <f aca="false">C42/E42</f>
        <v>0</v>
      </c>
    </row>
    <row r="43" customFormat="false" ht="13" hidden="false" customHeight="false" outlineLevel="0" collapsed="false">
      <c r="A43" s="44" t="s">
        <v>510</v>
      </c>
      <c r="B43" s="97" t="n">
        <v>0</v>
      </c>
      <c r="C43" s="98" t="n">
        <v>0</v>
      </c>
      <c r="D43" s="101"/>
      <c r="E43" s="100" t="n">
        <v>2</v>
      </c>
      <c r="F43" s="96" t="e">
        <f aca="false">B43/D43</f>
        <v>#DIV/0!</v>
      </c>
      <c r="G43" s="96" t="n">
        <f aca="false">C43/E43</f>
        <v>0</v>
      </c>
    </row>
    <row r="44" customFormat="false" ht="13" hidden="false" customHeight="false" outlineLevel="0" collapsed="false">
      <c r="A44" s="44" t="s">
        <v>67</v>
      </c>
      <c r="B44" s="97" t="n">
        <v>0</v>
      </c>
      <c r="C44" s="98" t="n">
        <v>0</v>
      </c>
      <c r="D44" s="99" t="n">
        <v>7</v>
      </c>
      <c r="E44" s="100" t="n">
        <v>13</v>
      </c>
      <c r="F44" s="96" t="n">
        <f aca="false">B44/D44</f>
        <v>0</v>
      </c>
      <c r="G44" s="96" t="n">
        <f aca="false">C44/E44</f>
        <v>0</v>
      </c>
    </row>
    <row r="45" customFormat="false" ht="13" hidden="false" customHeight="false" outlineLevel="0" collapsed="false">
      <c r="A45" s="44" t="s">
        <v>414</v>
      </c>
      <c r="B45" s="97" t="n">
        <v>0</v>
      </c>
      <c r="C45" s="98" t="n">
        <v>0</v>
      </c>
      <c r="D45" s="101"/>
      <c r="E45" s="100" t="n">
        <v>2</v>
      </c>
      <c r="F45" s="96" t="e">
        <f aca="false">B45/D45</f>
        <v>#DIV/0!</v>
      </c>
      <c r="G45" s="96" t="n">
        <f aca="false">C45/E45</f>
        <v>0</v>
      </c>
    </row>
    <row r="46" customFormat="false" ht="13" hidden="false" customHeight="false" outlineLevel="0" collapsed="false">
      <c r="A46" s="44" t="s">
        <v>457</v>
      </c>
      <c r="B46" s="97" t="n">
        <v>0</v>
      </c>
      <c r="C46" s="98" t="n">
        <v>0</v>
      </c>
      <c r="D46" s="101"/>
      <c r="E46" s="100" t="n">
        <v>2</v>
      </c>
      <c r="F46" s="96" t="e">
        <f aca="false">B46/D46</f>
        <v>#DIV/0!</v>
      </c>
      <c r="G46" s="96" t="n">
        <f aca="false">C46/E46</f>
        <v>0</v>
      </c>
    </row>
    <row r="47" customFormat="false" ht="13" hidden="false" customHeight="false" outlineLevel="0" collapsed="false">
      <c r="A47" s="44" t="s">
        <v>1326</v>
      </c>
      <c r="B47" s="97" t="n">
        <v>0</v>
      </c>
      <c r="C47" s="98" t="n">
        <v>0</v>
      </c>
      <c r="D47" s="99" t="n">
        <v>1</v>
      </c>
      <c r="E47" s="100" t="n">
        <v>5</v>
      </c>
      <c r="F47" s="96" t="n">
        <f aca="false">B47/D47</f>
        <v>0</v>
      </c>
      <c r="G47" s="96" t="n">
        <f aca="false">C47/E47</f>
        <v>0</v>
      </c>
    </row>
    <row r="48" customFormat="false" ht="13" hidden="false" customHeight="false" outlineLevel="0" collapsed="false">
      <c r="A48" s="44" t="s">
        <v>1425</v>
      </c>
      <c r="B48" s="97" t="n">
        <v>0</v>
      </c>
      <c r="C48" s="98" t="n">
        <v>0</v>
      </c>
      <c r="D48" s="101"/>
      <c r="E48" s="100" t="n">
        <v>10</v>
      </c>
      <c r="F48" s="96" t="e">
        <f aca="false">B48/D48</f>
        <v>#DIV/0!</v>
      </c>
      <c r="G48" s="96" t="n">
        <f aca="false">C48/E48</f>
        <v>0</v>
      </c>
    </row>
    <row r="49" customFormat="false" ht="13" hidden="false" customHeight="false" outlineLevel="0" collapsed="false">
      <c r="A49" s="44" t="s">
        <v>1152</v>
      </c>
      <c r="B49" s="97" t="n">
        <v>0</v>
      </c>
      <c r="C49" s="98" t="n">
        <v>0</v>
      </c>
      <c r="D49" s="101"/>
      <c r="E49" s="100" t="n">
        <v>2</v>
      </c>
      <c r="F49" s="96" t="e">
        <f aca="false">B49/D49</f>
        <v>#DIV/0!</v>
      </c>
      <c r="G49" s="96" t="n">
        <f aca="false">C49/E49</f>
        <v>0</v>
      </c>
    </row>
    <row r="50" customFormat="false" ht="13" hidden="false" customHeight="false" outlineLevel="0" collapsed="false">
      <c r="A50" s="44" t="s">
        <v>1147</v>
      </c>
      <c r="B50" s="97" t="n">
        <v>0</v>
      </c>
      <c r="C50" s="98" t="n">
        <v>0</v>
      </c>
      <c r="D50" s="101"/>
      <c r="E50" s="100" t="n">
        <v>1</v>
      </c>
      <c r="F50" s="96" t="e">
        <f aca="false">B50/D50</f>
        <v>#DIV/0!</v>
      </c>
      <c r="G50" s="96" t="n">
        <f aca="false">C50/E50</f>
        <v>0</v>
      </c>
    </row>
    <row r="51" customFormat="false" ht="13" hidden="false" customHeight="false" outlineLevel="0" collapsed="false">
      <c r="A51" s="44" t="s">
        <v>557</v>
      </c>
      <c r="B51" s="97" t="n">
        <v>0</v>
      </c>
      <c r="C51" s="98" t="n">
        <v>0</v>
      </c>
      <c r="D51" s="99" t="n">
        <v>1</v>
      </c>
      <c r="E51" s="100" t="n">
        <v>1</v>
      </c>
      <c r="F51" s="96" t="n">
        <f aca="false">B51/D51</f>
        <v>0</v>
      </c>
      <c r="G51" s="96" t="n">
        <f aca="false">C51/E51</f>
        <v>0</v>
      </c>
    </row>
    <row r="52" customFormat="false" ht="13" hidden="false" customHeight="false" outlineLevel="0" collapsed="false">
      <c r="A52" s="44" t="s">
        <v>1122</v>
      </c>
      <c r="B52" s="97" t="n">
        <v>0</v>
      </c>
      <c r="C52" s="98" t="n">
        <v>0</v>
      </c>
      <c r="D52" s="101"/>
      <c r="E52" s="100" t="n">
        <v>2</v>
      </c>
      <c r="F52" s="96" t="e">
        <f aca="false">B52/D52</f>
        <v>#DIV/0!</v>
      </c>
      <c r="G52" s="96" t="n">
        <f aca="false">C52/E52</f>
        <v>0</v>
      </c>
    </row>
    <row r="53" customFormat="false" ht="13" hidden="false" customHeight="false" outlineLevel="0" collapsed="false">
      <c r="A53" s="44" t="s">
        <v>527</v>
      </c>
      <c r="B53" s="97" t="n">
        <v>0</v>
      </c>
      <c r="C53" s="98" t="n">
        <v>0</v>
      </c>
      <c r="D53" s="99" t="n">
        <v>1</v>
      </c>
      <c r="E53" s="100" t="n">
        <v>0</v>
      </c>
      <c r="F53" s="96" t="n">
        <f aca="false">B53/D53</f>
        <v>0</v>
      </c>
      <c r="G53" s="96" t="e">
        <f aca="false">C53/E53</f>
        <v>#DIV/0!</v>
      </c>
    </row>
    <row r="54" customFormat="false" ht="13" hidden="false" customHeight="false" outlineLevel="0" collapsed="false">
      <c r="A54" s="44" t="s">
        <v>1316</v>
      </c>
      <c r="B54" s="97" t="n">
        <v>0</v>
      </c>
      <c r="C54" s="98" t="n">
        <v>0</v>
      </c>
      <c r="D54" s="101"/>
      <c r="E54" s="100" t="n">
        <v>43</v>
      </c>
      <c r="F54" s="96" t="e">
        <f aca="false">B54/D54</f>
        <v>#DIV/0!</v>
      </c>
      <c r="G54" s="96" t="n">
        <f aca="false">C54/E54</f>
        <v>0</v>
      </c>
    </row>
    <row r="55" customFormat="false" ht="13" hidden="false" customHeight="false" outlineLevel="0" collapsed="false">
      <c r="A55" s="44" t="s">
        <v>1429</v>
      </c>
      <c r="B55" s="97" t="n">
        <v>0</v>
      </c>
      <c r="C55" s="98" t="n">
        <v>0</v>
      </c>
      <c r="D55" s="101"/>
      <c r="E55" s="100" t="n">
        <v>9</v>
      </c>
      <c r="F55" s="96" t="e">
        <f aca="false">B55/D55</f>
        <v>#DIV/0!</v>
      </c>
      <c r="G55" s="96" t="n">
        <f aca="false">C55/E55</f>
        <v>0</v>
      </c>
    </row>
    <row r="56" customFormat="false" ht="13" hidden="false" customHeight="false" outlineLevel="0" collapsed="false">
      <c r="A56" s="44" t="s">
        <v>1313</v>
      </c>
      <c r="B56" s="97" t="n">
        <v>0</v>
      </c>
      <c r="C56" s="98" t="n">
        <v>0</v>
      </c>
      <c r="D56" s="101"/>
      <c r="E56" s="100" t="n">
        <v>4</v>
      </c>
      <c r="F56" s="96" t="e">
        <f aca="false">B56/D56</f>
        <v>#DIV/0!</v>
      </c>
      <c r="G56" s="96" t="n">
        <f aca="false">C56/E56</f>
        <v>0</v>
      </c>
    </row>
    <row r="57" customFormat="false" ht="13" hidden="false" customHeight="false" outlineLevel="0" collapsed="false">
      <c r="A57" s="44" t="s">
        <v>888</v>
      </c>
      <c r="B57" s="97" t="n">
        <v>0</v>
      </c>
      <c r="C57" s="98" t="n">
        <v>0</v>
      </c>
      <c r="D57" s="101"/>
      <c r="E57" s="100" t="n">
        <v>14</v>
      </c>
      <c r="F57" s="96" t="e">
        <f aca="false">B57/D57</f>
        <v>#DIV/0!</v>
      </c>
      <c r="G57" s="96" t="n">
        <f aca="false">C57/E57</f>
        <v>0</v>
      </c>
    </row>
    <row r="58" customFormat="false" ht="13" hidden="false" customHeight="false" outlineLevel="0" collapsed="false">
      <c r="A58" s="44" t="s">
        <v>1311</v>
      </c>
      <c r="B58" s="97" t="n">
        <v>0</v>
      </c>
      <c r="C58" s="98" t="n">
        <v>0</v>
      </c>
      <c r="D58" s="101"/>
      <c r="E58" s="100" t="n">
        <v>3</v>
      </c>
      <c r="F58" s="96" t="e">
        <f aca="false">B58/D58</f>
        <v>#DIV/0!</v>
      </c>
      <c r="G58" s="96" t="n">
        <f aca="false">C58/E58</f>
        <v>0</v>
      </c>
    </row>
    <row r="59" customFormat="false" ht="13" hidden="false" customHeight="false" outlineLevel="0" collapsed="false">
      <c r="A59" s="44" t="s">
        <v>92</v>
      </c>
      <c r="B59" s="97" t="n">
        <v>0</v>
      </c>
      <c r="C59" s="98" t="n">
        <v>0</v>
      </c>
      <c r="D59" s="99" t="n">
        <v>16</v>
      </c>
      <c r="E59" s="100" t="n">
        <v>43</v>
      </c>
      <c r="F59" s="96" t="n">
        <f aca="false">B59/D59</f>
        <v>0</v>
      </c>
      <c r="G59" s="96" t="n">
        <f aca="false">C59/E59</f>
        <v>0</v>
      </c>
    </row>
    <row r="60" customFormat="false" ht="13" hidden="false" customHeight="false" outlineLevel="0" collapsed="false">
      <c r="A60" s="44" t="s">
        <v>1277</v>
      </c>
      <c r="B60" s="97" t="n">
        <v>0</v>
      </c>
      <c r="C60" s="98" t="n">
        <v>0</v>
      </c>
      <c r="D60" s="101"/>
      <c r="E60" s="100" t="n">
        <v>3</v>
      </c>
      <c r="F60" s="96" t="e">
        <f aca="false">B60/D60</f>
        <v>#DIV/0!</v>
      </c>
      <c r="G60" s="96" t="n">
        <f aca="false">C60/E60</f>
        <v>0</v>
      </c>
    </row>
    <row r="61" customFormat="false" ht="13" hidden="false" customHeight="false" outlineLevel="0" collapsed="false">
      <c r="A61" s="44" t="s">
        <v>469</v>
      </c>
      <c r="B61" s="97" t="n">
        <v>0</v>
      </c>
      <c r="C61" s="98" t="n">
        <v>0</v>
      </c>
      <c r="D61" s="99" t="n">
        <v>1</v>
      </c>
      <c r="E61" s="100" t="n">
        <v>4</v>
      </c>
      <c r="F61" s="96" t="n">
        <f aca="false">B61/D61</f>
        <v>0</v>
      </c>
      <c r="G61" s="96" t="n">
        <f aca="false">C61/E61</f>
        <v>0</v>
      </c>
    </row>
    <row r="62" customFormat="false" ht="13" hidden="false" customHeight="false" outlineLevel="0" collapsed="false">
      <c r="A62" s="44" t="s">
        <v>916</v>
      </c>
      <c r="B62" s="97" t="n">
        <v>0</v>
      </c>
      <c r="C62" s="98" t="n">
        <v>0</v>
      </c>
      <c r="D62" s="101"/>
      <c r="E62" s="100" t="n">
        <v>0</v>
      </c>
      <c r="F62" s="96" t="e">
        <f aca="false">B62/D62</f>
        <v>#DIV/0!</v>
      </c>
      <c r="G62" s="96" t="e">
        <f aca="false">C62/E62</f>
        <v>#DIV/0!</v>
      </c>
    </row>
    <row r="63" customFormat="false" ht="13" hidden="false" customHeight="false" outlineLevel="0" collapsed="false">
      <c r="A63" s="44" t="s">
        <v>339</v>
      </c>
      <c r="B63" s="97" t="n">
        <v>0</v>
      </c>
      <c r="C63" s="98" t="n">
        <v>0</v>
      </c>
      <c r="D63" s="99" t="n">
        <v>7</v>
      </c>
      <c r="E63" s="100" t="n">
        <v>25</v>
      </c>
      <c r="F63" s="96" t="n">
        <f aca="false">B63/D63</f>
        <v>0</v>
      </c>
      <c r="G63" s="96" t="n">
        <f aca="false">C63/E63</f>
        <v>0</v>
      </c>
    </row>
    <row r="64" customFormat="false" ht="13" hidden="false" customHeight="false" outlineLevel="0" collapsed="false">
      <c r="A64" s="44" t="s">
        <v>81</v>
      </c>
      <c r="B64" s="97" t="n">
        <v>0</v>
      </c>
      <c r="C64" s="98" t="n">
        <v>0</v>
      </c>
      <c r="D64" s="99" t="n">
        <v>36</v>
      </c>
      <c r="E64" s="100" t="n">
        <v>42</v>
      </c>
      <c r="F64" s="96" t="n">
        <f aca="false">B64/D64</f>
        <v>0</v>
      </c>
      <c r="G64" s="96" t="n">
        <f aca="false">C64/E64</f>
        <v>0</v>
      </c>
    </row>
    <row r="65" customFormat="false" ht="13" hidden="false" customHeight="false" outlineLevel="0" collapsed="false">
      <c r="A65" s="44" t="s">
        <v>1170</v>
      </c>
      <c r="B65" s="97" t="n">
        <v>0</v>
      </c>
      <c r="C65" s="98" t="n">
        <v>0</v>
      </c>
      <c r="D65" s="99" t="n">
        <v>2</v>
      </c>
      <c r="E65" s="100" t="n">
        <v>5</v>
      </c>
      <c r="F65" s="96" t="n">
        <f aca="false">B65/D65</f>
        <v>0</v>
      </c>
      <c r="G65" s="96" t="n">
        <f aca="false">C65/E65</f>
        <v>0</v>
      </c>
    </row>
    <row r="66" customFormat="false" ht="13" hidden="false" customHeight="false" outlineLevel="0" collapsed="false">
      <c r="A66" s="44" t="s">
        <v>1533</v>
      </c>
      <c r="B66" s="97" t="n">
        <v>0</v>
      </c>
      <c r="C66" s="98" t="n">
        <v>0</v>
      </c>
      <c r="D66" s="101"/>
      <c r="E66" s="100" t="n">
        <v>2</v>
      </c>
      <c r="F66" s="96" t="e">
        <f aca="false">B66/D66</f>
        <v>#DIV/0!</v>
      </c>
      <c r="G66" s="96" t="n">
        <f aca="false">C66/E66</f>
        <v>0</v>
      </c>
    </row>
    <row r="67" customFormat="false" ht="13" hidden="false" customHeight="false" outlineLevel="0" collapsed="false">
      <c r="A67" s="44" t="s">
        <v>682</v>
      </c>
      <c r="B67" s="97" t="n">
        <v>0</v>
      </c>
      <c r="C67" s="98" t="n">
        <v>0</v>
      </c>
      <c r="D67" s="99" t="n">
        <v>8</v>
      </c>
      <c r="E67" s="100" t="n">
        <v>16</v>
      </c>
      <c r="F67" s="96" t="n">
        <f aca="false">B67/D67</f>
        <v>0</v>
      </c>
      <c r="G67" s="96" t="n">
        <f aca="false">C67/E67</f>
        <v>0</v>
      </c>
    </row>
    <row r="68" customFormat="false" ht="13" hidden="false" customHeight="false" outlineLevel="0" collapsed="false">
      <c r="A68" s="44" t="s">
        <v>463</v>
      </c>
      <c r="B68" s="97" t="n">
        <v>0</v>
      </c>
      <c r="C68" s="98" t="n">
        <v>0</v>
      </c>
      <c r="D68" s="99" t="n">
        <v>1</v>
      </c>
      <c r="E68" s="100" t="n">
        <v>1</v>
      </c>
      <c r="F68" s="96" t="n">
        <f aca="false">B68/D68</f>
        <v>0</v>
      </c>
      <c r="G68" s="96" t="n">
        <f aca="false">C68/E68</f>
        <v>0</v>
      </c>
    </row>
    <row r="69" customFormat="false" ht="13" hidden="false" customHeight="false" outlineLevel="0" collapsed="false">
      <c r="A69" s="44" t="s">
        <v>996</v>
      </c>
      <c r="B69" s="97" t="n">
        <v>0</v>
      </c>
      <c r="C69" s="98" t="n">
        <v>0</v>
      </c>
      <c r="D69" s="101"/>
      <c r="E69" s="100" t="n">
        <v>19</v>
      </c>
      <c r="F69" s="96" t="e">
        <f aca="false">B69/D69</f>
        <v>#DIV/0!</v>
      </c>
      <c r="G69" s="96" t="n">
        <f aca="false">C69/E69</f>
        <v>0</v>
      </c>
    </row>
    <row r="70" customFormat="false" ht="13" hidden="false" customHeight="false" outlineLevel="0" collapsed="false">
      <c r="A70" s="44" t="s">
        <v>1552</v>
      </c>
      <c r="B70" s="97" t="n">
        <v>0</v>
      </c>
      <c r="C70" s="98" t="n">
        <v>0</v>
      </c>
      <c r="D70" s="101"/>
      <c r="E70" s="100" t="n">
        <v>2</v>
      </c>
      <c r="F70" s="96" t="e">
        <f aca="false">B70/D70</f>
        <v>#DIV/0!</v>
      </c>
      <c r="G70" s="96" t="n">
        <f aca="false">C70/E70</f>
        <v>0</v>
      </c>
    </row>
    <row r="71" customFormat="false" ht="13" hidden="false" customHeight="false" outlineLevel="0" collapsed="false">
      <c r="A71" s="44" t="s">
        <v>914</v>
      </c>
      <c r="B71" s="97" t="n">
        <v>0</v>
      </c>
      <c r="C71" s="98" t="n">
        <v>0</v>
      </c>
      <c r="D71" s="101"/>
      <c r="E71" s="100" t="n">
        <v>0</v>
      </c>
      <c r="F71" s="96" t="e">
        <f aca="false">B71/D71</f>
        <v>#DIV/0!</v>
      </c>
      <c r="G71" s="96" t="e">
        <f aca="false">C71/E71</f>
        <v>#DIV/0!</v>
      </c>
    </row>
    <row r="72" customFormat="false" ht="13" hidden="false" customHeight="false" outlineLevel="0" collapsed="false">
      <c r="A72" s="44" t="s">
        <v>705</v>
      </c>
      <c r="B72" s="97" t="n">
        <v>0</v>
      </c>
      <c r="C72" s="98" t="n">
        <v>0</v>
      </c>
      <c r="D72" s="101"/>
      <c r="E72" s="100" t="n">
        <v>9</v>
      </c>
      <c r="F72" s="96" t="e">
        <f aca="false">B72/D72</f>
        <v>#DIV/0!</v>
      </c>
      <c r="G72" s="96" t="n">
        <f aca="false">C72/E72</f>
        <v>0</v>
      </c>
    </row>
    <row r="73" customFormat="false" ht="13" hidden="false" customHeight="false" outlineLevel="0" collapsed="false">
      <c r="A73" s="44" t="s">
        <v>1570</v>
      </c>
      <c r="B73" s="97" t="n">
        <v>0</v>
      </c>
      <c r="C73" s="98" t="n">
        <v>0</v>
      </c>
      <c r="D73" s="101"/>
      <c r="E73" s="100" t="n">
        <v>6</v>
      </c>
      <c r="F73" s="96" t="e">
        <f aca="false">B73/D73</f>
        <v>#DIV/0!</v>
      </c>
      <c r="G73" s="96" t="n">
        <f aca="false">C73/E73</f>
        <v>0</v>
      </c>
    </row>
    <row r="74" customFormat="false" ht="13" hidden="false" customHeight="false" outlineLevel="0" collapsed="false">
      <c r="A74" s="44" t="s">
        <v>689</v>
      </c>
      <c r="B74" s="97" t="n">
        <v>0</v>
      </c>
      <c r="C74" s="98" t="n">
        <v>0</v>
      </c>
      <c r="D74" s="99" t="n">
        <v>6</v>
      </c>
      <c r="E74" s="100" t="n">
        <v>7</v>
      </c>
      <c r="F74" s="96" t="n">
        <f aca="false">B74/D74</f>
        <v>0</v>
      </c>
      <c r="G74" s="96" t="n">
        <f aca="false">C74/E74</f>
        <v>0</v>
      </c>
    </row>
    <row r="75" customFormat="false" ht="13" hidden="false" customHeight="false" outlineLevel="0" collapsed="false">
      <c r="A75" s="44" t="s">
        <v>47</v>
      </c>
      <c r="B75" s="97" t="n">
        <v>0</v>
      </c>
      <c r="C75" s="98" t="n">
        <v>0</v>
      </c>
      <c r="D75" s="99" t="n">
        <v>1</v>
      </c>
      <c r="E75" s="100" t="n">
        <v>0</v>
      </c>
      <c r="F75" s="96" t="n">
        <f aca="false">B75/D75</f>
        <v>0</v>
      </c>
      <c r="G75" s="96" t="e">
        <f aca="false">C75/E75</f>
        <v>#DIV/0!</v>
      </c>
    </row>
    <row r="76" customFormat="false" ht="13" hidden="false" customHeight="false" outlineLevel="0" collapsed="false">
      <c r="A76" s="44" t="s">
        <v>1555</v>
      </c>
      <c r="B76" s="97" t="n">
        <v>0</v>
      </c>
      <c r="C76" s="98" t="n">
        <v>0</v>
      </c>
      <c r="D76" s="101"/>
      <c r="E76" s="100" t="n">
        <v>1</v>
      </c>
      <c r="F76" s="96" t="e">
        <f aca="false">B76/D76</f>
        <v>#DIV/0!</v>
      </c>
      <c r="G76" s="96" t="n">
        <f aca="false">C76/E76</f>
        <v>0</v>
      </c>
    </row>
    <row r="77" customFormat="false" ht="13" hidden="false" customHeight="false" outlineLevel="0" collapsed="false">
      <c r="A77" s="44" t="s">
        <v>1557</v>
      </c>
      <c r="B77" s="97" t="n">
        <v>0</v>
      </c>
      <c r="C77" s="98" t="n">
        <v>0</v>
      </c>
      <c r="D77" s="101"/>
      <c r="E77" s="100" t="n">
        <v>5</v>
      </c>
      <c r="F77" s="96" t="e">
        <f aca="false">B77/D77</f>
        <v>#DIV/0!</v>
      </c>
      <c r="G77" s="96" t="n">
        <f aca="false">C77/E77</f>
        <v>0</v>
      </c>
    </row>
    <row r="78" customFormat="false" ht="13" hidden="false" customHeight="false" outlineLevel="0" collapsed="false">
      <c r="A78" s="44" t="s">
        <v>1578</v>
      </c>
      <c r="B78" s="97" t="n">
        <v>0</v>
      </c>
      <c r="C78" s="98" t="n">
        <v>0</v>
      </c>
      <c r="D78" s="101"/>
      <c r="E78" s="100" t="n">
        <v>0</v>
      </c>
      <c r="F78" s="96" t="e">
        <f aca="false">B78/D78</f>
        <v>#DIV/0!</v>
      </c>
      <c r="G78" s="96" t="e">
        <f aca="false">C78/E78</f>
        <v>#DIV/0!</v>
      </c>
    </row>
    <row r="79" customFormat="false" ht="13" hidden="false" customHeight="false" outlineLevel="0" collapsed="false">
      <c r="A79" s="44" t="s">
        <v>1329</v>
      </c>
      <c r="B79" s="97" t="n">
        <v>0</v>
      </c>
      <c r="C79" s="98" t="n">
        <v>0</v>
      </c>
      <c r="D79" s="101"/>
      <c r="E79" s="100" t="n">
        <v>3</v>
      </c>
      <c r="F79" s="96" t="e">
        <f aca="false">B79/D79</f>
        <v>#DIV/0!</v>
      </c>
      <c r="G79" s="96" t="n">
        <f aca="false">C79/E79</f>
        <v>0</v>
      </c>
    </row>
    <row r="80" customFormat="false" ht="13" hidden="false" customHeight="false" outlineLevel="0" collapsed="false">
      <c r="A80" s="44" t="s">
        <v>971</v>
      </c>
      <c r="B80" s="97" t="n">
        <v>0</v>
      </c>
      <c r="C80" s="98" t="n">
        <v>0</v>
      </c>
      <c r="D80" s="99" t="n">
        <v>1</v>
      </c>
      <c r="E80" s="100" t="n">
        <v>14</v>
      </c>
      <c r="F80" s="96" t="n">
        <f aca="false">B80/D80</f>
        <v>0</v>
      </c>
      <c r="G80" s="96" t="n">
        <f aca="false">C80/E80</f>
        <v>0</v>
      </c>
    </row>
    <row r="81" customFormat="false" ht="13" hidden="false" customHeight="false" outlineLevel="0" collapsed="false">
      <c r="A81" s="44" t="s">
        <v>522</v>
      </c>
      <c r="B81" s="97" t="n">
        <v>0</v>
      </c>
      <c r="C81" s="98" t="n">
        <v>0</v>
      </c>
      <c r="D81" s="99" t="n">
        <v>1</v>
      </c>
      <c r="E81" s="100" t="n">
        <v>0</v>
      </c>
      <c r="F81" s="96" t="n">
        <f aca="false">B81/D81</f>
        <v>0</v>
      </c>
      <c r="G81" s="96" t="e">
        <f aca="false">C81/E81</f>
        <v>#DIV/0!</v>
      </c>
    </row>
    <row r="82" customFormat="false" ht="13" hidden="false" customHeight="false" outlineLevel="0" collapsed="false">
      <c r="A82" s="44" t="s">
        <v>1046</v>
      </c>
      <c r="B82" s="97" t="n">
        <v>0</v>
      </c>
      <c r="C82" s="98" t="n">
        <v>0</v>
      </c>
      <c r="D82" s="99" t="n">
        <v>1</v>
      </c>
      <c r="E82" s="100" t="n">
        <v>1</v>
      </c>
      <c r="F82" s="96" t="n">
        <f aca="false">B82/D82</f>
        <v>0</v>
      </c>
      <c r="G82" s="96" t="n">
        <f aca="false">C82/E82</f>
        <v>0</v>
      </c>
    </row>
    <row r="83" customFormat="false" ht="13" hidden="false" customHeight="false" outlineLevel="0" collapsed="false">
      <c r="A83" s="44" t="s">
        <v>1252</v>
      </c>
      <c r="B83" s="97" t="n">
        <v>0</v>
      </c>
      <c r="C83" s="98" t="n">
        <v>0</v>
      </c>
      <c r="D83" s="101"/>
      <c r="E83" s="100" t="n">
        <v>5</v>
      </c>
      <c r="F83" s="96" t="e">
        <f aca="false">B83/D83</f>
        <v>#DIV/0!</v>
      </c>
      <c r="G83" s="96" t="n">
        <f aca="false">C83/E83</f>
        <v>0</v>
      </c>
    </row>
    <row r="84" customFormat="false" ht="13" hidden="false" customHeight="false" outlineLevel="0" collapsed="false">
      <c r="A84" s="44" t="s">
        <v>1260</v>
      </c>
      <c r="B84" s="97" t="n">
        <v>0</v>
      </c>
      <c r="C84" s="98" t="n">
        <v>0</v>
      </c>
      <c r="D84" s="101"/>
      <c r="E84" s="100" t="n">
        <v>1</v>
      </c>
      <c r="F84" s="96" t="e">
        <f aca="false">B84/D84</f>
        <v>#DIV/0!</v>
      </c>
      <c r="G84" s="96" t="n">
        <f aca="false">C84/E84</f>
        <v>0</v>
      </c>
    </row>
    <row r="85" customFormat="false" ht="13" hidden="false" customHeight="false" outlineLevel="0" collapsed="false">
      <c r="A85" s="44" t="s">
        <v>700</v>
      </c>
      <c r="B85" s="97" t="n">
        <v>0</v>
      </c>
      <c r="C85" s="98" t="n">
        <v>0</v>
      </c>
      <c r="D85" s="101"/>
      <c r="E85" s="100" t="n">
        <v>6</v>
      </c>
      <c r="F85" s="96" t="e">
        <f aca="false">B85/D85</f>
        <v>#DIV/0!</v>
      </c>
      <c r="G85" s="96" t="n">
        <f aca="false">C85/E85</f>
        <v>0</v>
      </c>
    </row>
    <row r="86" customFormat="false" ht="13" hidden="false" customHeight="false" outlineLevel="0" collapsed="false">
      <c r="A86" s="44" t="s">
        <v>504</v>
      </c>
      <c r="B86" s="97" t="n">
        <v>0</v>
      </c>
      <c r="C86" s="98" t="n">
        <v>0</v>
      </c>
      <c r="D86" s="101"/>
      <c r="E86" s="100" t="n">
        <v>0</v>
      </c>
      <c r="F86" s="96" t="e">
        <f aca="false">B86/D86</f>
        <v>#DIV/0!</v>
      </c>
      <c r="G86" s="96" t="e">
        <f aca="false">C86/E86</f>
        <v>#DIV/0!</v>
      </c>
    </row>
    <row r="87" customFormat="false" ht="13" hidden="false" customHeight="false" outlineLevel="0" collapsed="false">
      <c r="A87" s="44" t="s">
        <v>143</v>
      </c>
      <c r="B87" s="97" t="n">
        <v>0</v>
      </c>
      <c r="C87" s="98" t="n">
        <v>0</v>
      </c>
      <c r="D87" s="99" t="n">
        <v>1</v>
      </c>
      <c r="E87" s="100" t="n">
        <v>0</v>
      </c>
      <c r="F87" s="96" t="n">
        <f aca="false">B87/D87</f>
        <v>0</v>
      </c>
      <c r="G87" s="96" t="e">
        <f aca="false">C87/E87</f>
        <v>#DIV/0!</v>
      </c>
    </row>
    <row r="88" customFormat="false" ht="13" hidden="false" customHeight="false" outlineLevel="0" collapsed="false">
      <c r="A88" s="44" t="s">
        <v>453</v>
      </c>
      <c r="B88" s="97" t="n">
        <v>0</v>
      </c>
      <c r="C88" s="98" t="n">
        <v>0</v>
      </c>
      <c r="D88" s="101"/>
      <c r="E88" s="100" t="n">
        <v>2</v>
      </c>
      <c r="F88" s="96" t="e">
        <f aca="false">B88/D88</f>
        <v>#DIV/0!</v>
      </c>
      <c r="G88" s="96" t="n">
        <f aca="false">C88/E88</f>
        <v>0</v>
      </c>
    </row>
    <row r="89" customFormat="false" ht="13" hidden="false" customHeight="false" outlineLevel="0" collapsed="false">
      <c r="A89" s="44" t="s">
        <v>1012</v>
      </c>
      <c r="B89" s="97" t="n">
        <v>0</v>
      </c>
      <c r="C89" s="98" t="n">
        <v>0</v>
      </c>
      <c r="D89" s="101"/>
      <c r="E89" s="100" t="n">
        <v>4</v>
      </c>
      <c r="F89" s="96" t="e">
        <f aca="false">B89/D89</f>
        <v>#DIV/0!</v>
      </c>
      <c r="G89" s="96" t="n">
        <f aca="false">C89/E89</f>
        <v>0</v>
      </c>
    </row>
    <row r="90" customFormat="false" ht="13" hidden="false" customHeight="false" outlineLevel="0" collapsed="false">
      <c r="A90" s="44" t="s">
        <v>1520</v>
      </c>
      <c r="B90" s="97" t="n">
        <v>0</v>
      </c>
      <c r="C90" s="98" t="n">
        <v>0</v>
      </c>
      <c r="D90" s="101"/>
      <c r="E90" s="100" t="n">
        <v>6</v>
      </c>
      <c r="F90" s="96" t="e">
        <f aca="false">B90/D90</f>
        <v>#DIV/0!</v>
      </c>
      <c r="G90" s="96" t="n">
        <f aca="false">C90/E90</f>
        <v>0</v>
      </c>
    </row>
    <row r="91" customFormat="false" ht="13" hidden="false" customHeight="false" outlineLevel="0" collapsed="false">
      <c r="A91" s="44" t="s">
        <v>237</v>
      </c>
      <c r="B91" s="97" t="n">
        <v>0</v>
      </c>
      <c r="C91" s="98" t="n">
        <v>0</v>
      </c>
      <c r="D91" s="99" t="n">
        <v>1</v>
      </c>
      <c r="E91" s="100" t="n">
        <v>0</v>
      </c>
      <c r="F91" s="96" t="n">
        <f aca="false">B91/D91</f>
        <v>0</v>
      </c>
      <c r="G91" s="96" t="e">
        <f aca="false">C91/E91</f>
        <v>#DIV/0!</v>
      </c>
    </row>
    <row r="92" customFormat="false" ht="13" hidden="false" customHeight="false" outlineLevel="0" collapsed="false">
      <c r="A92" s="44" t="s">
        <v>1458</v>
      </c>
      <c r="B92" s="97" t="n">
        <v>0</v>
      </c>
      <c r="C92" s="101"/>
      <c r="D92" s="101"/>
      <c r="E92" s="100" t="n">
        <v>3</v>
      </c>
      <c r="F92" s="96" t="e">
        <f aca="false">B92/D92</f>
        <v>#DIV/0!</v>
      </c>
      <c r="G92" s="96" t="n">
        <f aca="false">C92/E92</f>
        <v>0</v>
      </c>
    </row>
    <row r="93" customFormat="false" ht="13" hidden="false" customHeight="false" outlineLevel="0" collapsed="false">
      <c r="A93" s="44" t="s">
        <v>737</v>
      </c>
      <c r="B93" s="97" t="n">
        <v>0</v>
      </c>
      <c r="C93" s="98" t="n">
        <v>0</v>
      </c>
      <c r="D93" s="101"/>
      <c r="E93" s="100" t="n">
        <v>17</v>
      </c>
      <c r="F93" s="96" t="e">
        <f aca="false">B93/D93</f>
        <v>#DIV/0!</v>
      </c>
      <c r="G93" s="96" t="n">
        <f aca="false">C93/E93</f>
        <v>0</v>
      </c>
    </row>
    <row r="94" customFormat="false" ht="13" hidden="false" customHeight="false" outlineLevel="0" collapsed="false">
      <c r="A94" s="44" t="s">
        <v>427</v>
      </c>
      <c r="B94" s="97" t="n">
        <v>0</v>
      </c>
      <c r="C94" s="98" t="n">
        <v>0</v>
      </c>
      <c r="D94" s="101"/>
      <c r="E94" s="100" t="n">
        <v>0</v>
      </c>
      <c r="F94" s="96" t="e">
        <f aca="false">B94/D94</f>
        <v>#DIV/0!</v>
      </c>
      <c r="G94" s="96" t="e">
        <f aca="false">C94/E94</f>
        <v>#DIV/0!</v>
      </c>
    </row>
    <row r="95" customFormat="false" ht="13" hidden="false" customHeight="false" outlineLevel="0" collapsed="false">
      <c r="A95" s="44" t="s">
        <v>1095</v>
      </c>
      <c r="B95" s="97" t="n">
        <v>0</v>
      </c>
      <c r="C95" s="98" t="n">
        <v>0</v>
      </c>
      <c r="D95" s="101"/>
      <c r="E95" s="100" t="n">
        <v>1</v>
      </c>
      <c r="F95" s="96" t="e">
        <f aca="false">B95/D95</f>
        <v>#DIV/0!</v>
      </c>
      <c r="G95" s="96" t="n">
        <f aca="false">C95/E95</f>
        <v>0</v>
      </c>
    </row>
    <row r="96" customFormat="false" ht="13" hidden="false" customHeight="false" outlineLevel="0" collapsed="false">
      <c r="A96" s="44" t="s">
        <v>1099</v>
      </c>
      <c r="B96" s="97" t="n">
        <v>0</v>
      </c>
      <c r="C96" s="98" t="n">
        <v>0</v>
      </c>
      <c r="D96" s="101"/>
      <c r="E96" s="100" t="n">
        <v>2</v>
      </c>
      <c r="F96" s="96" t="e">
        <f aca="false">B96/D96</f>
        <v>#DIV/0!</v>
      </c>
      <c r="G96" s="96" t="n">
        <f aca="false">C96/E96</f>
        <v>0</v>
      </c>
    </row>
    <row r="97" customFormat="false" ht="13" hidden="false" customHeight="false" outlineLevel="0" collapsed="false">
      <c r="A97" s="44" t="s">
        <v>862</v>
      </c>
      <c r="B97" s="97" t="n">
        <v>0</v>
      </c>
      <c r="C97" s="98" t="n">
        <v>0</v>
      </c>
      <c r="D97" s="101"/>
      <c r="E97" s="100" t="n">
        <v>1</v>
      </c>
      <c r="F97" s="96" t="e">
        <f aca="false">B97/D97</f>
        <v>#DIV/0!</v>
      </c>
      <c r="G97" s="96" t="n">
        <f aca="false">C97/E97</f>
        <v>0</v>
      </c>
    </row>
    <row r="98" customFormat="false" ht="13" hidden="false" customHeight="false" outlineLevel="0" collapsed="false">
      <c r="A98" s="44" t="s">
        <v>657</v>
      </c>
      <c r="B98" s="97" t="n">
        <v>0</v>
      </c>
      <c r="C98" s="98" t="n">
        <v>0</v>
      </c>
      <c r="D98" s="101"/>
      <c r="E98" s="100" t="n">
        <v>1</v>
      </c>
      <c r="F98" s="96" t="e">
        <f aca="false">B98/D98</f>
        <v>#DIV/0!</v>
      </c>
      <c r="G98" s="96" t="n">
        <f aca="false">C98/E98</f>
        <v>0</v>
      </c>
    </row>
    <row r="99" customFormat="false" ht="13" hidden="false" customHeight="false" outlineLevel="0" collapsed="false">
      <c r="A99" s="44" t="s">
        <v>1168</v>
      </c>
      <c r="B99" s="97" t="n">
        <v>0</v>
      </c>
      <c r="C99" s="98" t="n">
        <v>0</v>
      </c>
      <c r="D99" s="101"/>
      <c r="E99" s="100" t="n">
        <v>2</v>
      </c>
      <c r="F99" s="96" t="e">
        <f aca="false">B99/D99</f>
        <v>#DIV/0!</v>
      </c>
      <c r="G99" s="96" t="n">
        <f aca="false">C99/E99</f>
        <v>0</v>
      </c>
    </row>
    <row r="100" customFormat="false" ht="13" hidden="false" customHeight="false" outlineLevel="0" collapsed="false">
      <c r="A100" s="44" t="s">
        <v>1086</v>
      </c>
      <c r="B100" s="97" t="n">
        <v>0</v>
      </c>
      <c r="C100" s="98" t="n">
        <v>0</v>
      </c>
      <c r="D100" s="101"/>
      <c r="E100" s="100" t="n">
        <v>17</v>
      </c>
      <c r="F100" s="96" t="e">
        <f aca="false">B100/D100</f>
        <v>#DIV/0!</v>
      </c>
      <c r="G100" s="96" t="n">
        <f aca="false">C100/E100</f>
        <v>0</v>
      </c>
    </row>
    <row r="101" customFormat="false" ht="13" hidden="false" customHeight="false" outlineLevel="0" collapsed="false">
      <c r="A101" s="44" t="s">
        <v>710</v>
      </c>
      <c r="B101" s="97" t="n">
        <v>0</v>
      </c>
      <c r="C101" s="98" t="n">
        <v>0</v>
      </c>
      <c r="D101" s="99" t="n">
        <v>10</v>
      </c>
      <c r="E101" s="100" t="n">
        <v>24</v>
      </c>
      <c r="F101" s="96" t="n">
        <f aca="false">B101/D101</f>
        <v>0</v>
      </c>
      <c r="G101" s="96" t="n">
        <f aca="false">C101/E101</f>
        <v>0</v>
      </c>
    </row>
    <row r="102" customFormat="false" ht="13" hidden="false" customHeight="false" outlineLevel="0" collapsed="false">
      <c r="A102" s="44" t="s">
        <v>1272</v>
      </c>
      <c r="B102" s="97" t="n">
        <v>0</v>
      </c>
      <c r="C102" s="98" t="n">
        <v>0</v>
      </c>
      <c r="D102" s="101"/>
      <c r="E102" s="100" t="n">
        <v>3</v>
      </c>
      <c r="F102" s="96" t="e">
        <f aca="false">B102/D102</f>
        <v>#DIV/0!</v>
      </c>
      <c r="G102" s="96" t="n">
        <f aca="false">C102/E102</f>
        <v>0</v>
      </c>
    </row>
    <row r="103" customFormat="false" ht="13" hidden="false" customHeight="false" outlineLevel="0" collapsed="false">
      <c r="A103" s="44" t="s">
        <v>1159</v>
      </c>
      <c r="B103" s="97" t="n">
        <v>0</v>
      </c>
      <c r="C103" s="98" t="n">
        <v>0</v>
      </c>
      <c r="D103" s="101"/>
      <c r="E103" s="100" t="n">
        <v>0</v>
      </c>
      <c r="F103" s="96" t="e">
        <f aca="false">B103/D103</f>
        <v>#DIV/0!</v>
      </c>
      <c r="G103" s="96" t="e">
        <f aca="false">C103/E103</f>
        <v>#DIV/0!</v>
      </c>
    </row>
    <row r="104" customFormat="false" ht="13" hidden="false" customHeight="false" outlineLevel="0" collapsed="false">
      <c r="A104" s="44" t="s">
        <v>1179</v>
      </c>
      <c r="B104" s="97" t="n">
        <v>0</v>
      </c>
      <c r="C104" s="98" t="n">
        <v>0</v>
      </c>
      <c r="D104" s="101"/>
      <c r="E104" s="100" t="n">
        <v>12</v>
      </c>
      <c r="F104" s="96" t="e">
        <f aca="false">B104/D104</f>
        <v>#DIV/0!</v>
      </c>
      <c r="G104" s="96" t="n">
        <f aca="false">C104/E104</f>
        <v>0</v>
      </c>
    </row>
    <row r="105" customFormat="false" ht="13" hidden="false" customHeight="false" outlineLevel="0" collapsed="false">
      <c r="A105" s="44" t="s">
        <v>1257</v>
      </c>
      <c r="B105" s="97" t="n">
        <v>0</v>
      </c>
      <c r="C105" s="98" t="n">
        <v>0</v>
      </c>
      <c r="D105" s="101"/>
      <c r="E105" s="100" t="n">
        <v>11</v>
      </c>
      <c r="F105" s="96" t="e">
        <f aca="false">B105/D105</f>
        <v>#DIV/0!</v>
      </c>
      <c r="G105" s="96" t="n">
        <f aca="false">C105/E105</f>
        <v>0</v>
      </c>
    </row>
    <row r="106" customFormat="false" ht="13" hidden="false" customHeight="false" outlineLevel="0" collapsed="false">
      <c r="A106" s="44" t="s">
        <v>1266</v>
      </c>
      <c r="B106" s="97" t="n">
        <v>0</v>
      </c>
      <c r="C106" s="98" t="n">
        <v>0</v>
      </c>
      <c r="D106" s="101"/>
      <c r="E106" s="100" t="n">
        <v>18</v>
      </c>
      <c r="F106" s="96" t="e">
        <f aca="false">B106/D106</f>
        <v>#DIV/0!</v>
      </c>
      <c r="G106" s="96" t="n">
        <f aca="false">C106/E106</f>
        <v>0</v>
      </c>
    </row>
    <row r="107" customFormat="false" ht="13" hidden="false" customHeight="false" outlineLevel="0" collapsed="false">
      <c r="A107" s="44" t="s">
        <v>1176</v>
      </c>
      <c r="B107" s="97" t="n">
        <v>0</v>
      </c>
      <c r="C107" s="98" t="n">
        <v>0</v>
      </c>
      <c r="D107" s="101"/>
      <c r="E107" s="100" t="n">
        <v>12</v>
      </c>
      <c r="F107" s="96" t="e">
        <f aca="false">B107/D107</f>
        <v>#DIV/0!</v>
      </c>
      <c r="G107" s="96" t="n">
        <f aca="false">C107/E107</f>
        <v>0</v>
      </c>
    </row>
    <row r="108" customFormat="false" ht="13" hidden="false" customHeight="false" outlineLevel="0" collapsed="false">
      <c r="A108" s="44" t="s">
        <v>725</v>
      </c>
      <c r="B108" s="97" t="n">
        <v>0</v>
      </c>
      <c r="C108" s="98" t="n">
        <v>0</v>
      </c>
      <c r="D108" s="99" t="n">
        <v>12</v>
      </c>
      <c r="E108" s="100" t="n">
        <v>12</v>
      </c>
      <c r="F108" s="96" t="n">
        <f aca="false">B108/D108</f>
        <v>0</v>
      </c>
      <c r="G108" s="96" t="n">
        <f aca="false">C108/E108</f>
        <v>0</v>
      </c>
    </row>
    <row r="109" customFormat="false" ht="13" hidden="false" customHeight="false" outlineLevel="0" collapsed="false">
      <c r="A109" s="44" t="s">
        <v>1264</v>
      </c>
      <c r="B109" s="97" t="n">
        <v>0</v>
      </c>
      <c r="C109" s="98" t="n">
        <v>0</v>
      </c>
      <c r="D109" s="101"/>
      <c r="E109" s="100" t="n">
        <v>1</v>
      </c>
      <c r="F109" s="96" t="e">
        <f aca="false">B109/D109</f>
        <v>#DIV/0!</v>
      </c>
      <c r="G109" s="96" t="n">
        <f aca="false">C109/E109</f>
        <v>0</v>
      </c>
    </row>
    <row r="110" customFormat="false" ht="13" hidden="false" customHeight="false" outlineLevel="0" collapsed="false">
      <c r="A110" s="44" t="s">
        <v>325</v>
      </c>
      <c r="B110" s="97" t="n">
        <v>0</v>
      </c>
      <c r="C110" s="98" t="n">
        <v>0</v>
      </c>
      <c r="D110" s="101"/>
      <c r="E110" s="100" t="n">
        <v>0</v>
      </c>
      <c r="F110" s="96" t="e">
        <f aca="false">B110/D110</f>
        <v>#DIV/0!</v>
      </c>
      <c r="G110" s="96" t="e">
        <f aca="false">C110/E110</f>
        <v>#DIV/0!</v>
      </c>
    </row>
    <row r="111" customFormat="false" ht="13" hidden="false" customHeight="false" outlineLevel="0" collapsed="false">
      <c r="A111" s="44" t="s">
        <v>694</v>
      </c>
      <c r="B111" s="97" t="n">
        <v>0</v>
      </c>
      <c r="C111" s="98" t="n">
        <v>0</v>
      </c>
      <c r="D111" s="99" t="n">
        <v>5</v>
      </c>
      <c r="E111" s="100" t="n">
        <v>6</v>
      </c>
      <c r="F111" s="96" t="n">
        <f aca="false">B111/D111</f>
        <v>0</v>
      </c>
      <c r="G111" s="96" t="n">
        <f aca="false">C111/E111</f>
        <v>0</v>
      </c>
    </row>
    <row r="112" customFormat="false" ht="13" hidden="false" customHeight="false" outlineLevel="0" collapsed="false">
      <c r="A112" s="44" t="s">
        <v>1262</v>
      </c>
      <c r="B112" s="97" t="n">
        <v>0</v>
      </c>
      <c r="C112" s="98" t="n">
        <v>0</v>
      </c>
      <c r="D112" s="101"/>
      <c r="E112" s="100" t="n">
        <v>2</v>
      </c>
      <c r="F112" s="96" t="e">
        <f aca="false">B112/D112</f>
        <v>#DIV/0!</v>
      </c>
      <c r="G112" s="96" t="n">
        <f aca="false">C112/E112</f>
        <v>0</v>
      </c>
    </row>
    <row r="113" customFormat="false" ht="13" hidden="false" customHeight="false" outlineLevel="0" collapsed="false">
      <c r="A113" s="44" t="s">
        <v>243</v>
      </c>
      <c r="B113" s="97" t="n">
        <v>0</v>
      </c>
      <c r="C113" s="98" t="n">
        <v>0</v>
      </c>
      <c r="D113" s="99" t="n">
        <v>1</v>
      </c>
      <c r="E113" s="100" t="n">
        <v>0</v>
      </c>
      <c r="F113" s="96" t="n">
        <f aca="false">B113/D113</f>
        <v>0</v>
      </c>
      <c r="G113" s="96" t="e">
        <f aca="false">C113/E113</f>
        <v>#DIV/0!</v>
      </c>
    </row>
    <row r="114" customFormat="false" ht="13" hidden="false" customHeight="false" outlineLevel="0" collapsed="false">
      <c r="A114" s="44" t="s">
        <v>461</v>
      </c>
      <c r="B114" s="97" t="n">
        <v>0</v>
      </c>
      <c r="C114" s="98" t="n">
        <v>0</v>
      </c>
      <c r="D114" s="99" t="n">
        <v>1</v>
      </c>
      <c r="E114" s="100" t="n">
        <v>1</v>
      </c>
      <c r="F114" s="96" t="n">
        <f aca="false">B114/D114</f>
        <v>0</v>
      </c>
      <c r="G114" s="96" t="n">
        <f aca="false">C114/E114</f>
        <v>0</v>
      </c>
    </row>
    <row r="115" customFormat="false" ht="13" hidden="false" customHeight="false" outlineLevel="0" collapsed="false">
      <c r="A115" s="44" t="s">
        <v>267</v>
      </c>
      <c r="B115" s="97" t="n">
        <v>0</v>
      </c>
      <c r="C115" s="98" t="n">
        <v>0</v>
      </c>
      <c r="D115" s="99" t="n">
        <v>2</v>
      </c>
      <c r="E115" s="100" t="n">
        <v>2</v>
      </c>
      <c r="F115" s="96" t="n">
        <f aca="false">B115/D115</f>
        <v>0</v>
      </c>
      <c r="G115" s="96" t="n">
        <f aca="false">C115/E115</f>
        <v>0</v>
      </c>
    </row>
    <row r="116" customFormat="false" ht="13" hidden="false" customHeight="false" outlineLevel="0" collapsed="false">
      <c r="A116" s="44" t="s">
        <v>483</v>
      </c>
      <c r="B116" s="97" t="n">
        <v>0</v>
      </c>
      <c r="C116" s="98" t="n">
        <v>0</v>
      </c>
      <c r="D116" s="101"/>
      <c r="E116" s="100" t="n">
        <v>2</v>
      </c>
      <c r="F116" s="96" t="e">
        <f aca="false">B116/D116</f>
        <v>#DIV/0!</v>
      </c>
      <c r="G116" s="96" t="n">
        <f aca="false">C116/E116</f>
        <v>0</v>
      </c>
    </row>
    <row r="117" customFormat="false" ht="13" hidden="false" customHeight="false" outlineLevel="0" collapsed="false">
      <c r="A117" s="44" t="s">
        <v>373</v>
      </c>
      <c r="B117" s="97" t="n">
        <v>0</v>
      </c>
      <c r="C117" s="98" t="n">
        <v>0</v>
      </c>
      <c r="D117" s="99" t="n">
        <v>3</v>
      </c>
      <c r="E117" s="100" t="n">
        <v>6</v>
      </c>
      <c r="F117" s="96" t="n">
        <f aca="false">B117/D117</f>
        <v>0</v>
      </c>
      <c r="G117" s="96" t="n">
        <f aca="false">C117/E117</f>
        <v>0</v>
      </c>
    </row>
    <row r="118" customFormat="false" ht="13" hidden="false" customHeight="false" outlineLevel="0" collapsed="false">
      <c r="A118" s="44" t="s">
        <v>424</v>
      </c>
      <c r="B118" s="97" t="n">
        <v>0</v>
      </c>
      <c r="C118" s="98" t="n">
        <v>0</v>
      </c>
      <c r="D118" s="101"/>
      <c r="E118" s="100" t="n">
        <v>2</v>
      </c>
      <c r="F118" s="96" t="e">
        <f aca="false">B118/D118</f>
        <v>#DIV/0!</v>
      </c>
      <c r="G118" s="96" t="n">
        <f aca="false">C118/E118</f>
        <v>0</v>
      </c>
    </row>
    <row r="119" customFormat="false" ht="13" hidden="false" customHeight="false" outlineLevel="0" collapsed="false">
      <c r="A119" s="44" t="s">
        <v>899</v>
      </c>
      <c r="B119" s="97" t="n">
        <v>0</v>
      </c>
      <c r="C119" s="98" t="n">
        <v>0</v>
      </c>
      <c r="D119" s="99" t="n">
        <v>1</v>
      </c>
      <c r="E119" s="100" t="n">
        <v>22</v>
      </c>
      <c r="F119" s="96" t="n">
        <f aca="false">B119/D119</f>
        <v>0</v>
      </c>
      <c r="G119" s="96" t="n">
        <f aca="false">C119/E119</f>
        <v>0</v>
      </c>
    </row>
    <row r="120" customFormat="false" ht="13" hidden="false" customHeight="false" outlineLevel="0" collapsed="false">
      <c r="A120" s="44" t="s">
        <v>368</v>
      </c>
      <c r="B120" s="97" t="n">
        <v>0</v>
      </c>
      <c r="C120" s="98" t="n">
        <v>0</v>
      </c>
      <c r="D120" s="99" t="n">
        <v>11</v>
      </c>
      <c r="E120" s="100" t="n">
        <v>27</v>
      </c>
      <c r="F120" s="96" t="n">
        <f aca="false">B120/D120</f>
        <v>0</v>
      </c>
      <c r="G120" s="96" t="n">
        <f aca="false">C120/E120</f>
        <v>0</v>
      </c>
    </row>
    <row r="121" customFormat="false" ht="13" hidden="false" customHeight="false" outlineLevel="0" collapsed="false">
      <c r="A121" s="44" t="s">
        <v>170</v>
      </c>
      <c r="B121" s="97" t="n">
        <v>0</v>
      </c>
      <c r="C121" s="98" t="n">
        <v>0</v>
      </c>
      <c r="D121" s="99" t="n">
        <v>9</v>
      </c>
      <c r="E121" s="100" t="n">
        <v>21</v>
      </c>
      <c r="F121" s="96" t="n">
        <f aca="false">B121/D121</f>
        <v>0</v>
      </c>
      <c r="G121" s="96" t="n">
        <f aca="false">C121/E121</f>
        <v>0</v>
      </c>
    </row>
    <row r="122" customFormat="false" ht="13" hidden="false" customHeight="false" outlineLevel="0" collapsed="false">
      <c r="A122" s="44" t="s">
        <v>305</v>
      </c>
      <c r="B122" s="97" t="n">
        <v>0</v>
      </c>
      <c r="C122" s="98" t="n">
        <v>0</v>
      </c>
      <c r="D122" s="99" t="n">
        <v>1</v>
      </c>
      <c r="E122" s="100" t="n">
        <v>0</v>
      </c>
      <c r="F122" s="96" t="n">
        <f aca="false">B122/D122</f>
        <v>0</v>
      </c>
      <c r="G122" s="96" t="e">
        <f aca="false">C122/E122</f>
        <v>#DIV/0!</v>
      </c>
    </row>
    <row r="123" customFormat="false" ht="13" hidden="false" customHeight="false" outlineLevel="0" collapsed="false">
      <c r="A123" s="44" t="s">
        <v>1128</v>
      </c>
      <c r="B123" s="97" t="n">
        <v>0</v>
      </c>
      <c r="C123" s="98" t="n">
        <v>0</v>
      </c>
      <c r="D123" s="99" t="n">
        <v>1</v>
      </c>
      <c r="E123" s="100" t="n">
        <v>2</v>
      </c>
      <c r="F123" s="96" t="n">
        <f aca="false">B123/D123</f>
        <v>0</v>
      </c>
      <c r="G123" s="96" t="n">
        <f aca="false">C123/E123</f>
        <v>0</v>
      </c>
    </row>
    <row r="124" customFormat="false" ht="13" hidden="false" customHeight="false" outlineLevel="0" collapsed="false">
      <c r="A124" s="44" t="s">
        <v>719</v>
      </c>
      <c r="B124" s="97" t="n">
        <v>0</v>
      </c>
      <c r="C124" s="98" t="n">
        <v>0</v>
      </c>
      <c r="D124" s="99" t="n">
        <v>4</v>
      </c>
      <c r="E124" s="100" t="n">
        <v>5</v>
      </c>
      <c r="F124" s="96" t="n">
        <f aca="false">B124/D124</f>
        <v>0</v>
      </c>
      <c r="G124" s="96" t="n">
        <f aca="false">C124/E124</f>
        <v>0</v>
      </c>
    </row>
    <row r="125" customFormat="false" ht="13" hidden="false" customHeight="false" outlineLevel="0" collapsed="false">
      <c r="A125" s="44" t="s">
        <v>342</v>
      </c>
      <c r="B125" s="97" t="n">
        <v>0</v>
      </c>
      <c r="C125" s="98" t="n">
        <v>0</v>
      </c>
      <c r="D125" s="99" t="n">
        <v>17</v>
      </c>
      <c r="E125" s="100" t="n">
        <v>23</v>
      </c>
      <c r="F125" s="96" t="n">
        <f aca="false">B125/D125</f>
        <v>0</v>
      </c>
      <c r="G125" s="96" t="n">
        <f aca="false">C125/E125</f>
        <v>0</v>
      </c>
    </row>
    <row r="126" customFormat="false" ht="13" hidden="false" customHeight="false" outlineLevel="0" collapsed="false">
      <c r="A126" s="44" t="s">
        <v>465</v>
      </c>
      <c r="B126" s="97" t="n">
        <v>0</v>
      </c>
      <c r="C126" s="98" t="n">
        <v>0</v>
      </c>
      <c r="D126" s="99" t="n">
        <v>2</v>
      </c>
      <c r="E126" s="100" t="n">
        <v>2</v>
      </c>
      <c r="F126" s="96" t="n">
        <f aca="false">B126/D126</f>
        <v>0</v>
      </c>
      <c r="G126" s="96" t="n">
        <f aca="false">C126/E126</f>
        <v>0</v>
      </c>
    </row>
    <row r="127" customFormat="false" ht="13" hidden="false" customHeight="false" outlineLevel="0" collapsed="false">
      <c r="A127" s="44" t="s">
        <v>353</v>
      </c>
      <c r="B127" s="97" t="n">
        <v>0</v>
      </c>
      <c r="C127" s="98" t="n">
        <v>0</v>
      </c>
      <c r="D127" s="99" t="n">
        <v>13</v>
      </c>
      <c r="E127" s="100" t="n">
        <v>31</v>
      </c>
      <c r="F127" s="96" t="n">
        <f aca="false">B127/D127</f>
        <v>0</v>
      </c>
      <c r="G127" s="96" t="n">
        <f aca="false">C127/E127</f>
        <v>0</v>
      </c>
    </row>
    <row r="128" customFormat="false" ht="13" hidden="false" customHeight="false" outlineLevel="0" collapsed="false">
      <c r="A128" s="44" t="s">
        <v>1344</v>
      </c>
      <c r="B128" s="97" t="n">
        <v>0</v>
      </c>
      <c r="C128" s="98" t="n">
        <v>0</v>
      </c>
      <c r="D128" s="101"/>
      <c r="E128" s="100" t="n">
        <v>6</v>
      </c>
      <c r="F128" s="96" t="e">
        <f aca="false">B128/D128</f>
        <v>#DIV/0!</v>
      </c>
      <c r="G128" s="96" t="n">
        <f aca="false">C128/E128</f>
        <v>0</v>
      </c>
    </row>
    <row r="129" customFormat="false" ht="13" hidden="false" customHeight="false" outlineLevel="0" collapsed="false">
      <c r="A129" s="44" t="s">
        <v>120</v>
      </c>
      <c r="B129" s="97" t="n">
        <v>0</v>
      </c>
      <c r="C129" s="98" t="n">
        <v>0</v>
      </c>
      <c r="D129" s="99" t="n">
        <v>1</v>
      </c>
      <c r="E129" s="100" t="n">
        <v>1</v>
      </c>
      <c r="F129" s="96" t="n">
        <f aca="false">B129/D129</f>
        <v>0</v>
      </c>
      <c r="G129" s="96" t="n">
        <f aca="false">C129/E129</f>
        <v>0</v>
      </c>
    </row>
    <row r="130" customFormat="false" ht="13" hidden="false" customHeight="false" outlineLevel="0" collapsed="false">
      <c r="A130" s="44" t="s">
        <v>227</v>
      </c>
      <c r="B130" s="97" t="n">
        <v>0</v>
      </c>
      <c r="C130" s="98" t="n">
        <v>0</v>
      </c>
      <c r="D130" s="99" t="n">
        <v>6</v>
      </c>
      <c r="E130" s="100" t="n">
        <v>20</v>
      </c>
      <c r="F130" s="96" t="n">
        <f aca="false">B130/D130</f>
        <v>0</v>
      </c>
      <c r="G130" s="96" t="n">
        <f aca="false">C130/E130</f>
        <v>0</v>
      </c>
    </row>
    <row r="131" customFormat="false" ht="13" hidden="false" customHeight="false" outlineLevel="0" collapsed="false">
      <c r="A131" s="44" t="s">
        <v>1527</v>
      </c>
      <c r="B131" s="97" t="n">
        <v>0</v>
      </c>
      <c r="C131" s="98" t="n">
        <v>0</v>
      </c>
      <c r="D131" s="101"/>
      <c r="E131" s="100" t="n">
        <v>1</v>
      </c>
      <c r="F131" s="96" t="e">
        <f aca="false">B131/D131</f>
        <v>#DIV/0!</v>
      </c>
      <c r="G131" s="96" t="n">
        <f aca="false">C131/E131</f>
        <v>0</v>
      </c>
    </row>
    <row r="132" customFormat="false" ht="13" hidden="false" customHeight="false" outlineLevel="0" collapsed="false">
      <c r="A132" s="44" t="s">
        <v>1030</v>
      </c>
      <c r="B132" s="97" t="n">
        <v>0</v>
      </c>
      <c r="C132" s="98" t="n">
        <v>0</v>
      </c>
      <c r="D132" s="101"/>
      <c r="E132" s="100" t="n">
        <v>3</v>
      </c>
      <c r="F132" s="96" t="e">
        <f aca="false">B132/D132</f>
        <v>#DIV/0!</v>
      </c>
      <c r="G132" s="96" t="n">
        <f aca="false">C132/E132</f>
        <v>0</v>
      </c>
    </row>
    <row r="133" customFormat="false" ht="13" hidden="false" customHeight="false" outlineLevel="0" collapsed="false">
      <c r="A133" s="44" t="s">
        <v>541</v>
      </c>
      <c r="B133" s="97" t="n">
        <v>0</v>
      </c>
      <c r="C133" s="98" t="n">
        <v>0</v>
      </c>
      <c r="D133" s="99" t="n">
        <v>5</v>
      </c>
      <c r="E133" s="100" t="n">
        <v>18</v>
      </c>
      <c r="F133" s="96" t="n">
        <f aca="false">B133/D133</f>
        <v>0</v>
      </c>
      <c r="G133" s="96" t="n">
        <f aca="false">C133/E133</f>
        <v>0</v>
      </c>
    </row>
    <row r="134" customFormat="false" ht="13" hidden="false" customHeight="false" outlineLevel="0" collapsed="false">
      <c r="A134" s="44" t="s">
        <v>85</v>
      </c>
      <c r="B134" s="97" t="n">
        <v>0</v>
      </c>
      <c r="C134" s="98" t="n">
        <v>0</v>
      </c>
      <c r="D134" s="99" t="n">
        <v>37</v>
      </c>
      <c r="E134" s="100" t="n">
        <v>58</v>
      </c>
      <c r="F134" s="96" t="n">
        <f aca="false">B134/D134</f>
        <v>0</v>
      </c>
      <c r="G134" s="96" t="n">
        <f aca="false">C134/E134</f>
        <v>0</v>
      </c>
    </row>
    <row r="135" customFormat="false" ht="13" hidden="false" customHeight="false" outlineLevel="0" collapsed="false">
      <c r="A135" s="44" t="s">
        <v>1524</v>
      </c>
      <c r="B135" s="97" t="n">
        <v>0</v>
      </c>
      <c r="C135" s="98" t="n">
        <v>0</v>
      </c>
      <c r="D135" s="101"/>
      <c r="E135" s="100" t="n">
        <v>3</v>
      </c>
      <c r="F135" s="96" t="e">
        <f aca="false">B135/D135</f>
        <v>#DIV/0!</v>
      </c>
      <c r="G135" s="96" t="n">
        <f aca="false">C135/E135</f>
        <v>0</v>
      </c>
    </row>
    <row r="136" customFormat="false" ht="13" hidden="false" customHeight="false" outlineLevel="0" collapsed="false">
      <c r="A136" s="44" t="s">
        <v>659</v>
      </c>
      <c r="B136" s="97" t="n">
        <v>0</v>
      </c>
      <c r="C136" s="98" t="n">
        <v>0</v>
      </c>
      <c r="D136" s="99" t="n">
        <v>4</v>
      </c>
      <c r="E136" s="100" t="n">
        <v>14</v>
      </c>
      <c r="F136" s="96" t="n">
        <f aca="false">B136/D136</f>
        <v>0</v>
      </c>
      <c r="G136" s="96" t="n">
        <f aca="false">C136/E136</f>
        <v>0</v>
      </c>
    </row>
    <row r="137" customFormat="false" ht="13" hidden="false" customHeight="false" outlineLevel="0" collapsed="false">
      <c r="A137" s="44" t="s">
        <v>1106</v>
      </c>
      <c r="B137" s="97" t="n">
        <v>0</v>
      </c>
      <c r="C137" s="98" t="n">
        <v>0</v>
      </c>
      <c r="D137" s="99" t="n">
        <v>1</v>
      </c>
      <c r="E137" s="100" t="n">
        <v>21</v>
      </c>
      <c r="F137" s="96" t="n">
        <f aca="false">B137/D137</f>
        <v>0</v>
      </c>
      <c r="G137" s="96" t="n">
        <f aca="false">C137/E137</f>
        <v>0</v>
      </c>
    </row>
    <row r="138" customFormat="false" ht="13" hidden="false" customHeight="false" outlineLevel="0" collapsed="false">
      <c r="A138" s="44" t="s">
        <v>1018</v>
      </c>
      <c r="B138" s="97" t="n">
        <v>0</v>
      </c>
      <c r="C138" s="98" t="n">
        <v>0</v>
      </c>
      <c r="D138" s="101"/>
      <c r="E138" s="100" t="n">
        <v>12</v>
      </c>
      <c r="F138" s="96" t="e">
        <f aca="false">B138/D138</f>
        <v>#DIV/0!</v>
      </c>
      <c r="G138" s="96" t="n">
        <f aca="false">C138/E138</f>
        <v>0</v>
      </c>
    </row>
    <row r="139" customFormat="false" ht="13" hidden="false" customHeight="false" outlineLevel="0" collapsed="false">
      <c r="A139" s="44" t="s">
        <v>1206</v>
      </c>
      <c r="B139" s="97" t="n">
        <v>0</v>
      </c>
      <c r="C139" s="98" t="n">
        <v>0</v>
      </c>
      <c r="D139" s="101"/>
      <c r="E139" s="100" t="n">
        <v>1</v>
      </c>
      <c r="F139" s="96" t="e">
        <f aca="false">B139/D139</f>
        <v>#DIV/0!</v>
      </c>
      <c r="G139" s="96" t="n">
        <f aca="false">C139/E139</f>
        <v>0</v>
      </c>
    </row>
    <row r="140" customFormat="false" ht="13" hidden="false" customHeight="false" outlineLevel="0" collapsed="false">
      <c r="A140" s="44" t="s">
        <v>1466</v>
      </c>
      <c r="B140" s="97" t="n">
        <v>0</v>
      </c>
      <c r="C140" s="98" t="n">
        <v>0</v>
      </c>
      <c r="D140" s="101"/>
      <c r="E140" s="100" t="n">
        <v>12</v>
      </c>
      <c r="F140" s="96" t="e">
        <f aca="false">B140/D140</f>
        <v>#DIV/0!</v>
      </c>
      <c r="G140" s="96" t="n">
        <f aca="false">C140/E140</f>
        <v>0</v>
      </c>
    </row>
    <row r="141" customFormat="false" ht="13" hidden="false" customHeight="false" outlineLevel="0" collapsed="false">
      <c r="A141" s="44" t="s">
        <v>919</v>
      </c>
      <c r="B141" s="97" t="n">
        <v>0</v>
      </c>
      <c r="C141" s="98" t="n">
        <v>0</v>
      </c>
      <c r="D141" s="101"/>
      <c r="E141" s="100" t="n">
        <v>0</v>
      </c>
      <c r="F141" s="96" t="e">
        <f aca="false">B141/D141</f>
        <v>#DIV/0!</v>
      </c>
      <c r="G141" s="96" t="e">
        <f aca="false">C141/E141</f>
        <v>#DIV/0!</v>
      </c>
    </row>
    <row r="142" customFormat="false" ht="13" hidden="false" customHeight="false" outlineLevel="0" collapsed="false">
      <c r="A142" s="44" t="s">
        <v>903</v>
      </c>
      <c r="B142" s="97" t="n">
        <v>0</v>
      </c>
      <c r="C142" s="98" t="n">
        <v>0</v>
      </c>
      <c r="D142" s="101"/>
      <c r="E142" s="100" t="n">
        <v>6</v>
      </c>
      <c r="F142" s="96" t="e">
        <f aca="false">B142/D142</f>
        <v>#DIV/0!</v>
      </c>
      <c r="G142" s="96" t="n">
        <f aca="false">C142/E142</f>
        <v>0</v>
      </c>
    </row>
    <row r="143" customFormat="false" ht="13" hidden="false" customHeight="false" outlineLevel="0" collapsed="false">
      <c r="A143" s="44" t="s">
        <v>1393</v>
      </c>
      <c r="B143" s="97" t="n">
        <v>0</v>
      </c>
      <c r="C143" s="98" t="n">
        <v>0</v>
      </c>
      <c r="D143" s="101"/>
      <c r="E143" s="100" t="n">
        <v>34</v>
      </c>
      <c r="F143" s="96" t="e">
        <f aca="false">B143/D143</f>
        <v>#DIV/0!</v>
      </c>
      <c r="G143" s="96" t="n">
        <f aca="false">C143/E143</f>
        <v>0</v>
      </c>
    </row>
    <row r="144" customFormat="false" ht="13" hidden="false" customHeight="false" outlineLevel="0" collapsed="false">
      <c r="A144" s="44" t="s">
        <v>1346</v>
      </c>
      <c r="B144" s="97" t="n">
        <v>0</v>
      </c>
      <c r="C144" s="98" t="n">
        <v>0</v>
      </c>
      <c r="D144" s="101"/>
      <c r="E144" s="100" t="n">
        <v>6</v>
      </c>
      <c r="F144" s="96" t="e">
        <f aca="false">B144/D144</f>
        <v>#DIV/0!</v>
      </c>
      <c r="G144" s="96" t="n">
        <f aca="false">C144/E144</f>
        <v>0</v>
      </c>
    </row>
    <row r="145" customFormat="false" ht="13" hidden="false" customHeight="false" outlineLevel="0" collapsed="false">
      <c r="A145" s="44" t="s">
        <v>1287</v>
      </c>
      <c r="B145" s="97" t="n">
        <v>0</v>
      </c>
      <c r="C145" s="98" t="n">
        <v>0</v>
      </c>
      <c r="D145" s="101"/>
      <c r="E145" s="100" t="n">
        <v>0</v>
      </c>
      <c r="F145" s="96" t="e">
        <f aca="false">B145/D145</f>
        <v>#DIV/0!</v>
      </c>
      <c r="G145" s="96" t="e">
        <f aca="false">C145/E145</f>
        <v>#DIV/0!</v>
      </c>
    </row>
    <row r="146" customFormat="false" ht="13" hidden="false" customHeight="false" outlineLevel="0" collapsed="false">
      <c r="A146" s="44" t="s">
        <v>365</v>
      </c>
      <c r="B146" s="97" t="n">
        <v>0</v>
      </c>
      <c r="C146" s="98" t="n">
        <v>0</v>
      </c>
      <c r="D146" s="101"/>
      <c r="E146" s="100" t="n">
        <v>0</v>
      </c>
      <c r="F146" s="96" t="e">
        <f aca="false">B146/D146</f>
        <v>#DIV/0!</v>
      </c>
      <c r="G146" s="96" t="e">
        <f aca="false">C146/E146</f>
        <v>#DIV/0!</v>
      </c>
    </row>
    <row r="147" customFormat="false" ht="13" hidden="false" customHeight="false" outlineLevel="0" collapsed="false">
      <c r="A147" s="44" t="s">
        <v>1050</v>
      </c>
      <c r="B147" s="97" t="n">
        <v>0</v>
      </c>
      <c r="C147" s="98" t="n">
        <v>0</v>
      </c>
      <c r="D147" s="101"/>
      <c r="E147" s="100" t="n">
        <v>2</v>
      </c>
      <c r="F147" s="96" t="e">
        <f aca="false">B147/D147</f>
        <v>#DIV/0!</v>
      </c>
      <c r="G147" s="96" t="n">
        <f aca="false">C147/E147</f>
        <v>0</v>
      </c>
    </row>
    <row r="148" customFormat="false" ht="13" hidden="false" customHeight="false" outlineLevel="0" collapsed="false">
      <c r="A148" s="44" t="s">
        <v>524</v>
      </c>
      <c r="B148" s="97" t="n">
        <v>0</v>
      </c>
      <c r="C148" s="98" t="n">
        <v>0</v>
      </c>
      <c r="D148" s="99" t="n">
        <v>1</v>
      </c>
      <c r="E148" s="100" t="n">
        <v>0</v>
      </c>
      <c r="F148" s="96" t="n">
        <f aca="false">B148/D148</f>
        <v>0</v>
      </c>
      <c r="G148" s="96" t="e">
        <f aca="false">C148/E148</f>
        <v>#DIV/0!</v>
      </c>
    </row>
    <row r="149" customFormat="false" ht="13" hidden="false" customHeight="false" outlineLevel="0" collapsed="false">
      <c r="A149" s="44" t="s">
        <v>519</v>
      </c>
      <c r="B149" s="97" t="n">
        <v>0</v>
      </c>
      <c r="C149" s="98" t="n">
        <v>0</v>
      </c>
      <c r="D149" s="99" t="n">
        <v>1</v>
      </c>
      <c r="E149" s="100" t="n">
        <v>0</v>
      </c>
      <c r="F149" s="96" t="n">
        <f aca="false">B149/D149</f>
        <v>0</v>
      </c>
      <c r="G149" s="96" t="e">
        <f aca="false">C149/E149</f>
        <v>#DIV/0!</v>
      </c>
    </row>
    <row r="150" customFormat="false" ht="13" hidden="false" customHeight="false" outlineLevel="0" collapsed="false">
      <c r="A150" s="44" t="s">
        <v>520</v>
      </c>
      <c r="B150" s="97" t="n">
        <v>0</v>
      </c>
      <c r="C150" s="98" t="n">
        <v>0</v>
      </c>
      <c r="D150" s="99" t="n">
        <v>1</v>
      </c>
      <c r="E150" s="100" t="n">
        <v>0</v>
      </c>
      <c r="F150" s="96" t="n">
        <f aca="false">B150/D150</f>
        <v>0</v>
      </c>
      <c r="G150" s="96" t="e">
        <f aca="false">C150/E150</f>
        <v>#DIV/0!</v>
      </c>
    </row>
    <row r="151" customFormat="false" ht="13" hidden="false" customHeight="false" outlineLevel="0" collapsed="false">
      <c r="A151" s="44" t="s">
        <v>125</v>
      </c>
      <c r="B151" s="97" t="n">
        <v>0</v>
      </c>
      <c r="C151" s="98" t="n">
        <v>0</v>
      </c>
      <c r="D151" s="99" t="n">
        <v>14</v>
      </c>
      <c r="E151" s="100" t="n">
        <v>15</v>
      </c>
      <c r="F151" s="96" t="n">
        <f aca="false">B151/D151</f>
        <v>0</v>
      </c>
      <c r="G151" s="96" t="n">
        <f aca="false">C151/E151</f>
        <v>0</v>
      </c>
    </row>
    <row r="152" customFormat="false" ht="13" hidden="false" customHeight="false" outlineLevel="0" collapsed="false">
      <c r="A152" s="44" t="s">
        <v>1572</v>
      </c>
      <c r="B152" s="97" t="n">
        <v>0</v>
      </c>
      <c r="C152" s="98" t="n">
        <v>0</v>
      </c>
      <c r="D152" s="101"/>
      <c r="E152" s="100" t="n">
        <v>0</v>
      </c>
      <c r="F152" s="96" t="e">
        <f aca="false">B152/D152</f>
        <v>#DIV/0!</v>
      </c>
      <c r="G152" s="96" t="e">
        <f aca="false">C152/E152</f>
        <v>#DIV/0!</v>
      </c>
    </row>
    <row r="153" customFormat="false" ht="13" hidden="false" customHeight="false" outlineLevel="0" collapsed="false">
      <c r="A153" s="44" t="s">
        <v>362</v>
      </c>
      <c r="B153" s="97" t="n">
        <v>0</v>
      </c>
      <c r="C153" s="98" t="n">
        <v>0</v>
      </c>
      <c r="D153" s="101"/>
      <c r="E153" s="100" t="n">
        <v>0</v>
      </c>
      <c r="F153" s="96" t="e">
        <f aca="false">B153/D153</f>
        <v>#DIV/0!</v>
      </c>
      <c r="G153" s="96" t="e">
        <f aca="false">C153/E153</f>
        <v>#DIV/0!</v>
      </c>
    </row>
    <row r="154" customFormat="false" ht="13" hidden="false" customHeight="false" outlineLevel="0" collapsed="false">
      <c r="A154" s="44" t="s">
        <v>1199</v>
      </c>
      <c r="B154" s="97" t="n">
        <v>0</v>
      </c>
      <c r="C154" s="98" t="n">
        <v>0</v>
      </c>
      <c r="D154" s="101"/>
      <c r="E154" s="100" t="n">
        <v>1</v>
      </c>
      <c r="F154" s="96" t="e">
        <f aca="false">B154/D154</f>
        <v>#DIV/0!</v>
      </c>
      <c r="G154" s="96" t="n">
        <f aca="false">C154/E154</f>
        <v>0</v>
      </c>
    </row>
    <row r="155" customFormat="false" ht="13" hidden="false" customHeight="false" outlineLevel="0" collapsed="false">
      <c r="A155" s="44" t="s">
        <v>479</v>
      </c>
      <c r="B155" s="97" t="n">
        <v>0</v>
      </c>
      <c r="C155" s="98" t="n">
        <v>0</v>
      </c>
      <c r="D155" s="101"/>
      <c r="E155" s="100" t="n">
        <v>2</v>
      </c>
      <c r="F155" s="96" t="e">
        <f aca="false">B155/D155</f>
        <v>#DIV/0!</v>
      </c>
      <c r="G155" s="96" t="n">
        <f aca="false">C155/E155</f>
        <v>0</v>
      </c>
    </row>
    <row r="156" customFormat="false" ht="13" hidden="false" customHeight="false" outlineLevel="0" collapsed="false">
      <c r="A156" s="44" t="s">
        <v>932</v>
      </c>
      <c r="B156" s="97" t="n">
        <v>0</v>
      </c>
      <c r="C156" s="98" t="n">
        <v>0</v>
      </c>
      <c r="D156" s="101"/>
      <c r="E156" s="100" t="n">
        <v>6</v>
      </c>
      <c r="F156" s="96" t="e">
        <f aca="false">B156/D156</f>
        <v>#DIV/0!</v>
      </c>
      <c r="G156" s="96" t="n">
        <f aca="false">C156/E156</f>
        <v>0</v>
      </c>
    </row>
    <row r="157" customFormat="false" ht="13" hidden="false" customHeight="false" outlineLevel="0" collapsed="false">
      <c r="A157" s="44" t="s">
        <v>1380</v>
      </c>
      <c r="B157" s="97" t="n">
        <v>0</v>
      </c>
      <c r="C157" s="98" t="n">
        <v>0</v>
      </c>
      <c r="D157" s="101"/>
      <c r="E157" s="100" t="n">
        <v>12</v>
      </c>
      <c r="F157" s="96" t="e">
        <f aca="false">B157/D157</f>
        <v>#DIV/0!</v>
      </c>
      <c r="G157" s="96" t="n">
        <f aca="false">C157/E157</f>
        <v>0</v>
      </c>
    </row>
    <row r="158" customFormat="false" ht="13" hidden="false" customHeight="false" outlineLevel="0" collapsed="false">
      <c r="A158" s="44" t="s">
        <v>213</v>
      </c>
      <c r="B158" s="97" t="n">
        <v>0</v>
      </c>
      <c r="C158" s="98" t="n">
        <v>0</v>
      </c>
      <c r="D158" s="99" t="n">
        <v>12</v>
      </c>
      <c r="E158" s="100" t="n">
        <v>23</v>
      </c>
      <c r="F158" s="96" t="n">
        <f aca="false">B158/D158</f>
        <v>0</v>
      </c>
      <c r="G158" s="96" t="n">
        <f aca="false">C158/E158</f>
        <v>0</v>
      </c>
    </row>
    <row r="159" customFormat="false" ht="13" hidden="false" customHeight="false" outlineLevel="0" collapsed="false">
      <c r="A159" s="44" t="s">
        <v>1130</v>
      </c>
      <c r="B159" s="97" t="n">
        <v>0</v>
      </c>
      <c r="C159" s="98" t="n">
        <v>0</v>
      </c>
      <c r="D159" s="101"/>
      <c r="E159" s="100" t="n">
        <v>3</v>
      </c>
      <c r="F159" s="96" t="e">
        <f aca="false">B159/D159</f>
        <v>#DIV/0!</v>
      </c>
      <c r="G159" s="96" t="n">
        <f aca="false">C159/E159</f>
        <v>0</v>
      </c>
    </row>
    <row r="160" customFormat="false" ht="13" hidden="false" customHeight="false" outlineLevel="0" collapsed="false">
      <c r="A160" s="44" t="s">
        <v>491</v>
      </c>
      <c r="B160" s="97" t="n">
        <v>0</v>
      </c>
      <c r="C160" s="98" t="n">
        <v>0</v>
      </c>
      <c r="D160" s="99" t="n">
        <v>1</v>
      </c>
      <c r="E160" s="100" t="n">
        <v>0</v>
      </c>
      <c r="F160" s="96" t="n">
        <f aca="false">B160/D160</f>
        <v>0</v>
      </c>
      <c r="G160" s="96" t="e">
        <f aca="false">C160/E160</f>
        <v>#DIV/0!</v>
      </c>
    </row>
    <row r="161" customFormat="false" ht="13" hidden="false" customHeight="false" outlineLevel="0" collapsed="false">
      <c r="A161" s="44" t="s">
        <v>317</v>
      </c>
      <c r="B161" s="97" t="n">
        <v>0</v>
      </c>
      <c r="C161" s="98" t="n">
        <v>0</v>
      </c>
      <c r="D161" s="99" t="n">
        <v>1</v>
      </c>
      <c r="E161" s="100" t="n">
        <v>0</v>
      </c>
      <c r="F161" s="96" t="n">
        <f aca="false">B161/D161</f>
        <v>0</v>
      </c>
      <c r="G161" s="96" t="e">
        <f aca="false">C161/E161</f>
        <v>#DIV/0!</v>
      </c>
    </row>
    <row r="162" customFormat="false" ht="13" hidden="false" customHeight="false" outlineLevel="0" collapsed="false">
      <c r="A162" s="44" t="s">
        <v>961</v>
      </c>
      <c r="B162" s="97" t="n">
        <v>0</v>
      </c>
      <c r="C162" s="98" t="n">
        <v>0</v>
      </c>
      <c r="D162" s="101"/>
      <c r="E162" s="100" t="n">
        <v>2</v>
      </c>
      <c r="F162" s="96" t="e">
        <f aca="false">B162/D162</f>
        <v>#DIV/0!</v>
      </c>
      <c r="G162" s="96" t="n">
        <f aca="false">C162/E162</f>
        <v>0</v>
      </c>
    </row>
    <row r="163" customFormat="false" ht="13" hidden="false" customHeight="false" outlineLevel="0" collapsed="false">
      <c r="A163" s="44" t="s">
        <v>868</v>
      </c>
      <c r="B163" s="97" t="n">
        <v>0</v>
      </c>
      <c r="C163" s="98" t="n">
        <v>0</v>
      </c>
      <c r="D163" s="101"/>
      <c r="E163" s="100" t="n">
        <v>2</v>
      </c>
      <c r="F163" s="96" t="e">
        <f aca="false">B163/D163</f>
        <v>#DIV/0!</v>
      </c>
      <c r="G163" s="96" t="n">
        <f aca="false">C163/E163</f>
        <v>0</v>
      </c>
    </row>
    <row r="164" customFormat="false" ht="13" hidden="false" customHeight="false" outlineLevel="0" collapsed="false">
      <c r="A164" s="44" t="s">
        <v>500</v>
      </c>
      <c r="B164" s="97" t="n">
        <v>0</v>
      </c>
      <c r="C164" s="98" t="n">
        <v>0</v>
      </c>
      <c r="D164" s="101"/>
      <c r="E164" s="100" t="n">
        <v>2</v>
      </c>
      <c r="F164" s="96" t="e">
        <f aca="false">B164/D164</f>
        <v>#DIV/0!</v>
      </c>
      <c r="G164" s="96" t="n">
        <f aca="false">C164/E164</f>
        <v>0</v>
      </c>
    </row>
    <row r="165" customFormat="false" ht="13" hidden="false" customHeight="false" outlineLevel="0" collapsed="false">
      <c r="A165" s="44" t="s">
        <v>1280</v>
      </c>
      <c r="B165" s="97" t="n">
        <v>0</v>
      </c>
      <c r="C165" s="98" t="n">
        <v>0</v>
      </c>
      <c r="D165" s="101"/>
      <c r="E165" s="100" t="n">
        <v>6</v>
      </c>
      <c r="F165" s="96" t="e">
        <f aca="false">B165/D165</f>
        <v>#DIV/0!</v>
      </c>
      <c r="G165" s="96" t="n">
        <f aca="false">C165/E165</f>
        <v>0</v>
      </c>
    </row>
    <row r="166" customFormat="false" ht="13" hidden="false" customHeight="false" outlineLevel="0" collapsed="false">
      <c r="A166" s="44" t="s">
        <v>1023</v>
      </c>
      <c r="B166" s="97" t="n">
        <v>0</v>
      </c>
      <c r="C166" s="98" t="n">
        <v>0</v>
      </c>
      <c r="D166" s="99" t="n">
        <v>4</v>
      </c>
      <c r="E166" s="100" t="n">
        <v>4</v>
      </c>
      <c r="F166" s="96" t="n">
        <f aca="false">B166/D166</f>
        <v>0</v>
      </c>
      <c r="G166" s="96" t="n">
        <f aca="false">C166/E166</f>
        <v>0</v>
      </c>
    </row>
    <row r="167" customFormat="false" ht="13" hidden="false" customHeight="false" outlineLevel="0" collapsed="false">
      <c r="A167" s="44" t="s">
        <v>1064</v>
      </c>
      <c r="B167" s="97" t="n">
        <v>0</v>
      </c>
      <c r="C167" s="98" t="n">
        <v>0</v>
      </c>
      <c r="D167" s="99" t="n">
        <v>2</v>
      </c>
      <c r="E167" s="100" t="n">
        <v>15</v>
      </c>
      <c r="F167" s="96" t="n">
        <f aca="false">B167/D167</f>
        <v>0</v>
      </c>
      <c r="G167" s="96" t="n">
        <f aca="false">C167/E167</f>
        <v>0</v>
      </c>
    </row>
    <row r="168" customFormat="false" ht="13" hidden="false" customHeight="false" outlineLevel="0" collapsed="false">
      <c r="A168" s="44" t="s">
        <v>475</v>
      </c>
      <c r="B168" s="97" t="n">
        <v>0</v>
      </c>
      <c r="C168" s="98" t="n">
        <v>0</v>
      </c>
      <c r="D168" s="101"/>
      <c r="E168" s="100" t="n">
        <v>1</v>
      </c>
      <c r="F168" s="96" t="e">
        <f aca="false">B168/D168</f>
        <v>#DIV/0!</v>
      </c>
      <c r="G168" s="96" t="n">
        <f aca="false">C168/E168</f>
        <v>0</v>
      </c>
    </row>
    <row r="169" customFormat="false" ht="13" hidden="false" customHeight="false" outlineLevel="0" collapsed="false">
      <c r="A169" s="44" t="s">
        <v>1040</v>
      </c>
      <c r="B169" s="97" t="n">
        <v>0</v>
      </c>
      <c r="C169" s="98" t="n">
        <v>0</v>
      </c>
      <c r="D169" s="101"/>
      <c r="E169" s="100" t="n">
        <v>2</v>
      </c>
      <c r="F169" s="96" t="e">
        <f aca="false">B169/D169</f>
        <v>#DIV/0!</v>
      </c>
      <c r="G169" s="96" t="n">
        <f aca="false">C169/E169</f>
        <v>0</v>
      </c>
    </row>
    <row r="170" customFormat="false" ht="13" hidden="false" customHeight="false" outlineLevel="0" collapsed="false">
      <c r="A170" s="44" t="s">
        <v>246</v>
      </c>
      <c r="B170" s="97" t="n">
        <v>0</v>
      </c>
      <c r="C170" s="98" t="n">
        <v>0</v>
      </c>
      <c r="D170" s="99" t="n">
        <v>1</v>
      </c>
      <c r="E170" s="100" t="n">
        <v>0</v>
      </c>
      <c r="F170" s="96" t="n">
        <f aca="false">B170/D170</f>
        <v>0</v>
      </c>
      <c r="G170" s="96" t="e">
        <f aca="false">C170/E170</f>
        <v>#DIV/0!</v>
      </c>
    </row>
    <row r="171" customFormat="false" ht="13" hidden="false" customHeight="false" outlineLevel="0" collapsed="false">
      <c r="A171" s="44" t="s">
        <v>133</v>
      </c>
      <c r="B171" s="97" t="n">
        <v>0</v>
      </c>
      <c r="C171" s="98" t="n">
        <v>0</v>
      </c>
      <c r="D171" s="99" t="n">
        <v>3</v>
      </c>
      <c r="E171" s="100" t="n">
        <v>12</v>
      </c>
      <c r="F171" s="96" t="n">
        <f aca="false">B171/D171</f>
        <v>0</v>
      </c>
      <c r="G171" s="96" t="n">
        <f aca="false">C171/E171</f>
        <v>0</v>
      </c>
    </row>
    <row r="172" customFormat="false" ht="13" hidden="false" customHeight="false" outlineLevel="0" collapsed="false">
      <c r="A172" s="44" t="s">
        <v>398</v>
      </c>
      <c r="B172" s="97" t="n">
        <v>0</v>
      </c>
      <c r="C172" s="98" t="n">
        <v>0</v>
      </c>
      <c r="D172" s="99" t="n">
        <v>10</v>
      </c>
      <c r="E172" s="100" t="n">
        <v>21</v>
      </c>
      <c r="F172" s="96" t="n">
        <f aca="false">B172/D172</f>
        <v>0</v>
      </c>
      <c r="G172" s="96" t="n">
        <f aca="false">C172/E172</f>
        <v>0</v>
      </c>
    </row>
    <row r="173" customFormat="false" ht="13" hidden="false" customHeight="false" outlineLevel="0" collapsed="false">
      <c r="A173" s="44" t="s">
        <v>194</v>
      </c>
      <c r="B173" s="97" t="n">
        <v>0</v>
      </c>
      <c r="C173" s="98" t="n">
        <v>0</v>
      </c>
      <c r="D173" s="99" t="n">
        <v>4</v>
      </c>
      <c r="E173" s="100" t="n">
        <v>12</v>
      </c>
      <c r="F173" s="96" t="n">
        <f aca="false">B173/D173</f>
        <v>0</v>
      </c>
      <c r="G173" s="96" t="n">
        <f aca="false">C173/E173</f>
        <v>0</v>
      </c>
    </row>
    <row r="174" customFormat="false" ht="13" hidden="false" customHeight="false" outlineLevel="0" collapsed="false">
      <c r="A174" s="44" t="s">
        <v>358</v>
      </c>
      <c r="B174" s="97" t="n">
        <v>0</v>
      </c>
      <c r="C174" s="98" t="n">
        <v>0</v>
      </c>
      <c r="D174" s="99" t="n">
        <v>2</v>
      </c>
      <c r="E174" s="100" t="n">
        <v>0</v>
      </c>
      <c r="F174" s="96" t="n">
        <f aca="false">B174/D174</f>
        <v>0</v>
      </c>
      <c r="G174" s="96" t="e">
        <f aca="false">C174/E174</f>
        <v>#DIV/0!</v>
      </c>
    </row>
    <row r="175" customFormat="false" ht="13" hidden="false" customHeight="false" outlineLevel="0" collapsed="false">
      <c r="A175" s="44" t="s">
        <v>467</v>
      </c>
      <c r="B175" s="97" t="n">
        <v>0</v>
      </c>
      <c r="C175" s="98" t="n">
        <v>0</v>
      </c>
      <c r="D175" s="99" t="n">
        <v>2</v>
      </c>
      <c r="E175" s="100" t="n">
        <v>2</v>
      </c>
      <c r="F175" s="96" t="n">
        <f aca="false">B175/D175</f>
        <v>0</v>
      </c>
      <c r="G175" s="96" t="n">
        <f aca="false">C175/E175</f>
        <v>0</v>
      </c>
    </row>
    <row r="176" customFormat="false" ht="13" hidden="false" customHeight="false" outlineLevel="0" collapsed="false">
      <c r="A176" s="44" t="s">
        <v>371</v>
      </c>
      <c r="B176" s="97" t="n">
        <v>0</v>
      </c>
      <c r="C176" s="98" t="n">
        <v>0</v>
      </c>
      <c r="D176" s="101"/>
      <c r="E176" s="100" t="n">
        <v>0</v>
      </c>
      <c r="F176" s="96" t="e">
        <f aca="false">B176/D176</f>
        <v>#DIV/0!</v>
      </c>
      <c r="G176" s="96" t="e">
        <f aca="false">C176/E176</f>
        <v>#DIV/0!</v>
      </c>
    </row>
    <row r="177" customFormat="false" ht="13" hidden="false" customHeight="false" outlineLevel="0" collapsed="false">
      <c r="A177" s="44" t="s">
        <v>596</v>
      </c>
      <c r="B177" s="97" t="n">
        <v>0</v>
      </c>
      <c r="C177" s="98" t="n">
        <v>0</v>
      </c>
      <c r="D177" s="99" t="n">
        <v>1</v>
      </c>
      <c r="E177" s="100" t="n">
        <v>3</v>
      </c>
      <c r="F177" s="96" t="n">
        <f aca="false">B177/D177</f>
        <v>0</v>
      </c>
      <c r="G177" s="96" t="n">
        <f aca="false">C177/E177</f>
        <v>0</v>
      </c>
    </row>
    <row r="178" customFormat="false" ht="13" hidden="false" customHeight="false" outlineLevel="0" collapsed="false">
      <c r="A178" s="44" t="s">
        <v>239</v>
      </c>
      <c r="B178" s="97" t="n">
        <v>0</v>
      </c>
      <c r="C178" s="98" t="n">
        <v>0</v>
      </c>
      <c r="D178" s="99" t="n">
        <v>1</v>
      </c>
      <c r="E178" s="100" t="n">
        <v>16</v>
      </c>
      <c r="F178" s="96" t="n">
        <f aca="false">B178/D178</f>
        <v>0</v>
      </c>
      <c r="G178" s="96" t="n">
        <f aca="false">C178/E178</f>
        <v>0</v>
      </c>
    </row>
    <row r="179" customFormat="false" ht="13" hidden="false" customHeight="false" outlineLevel="0" collapsed="false">
      <c r="A179" s="44" t="s">
        <v>302</v>
      </c>
      <c r="B179" s="97" t="n">
        <v>0</v>
      </c>
      <c r="C179" s="98" t="n">
        <v>0</v>
      </c>
      <c r="D179" s="99" t="n">
        <v>0</v>
      </c>
      <c r="E179" s="100" t="n">
        <v>0</v>
      </c>
      <c r="F179" s="96" t="e">
        <f aca="false">B179/D179</f>
        <v>#DIV/0!</v>
      </c>
      <c r="G179" s="96" t="e">
        <f aca="false">C179/E179</f>
        <v>#DIV/0!</v>
      </c>
    </row>
    <row r="180" customFormat="false" ht="13" hidden="false" customHeight="false" outlineLevel="0" collapsed="false">
      <c r="A180" s="44" t="s">
        <v>629</v>
      </c>
      <c r="B180" s="97" t="n">
        <v>0</v>
      </c>
      <c r="C180" s="98" t="n">
        <v>0</v>
      </c>
      <c r="D180" s="99" t="n">
        <v>5</v>
      </c>
      <c r="E180" s="100" t="n">
        <v>5</v>
      </c>
      <c r="F180" s="96" t="n">
        <f aca="false">B180/D180</f>
        <v>0</v>
      </c>
      <c r="G180" s="96" t="n">
        <f aca="false">C180/E180</f>
        <v>0</v>
      </c>
    </row>
    <row r="181" customFormat="false" ht="13" hidden="false" customHeight="false" outlineLevel="0" collapsed="false">
      <c r="A181" s="44" t="s">
        <v>773</v>
      </c>
      <c r="B181" s="97" t="n">
        <v>0</v>
      </c>
      <c r="C181" s="98" t="n">
        <v>0</v>
      </c>
      <c r="D181" s="99" t="n">
        <v>9</v>
      </c>
      <c r="E181" s="100" t="n">
        <v>19</v>
      </c>
      <c r="F181" s="96" t="n">
        <f aca="false">B181/D181</f>
        <v>0</v>
      </c>
      <c r="G181" s="96" t="n">
        <f aca="false">C181/E181</f>
        <v>0</v>
      </c>
    </row>
    <row r="182" customFormat="false" ht="13" hidden="false" customHeight="false" outlineLevel="0" collapsed="false">
      <c r="A182" s="44" t="s">
        <v>216</v>
      </c>
      <c r="B182" s="97" t="n">
        <v>0</v>
      </c>
      <c r="C182" s="98" t="n">
        <v>0</v>
      </c>
      <c r="D182" s="99" t="n">
        <v>0</v>
      </c>
      <c r="E182" s="100" t="n">
        <v>0</v>
      </c>
      <c r="F182" s="96" t="e">
        <f aca="false">B182/D182</f>
        <v>#DIV/0!</v>
      </c>
      <c r="G182" s="96" t="e">
        <f aca="false">C182/E182</f>
        <v>#DIV/0!</v>
      </c>
    </row>
    <row r="183" customFormat="false" ht="13" hidden="false" customHeight="false" outlineLevel="0" collapsed="false">
      <c r="A183" s="44" t="s">
        <v>1460</v>
      </c>
      <c r="B183" s="97" t="n">
        <v>0</v>
      </c>
      <c r="C183" s="98" t="n">
        <v>0</v>
      </c>
      <c r="D183" s="101"/>
      <c r="E183" s="100" t="n">
        <v>12</v>
      </c>
      <c r="F183" s="96" t="e">
        <f aca="false">B183/D183</f>
        <v>#DIV/0!</v>
      </c>
      <c r="G183" s="96" t="n">
        <f aca="false">C183/E183</f>
        <v>0</v>
      </c>
    </row>
    <row r="184" customFormat="false" ht="13" hidden="false" customHeight="false" outlineLevel="0" collapsed="false">
      <c r="A184" s="44" t="s">
        <v>517</v>
      </c>
      <c r="B184" s="97" t="n">
        <v>0</v>
      </c>
      <c r="C184" s="98" t="n">
        <v>0</v>
      </c>
      <c r="D184" s="99" t="n">
        <v>1</v>
      </c>
      <c r="E184" s="100" t="n">
        <v>0</v>
      </c>
      <c r="F184" s="96" t="n">
        <f aca="false">B184/D184</f>
        <v>0</v>
      </c>
      <c r="G184" s="96" t="e">
        <f aca="false">C184/E184</f>
        <v>#DIV/0!</v>
      </c>
    </row>
    <row r="185" customFormat="false" ht="13" hidden="false" customHeight="false" outlineLevel="0" collapsed="false">
      <c r="A185" s="44" t="s">
        <v>1043</v>
      </c>
      <c r="B185" s="97" t="n">
        <v>0</v>
      </c>
      <c r="C185" s="98" t="n">
        <v>0</v>
      </c>
      <c r="D185" s="101"/>
      <c r="E185" s="100" t="n">
        <v>1</v>
      </c>
      <c r="F185" s="96" t="e">
        <f aca="false">B185/D185</f>
        <v>#DIV/0!</v>
      </c>
      <c r="G185" s="96" t="n">
        <f aca="false">C185/E185</f>
        <v>0</v>
      </c>
    </row>
    <row r="186" customFormat="false" ht="13" hidden="false" customHeight="false" outlineLevel="0" collapsed="false">
      <c r="A186" s="44" t="s">
        <v>1155</v>
      </c>
      <c r="B186" s="97" t="n">
        <v>0</v>
      </c>
      <c r="C186" s="98" t="n">
        <v>0</v>
      </c>
      <c r="D186" s="101"/>
      <c r="E186" s="100" t="n">
        <v>1</v>
      </c>
      <c r="F186" s="96" t="e">
        <f aca="false">B186/D186</f>
        <v>#DIV/0!</v>
      </c>
      <c r="G186" s="96" t="n">
        <f aca="false">C186/E186</f>
        <v>0</v>
      </c>
    </row>
    <row r="187" customFormat="false" ht="13" hidden="false" customHeight="false" outlineLevel="0" collapsed="false">
      <c r="A187" s="44" t="s">
        <v>319</v>
      </c>
      <c r="B187" s="97" t="n">
        <v>0</v>
      </c>
      <c r="C187" s="98" t="n">
        <v>0</v>
      </c>
      <c r="D187" s="99" t="n">
        <v>13</v>
      </c>
      <c r="E187" s="100" t="n">
        <v>28</v>
      </c>
      <c r="F187" s="96" t="n">
        <f aca="false">B187/D187</f>
        <v>0</v>
      </c>
      <c r="G187" s="96" t="n">
        <f aca="false">C187/E187</f>
        <v>0</v>
      </c>
    </row>
    <row r="188" customFormat="false" ht="13" hidden="false" customHeight="false" outlineLevel="0" collapsed="false">
      <c r="A188" s="44" t="s">
        <v>287</v>
      </c>
      <c r="B188" s="97" t="n">
        <v>0</v>
      </c>
      <c r="C188" s="98" t="n">
        <v>0</v>
      </c>
      <c r="D188" s="99" t="n">
        <v>8</v>
      </c>
      <c r="E188" s="100" t="n">
        <v>33</v>
      </c>
      <c r="F188" s="96" t="n">
        <f aca="false">B188/D188</f>
        <v>0</v>
      </c>
      <c r="G188" s="96" t="n">
        <f aca="false">C188/E188</f>
        <v>0</v>
      </c>
    </row>
    <row r="189" customFormat="false" ht="13" hidden="false" customHeight="false" outlineLevel="0" collapsed="false">
      <c r="A189" s="44" t="s">
        <v>573</v>
      </c>
      <c r="B189" s="97" t="n">
        <v>0</v>
      </c>
      <c r="C189" s="98" t="n">
        <v>0</v>
      </c>
      <c r="D189" s="99" t="n">
        <v>3</v>
      </c>
      <c r="E189" s="100" t="n">
        <v>10</v>
      </c>
      <c r="F189" s="96" t="n">
        <f aca="false">B189/D189</f>
        <v>0</v>
      </c>
      <c r="G189" s="96" t="n">
        <f aca="false">C189/E189</f>
        <v>0</v>
      </c>
    </row>
    <row r="190" customFormat="false" ht="13" hidden="false" customHeight="false" outlineLevel="0" collapsed="false">
      <c r="A190" s="44" t="s">
        <v>205</v>
      </c>
      <c r="B190" s="97" t="n">
        <v>0</v>
      </c>
      <c r="C190" s="98" t="n">
        <v>0</v>
      </c>
      <c r="D190" s="99" t="n">
        <v>8</v>
      </c>
      <c r="E190" s="100" t="n">
        <v>5</v>
      </c>
      <c r="F190" s="96" t="n">
        <f aca="false">B190/D190</f>
        <v>0</v>
      </c>
      <c r="G190" s="96" t="n">
        <f aca="false">C190/E190</f>
        <v>0</v>
      </c>
    </row>
    <row r="191" customFormat="false" ht="13" hidden="false" customHeight="false" outlineLevel="0" collapsed="false">
      <c r="A191" s="44" t="s">
        <v>273</v>
      </c>
      <c r="B191" s="97" t="n">
        <v>0</v>
      </c>
      <c r="C191" s="98" t="n">
        <v>0</v>
      </c>
      <c r="D191" s="99" t="n">
        <v>38</v>
      </c>
      <c r="E191" s="100" t="n">
        <v>122</v>
      </c>
      <c r="F191" s="96" t="n">
        <f aca="false">B191/D191</f>
        <v>0</v>
      </c>
      <c r="G191" s="96" t="n">
        <f aca="false">C191/E191</f>
        <v>0</v>
      </c>
    </row>
    <row r="192" customFormat="false" ht="13" hidden="false" customHeight="false" outlineLevel="0" collapsed="false">
      <c r="A192" s="44" t="s">
        <v>179</v>
      </c>
      <c r="B192" s="97" t="n">
        <v>0</v>
      </c>
      <c r="C192" s="98" t="n">
        <v>0</v>
      </c>
      <c r="D192" s="99" t="n">
        <v>1</v>
      </c>
      <c r="E192" s="100" t="n">
        <v>2</v>
      </c>
      <c r="F192" s="96" t="n">
        <f aca="false">B192/D192</f>
        <v>0</v>
      </c>
      <c r="G192" s="96" t="n">
        <f aca="false">C192/E192</f>
        <v>0</v>
      </c>
    </row>
    <row r="193" customFormat="false" ht="13" hidden="false" customHeight="false" outlineLevel="0" collapsed="false">
      <c r="A193" s="44" t="s">
        <v>811</v>
      </c>
      <c r="B193" s="97" t="n">
        <v>0</v>
      </c>
      <c r="C193" s="98" t="n">
        <v>0</v>
      </c>
      <c r="D193" s="99" t="n">
        <v>9</v>
      </c>
      <c r="E193" s="100" t="n">
        <v>43</v>
      </c>
      <c r="F193" s="96" t="n">
        <f aca="false">B193/D193</f>
        <v>0</v>
      </c>
      <c r="G193" s="96" t="n">
        <f aca="false">C193/E193</f>
        <v>0</v>
      </c>
    </row>
    <row r="194" customFormat="false" ht="13" hidden="false" customHeight="false" outlineLevel="0" collapsed="false">
      <c r="A194" s="44" t="s">
        <v>789</v>
      </c>
      <c r="B194" s="97" t="n">
        <v>0</v>
      </c>
      <c r="C194" s="98" t="n">
        <v>0</v>
      </c>
      <c r="D194" s="99" t="n">
        <v>6</v>
      </c>
      <c r="E194" s="100" t="n">
        <v>27</v>
      </c>
      <c r="F194" s="96" t="n">
        <f aca="false">B194/D194</f>
        <v>0</v>
      </c>
      <c r="G194" s="96" t="n">
        <f aca="false">C194/E194</f>
        <v>0</v>
      </c>
    </row>
    <row r="195" customFormat="false" ht="13" hidden="false" customHeight="false" outlineLevel="0" collapsed="false">
      <c r="A195" s="44" t="s">
        <v>219</v>
      </c>
      <c r="B195" s="97" t="n">
        <v>0</v>
      </c>
      <c r="C195" s="98" t="n">
        <v>0</v>
      </c>
      <c r="D195" s="101"/>
      <c r="E195" s="100" t="n">
        <v>0</v>
      </c>
      <c r="F195" s="96" t="e">
        <f aca="false">B195/D195</f>
        <v>#DIV/0!</v>
      </c>
      <c r="G195" s="96" t="e">
        <f aca="false">C195/E195</f>
        <v>#DIV/0!</v>
      </c>
    </row>
    <row r="196" customFormat="false" ht="13" hidden="false" customHeight="false" outlineLevel="0" collapsed="false">
      <c r="A196" s="44" t="s">
        <v>565</v>
      </c>
      <c r="B196" s="97" t="n">
        <v>0</v>
      </c>
      <c r="C196" s="98" t="n">
        <v>0</v>
      </c>
      <c r="D196" s="101"/>
      <c r="E196" s="100" t="n">
        <v>24</v>
      </c>
      <c r="F196" s="96" t="e">
        <f aca="false">B196/D196</f>
        <v>#DIV/0!</v>
      </c>
      <c r="G196" s="96" t="n">
        <f aca="false">C196/E196</f>
        <v>0</v>
      </c>
    </row>
    <row r="197" customFormat="false" ht="13" hidden="false" customHeight="false" outlineLevel="0" collapsed="false">
      <c r="A197" s="44" t="s">
        <v>186</v>
      </c>
      <c r="B197" s="97" t="n">
        <v>0</v>
      </c>
      <c r="C197" s="98" t="n">
        <v>0</v>
      </c>
      <c r="D197" s="101"/>
      <c r="E197" s="100" t="n">
        <v>2</v>
      </c>
      <c r="F197" s="96" t="e">
        <f aca="false">B197/D197</f>
        <v>#DIV/0!</v>
      </c>
      <c r="G197" s="96" t="n">
        <f aca="false">C197/E197</f>
        <v>0</v>
      </c>
    </row>
    <row r="198" customFormat="false" ht="13" hidden="false" customHeight="false" outlineLevel="0" collapsed="false">
      <c r="A198" s="44" t="s">
        <v>636</v>
      </c>
      <c r="B198" s="97" t="n">
        <v>0</v>
      </c>
      <c r="C198" s="98" t="n">
        <v>0</v>
      </c>
      <c r="D198" s="99" t="n">
        <v>4</v>
      </c>
      <c r="E198" s="100" t="n">
        <v>4</v>
      </c>
      <c r="F198" s="96" t="n">
        <f aca="false">B198/D198</f>
        <v>0</v>
      </c>
      <c r="G198" s="96" t="n">
        <f aca="false">C198/E198</f>
        <v>0</v>
      </c>
    </row>
    <row r="199" customFormat="false" ht="13" hidden="false" customHeight="false" outlineLevel="0" collapsed="false">
      <c r="A199" s="44" t="s">
        <v>644</v>
      </c>
      <c r="B199" s="97" t="n">
        <v>0</v>
      </c>
      <c r="C199" s="98" t="n">
        <v>0</v>
      </c>
      <c r="D199" s="101"/>
      <c r="E199" s="100" t="n">
        <v>1</v>
      </c>
      <c r="F199" s="96" t="e">
        <f aca="false">B199/D199</f>
        <v>#DIV/0!</v>
      </c>
      <c r="G199" s="96" t="n">
        <f aca="false">C199/E199</f>
        <v>0</v>
      </c>
    </row>
    <row r="200" customFormat="false" ht="13" hidden="false" customHeight="false" outlineLevel="0" collapsed="false">
      <c r="A200" s="44" t="s">
        <v>898</v>
      </c>
      <c r="B200" s="97" t="n">
        <v>0</v>
      </c>
      <c r="C200" s="98" t="n">
        <v>0</v>
      </c>
      <c r="D200" s="99" t="n">
        <v>1</v>
      </c>
      <c r="E200" s="100" t="n">
        <v>5</v>
      </c>
      <c r="F200" s="96" t="n">
        <f aca="false">B200/D200</f>
        <v>0</v>
      </c>
      <c r="G200" s="96" t="n">
        <f aca="false">C200/E200</f>
        <v>0</v>
      </c>
    </row>
    <row r="201" customFormat="false" ht="13" hidden="false" customHeight="false" outlineLevel="0" collapsed="false">
      <c r="A201" s="44" t="s">
        <v>651</v>
      </c>
      <c r="B201" s="97" t="n">
        <v>0</v>
      </c>
      <c r="C201" s="98" t="n">
        <v>0</v>
      </c>
      <c r="D201" s="99" t="n">
        <v>1</v>
      </c>
      <c r="E201" s="100" t="n">
        <v>4</v>
      </c>
      <c r="F201" s="96" t="n">
        <f aca="false">B201/D201</f>
        <v>0</v>
      </c>
      <c r="G201" s="96" t="n">
        <f aca="false">C201/E201</f>
        <v>0</v>
      </c>
    </row>
    <row r="202" customFormat="false" ht="13" hidden="false" customHeight="false" outlineLevel="0" collapsed="false">
      <c r="A202" s="44" t="s">
        <v>1544</v>
      </c>
      <c r="B202" s="97" t="n">
        <v>0</v>
      </c>
      <c r="C202" s="98" t="n">
        <v>0</v>
      </c>
      <c r="D202" s="101"/>
      <c r="E202" s="100" t="n">
        <v>1</v>
      </c>
      <c r="F202" s="96" t="e">
        <f aca="false">B202/D202</f>
        <v>#DIV/0!</v>
      </c>
      <c r="G202" s="96" t="n">
        <f aca="false">C202/E202</f>
        <v>0</v>
      </c>
    </row>
    <row r="203" customFormat="false" ht="13" hidden="false" customHeight="false" outlineLevel="0" collapsed="false">
      <c r="A203" s="44" t="s">
        <v>487</v>
      </c>
      <c r="B203" s="97" t="n">
        <v>0</v>
      </c>
      <c r="C203" s="98" t="n">
        <v>0</v>
      </c>
      <c r="D203" s="101"/>
      <c r="E203" s="100" t="n">
        <v>2</v>
      </c>
      <c r="F203" s="96" t="e">
        <f aca="false">B203/D203</f>
        <v>#DIV/0!</v>
      </c>
      <c r="G203" s="96" t="n">
        <f aca="false">C203/E203</f>
        <v>0</v>
      </c>
    </row>
    <row r="204" customFormat="false" ht="13" hidden="false" customHeight="false" outlineLevel="0" collapsed="false">
      <c r="A204" s="44" t="s">
        <v>760</v>
      </c>
      <c r="B204" s="97" t="n">
        <v>0</v>
      </c>
      <c r="C204" s="98" t="n">
        <v>0</v>
      </c>
      <c r="D204" s="101"/>
      <c r="E204" s="100" t="n">
        <v>19</v>
      </c>
      <c r="F204" s="96" t="e">
        <f aca="false">B204/D204</f>
        <v>#DIV/0!</v>
      </c>
      <c r="G204" s="96" t="n">
        <f aca="false">C204/E204</f>
        <v>0</v>
      </c>
    </row>
    <row r="205" customFormat="false" ht="13" hidden="false" customHeight="false" outlineLevel="0" collapsed="false">
      <c r="A205" s="44" t="s">
        <v>904</v>
      </c>
      <c r="B205" s="97" t="n">
        <v>0</v>
      </c>
      <c r="C205" s="98" t="n">
        <v>0</v>
      </c>
      <c r="D205" s="101"/>
      <c r="E205" s="100" t="n">
        <v>1</v>
      </c>
      <c r="F205" s="96" t="e">
        <f aca="false">B205/D205</f>
        <v>#DIV/0!</v>
      </c>
      <c r="G205" s="96" t="n">
        <f aca="false">C205/E205</f>
        <v>0</v>
      </c>
    </row>
    <row r="206" customFormat="false" ht="13" hidden="false" customHeight="false" outlineLevel="0" collapsed="false">
      <c r="A206" s="44" t="s">
        <v>1008</v>
      </c>
      <c r="B206" s="97" t="n">
        <v>0</v>
      </c>
      <c r="C206" s="98" t="n">
        <v>0</v>
      </c>
      <c r="D206" s="99" t="n">
        <v>0</v>
      </c>
      <c r="E206" s="100" t="n">
        <v>6</v>
      </c>
      <c r="F206" s="96" t="e">
        <f aca="false">B206/D206</f>
        <v>#DIV/0!</v>
      </c>
      <c r="G206" s="96" t="n">
        <f aca="false">C206/E206</f>
        <v>0</v>
      </c>
    </row>
    <row r="207" customFormat="false" ht="13" hidden="false" customHeight="false" outlineLevel="0" collapsed="false">
      <c r="A207" s="44" t="s">
        <v>1511</v>
      </c>
      <c r="B207" s="97" t="n">
        <v>0</v>
      </c>
      <c r="C207" s="98" t="n">
        <v>0</v>
      </c>
      <c r="D207" s="101"/>
      <c r="E207" s="100" t="n">
        <v>2</v>
      </c>
      <c r="F207" s="96" t="e">
        <f aca="false">B207/D207</f>
        <v>#DIV/0!</v>
      </c>
      <c r="G207" s="96" t="n">
        <f aca="false">C207/E207</f>
        <v>0</v>
      </c>
    </row>
    <row r="208" customFormat="false" ht="13" hidden="false" customHeight="false" outlineLevel="0" collapsed="false">
      <c r="A208" s="44" t="s">
        <v>449</v>
      </c>
      <c r="B208" s="97" t="n">
        <v>0</v>
      </c>
      <c r="C208" s="98" t="n">
        <v>0</v>
      </c>
      <c r="D208" s="99" t="n">
        <v>5</v>
      </c>
      <c r="E208" s="100" t="n">
        <v>3</v>
      </c>
      <c r="F208" s="96" t="n">
        <f aca="false">B208/D208</f>
        <v>0</v>
      </c>
      <c r="G208" s="96" t="n">
        <f aca="false">C208/E208</f>
        <v>0</v>
      </c>
    </row>
    <row r="209" customFormat="false" ht="13" hidden="false" customHeight="false" outlineLevel="0" collapsed="false">
      <c r="A209" s="44" t="s">
        <v>1541</v>
      </c>
      <c r="B209" s="97" t="n">
        <v>0</v>
      </c>
      <c r="C209" s="98" t="n">
        <v>0</v>
      </c>
      <c r="D209" s="101"/>
      <c r="E209" s="100" t="n">
        <v>1</v>
      </c>
      <c r="F209" s="96" t="e">
        <f aca="false">B209/D209</f>
        <v>#DIV/0!</v>
      </c>
      <c r="G209" s="96" t="n">
        <f aca="false">C209/E209</f>
        <v>0</v>
      </c>
    </row>
    <row r="210" customFormat="false" ht="13" hidden="false" customHeight="false" outlineLevel="0" collapsed="false">
      <c r="A210" s="44" t="s">
        <v>802</v>
      </c>
      <c r="B210" s="97" t="n">
        <v>0</v>
      </c>
      <c r="C210" s="98" t="n">
        <v>0</v>
      </c>
      <c r="D210" s="99" t="n">
        <v>1</v>
      </c>
      <c r="E210" s="100" t="n">
        <v>6</v>
      </c>
      <c r="F210" s="96" t="n">
        <f aca="false">B210/D210</f>
        <v>0</v>
      </c>
      <c r="G210" s="96" t="n">
        <f aca="false">C210/E210</f>
        <v>0</v>
      </c>
    </row>
    <row r="211" customFormat="false" ht="13" hidden="false" customHeight="false" outlineLevel="0" collapsed="false">
      <c r="A211" s="44" t="s">
        <v>412</v>
      </c>
      <c r="B211" s="97" t="n">
        <v>0</v>
      </c>
      <c r="C211" s="98" t="n">
        <v>0</v>
      </c>
      <c r="D211" s="101"/>
      <c r="E211" s="100" t="n">
        <v>2</v>
      </c>
      <c r="F211" s="96" t="e">
        <f aca="false">B211/D211</f>
        <v>#DIV/0!</v>
      </c>
      <c r="G211" s="96" t="n">
        <f aca="false">C211/E211</f>
        <v>0</v>
      </c>
    </row>
    <row r="212" customFormat="false" ht="13" hidden="false" customHeight="false" outlineLevel="0" collapsed="false">
      <c r="A212" s="44" t="s">
        <v>871</v>
      </c>
      <c r="B212" s="97" t="n">
        <v>0</v>
      </c>
      <c r="C212" s="98" t="n">
        <v>0</v>
      </c>
      <c r="D212" s="101"/>
      <c r="E212" s="100" t="n">
        <v>7</v>
      </c>
      <c r="F212" s="96" t="e">
        <f aca="false">B212/D212</f>
        <v>#DIV/0!</v>
      </c>
      <c r="G212" s="96" t="n">
        <f aca="false">C212/E212</f>
        <v>0</v>
      </c>
    </row>
    <row r="213" customFormat="false" ht="13" hidden="false" customHeight="false" outlineLevel="0" collapsed="false">
      <c r="A213" s="44" t="s">
        <v>647</v>
      </c>
      <c r="B213" s="97" t="n">
        <v>0</v>
      </c>
      <c r="C213" s="98" t="n">
        <v>0</v>
      </c>
      <c r="D213" s="101"/>
      <c r="E213" s="100" t="n">
        <v>1</v>
      </c>
      <c r="F213" s="96" t="e">
        <f aca="false">B213/D213</f>
        <v>#DIV/0!</v>
      </c>
      <c r="G213" s="96" t="n">
        <f aca="false">C213/E213</f>
        <v>0</v>
      </c>
    </row>
    <row r="214" customFormat="false" ht="13" hidden="false" customHeight="false" outlineLevel="0" collapsed="false">
      <c r="A214" s="44" t="s">
        <v>746</v>
      </c>
      <c r="B214" s="97" t="n">
        <v>0</v>
      </c>
      <c r="C214" s="98" t="n">
        <v>0</v>
      </c>
      <c r="D214" s="101"/>
      <c r="E214" s="100" t="n">
        <v>0</v>
      </c>
      <c r="F214" s="96" t="e">
        <f aca="false">B214/D214</f>
        <v>#DIV/0!</v>
      </c>
      <c r="G214" s="96" t="e">
        <f aca="false">C214/E214</f>
        <v>#DIV/0!</v>
      </c>
    </row>
    <row r="215" customFormat="false" ht="13" hidden="false" customHeight="false" outlineLevel="0" collapsed="false">
      <c r="A215" s="44" t="s">
        <v>864</v>
      </c>
      <c r="B215" s="97" t="n">
        <v>0</v>
      </c>
      <c r="C215" s="98" t="n">
        <v>0</v>
      </c>
      <c r="D215" s="101"/>
      <c r="E215" s="100" t="n">
        <v>1</v>
      </c>
      <c r="F215" s="96" t="e">
        <f aca="false">B215/D215</f>
        <v>#DIV/0!</v>
      </c>
      <c r="G215" s="96" t="n">
        <f aca="false">C215/E215</f>
        <v>0</v>
      </c>
    </row>
    <row r="216" customFormat="false" ht="13" hidden="false" customHeight="false" outlineLevel="0" collapsed="false">
      <c r="A216" s="44" t="s">
        <v>329</v>
      </c>
      <c r="B216" s="97" t="n">
        <v>0</v>
      </c>
      <c r="C216" s="98" t="n">
        <v>0</v>
      </c>
      <c r="D216" s="99" t="n">
        <v>20</v>
      </c>
      <c r="E216" s="100" t="n">
        <v>37</v>
      </c>
      <c r="F216" s="96" t="n">
        <f aca="false">B216/D216</f>
        <v>0</v>
      </c>
      <c r="G216" s="96" t="n">
        <f aca="false">C216/E216</f>
        <v>0</v>
      </c>
    </row>
    <row r="217" customFormat="false" ht="13" hidden="false" customHeight="false" outlineLevel="0" collapsed="false">
      <c r="A217" s="44" t="s">
        <v>1492</v>
      </c>
      <c r="B217" s="97" t="n">
        <v>0</v>
      </c>
      <c r="C217" s="98" t="n">
        <v>0</v>
      </c>
      <c r="D217" s="101"/>
      <c r="E217" s="100" t="n">
        <v>3</v>
      </c>
      <c r="F217" s="96" t="e">
        <f aca="false">B217/D217</f>
        <v>#DIV/0!</v>
      </c>
      <c r="G217" s="96" t="n">
        <f aca="false">C217/E217</f>
        <v>0</v>
      </c>
    </row>
    <row r="218" customFormat="false" ht="13" hidden="false" customHeight="false" outlineLevel="0" collapsed="false">
      <c r="A218" s="44" t="s">
        <v>1402</v>
      </c>
      <c r="B218" s="97" t="n">
        <v>0</v>
      </c>
      <c r="C218" s="98" t="n">
        <v>0</v>
      </c>
      <c r="D218" s="101"/>
      <c r="E218" s="100" t="n">
        <v>11</v>
      </c>
      <c r="F218" s="96" t="e">
        <f aca="false">B218/D218</f>
        <v>#DIV/0!</v>
      </c>
      <c r="G218" s="96" t="n">
        <f aca="false">C218/E218</f>
        <v>0</v>
      </c>
    </row>
    <row r="219" customFormat="false" ht="13" hidden="false" customHeight="false" outlineLevel="0" collapsed="false">
      <c r="A219" s="44" t="s">
        <v>697</v>
      </c>
      <c r="B219" s="97" t="n">
        <v>0</v>
      </c>
      <c r="C219" s="98" t="n">
        <v>0</v>
      </c>
      <c r="D219" s="99" t="n">
        <v>5</v>
      </c>
      <c r="E219" s="100" t="n">
        <v>5</v>
      </c>
      <c r="F219" s="96" t="n">
        <f aca="false">B219/D219</f>
        <v>0</v>
      </c>
      <c r="G219" s="96" t="n">
        <f aca="false">C219/E219</f>
        <v>0</v>
      </c>
    </row>
    <row r="220" customFormat="false" ht="13" hidden="false" customHeight="false" outlineLevel="0" collapsed="false">
      <c r="A220" s="44" t="s">
        <v>291</v>
      </c>
      <c r="B220" s="97" t="n">
        <v>0</v>
      </c>
      <c r="C220" s="98" t="n">
        <v>0</v>
      </c>
      <c r="D220" s="99" t="n">
        <v>7</v>
      </c>
      <c r="E220" s="100" t="n">
        <v>84</v>
      </c>
      <c r="F220" s="96" t="n">
        <f aca="false">B220/D220</f>
        <v>0</v>
      </c>
      <c r="G220" s="96" t="n">
        <f aca="false">C220/E220</f>
        <v>0</v>
      </c>
    </row>
    <row r="221" customFormat="false" ht="13" hidden="false" customHeight="false" outlineLevel="0" collapsed="false">
      <c r="A221" s="44" t="s">
        <v>485</v>
      </c>
      <c r="B221" s="97" t="n">
        <v>0</v>
      </c>
      <c r="C221" s="98" t="n">
        <v>0</v>
      </c>
      <c r="D221" s="101"/>
      <c r="E221" s="100" t="n">
        <v>2</v>
      </c>
      <c r="F221" s="96" t="e">
        <f aca="false">B221/D221</f>
        <v>#DIV/0!</v>
      </c>
      <c r="G221" s="96" t="n">
        <f aca="false">C221/E221</f>
        <v>0</v>
      </c>
    </row>
    <row r="222" customFormat="false" ht="13" hidden="false" customHeight="false" outlineLevel="0" collapsed="false">
      <c r="A222" s="44" t="s">
        <v>570</v>
      </c>
      <c r="B222" s="97" t="n">
        <v>0</v>
      </c>
      <c r="C222" s="98" t="n">
        <v>0</v>
      </c>
      <c r="D222" s="101"/>
      <c r="E222" s="100" t="n">
        <v>1</v>
      </c>
      <c r="F222" s="96" t="e">
        <f aca="false">B222/D222</f>
        <v>#DIV/0!</v>
      </c>
      <c r="G222" s="96" t="n">
        <f aca="false">C222/E222</f>
        <v>0</v>
      </c>
    </row>
    <row r="223" customFormat="false" ht="13" hidden="false" customHeight="false" outlineLevel="0" collapsed="false">
      <c r="A223" s="44" t="s">
        <v>1500</v>
      </c>
      <c r="B223" s="97" t="n">
        <v>0</v>
      </c>
      <c r="C223" s="98" t="n">
        <v>0</v>
      </c>
      <c r="D223" s="101"/>
      <c r="E223" s="100" t="n">
        <v>12</v>
      </c>
      <c r="F223" s="96" t="e">
        <f aca="false">B223/D223</f>
        <v>#DIV/0!</v>
      </c>
      <c r="G223" s="96" t="n">
        <f aca="false">C223/E223</f>
        <v>0</v>
      </c>
    </row>
    <row r="224" customFormat="false" ht="13" hidden="false" customHeight="false" outlineLevel="0" collapsed="false">
      <c r="A224" s="44" t="s">
        <v>1469</v>
      </c>
      <c r="B224" s="97" t="n">
        <v>0</v>
      </c>
      <c r="C224" s="98" t="n">
        <v>0</v>
      </c>
      <c r="D224" s="99" t="n">
        <v>1</v>
      </c>
      <c r="E224" s="100" t="n">
        <v>3</v>
      </c>
      <c r="F224" s="96" t="n">
        <f aca="false">B224/D224</f>
        <v>0</v>
      </c>
      <c r="G224" s="96" t="n">
        <f aca="false">C224/E224</f>
        <v>0</v>
      </c>
    </row>
    <row r="225" customFormat="false" ht="13" hidden="false" customHeight="false" outlineLevel="0" collapsed="false">
      <c r="A225" s="44" t="s">
        <v>1193</v>
      </c>
      <c r="B225" s="97" t="n">
        <v>0</v>
      </c>
      <c r="C225" s="98" t="n">
        <v>0</v>
      </c>
      <c r="D225" s="101"/>
      <c r="E225" s="100" t="n">
        <v>3</v>
      </c>
      <c r="F225" s="96" t="e">
        <f aca="false">B225/D225</f>
        <v>#DIV/0!</v>
      </c>
      <c r="G225" s="96" t="n">
        <f aca="false">C225/E225</f>
        <v>0</v>
      </c>
    </row>
    <row r="226" customFormat="false" ht="13" hidden="false" customHeight="false" outlineLevel="0" collapsed="false">
      <c r="A226" s="44" t="s">
        <v>1321</v>
      </c>
      <c r="B226" s="97" t="n">
        <v>0</v>
      </c>
      <c r="C226" s="98" t="n">
        <v>0</v>
      </c>
      <c r="D226" s="101"/>
      <c r="E226" s="100" t="n">
        <v>3</v>
      </c>
      <c r="F226" s="96" t="e">
        <f aca="false">B226/D226</f>
        <v>#DIV/0!</v>
      </c>
      <c r="G226" s="96" t="n">
        <f aca="false">C226/E226</f>
        <v>0</v>
      </c>
    </row>
    <row r="227" customFormat="false" ht="13" hidden="false" customHeight="false" outlineLevel="0" collapsed="false">
      <c r="A227" s="44" t="s">
        <v>1473</v>
      </c>
      <c r="B227" s="97" t="n">
        <v>0</v>
      </c>
      <c r="C227" s="98" t="n">
        <v>0</v>
      </c>
      <c r="D227" s="101"/>
      <c r="E227" s="100" t="n">
        <v>19</v>
      </c>
      <c r="F227" s="96" t="e">
        <f aca="false">B227/D227</f>
        <v>#DIV/0!</v>
      </c>
      <c r="G227" s="96" t="n">
        <f aca="false">C227/E227</f>
        <v>0</v>
      </c>
    </row>
    <row r="228" customFormat="false" ht="13" hidden="false" customHeight="false" outlineLevel="0" collapsed="false">
      <c r="A228" s="44" t="s">
        <v>432</v>
      </c>
      <c r="B228" s="97" t="n">
        <v>0</v>
      </c>
      <c r="C228" s="98" t="n">
        <v>0</v>
      </c>
      <c r="D228" s="101"/>
      <c r="E228" s="100" t="n">
        <v>0</v>
      </c>
      <c r="F228" s="96" t="e">
        <f aca="false">B228/D228</f>
        <v>#DIV/0!</v>
      </c>
      <c r="G228" s="96" t="e">
        <f aca="false">C228/E228</f>
        <v>#DIV/0!</v>
      </c>
    </row>
    <row r="229" customFormat="false" ht="13" hidden="false" customHeight="false" outlineLevel="0" collapsed="false">
      <c r="A229" s="44" t="s">
        <v>701</v>
      </c>
      <c r="B229" s="97" t="n">
        <v>0</v>
      </c>
      <c r="C229" s="98" t="n">
        <v>0</v>
      </c>
      <c r="D229" s="101"/>
      <c r="E229" s="100" t="n">
        <v>3</v>
      </c>
      <c r="F229" s="96" t="e">
        <f aca="false">B229/D229</f>
        <v>#DIV/0!</v>
      </c>
      <c r="G229" s="96" t="n">
        <f aca="false">C229/E229</f>
        <v>0</v>
      </c>
    </row>
    <row r="230" customFormat="false" ht="13" hidden="false" customHeight="false" outlineLevel="0" collapsed="false">
      <c r="A230" s="44" t="s">
        <v>502</v>
      </c>
      <c r="B230" s="97" t="n">
        <v>0</v>
      </c>
      <c r="C230" s="98" t="n">
        <v>0</v>
      </c>
      <c r="D230" s="101"/>
      <c r="E230" s="100" t="n">
        <v>2</v>
      </c>
      <c r="F230" s="96" t="e">
        <f aca="false">B230/D230</f>
        <v>#DIV/0!</v>
      </c>
      <c r="G230" s="96" t="n">
        <f aca="false">C230/E230</f>
        <v>0</v>
      </c>
    </row>
    <row r="231" customFormat="false" ht="13" hidden="false" customHeight="false" outlineLevel="0" collapsed="false">
      <c r="A231" s="44" t="s">
        <v>817</v>
      </c>
      <c r="B231" s="97" t="n">
        <v>0</v>
      </c>
      <c r="C231" s="98" t="n">
        <v>0</v>
      </c>
      <c r="D231" s="99" t="n">
        <v>9</v>
      </c>
      <c r="E231" s="100" t="n">
        <v>45</v>
      </c>
      <c r="F231" s="96" t="n">
        <f aca="false">B231/D231</f>
        <v>0</v>
      </c>
      <c r="G231" s="96" t="n">
        <f aca="false">C231/E231</f>
        <v>0</v>
      </c>
    </row>
    <row r="232" customFormat="false" ht="13" hidden="false" customHeight="false" outlineLevel="0" collapsed="false">
      <c r="A232" s="44" t="s">
        <v>1483</v>
      </c>
      <c r="B232" s="97" t="n">
        <v>0</v>
      </c>
      <c r="C232" s="98" t="n">
        <v>0</v>
      </c>
      <c r="D232" s="101"/>
      <c r="E232" s="100" t="n">
        <v>2</v>
      </c>
      <c r="F232" s="96" t="e">
        <f aca="false">B232/D232</f>
        <v>#DIV/0!</v>
      </c>
      <c r="G232" s="96" t="n">
        <f aca="false">C232/E232</f>
        <v>0</v>
      </c>
    </row>
    <row r="233" customFormat="false" ht="13" hidden="false" customHeight="false" outlineLevel="0" collapsed="false">
      <c r="A233" s="44" t="s">
        <v>1181</v>
      </c>
      <c r="B233" s="97" t="n">
        <v>0</v>
      </c>
      <c r="C233" s="98" t="n">
        <v>0</v>
      </c>
      <c r="D233" s="101"/>
      <c r="E233" s="100" t="n">
        <v>1</v>
      </c>
      <c r="F233" s="96" t="e">
        <f aca="false">B233/D233</f>
        <v>#DIV/0!</v>
      </c>
      <c r="G233" s="96" t="n">
        <f aca="false">C233/E233</f>
        <v>0</v>
      </c>
    </row>
    <row r="234" customFormat="false" ht="13" hidden="false" customHeight="false" outlineLevel="0" collapsed="false">
      <c r="A234" s="44" t="s">
        <v>188</v>
      </c>
      <c r="B234" s="97" t="n">
        <v>0</v>
      </c>
      <c r="C234" s="98" t="n">
        <v>0</v>
      </c>
      <c r="D234" s="101"/>
      <c r="E234" s="100" t="n">
        <v>4</v>
      </c>
      <c r="F234" s="96" t="e">
        <f aca="false">B234/D234</f>
        <v>#DIV/0!</v>
      </c>
      <c r="G234" s="96" t="n">
        <f aca="false">C234/E234</f>
        <v>0</v>
      </c>
    </row>
    <row r="235" customFormat="false" ht="13" hidden="false" customHeight="false" outlineLevel="0" collapsed="false">
      <c r="A235" s="44" t="s">
        <v>1144</v>
      </c>
      <c r="B235" s="97" t="n">
        <v>0</v>
      </c>
      <c r="C235" s="98" t="n">
        <v>0</v>
      </c>
      <c r="D235" s="101"/>
      <c r="E235" s="100" t="n">
        <v>1</v>
      </c>
      <c r="F235" s="96" t="e">
        <f aca="false">B235/D235</f>
        <v>#DIV/0!</v>
      </c>
      <c r="G235" s="96" t="n">
        <f aca="false">C235/E235</f>
        <v>0</v>
      </c>
    </row>
    <row r="236" customFormat="false" ht="13" hidden="false" customHeight="false" outlineLevel="0" collapsed="false">
      <c r="A236" s="44" t="s">
        <v>731</v>
      </c>
      <c r="B236" s="97" t="n">
        <v>0</v>
      </c>
      <c r="C236" s="98" t="n">
        <v>0</v>
      </c>
      <c r="D236" s="101"/>
      <c r="E236" s="100" t="n">
        <v>6</v>
      </c>
      <c r="F236" s="96" t="e">
        <f aca="false">B236/D236</f>
        <v>#DIV/0!</v>
      </c>
      <c r="G236" s="96" t="n">
        <f aca="false">C236/E236</f>
        <v>0</v>
      </c>
    </row>
    <row r="237" customFormat="false" ht="13" hidden="false" customHeight="false" outlineLevel="0" collapsed="false">
      <c r="A237" s="44" t="s">
        <v>950</v>
      </c>
      <c r="B237" s="97" t="n">
        <v>0</v>
      </c>
      <c r="C237" s="98" t="n">
        <v>0</v>
      </c>
      <c r="D237" s="101"/>
      <c r="E237" s="100" t="n">
        <v>0</v>
      </c>
      <c r="F237" s="96" t="e">
        <f aca="false">B237/D237</f>
        <v>#DIV/0!</v>
      </c>
      <c r="G237" s="96" t="e">
        <f aca="false">C237/E237</f>
        <v>#DIV/0!</v>
      </c>
    </row>
    <row r="238" customFormat="false" ht="13" hidden="false" customHeight="false" outlineLevel="0" collapsed="false">
      <c r="A238" s="44" t="s">
        <v>117</v>
      </c>
      <c r="B238" s="97" t="n">
        <v>0</v>
      </c>
      <c r="C238" s="98" t="n">
        <v>0</v>
      </c>
      <c r="D238" s="99" t="n">
        <v>1</v>
      </c>
      <c r="E238" s="100" t="n">
        <v>1</v>
      </c>
      <c r="F238" s="96" t="n">
        <f aca="false">B238/D238</f>
        <v>0</v>
      </c>
      <c r="G238" s="96" t="n">
        <f aca="false">C238/E238</f>
        <v>0</v>
      </c>
    </row>
    <row r="239" customFormat="false" ht="13" hidden="false" customHeight="false" outlineLevel="0" collapsed="false">
      <c r="A239" s="44" t="s">
        <v>937</v>
      </c>
      <c r="B239" s="97" t="n">
        <v>0</v>
      </c>
      <c r="C239" s="98" t="n">
        <v>0</v>
      </c>
      <c r="D239" s="101"/>
      <c r="E239" s="100" t="n">
        <v>0</v>
      </c>
      <c r="F239" s="96" t="e">
        <f aca="false">B239/D239</f>
        <v>#DIV/0!</v>
      </c>
      <c r="G239" s="96" t="e">
        <f aca="false">C239/E239</f>
        <v>#DIV/0!</v>
      </c>
    </row>
    <row r="240" customFormat="false" ht="13" hidden="false" customHeight="false" outlineLevel="0" collapsed="false">
      <c r="A240" s="44" t="s">
        <v>917</v>
      </c>
      <c r="B240" s="97" t="n">
        <v>0</v>
      </c>
      <c r="C240" s="98" t="n">
        <v>0</v>
      </c>
      <c r="D240" s="101"/>
      <c r="E240" s="100" t="n">
        <v>0</v>
      </c>
      <c r="F240" s="96" t="e">
        <f aca="false">B240/D240</f>
        <v>#DIV/0!</v>
      </c>
      <c r="G240" s="96" t="e">
        <f aca="false">C240/E240</f>
        <v>#DIV/0!</v>
      </c>
    </row>
    <row r="241" customFormat="false" ht="13" hidden="false" customHeight="false" outlineLevel="0" collapsed="false">
      <c r="A241" s="44" t="s">
        <v>62</v>
      </c>
      <c r="B241" s="97" t="n">
        <v>0</v>
      </c>
      <c r="C241" s="98" t="n">
        <v>0</v>
      </c>
      <c r="D241" s="99" t="n">
        <v>8</v>
      </c>
      <c r="E241" s="100" t="n">
        <v>8</v>
      </c>
      <c r="F241" s="96" t="n">
        <f aca="false">B241/D241</f>
        <v>0</v>
      </c>
      <c r="G241" s="96" t="n">
        <f aca="false">C241/E241</f>
        <v>0</v>
      </c>
    </row>
    <row r="242" customFormat="false" ht="13" hidden="false" customHeight="false" outlineLevel="0" collapsed="false">
      <c r="A242" s="44" t="s">
        <v>1593</v>
      </c>
      <c r="B242" s="97" t="n">
        <v>0</v>
      </c>
      <c r="C242" s="98" t="n">
        <v>0</v>
      </c>
      <c r="D242" s="101"/>
      <c r="E242" s="100" t="n">
        <v>0</v>
      </c>
      <c r="F242" s="96" t="e">
        <f aca="false">B242/D242</f>
        <v>#DIV/0!</v>
      </c>
      <c r="G242" s="96" t="e">
        <f aca="false">C242/E242</f>
        <v>#DIV/0!</v>
      </c>
    </row>
    <row r="243" customFormat="false" ht="13" hidden="false" customHeight="false" outlineLevel="0" collapsed="false">
      <c r="A243" s="44" t="s">
        <v>122</v>
      </c>
      <c r="B243" s="97" t="n">
        <v>0</v>
      </c>
      <c r="C243" s="98" t="n">
        <v>0</v>
      </c>
      <c r="D243" s="99" t="n">
        <v>1</v>
      </c>
      <c r="E243" s="100" t="n">
        <v>2</v>
      </c>
      <c r="F243" s="96" t="n">
        <f aca="false">B243/D243</f>
        <v>0</v>
      </c>
      <c r="G243" s="96" t="n">
        <f aca="false">C243/E243</f>
        <v>0</v>
      </c>
    </row>
    <row r="244" customFormat="false" ht="13" hidden="false" customHeight="false" outlineLevel="0" collapsed="false">
      <c r="A244" s="44" t="s">
        <v>530</v>
      </c>
      <c r="B244" s="97" t="n">
        <v>0</v>
      </c>
      <c r="C244" s="98" t="n">
        <v>0</v>
      </c>
      <c r="D244" s="101"/>
      <c r="E244" s="100" t="n">
        <v>0</v>
      </c>
      <c r="F244" s="96" t="e">
        <f aca="false">B244/D244</f>
        <v>#DIV/0!</v>
      </c>
      <c r="G244" s="96" t="e">
        <f aca="false">C244/E244</f>
        <v>#DIV/0!</v>
      </c>
    </row>
    <row r="245" customFormat="false" ht="13" hidden="false" customHeight="false" outlineLevel="0" collapsed="false">
      <c r="A245" s="44" t="s">
        <v>1202</v>
      </c>
      <c r="B245" s="97" t="n">
        <v>0</v>
      </c>
      <c r="C245" s="98" t="n">
        <v>0</v>
      </c>
      <c r="D245" s="101"/>
      <c r="E245" s="100" t="n">
        <v>1</v>
      </c>
      <c r="F245" s="96" t="e">
        <f aca="false">B245/D245</f>
        <v>#DIV/0!</v>
      </c>
      <c r="G245" s="96" t="n">
        <f aca="false">C245/E245</f>
        <v>0</v>
      </c>
    </row>
    <row r="246" customFormat="false" ht="13" hidden="false" customHeight="false" outlineLevel="0" collapsed="false">
      <c r="A246" s="44" t="s">
        <v>497</v>
      </c>
      <c r="B246" s="97" t="n">
        <v>0</v>
      </c>
      <c r="C246" s="98" t="n">
        <v>0</v>
      </c>
      <c r="D246" s="101"/>
      <c r="E246" s="100" t="n">
        <v>2</v>
      </c>
      <c r="F246" s="96" t="e">
        <f aca="false">B246/D246</f>
        <v>#DIV/0!</v>
      </c>
      <c r="G246" s="96" t="n">
        <f aca="false">C246/E246</f>
        <v>0</v>
      </c>
    </row>
    <row r="247" customFormat="false" ht="13" hidden="false" customHeight="false" outlineLevel="0" collapsed="false">
      <c r="A247" s="44" t="s">
        <v>994</v>
      </c>
      <c r="B247" s="97" t="n">
        <v>0</v>
      </c>
      <c r="C247" s="98" t="n">
        <v>0</v>
      </c>
      <c r="D247" s="101"/>
      <c r="E247" s="100" t="n">
        <v>2</v>
      </c>
      <c r="F247" s="96" t="e">
        <f aca="false">B247/D247</f>
        <v>#DIV/0!</v>
      </c>
      <c r="G247" s="96" t="n">
        <f aca="false">C247/E247</f>
        <v>0</v>
      </c>
    </row>
    <row r="248" customFormat="false" ht="13" hidden="false" customHeight="false" outlineLevel="0" collapsed="false">
      <c r="A248" s="44" t="s">
        <v>1340</v>
      </c>
      <c r="B248" s="97" t="n">
        <v>0</v>
      </c>
      <c r="C248" s="98" t="n">
        <v>0</v>
      </c>
      <c r="D248" s="101"/>
      <c r="E248" s="100" t="n">
        <v>18</v>
      </c>
      <c r="F248" s="96" t="e">
        <f aca="false">B248/D248</f>
        <v>#DIV/0!</v>
      </c>
      <c r="G248" s="96" t="n">
        <f aca="false">C248/E248</f>
        <v>0</v>
      </c>
    </row>
    <row r="249" customFormat="false" ht="13" hidden="false" customHeight="false" outlineLevel="0" collapsed="false">
      <c r="A249" s="44" t="s">
        <v>546</v>
      </c>
      <c r="B249" s="97" t="n">
        <v>0</v>
      </c>
      <c r="C249" s="98" t="n">
        <v>0</v>
      </c>
      <c r="D249" s="101"/>
      <c r="E249" s="100" t="n">
        <v>75</v>
      </c>
      <c r="F249" s="96" t="e">
        <f aca="false">B249/D249</f>
        <v>#DIV/0!</v>
      </c>
      <c r="G249" s="96" t="n">
        <f aca="false">C249/E249</f>
        <v>0</v>
      </c>
    </row>
    <row r="250" customFormat="false" ht="13" hidden="false" customHeight="false" outlineLevel="0" collapsed="false">
      <c r="A250" s="44" t="s">
        <v>110</v>
      </c>
      <c r="B250" s="97" t="n">
        <v>0</v>
      </c>
      <c r="C250" s="98" t="n">
        <v>0</v>
      </c>
      <c r="D250" s="99" t="n">
        <v>2</v>
      </c>
      <c r="E250" s="100" t="n">
        <v>2</v>
      </c>
      <c r="F250" s="96" t="n">
        <f aca="false">B250/D250</f>
        <v>0</v>
      </c>
      <c r="G250" s="96" t="n">
        <f aca="false">C250/E250</f>
        <v>0</v>
      </c>
    </row>
    <row r="251" customFormat="false" ht="13" hidden="false" customHeight="false" outlineLevel="0" collapsed="false">
      <c r="A251" s="44" t="s">
        <v>1354</v>
      </c>
      <c r="B251" s="97" t="n">
        <v>0</v>
      </c>
      <c r="C251" s="98" t="n">
        <v>0</v>
      </c>
      <c r="D251" s="101"/>
      <c r="E251" s="100" t="n">
        <v>15</v>
      </c>
      <c r="F251" s="96" t="e">
        <f aca="false">B251/D251</f>
        <v>#DIV/0!</v>
      </c>
      <c r="G251" s="96" t="n">
        <f aca="false">C251/E251</f>
        <v>0</v>
      </c>
    </row>
    <row r="252" customFormat="false" ht="13" hidden="false" customHeight="false" outlineLevel="0" collapsed="false">
      <c r="A252" s="44" t="s">
        <v>1203</v>
      </c>
      <c r="B252" s="97" t="n">
        <v>0</v>
      </c>
      <c r="C252" s="98" t="n">
        <v>0</v>
      </c>
      <c r="D252" s="101"/>
      <c r="E252" s="100" t="n">
        <v>1</v>
      </c>
      <c r="F252" s="96" t="e">
        <f aca="false">B252/D252</f>
        <v>#DIV/0!</v>
      </c>
      <c r="G252" s="96" t="n">
        <f aca="false">C252/E252</f>
        <v>0</v>
      </c>
    </row>
    <row r="253" customFormat="false" ht="13" hidden="false" customHeight="false" outlineLevel="0" collapsed="false">
      <c r="A253" s="44" t="s">
        <v>403</v>
      </c>
      <c r="B253" s="97" t="n">
        <v>0</v>
      </c>
      <c r="C253" s="98" t="n">
        <v>0</v>
      </c>
      <c r="D253" s="99" t="n">
        <v>0</v>
      </c>
      <c r="E253" s="100" t="n">
        <v>8</v>
      </c>
      <c r="F253" s="96" t="e">
        <f aca="false">B253/D253</f>
        <v>#DIV/0!</v>
      </c>
      <c r="G253" s="96" t="n">
        <f aca="false">C253/E253</f>
        <v>0</v>
      </c>
    </row>
    <row r="254" customFormat="false" ht="13" hidden="false" customHeight="false" outlineLevel="0" collapsed="false">
      <c r="A254" s="44" t="s">
        <v>545</v>
      </c>
      <c r="B254" s="97" t="n">
        <v>0</v>
      </c>
      <c r="C254" s="98" t="n">
        <v>0</v>
      </c>
      <c r="D254" s="99" t="n">
        <v>1</v>
      </c>
      <c r="E254" s="100" t="n">
        <v>4</v>
      </c>
      <c r="F254" s="96" t="n">
        <f aca="false">B254/D254</f>
        <v>0</v>
      </c>
      <c r="G254" s="96" t="n">
        <f aca="false">C254/E254</f>
        <v>0</v>
      </c>
    </row>
    <row r="255" customFormat="false" ht="13" hidden="false" customHeight="false" outlineLevel="0" collapsed="false">
      <c r="A255" s="44" t="s">
        <v>489</v>
      </c>
      <c r="B255" s="97" t="n">
        <v>0</v>
      </c>
      <c r="C255" s="98" t="n">
        <v>0</v>
      </c>
      <c r="D255" s="101"/>
      <c r="E255" s="100" t="n">
        <v>1</v>
      </c>
      <c r="F255" s="96" t="e">
        <f aca="false">B255/D255</f>
        <v>#DIV/0!</v>
      </c>
      <c r="G255" s="96" t="n">
        <f aca="false">C255/E255</f>
        <v>0</v>
      </c>
    </row>
    <row r="256" customFormat="false" ht="13" hidden="false" customHeight="false" outlineLevel="0" collapsed="false">
      <c r="A256" s="44" t="s">
        <v>1209</v>
      </c>
      <c r="B256" s="97" t="n">
        <v>0</v>
      </c>
      <c r="C256" s="98" t="n">
        <v>0</v>
      </c>
      <c r="D256" s="101"/>
      <c r="E256" s="100" t="n">
        <v>1</v>
      </c>
      <c r="F256" s="96" t="e">
        <f aca="false">B256/D256</f>
        <v>#DIV/0!</v>
      </c>
      <c r="G256" s="96" t="n">
        <f aca="false">C256/E256</f>
        <v>0</v>
      </c>
    </row>
    <row r="257" customFormat="false" ht="13" hidden="false" customHeight="false" outlineLevel="0" collapsed="false">
      <c r="A257" s="44" t="s">
        <v>770</v>
      </c>
      <c r="B257" s="97" t="n">
        <v>0</v>
      </c>
      <c r="C257" s="98" t="n">
        <v>0</v>
      </c>
      <c r="D257" s="99" t="n">
        <v>3</v>
      </c>
      <c r="E257" s="100" t="n">
        <v>4</v>
      </c>
      <c r="F257" s="96" t="n">
        <f aca="false">B257/D257</f>
        <v>0</v>
      </c>
      <c r="G257" s="96" t="n">
        <f aca="false">C257/E257</f>
        <v>0</v>
      </c>
    </row>
    <row r="258" customFormat="false" ht="13" hidden="false" customHeight="false" outlineLevel="0" collapsed="false">
      <c r="A258" s="44" t="s">
        <v>1185</v>
      </c>
      <c r="B258" s="97" t="n">
        <v>0</v>
      </c>
      <c r="C258" s="98" t="n">
        <v>0</v>
      </c>
      <c r="D258" s="101"/>
      <c r="E258" s="100" t="n">
        <v>1</v>
      </c>
      <c r="F258" s="96" t="e">
        <f aca="false">B258/D258</f>
        <v>#DIV/0!</v>
      </c>
      <c r="G258" s="96" t="n">
        <f aca="false">C258/E258</f>
        <v>0</v>
      </c>
    </row>
    <row r="259" customFormat="false" ht="13" hidden="false" customHeight="false" outlineLevel="0" collapsed="false">
      <c r="A259" s="44" t="s">
        <v>921</v>
      </c>
      <c r="B259" s="97" t="n">
        <v>0</v>
      </c>
      <c r="C259" s="98" t="n">
        <v>0</v>
      </c>
      <c r="D259" s="101"/>
      <c r="E259" s="100" t="n">
        <v>0</v>
      </c>
      <c r="F259" s="96" t="e">
        <f aca="false">B259/D259</f>
        <v>#DIV/0!</v>
      </c>
      <c r="G259" s="96" t="e">
        <f aca="false">C259/E259</f>
        <v>#DIV/0!</v>
      </c>
    </row>
    <row r="260" customFormat="false" ht="13" hidden="false" customHeight="false" outlineLevel="0" collapsed="false">
      <c r="A260" s="44" t="s">
        <v>315</v>
      </c>
      <c r="B260" s="97" t="n">
        <v>0</v>
      </c>
      <c r="C260" s="98" t="n">
        <v>0</v>
      </c>
      <c r="D260" s="99" t="n">
        <v>1</v>
      </c>
      <c r="E260" s="100" t="n">
        <v>0</v>
      </c>
      <c r="F260" s="96" t="n">
        <f aca="false">B260/D260</f>
        <v>0</v>
      </c>
      <c r="G260" s="96" t="e">
        <f aca="false">C260/E260</f>
        <v>#DIV/0!</v>
      </c>
    </row>
    <row r="261" customFormat="false" ht="13" hidden="false" customHeight="false" outlineLevel="0" collapsed="false">
      <c r="A261" s="44" t="s">
        <v>653</v>
      </c>
      <c r="B261" s="97" t="n">
        <v>0</v>
      </c>
      <c r="C261" s="98" t="n">
        <v>0</v>
      </c>
      <c r="D261" s="101"/>
      <c r="E261" s="100" t="n">
        <v>1</v>
      </c>
      <c r="F261" s="96" t="e">
        <f aca="false">B261/D261</f>
        <v>#DIV/0!</v>
      </c>
      <c r="G261" s="96" t="n">
        <f aca="false">C261/E261</f>
        <v>0</v>
      </c>
    </row>
    <row r="262" customFormat="false" ht="13" hidden="false" customHeight="false" outlineLevel="0" collapsed="false">
      <c r="A262" s="44" t="s">
        <v>1080</v>
      </c>
      <c r="B262" s="97" t="n">
        <v>0</v>
      </c>
      <c r="C262" s="98" t="n">
        <v>0</v>
      </c>
      <c r="D262" s="99" t="n">
        <v>1</v>
      </c>
      <c r="E262" s="100" t="n">
        <v>2</v>
      </c>
      <c r="F262" s="96" t="n">
        <f aca="false">B262/D262</f>
        <v>0</v>
      </c>
      <c r="G262" s="96" t="n">
        <f aca="false">C262/E262</f>
        <v>0</v>
      </c>
    </row>
    <row r="263" customFormat="false" ht="13" hidden="false" customHeight="false" outlineLevel="0" collapsed="false">
      <c r="A263" s="44" t="s">
        <v>855</v>
      </c>
      <c r="B263" s="97" t="n">
        <v>0</v>
      </c>
      <c r="C263" s="98" t="n">
        <v>0</v>
      </c>
      <c r="D263" s="101"/>
      <c r="E263" s="100" t="n">
        <v>2</v>
      </c>
      <c r="F263" s="96" t="e">
        <f aca="false">B263/D263</f>
        <v>#DIV/0!</v>
      </c>
      <c r="G263" s="96" t="n">
        <f aca="false">C263/E263</f>
        <v>0</v>
      </c>
    </row>
    <row r="264" customFormat="false" ht="13" hidden="false" customHeight="false" outlineLevel="0" collapsed="false">
      <c r="A264" s="44" t="s">
        <v>1367</v>
      </c>
      <c r="B264" s="97" t="n">
        <v>0</v>
      </c>
      <c r="C264" s="98" t="n">
        <v>0</v>
      </c>
      <c r="D264" s="101"/>
      <c r="E264" s="100" t="n">
        <v>9</v>
      </c>
      <c r="F264" s="96" t="e">
        <f aca="false">B264/D264</f>
        <v>#DIV/0!</v>
      </c>
      <c r="G264" s="96" t="n">
        <f aca="false">C264/E264</f>
        <v>0</v>
      </c>
    </row>
    <row r="265" customFormat="false" ht="13" hidden="false" customHeight="false" outlineLevel="0" collapsed="false">
      <c r="A265" s="44" t="s">
        <v>924</v>
      </c>
      <c r="B265" s="97" t="n">
        <v>0</v>
      </c>
      <c r="C265" s="98" t="n">
        <v>0</v>
      </c>
      <c r="D265" s="101"/>
      <c r="E265" s="100" t="n">
        <v>0</v>
      </c>
      <c r="F265" s="96" t="e">
        <f aca="false">B265/D265</f>
        <v>#DIV/0!</v>
      </c>
      <c r="G265" s="96" t="e">
        <f aca="false">C265/E265</f>
        <v>#DIV/0!</v>
      </c>
    </row>
    <row r="266" customFormat="false" ht="13" hidden="false" customHeight="false" outlineLevel="0" collapsed="false">
      <c r="A266" s="44" t="s">
        <v>1164</v>
      </c>
      <c r="B266" s="97" t="n">
        <v>0</v>
      </c>
      <c r="C266" s="98" t="n">
        <v>0</v>
      </c>
      <c r="D266" s="101"/>
      <c r="E266" s="100" t="n">
        <v>2</v>
      </c>
      <c r="F266" s="96" t="e">
        <f aca="false">B266/D266</f>
        <v>#DIV/0!</v>
      </c>
      <c r="G266" s="96" t="n">
        <f aca="false">C266/E266</f>
        <v>0</v>
      </c>
    </row>
    <row r="267" customFormat="false" ht="13" hidden="false" customHeight="false" outlineLevel="0" collapsed="false">
      <c r="A267" s="44" t="s">
        <v>103</v>
      </c>
      <c r="B267" s="97" t="n">
        <v>0</v>
      </c>
      <c r="C267" s="98" t="n">
        <v>0</v>
      </c>
      <c r="D267" s="99" t="n">
        <v>3</v>
      </c>
      <c r="E267" s="100" t="n">
        <v>9</v>
      </c>
      <c r="F267" s="96" t="n">
        <f aca="false">B267/D267</f>
        <v>0</v>
      </c>
      <c r="G267" s="96" t="n">
        <f aca="false">C267/E267</f>
        <v>0</v>
      </c>
    </row>
    <row r="268" customFormat="false" ht="13" hidden="false" customHeight="false" outlineLevel="0" collapsed="false">
      <c r="A268" s="44" t="s">
        <v>513</v>
      </c>
      <c r="B268" s="97" t="n">
        <v>0</v>
      </c>
      <c r="C268" s="98" t="n">
        <v>0</v>
      </c>
      <c r="D268" s="99" t="n">
        <v>1</v>
      </c>
      <c r="E268" s="100" t="n">
        <v>0</v>
      </c>
      <c r="F268" s="96" t="n">
        <f aca="false">B268/D268</f>
        <v>0</v>
      </c>
      <c r="G268" s="96" t="e">
        <f aca="false">C268/E268</f>
        <v>#DIV/0!</v>
      </c>
    </row>
    <row r="269" customFormat="false" ht="13" hidden="false" customHeight="false" outlineLevel="0" collapsed="false">
      <c r="A269" s="44" t="s">
        <v>600</v>
      </c>
      <c r="B269" s="97" t="n">
        <v>0</v>
      </c>
      <c r="C269" s="98" t="n">
        <v>0</v>
      </c>
      <c r="D269" s="99" t="n">
        <v>2</v>
      </c>
      <c r="E269" s="100" t="n">
        <v>0</v>
      </c>
      <c r="F269" s="96" t="n">
        <f aca="false">B269/D269</f>
        <v>0</v>
      </c>
      <c r="G269" s="96" t="e">
        <f aca="false">C269/E269</f>
        <v>#DIV/0!</v>
      </c>
    </row>
    <row r="270" customFormat="false" ht="13" hidden="false" customHeight="false" outlineLevel="0" collapsed="false">
      <c r="A270" s="44" t="s">
        <v>1364</v>
      </c>
      <c r="B270" s="97" t="n">
        <v>0</v>
      </c>
      <c r="C270" s="98" t="n">
        <v>0</v>
      </c>
      <c r="D270" s="101"/>
      <c r="E270" s="100" t="n">
        <v>1</v>
      </c>
      <c r="F270" s="96" t="e">
        <f aca="false">B270/D270</f>
        <v>#DIV/0!</v>
      </c>
      <c r="G270" s="96" t="n">
        <f aca="false">C270/E270</f>
        <v>0</v>
      </c>
    </row>
    <row r="271" customFormat="false" ht="13" hidden="false" customHeight="false" outlineLevel="0" collapsed="false">
      <c r="A271" s="44" t="s">
        <v>598</v>
      </c>
      <c r="B271" s="97" t="n">
        <v>0</v>
      </c>
      <c r="C271" s="98" t="n">
        <v>0</v>
      </c>
      <c r="D271" s="99" t="n">
        <v>2</v>
      </c>
      <c r="E271" s="100" t="n">
        <v>3</v>
      </c>
      <c r="F271" s="96" t="n">
        <f aca="false">B271/D271</f>
        <v>0</v>
      </c>
      <c r="G271" s="96" t="n">
        <f aca="false">C271/E271</f>
        <v>0</v>
      </c>
    </row>
    <row r="272" customFormat="false" ht="13" hidden="false" customHeight="false" outlineLevel="0" collapsed="false">
      <c r="A272" s="44" t="s">
        <v>1225</v>
      </c>
      <c r="B272" s="97" t="n">
        <v>0</v>
      </c>
      <c r="C272" s="98" t="n">
        <v>0</v>
      </c>
      <c r="D272" s="101"/>
      <c r="E272" s="100" t="n">
        <v>1</v>
      </c>
      <c r="F272" s="96" t="e">
        <f aca="false">B272/D272</f>
        <v>#DIV/0!</v>
      </c>
      <c r="G272" s="96" t="n">
        <f aca="false">C272/E272</f>
        <v>0</v>
      </c>
    </row>
    <row r="273" customFormat="false" ht="13" hidden="false" customHeight="false" outlineLevel="0" collapsed="false">
      <c r="A273" s="44" t="s">
        <v>1015</v>
      </c>
      <c r="B273" s="97" t="n">
        <v>0</v>
      </c>
      <c r="C273" s="98" t="n">
        <v>0</v>
      </c>
      <c r="D273" s="99" t="n">
        <v>4</v>
      </c>
      <c r="E273" s="100" t="n">
        <v>19</v>
      </c>
      <c r="F273" s="96" t="n">
        <f aca="false">B273/D273</f>
        <v>0</v>
      </c>
      <c r="G273" s="96" t="n">
        <f aca="false">C273/E273</f>
        <v>0</v>
      </c>
    </row>
    <row r="274" customFormat="false" ht="13" hidden="false" customHeight="false" outlineLevel="0" collapsed="false">
      <c r="A274" s="44" t="s">
        <v>1235</v>
      </c>
      <c r="B274" s="97" t="n">
        <v>0</v>
      </c>
      <c r="C274" s="98" t="n">
        <v>0</v>
      </c>
      <c r="D274" s="101"/>
      <c r="E274" s="100" t="n">
        <v>1</v>
      </c>
      <c r="F274" s="96" t="e">
        <f aca="false">B274/D274</f>
        <v>#DIV/0!</v>
      </c>
      <c r="G274" s="96" t="n">
        <f aca="false">C274/E274</f>
        <v>0</v>
      </c>
    </row>
    <row r="275" customFormat="false" ht="13" hidden="false" customHeight="false" outlineLevel="0" collapsed="false">
      <c r="A275" s="44" t="s">
        <v>378</v>
      </c>
      <c r="B275" s="97" t="n">
        <v>0</v>
      </c>
      <c r="C275" s="98" t="n">
        <v>0</v>
      </c>
      <c r="D275" s="99" t="n">
        <v>12</v>
      </c>
      <c r="E275" s="100" t="n">
        <v>35</v>
      </c>
      <c r="F275" s="96" t="n">
        <f aca="false">B275/D275</f>
        <v>0</v>
      </c>
      <c r="G275" s="96" t="n">
        <f aca="false">C275/E275</f>
        <v>0</v>
      </c>
    </row>
    <row r="276" customFormat="false" ht="13" hidden="false" customHeight="false" outlineLevel="0" collapsed="false">
      <c r="A276" s="44" t="s">
        <v>410</v>
      </c>
      <c r="B276" s="97" t="n">
        <v>0</v>
      </c>
      <c r="C276" s="98" t="n">
        <v>0</v>
      </c>
      <c r="D276" s="101"/>
      <c r="E276" s="100" t="n">
        <v>2</v>
      </c>
      <c r="F276" s="96" t="e">
        <f aca="false">B276/D276</f>
        <v>#DIV/0!</v>
      </c>
      <c r="G276" s="96" t="n">
        <f aca="false">C276/E276</f>
        <v>0</v>
      </c>
    </row>
    <row r="277" customFormat="false" ht="13" hidden="false" customHeight="false" outlineLevel="0" collapsed="false">
      <c r="A277" s="44" t="s">
        <v>593</v>
      </c>
      <c r="B277" s="97" t="n">
        <v>0</v>
      </c>
      <c r="C277" s="98" t="n">
        <v>0</v>
      </c>
      <c r="D277" s="101"/>
      <c r="E277" s="100" t="n">
        <v>8</v>
      </c>
      <c r="F277" s="96" t="e">
        <f aca="false">B277/D277</f>
        <v>#DIV/0!</v>
      </c>
      <c r="G277" s="96" t="n">
        <f aca="false">C277/E277</f>
        <v>0</v>
      </c>
    </row>
    <row r="278" customFormat="false" ht="13" hidden="false" customHeight="false" outlineLevel="0" collapsed="false">
      <c r="A278" s="44" t="s">
        <v>1172</v>
      </c>
      <c r="B278" s="97" t="n">
        <v>0</v>
      </c>
      <c r="C278" s="98" t="n">
        <v>0</v>
      </c>
      <c r="D278" s="101"/>
      <c r="E278" s="100" t="n">
        <v>27</v>
      </c>
      <c r="F278" s="96" t="e">
        <f aca="false">B278/D278</f>
        <v>#DIV/0!</v>
      </c>
      <c r="G278" s="96" t="n">
        <f aca="false">C278/E278</f>
        <v>0</v>
      </c>
    </row>
    <row r="279" customFormat="false" ht="13" hidden="false" customHeight="false" outlineLevel="0" collapsed="false">
      <c r="A279" s="44" t="s">
        <v>766</v>
      </c>
      <c r="B279" s="97" t="n">
        <v>0</v>
      </c>
      <c r="C279" s="98" t="n">
        <v>0</v>
      </c>
      <c r="D279" s="99" t="n">
        <v>7</v>
      </c>
      <c r="E279" s="100" t="n">
        <v>12</v>
      </c>
      <c r="F279" s="96" t="n">
        <f aca="false">B279/D279</f>
        <v>0</v>
      </c>
      <c r="G279" s="96" t="n">
        <f aca="false">C279/E279</f>
        <v>0</v>
      </c>
    </row>
    <row r="280" customFormat="false" ht="13" hidden="false" customHeight="false" outlineLevel="0" collapsed="false">
      <c r="A280" s="44" t="s">
        <v>148</v>
      </c>
      <c r="B280" s="97" t="n">
        <v>0</v>
      </c>
      <c r="C280" s="98" t="n">
        <v>0</v>
      </c>
      <c r="D280" s="99" t="n">
        <v>2</v>
      </c>
      <c r="E280" s="100" t="n">
        <v>0</v>
      </c>
      <c r="F280" s="96" t="n">
        <f aca="false">B280/D280</f>
        <v>0</v>
      </c>
      <c r="G280" s="96" t="e">
        <f aca="false">C280/E280</f>
        <v>#DIV/0!</v>
      </c>
    </row>
    <row r="281" customFormat="false" ht="13" hidden="false" customHeight="false" outlineLevel="0" collapsed="false">
      <c r="A281" s="44" t="s">
        <v>509</v>
      </c>
      <c r="B281" s="97" t="n">
        <v>0</v>
      </c>
      <c r="C281" s="98" t="n">
        <v>0</v>
      </c>
      <c r="D281" s="101"/>
      <c r="E281" s="100" t="n">
        <v>2</v>
      </c>
      <c r="F281" s="96" t="e">
        <f aca="false">B281/D281</f>
        <v>#DIV/0!</v>
      </c>
      <c r="G281" s="96" t="n">
        <f aca="false">C281/E281</f>
        <v>0</v>
      </c>
    </row>
    <row r="282" customFormat="false" ht="13" hidden="false" customHeight="false" outlineLevel="0" collapsed="false">
      <c r="A282" s="44" t="s">
        <v>911</v>
      </c>
      <c r="B282" s="97" t="n">
        <v>0</v>
      </c>
      <c r="C282" s="98" t="n">
        <v>0</v>
      </c>
      <c r="D282" s="101"/>
      <c r="E282" s="100" t="n">
        <v>0</v>
      </c>
      <c r="F282" s="96" t="e">
        <f aca="false">B282/D282</f>
        <v>#DIV/0!</v>
      </c>
      <c r="G282" s="96" t="e">
        <f aca="false">C282/E282</f>
        <v>#DIV/0!</v>
      </c>
    </row>
    <row r="283" customFormat="false" ht="13" hidden="false" customHeight="false" outlineLevel="0" collapsed="false">
      <c r="A283" s="44" t="s">
        <v>1332</v>
      </c>
      <c r="B283" s="97" t="n">
        <v>0</v>
      </c>
      <c r="C283" s="98" t="n">
        <v>0</v>
      </c>
      <c r="D283" s="101"/>
      <c r="E283" s="100" t="n">
        <v>21</v>
      </c>
      <c r="F283" s="96" t="e">
        <f aca="false">B283/D283</f>
        <v>#DIV/0!</v>
      </c>
      <c r="G283" s="96" t="n">
        <f aca="false">C283/E283</f>
        <v>0</v>
      </c>
    </row>
    <row r="284" customFormat="false" ht="13" hidden="false" customHeight="false" outlineLevel="0" collapsed="false">
      <c r="A284" s="44" t="s">
        <v>309</v>
      </c>
      <c r="B284" s="97" t="n">
        <v>0</v>
      </c>
      <c r="C284" s="98" t="n">
        <v>0</v>
      </c>
      <c r="D284" s="99" t="n">
        <v>1</v>
      </c>
      <c r="E284" s="100" t="n">
        <v>0</v>
      </c>
      <c r="F284" s="96" t="n">
        <f aca="false">B284/D284</f>
        <v>0</v>
      </c>
      <c r="G284" s="96" t="e">
        <f aca="false">C284/E284</f>
        <v>#DIV/0!</v>
      </c>
    </row>
    <row r="285" customFormat="false" ht="13" hidden="false" customHeight="false" outlineLevel="0" collapsed="false">
      <c r="A285" s="44" t="s">
        <v>533</v>
      </c>
      <c r="B285" s="97" t="n">
        <v>0</v>
      </c>
      <c r="C285" s="98" t="n">
        <v>0</v>
      </c>
      <c r="D285" s="101"/>
      <c r="E285" s="100" t="n">
        <v>2</v>
      </c>
      <c r="F285" s="96" t="e">
        <f aca="false">B285/D285</f>
        <v>#DIV/0!</v>
      </c>
      <c r="G285" s="96" t="n">
        <f aca="false">C285/E285</f>
        <v>0</v>
      </c>
    </row>
    <row r="286" customFormat="false" ht="13" hidden="false" customHeight="false" outlineLevel="0" collapsed="false">
      <c r="A286" s="44" t="s">
        <v>265</v>
      </c>
      <c r="B286" s="97" t="n">
        <v>0</v>
      </c>
      <c r="C286" s="98" t="n">
        <v>0</v>
      </c>
      <c r="D286" s="99" t="n">
        <v>1</v>
      </c>
      <c r="E286" s="100" t="n">
        <v>1</v>
      </c>
      <c r="F286" s="96" t="n">
        <f aca="false">B286/D286</f>
        <v>0</v>
      </c>
      <c r="G286" s="96" t="n">
        <f aca="false">C286/E286</f>
        <v>0</v>
      </c>
    </row>
    <row r="287" customFormat="false" ht="13" hidden="false" customHeight="false" outlineLevel="0" collapsed="false">
      <c r="A287" s="44" t="s">
        <v>836</v>
      </c>
      <c r="B287" s="97" t="n">
        <v>0</v>
      </c>
      <c r="C287" s="98" t="n">
        <v>0</v>
      </c>
      <c r="D287" s="99" t="n">
        <v>1</v>
      </c>
      <c r="E287" s="100" t="n">
        <v>2</v>
      </c>
      <c r="F287" s="96" t="n">
        <f aca="false">B287/D287</f>
        <v>0</v>
      </c>
      <c r="G287" s="96" t="n">
        <f aca="false">C287/E287</f>
        <v>0</v>
      </c>
    </row>
    <row r="288" customFormat="false" ht="13" hidden="false" customHeight="false" outlineLevel="0" collapsed="false">
      <c r="A288" s="44" t="s">
        <v>1119</v>
      </c>
      <c r="B288" s="97" t="n">
        <v>0</v>
      </c>
      <c r="C288" s="98" t="n">
        <v>0</v>
      </c>
      <c r="D288" s="99" t="n">
        <v>2</v>
      </c>
      <c r="E288" s="100" t="n">
        <v>3</v>
      </c>
      <c r="F288" s="96" t="n">
        <f aca="false">B288/D288</f>
        <v>0</v>
      </c>
      <c r="G288" s="96" t="n">
        <f aca="false">C288/E288</f>
        <v>0</v>
      </c>
    </row>
    <row r="289" customFormat="false" ht="13" hidden="false" customHeight="false" outlineLevel="0" collapsed="false">
      <c r="A289" s="44" t="s">
        <v>184</v>
      </c>
      <c r="B289" s="97" t="n">
        <v>0</v>
      </c>
      <c r="C289" s="98" t="n">
        <v>0</v>
      </c>
      <c r="D289" s="99" t="n">
        <v>1</v>
      </c>
      <c r="E289" s="100" t="n">
        <v>2</v>
      </c>
      <c r="F289" s="96" t="n">
        <f aca="false">B289/D289</f>
        <v>0</v>
      </c>
      <c r="G289" s="96" t="n">
        <f aca="false">C289/E289</f>
        <v>0</v>
      </c>
    </row>
    <row r="290" customFormat="false" ht="13" hidden="false" customHeight="false" outlineLevel="0" collapsed="false">
      <c r="A290" s="44" t="s">
        <v>335</v>
      </c>
      <c r="B290" s="97" t="n">
        <v>0</v>
      </c>
      <c r="C290" s="98" t="n">
        <v>0</v>
      </c>
      <c r="D290" s="99" t="n">
        <v>7</v>
      </c>
      <c r="E290" s="100" t="n">
        <v>25</v>
      </c>
      <c r="F290" s="96" t="n">
        <f aca="false">B290/D290</f>
        <v>0</v>
      </c>
      <c r="G290" s="96" t="n">
        <f aca="false">C290/E290</f>
        <v>0</v>
      </c>
    </row>
    <row r="291" customFormat="false" ht="13" hidden="false" customHeight="false" outlineLevel="0" collapsed="false">
      <c r="A291" s="44" t="s">
        <v>622</v>
      </c>
      <c r="B291" s="97" t="n">
        <v>0</v>
      </c>
      <c r="C291" s="98" t="n">
        <v>0</v>
      </c>
      <c r="D291" s="99" t="n">
        <v>5</v>
      </c>
      <c r="E291" s="100" t="n">
        <v>5</v>
      </c>
      <c r="F291" s="96" t="n">
        <f aca="false">B291/D291</f>
        <v>0</v>
      </c>
      <c r="G291" s="96" t="n">
        <f aca="false">C291/E291</f>
        <v>0</v>
      </c>
    </row>
    <row r="292" customFormat="false" ht="13" hidden="false" customHeight="false" outlineLevel="0" collapsed="false">
      <c r="A292" s="44" t="s">
        <v>106</v>
      </c>
      <c r="B292" s="97" t="n">
        <v>0</v>
      </c>
      <c r="C292" s="98" t="n">
        <v>0</v>
      </c>
      <c r="D292" s="99" t="n">
        <v>1</v>
      </c>
      <c r="E292" s="100" t="n">
        <v>1</v>
      </c>
      <c r="F292" s="96" t="n">
        <f aca="false">B292/D292</f>
        <v>0</v>
      </c>
      <c r="G292" s="96" t="n">
        <f aca="false">C292/E292</f>
        <v>0</v>
      </c>
    </row>
    <row r="293" customFormat="false" ht="13" hidden="false" customHeight="false" outlineLevel="0" collapsed="false">
      <c r="A293" s="44" t="s">
        <v>633</v>
      </c>
      <c r="B293" s="97" t="n">
        <v>0</v>
      </c>
      <c r="C293" s="98" t="n">
        <v>0</v>
      </c>
      <c r="D293" s="99" t="n">
        <v>2</v>
      </c>
      <c r="E293" s="100" t="n">
        <v>2</v>
      </c>
      <c r="F293" s="96" t="n">
        <f aca="false">B293/D293</f>
        <v>0</v>
      </c>
      <c r="G293" s="96" t="n">
        <f aca="false">C293/E293</f>
        <v>0</v>
      </c>
    </row>
    <row r="294" customFormat="false" ht="13" hidden="false" customHeight="false" outlineLevel="0" collapsed="false">
      <c r="A294" s="44" t="s">
        <v>1561</v>
      </c>
      <c r="B294" s="97" t="n">
        <v>0</v>
      </c>
      <c r="C294" s="98" t="n">
        <v>0</v>
      </c>
      <c r="D294" s="101"/>
      <c r="E294" s="100" t="n">
        <v>1</v>
      </c>
      <c r="F294" s="96" t="e">
        <f aca="false">B294/D294</f>
        <v>#DIV/0!</v>
      </c>
      <c r="G294" s="96" t="n">
        <f aca="false">C294/E294</f>
        <v>0</v>
      </c>
    </row>
    <row r="295" customFormat="false" ht="13" hidden="false" customHeight="false" outlineLevel="0" collapsed="false">
      <c r="A295" s="44" t="s">
        <v>1351</v>
      </c>
      <c r="B295" s="97" t="n">
        <v>0</v>
      </c>
      <c r="C295" s="98" t="n">
        <v>0</v>
      </c>
      <c r="D295" s="101"/>
      <c r="E295" s="100" t="n">
        <v>6</v>
      </c>
      <c r="F295" s="96" t="e">
        <f aca="false">B295/D295</f>
        <v>#DIV/0!</v>
      </c>
      <c r="G295" s="96" t="n">
        <f aca="false">C295/E295</f>
        <v>0</v>
      </c>
    </row>
    <row r="296" customFormat="false" ht="13" hidden="false" customHeight="false" outlineLevel="0" collapsed="false">
      <c r="A296" s="44" t="s">
        <v>841</v>
      </c>
      <c r="B296" s="97" t="n">
        <v>0</v>
      </c>
      <c r="C296" s="98" t="n">
        <v>0</v>
      </c>
      <c r="D296" s="101"/>
      <c r="E296" s="100" t="n">
        <v>7</v>
      </c>
      <c r="F296" s="96" t="e">
        <f aca="false">B296/D296</f>
        <v>#DIV/0!</v>
      </c>
      <c r="G296" s="96" t="n">
        <f aca="false">C296/E296</f>
        <v>0</v>
      </c>
    </row>
    <row r="297" customFormat="false" ht="13" hidden="false" customHeight="false" outlineLevel="0" collapsed="false">
      <c r="A297" s="44" t="s">
        <v>254</v>
      </c>
      <c r="B297" s="97" t="n">
        <v>0</v>
      </c>
      <c r="C297" s="98" t="n">
        <v>0</v>
      </c>
      <c r="D297" s="99" t="n">
        <v>1</v>
      </c>
      <c r="E297" s="100" t="n">
        <v>0</v>
      </c>
      <c r="F297" s="96" t="n">
        <f aca="false">B297/D297</f>
        <v>0</v>
      </c>
      <c r="G297" s="96" t="e">
        <f aca="false">C297/E297</f>
        <v>#DIV/0!</v>
      </c>
    </row>
    <row r="298" customFormat="false" ht="13" hidden="false" customHeight="false" outlineLevel="0" collapsed="false">
      <c r="A298" s="44" t="s">
        <v>158</v>
      </c>
      <c r="B298" s="97" t="n">
        <v>0</v>
      </c>
      <c r="C298" s="98" t="n">
        <v>0</v>
      </c>
      <c r="D298" s="99" t="n">
        <v>1</v>
      </c>
      <c r="E298" s="100" t="n">
        <v>20</v>
      </c>
      <c r="F298" s="96" t="n">
        <f aca="false">B298/D298</f>
        <v>0</v>
      </c>
      <c r="G298" s="96" t="n">
        <f aca="false">C298/E298</f>
        <v>0</v>
      </c>
    </row>
    <row r="299" customFormat="false" ht="13" hidden="false" customHeight="false" outlineLevel="0" collapsed="false">
      <c r="A299" s="44" t="s">
        <v>494</v>
      </c>
      <c r="B299" s="97" t="n">
        <v>0</v>
      </c>
      <c r="C299" s="98" t="n">
        <v>0</v>
      </c>
      <c r="D299" s="101"/>
      <c r="E299" s="100" t="n">
        <v>14</v>
      </c>
      <c r="F299" s="96" t="e">
        <f aca="false">B299/D299</f>
        <v>#DIV/0!</v>
      </c>
      <c r="G299" s="96" t="n">
        <f aca="false">C299/E299</f>
        <v>0</v>
      </c>
    </row>
    <row r="300" customFormat="false" ht="13" hidden="false" customHeight="false" outlineLevel="0" collapsed="false">
      <c r="A300" s="44" t="s">
        <v>958</v>
      </c>
      <c r="B300" s="97" t="n">
        <v>0</v>
      </c>
      <c r="C300" s="98" t="n">
        <v>0</v>
      </c>
      <c r="D300" s="99" t="n">
        <v>1</v>
      </c>
      <c r="E300" s="100" t="n">
        <v>1</v>
      </c>
      <c r="F300" s="96" t="n">
        <f aca="false">B300/D300</f>
        <v>0</v>
      </c>
      <c r="G300" s="96" t="n">
        <f aca="false">C300/E300</f>
        <v>0</v>
      </c>
    </row>
    <row r="301" customFormat="false" ht="13" hidden="false" customHeight="false" outlineLevel="0" collapsed="false">
      <c r="A301" s="44" t="s">
        <v>1567</v>
      </c>
      <c r="B301" s="97" t="n">
        <v>0</v>
      </c>
      <c r="C301" s="98" t="n">
        <v>0</v>
      </c>
      <c r="D301" s="101"/>
      <c r="E301" s="100" t="n">
        <v>2</v>
      </c>
      <c r="F301" s="96" t="e">
        <f aca="false">B301/D301</f>
        <v>#DIV/0!</v>
      </c>
      <c r="G301" s="96" t="n">
        <f aca="false">C301/E301</f>
        <v>0</v>
      </c>
    </row>
    <row r="302" customFormat="false" ht="13" hidden="false" customHeight="false" outlineLevel="0" collapsed="false">
      <c r="A302" s="44" t="s">
        <v>225</v>
      </c>
      <c r="B302" s="97" t="n">
        <v>0</v>
      </c>
      <c r="C302" s="98" t="n">
        <v>0</v>
      </c>
      <c r="D302" s="99" t="n">
        <v>4</v>
      </c>
      <c r="E302" s="100" t="n">
        <v>5</v>
      </c>
      <c r="F302" s="96" t="n">
        <f aca="false">B302/D302</f>
        <v>0</v>
      </c>
      <c r="G302" s="96" t="n">
        <f aca="false">C302/E302</f>
        <v>0</v>
      </c>
    </row>
    <row r="303" customFormat="false" ht="13" hidden="false" customHeight="false" outlineLevel="0" collapsed="false">
      <c r="A303" s="44" t="s">
        <v>723</v>
      </c>
      <c r="B303" s="97" t="n">
        <v>0</v>
      </c>
      <c r="C303" s="98" t="n">
        <v>0</v>
      </c>
      <c r="D303" s="99" t="n">
        <v>2</v>
      </c>
      <c r="E303" s="100" t="n">
        <v>2</v>
      </c>
      <c r="F303" s="96" t="n">
        <f aca="false">B303/D303</f>
        <v>0</v>
      </c>
      <c r="G303" s="96" t="n">
        <f aca="false">C303/E303</f>
        <v>0</v>
      </c>
    </row>
    <row r="304" customFormat="false" ht="13" hidden="false" customHeight="false" outlineLevel="0" collapsed="false">
      <c r="A304" s="44" t="s">
        <v>153</v>
      </c>
      <c r="B304" s="97" t="n">
        <v>0</v>
      </c>
      <c r="C304" s="98" t="n">
        <v>0</v>
      </c>
      <c r="D304" s="99" t="n">
        <v>1</v>
      </c>
      <c r="E304" s="100" t="n">
        <v>1</v>
      </c>
      <c r="F304" s="96" t="n">
        <f aca="false">B304/D304</f>
        <v>0</v>
      </c>
      <c r="G304" s="96" t="n">
        <f aca="false">C304/E304</f>
        <v>0</v>
      </c>
    </row>
    <row r="305" customFormat="false" ht="13" hidden="false" customHeight="false" outlineLevel="0" collapsed="false">
      <c r="A305" s="44" t="s">
        <v>560</v>
      </c>
      <c r="B305" s="97" t="n">
        <v>0</v>
      </c>
      <c r="C305" s="98" t="n">
        <v>0</v>
      </c>
      <c r="D305" s="99" t="n">
        <v>8</v>
      </c>
      <c r="E305" s="100" t="n">
        <v>15</v>
      </c>
      <c r="F305" s="96" t="n">
        <f aca="false">B305/D305</f>
        <v>0</v>
      </c>
      <c r="G305" s="96" t="n">
        <f aca="false">C305/E305</f>
        <v>0</v>
      </c>
    </row>
    <row r="306" customFormat="false" ht="13" hidden="false" customHeight="false" outlineLevel="0" collapsed="false">
      <c r="A306" s="44" t="s">
        <v>446</v>
      </c>
      <c r="B306" s="97" t="n">
        <v>0</v>
      </c>
      <c r="C306" s="98" t="n">
        <v>0</v>
      </c>
      <c r="D306" s="101"/>
      <c r="E306" s="100" t="n">
        <v>3</v>
      </c>
      <c r="F306" s="96" t="e">
        <f aca="false">B306/D306</f>
        <v>#DIV/0!</v>
      </c>
      <c r="G306" s="96" t="n">
        <f aca="false">C306/E306</f>
        <v>0</v>
      </c>
    </row>
    <row r="307" customFormat="false" ht="13" hidden="false" customHeight="false" outlineLevel="0" collapsed="false">
      <c r="A307" s="44" t="s">
        <v>1454</v>
      </c>
      <c r="B307" s="97" t="n">
        <v>0</v>
      </c>
      <c r="C307" s="98" t="n">
        <v>0</v>
      </c>
      <c r="D307" s="101"/>
      <c r="E307" s="100" t="n">
        <v>5</v>
      </c>
      <c r="F307" s="96" t="e">
        <f aca="false">B307/D307</f>
        <v>#DIV/0!</v>
      </c>
      <c r="G307" s="96" t="n">
        <f aca="false">C307/E307</f>
        <v>0</v>
      </c>
    </row>
    <row r="308" customFormat="false" ht="13" hidden="false" customHeight="false" outlineLevel="0" collapsed="false">
      <c r="A308" s="44" t="s">
        <v>751</v>
      </c>
      <c r="B308" s="97" t="n">
        <v>0</v>
      </c>
      <c r="C308" s="98" t="n">
        <v>0</v>
      </c>
      <c r="D308" s="99" t="n">
        <v>11</v>
      </c>
      <c r="E308" s="100" t="n">
        <v>12</v>
      </c>
      <c r="F308" s="96" t="n">
        <f aca="false">B308/D308</f>
        <v>0</v>
      </c>
      <c r="G308" s="96" t="n">
        <f aca="false">C308/E308</f>
        <v>0</v>
      </c>
    </row>
    <row r="309" customFormat="false" ht="13" hidden="false" customHeight="false" outlineLevel="0" collapsed="false">
      <c r="A309" s="44" t="s">
        <v>1530</v>
      </c>
      <c r="B309" s="97" t="n">
        <v>0</v>
      </c>
      <c r="C309" s="98" t="n">
        <v>0</v>
      </c>
      <c r="D309" s="101"/>
      <c r="E309" s="100" t="n">
        <v>1</v>
      </c>
      <c r="F309" s="96" t="e">
        <f aca="false">B309/D309</f>
        <v>#DIV/0!</v>
      </c>
      <c r="G309" s="96" t="n">
        <f aca="false">C309/E309</f>
        <v>0</v>
      </c>
    </row>
    <row r="310" customFormat="false" ht="13" hidden="false" customHeight="false" outlineLevel="0" collapsed="false">
      <c r="A310" s="44" t="s">
        <v>1585</v>
      </c>
      <c r="B310" s="97" t="n">
        <v>0</v>
      </c>
      <c r="C310" s="98" t="n">
        <v>0</v>
      </c>
      <c r="D310" s="101"/>
      <c r="E310" s="100" t="n">
        <v>0</v>
      </c>
      <c r="F310" s="96" t="e">
        <f aca="false">B310/D310</f>
        <v>#DIV/0!</v>
      </c>
      <c r="G310" s="96" t="e">
        <f aca="false">C310/E310</f>
        <v>#DIV/0!</v>
      </c>
    </row>
    <row r="311" customFormat="false" ht="13" hidden="false" customHeight="false" outlineLevel="0" collapsed="false">
      <c r="A311" s="44" t="s">
        <v>548</v>
      </c>
      <c r="B311" s="97" t="n">
        <v>0</v>
      </c>
      <c r="C311" s="98" t="n">
        <v>0</v>
      </c>
      <c r="D311" s="99" t="n">
        <v>1</v>
      </c>
      <c r="E311" s="100" t="n">
        <v>1</v>
      </c>
      <c r="F311" s="96" t="n">
        <f aca="false">B311/D311</f>
        <v>0</v>
      </c>
      <c r="G311" s="96" t="n">
        <f aca="false">C311/E311</f>
        <v>0</v>
      </c>
    </row>
    <row r="312" customFormat="false" ht="13" hidden="false" customHeight="false" outlineLevel="0" collapsed="false">
      <c r="A312" s="44" t="s">
        <v>1032</v>
      </c>
      <c r="B312" s="97" t="n">
        <v>0</v>
      </c>
      <c r="C312" s="98" t="n">
        <v>0</v>
      </c>
      <c r="D312" s="99" t="n">
        <v>5</v>
      </c>
      <c r="E312" s="100" t="n">
        <v>12</v>
      </c>
      <c r="F312" s="96" t="n">
        <f aca="false">B312/D312</f>
        <v>0</v>
      </c>
      <c r="G312" s="96" t="n">
        <f aca="false">C312/E312</f>
        <v>0</v>
      </c>
    </row>
    <row r="313" customFormat="false" ht="13" hidden="false" customHeight="false" outlineLevel="0" collapsed="false">
      <c r="A313" s="44" t="s">
        <v>250</v>
      </c>
      <c r="B313" s="97" t="n">
        <v>0</v>
      </c>
      <c r="C313" s="98" t="n">
        <v>0</v>
      </c>
      <c r="D313" s="101"/>
      <c r="E313" s="100" t="n">
        <v>5</v>
      </c>
      <c r="F313" s="96" t="e">
        <f aca="false">B313/D313</f>
        <v>#DIV/0!</v>
      </c>
      <c r="G313" s="96" t="n">
        <f aca="false">C313/E313</f>
        <v>0</v>
      </c>
    </row>
    <row r="314" customFormat="false" ht="13" hidden="false" customHeight="false" outlineLevel="0" collapsed="false">
      <c r="A314" s="44" t="s">
        <v>908</v>
      </c>
      <c r="B314" s="97" t="n">
        <v>0</v>
      </c>
      <c r="C314" s="98" t="n">
        <v>0</v>
      </c>
      <c r="D314" s="99" t="n">
        <v>1</v>
      </c>
      <c r="E314" s="100" t="n">
        <v>0</v>
      </c>
      <c r="F314" s="96" t="n">
        <f aca="false">B314/D314</f>
        <v>0</v>
      </c>
      <c r="G314" s="96" t="e">
        <f aca="false">C314/E314</f>
        <v>#DIV/0!</v>
      </c>
    </row>
    <row r="315" customFormat="false" ht="13" hidden="false" customHeight="false" outlineLevel="0" collapsed="false">
      <c r="A315" s="44" t="s">
        <v>1307</v>
      </c>
      <c r="B315" s="97" t="n">
        <v>0</v>
      </c>
      <c r="C315" s="98" t="n">
        <v>0</v>
      </c>
      <c r="D315" s="101"/>
      <c r="E315" s="100" t="n">
        <v>1</v>
      </c>
      <c r="F315" s="96" t="e">
        <f aca="false">B315/D315</f>
        <v>#DIV/0!</v>
      </c>
      <c r="G315" s="96" t="n">
        <f aca="false">C315/E315</f>
        <v>0</v>
      </c>
    </row>
    <row r="316" customFormat="false" ht="13" hidden="false" customHeight="false" outlineLevel="0" collapsed="false">
      <c r="A316" s="44" t="s">
        <v>1494</v>
      </c>
      <c r="B316" s="97" t="n">
        <v>0</v>
      </c>
      <c r="C316" s="98" t="n">
        <v>0</v>
      </c>
      <c r="D316" s="101"/>
      <c r="E316" s="100" t="n">
        <v>4</v>
      </c>
      <c r="F316" s="96" t="e">
        <f aca="false">B316/D316</f>
        <v>#DIV/0!</v>
      </c>
      <c r="G316" s="96" t="n">
        <f aca="false">C316/E316</f>
        <v>0</v>
      </c>
    </row>
    <row r="317" customFormat="false" ht="13" hidden="false" customHeight="false" outlineLevel="0" collapsed="false">
      <c r="A317" s="44" t="s">
        <v>1247</v>
      </c>
      <c r="B317" s="97" t="n">
        <v>0</v>
      </c>
      <c r="C317" s="98" t="n">
        <v>0</v>
      </c>
      <c r="D317" s="101"/>
      <c r="E317" s="100" t="n">
        <v>2</v>
      </c>
      <c r="F317" s="96" t="e">
        <f aca="false">B317/D317</f>
        <v>#DIV/0!</v>
      </c>
      <c r="G317" s="96" t="n">
        <f aca="false">C317/E317</f>
        <v>0</v>
      </c>
    </row>
    <row r="318" customFormat="false" ht="13" hidden="false" customHeight="false" outlineLevel="0" collapsed="false">
      <c r="A318" s="44" t="s">
        <v>1136</v>
      </c>
      <c r="B318" s="102"/>
      <c r="C318" s="101"/>
      <c r="D318" s="101"/>
      <c r="E318" s="100" t="n">
        <v>1</v>
      </c>
      <c r="F318" s="96" t="e">
        <f aca="false">B318/D318</f>
        <v>#DIV/0!</v>
      </c>
      <c r="G318" s="96" t="n">
        <f aca="false">C318/E318</f>
        <v>0</v>
      </c>
    </row>
    <row r="319" customFormat="false" ht="13" hidden="false" customHeight="false" outlineLevel="0" collapsed="false">
      <c r="A319" s="44" t="s">
        <v>199</v>
      </c>
      <c r="B319" s="97" t="n">
        <v>0</v>
      </c>
      <c r="C319" s="98" t="n">
        <v>0</v>
      </c>
      <c r="D319" s="99" t="n">
        <v>8</v>
      </c>
      <c r="E319" s="100" t="n">
        <v>26</v>
      </c>
      <c r="F319" s="96" t="n">
        <f aca="false">B319/D319</f>
        <v>0</v>
      </c>
      <c r="G319" s="96" t="n">
        <f aca="false">C319/E319</f>
        <v>0</v>
      </c>
    </row>
    <row r="320" customFormat="false" ht="13" hidden="false" customHeight="false" outlineLevel="0" collapsed="false">
      <c r="A320" s="44" t="s">
        <v>1415</v>
      </c>
      <c r="B320" s="97" t="n">
        <v>0</v>
      </c>
      <c r="C320" s="98" t="n">
        <v>0</v>
      </c>
      <c r="D320" s="101"/>
      <c r="E320" s="100" t="n">
        <v>9</v>
      </c>
      <c r="F320" s="96" t="e">
        <f aca="false">B320/D320</f>
        <v>#DIV/0!</v>
      </c>
      <c r="G320" s="96" t="n">
        <f aca="false">C320/E320</f>
        <v>0</v>
      </c>
    </row>
    <row r="321" customFormat="false" ht="13" hidden="false" customHeight="false" outlineLevel="0" collapsed="false">
      <c r="A321" s="44" t="s">
        <v>935</v>
      </c>
      <c r="B321" s="97" t="n">
        <v>0</v>
      </c>
      <c r="C321" s="98" t="n">
        <v>0</v>
      </c>
      <c r="D321" s="101"/>
      <c r="E321" s="100" t="n">
        <v>31</v>
      </c>
      <c r="F321" s="96" t="e">
        <f aca="false">B321/D321</f>
        <v>#DIV/0!</v>
      </c>
      <c r="G321" s="96" t="n">
        <f aca="false">C321/E321</f>
        <v>0</v>
      </c>
    </row>
    <row r="322" customFormat="false" ht="13" hidden="false" customHeight="false" outlineLevel="0" collapsed="false">
      <c r="A322" s="44" t="s">
        <v>895</v>
      </c>
      <c r="B322" s="97" t="n">
        <v>0</v>
      </c>
      <c r="C322" s="98" t="n">
        <v>0</v>
      </c>
      <c r="D322" s="101"/>
      <c r="E322" s="100" t="n">
        <v>9</v>
      </c>
      <c r="F322" s="96" t="e">
        <f aca="false">B322/D322</f>
        <v>#DIV/0!</v>
      </c>
      <c r="G322" s="96" t="n">
        <f aca="false">C322/E322</f>
        <v>0</v>
      </c>
    </row>
    <row r="323" customFormat="false" ht="13" hidden="false" customHeight="false" outlineLevel="0" collapsed="false">
      <c r="A323" s="44" t="s">
        <v>1387</v>
      </c>
      <c r="B323" s="97" t="n">
        <v>0</v>
      </c>
      <c r="C323" s="98" t="n">
        <v>0</v>
      </c>
      <c r="D323" s="101"/>
      <c r="E323" s="100" t="n">
        <v>8</v>
      </c>
      <c r="F323" s="96" t="e">
        <f aca="false">B323/D323</f>
        <v>#DIV/0!</v>
      </c>
      <c r="G323" s="96" t="n">
        <f aca="false">C323/E323</f>
        <v>0</v>
      </c>
    </row>
    <row r="324" customFormat="false" ht="13" hidden="false" customHeight="false" outlineLevel="0" collapsed="false">
      <c r="A324" s="44" t="s">
        <v>744</v>
      </c>
      <c r="B324" s="97" t="n">
        <v>0</v>
      </c>
      <c r="C324" s="98" t="n">
        <v>0</v>
      </c>
      <c r="D324" s="101"/>
      <c r="E324" s="100" t="n">
        <v>0</v>
      </c>
      <c r="F324" s="96" t="e">
        <f aca="false">B324/D324</f>
        <v>#DIV/0!</v>
      </c>
      <c r="G324" s="96" t="e">
        <f aca="false">C324/E324</f>
        <v>#DIV/0!</v>
      </c>
    </row>
    <row r="325" customFormat="false" ht="13" hidden="false" customHeight="false" outlineLevel="0" collapsed="false">
      <c r="A325" s="44" t="s">
        <v>1154</v>
      </c>
      <c r="B325" s="97" t="n">
        <v>0</v>
      </c>
      <c r="C325" s="98" t="n">
        <v>0</v>
      </c>
      <c r="D325" s="101"/>
      <c r="E325" s="100" t="n">
        <v>1</v>
      </c>
      <c r="F325" s="96" t="e">
        <f aca="false">B325/D325</f>
        <v>#DIV/0!</v>
      </c>
      <c r="G325" s="96" t="n">
        <f aca="false">C325/E325</f>
        <v>0</v>
      </c>
    </row>
    <row r="326" customFormat="false" ht="13" hidden="false" customHeight="false" outlineLevel="0" collapsed="false">
      <c r="A326" s="44" t="s">
        <v>872</v>
      </c>
      <c r="B326" s="97" t="n">
        <v>0</v>
      </c>
      <c r="C326" s="98" t="n">
        <v>0</v>
      </c>
      <c r="D326" s="99" t="n">
        <v>1</v>
      </c>
      <c r="E326" s="100" t="n">
        <v>2</v>
      </c>
      <c r="F326" s="96" t="n">
        <f aca="false">B326/D326</f>
        <v>0</v>
      </c>
      <c r="G326" s="96" t="n">
        <f aca="false">C326/E326</f>
        <v>0</v>
      </c>
    </row>
    <row r="327" customFormat="false" ht="13" hidden="false" customHeight="false" outlineLevel="0" collapsed="false">
      <c r="A327" s="44" t="s">
        <v>1597</v>
      </c>
      <c r="B327" s="97" t="n">
        <v>0</v>
      </c>
      <c r="C327" s="98" t="n">
        <v>0</v>
      </c>
      <c r="D327" s="101"/>
      <c r="E327" s="100" t="n">
        <v>0</v>
      </c>
      <c r="F327" s="96" t="e">
        <f aca="false">B327/D327</f>
        <v>#DIV/0!</v>
      </c>
      <c r="G327" s="96" t="e">
        <f aca="false">C327/E327</f>
        <v>#DIV/0!</v>
      </c>
    </row>
    <row r="328" customFormat="false" ht="13" hidden="false" customHeight="false" outlineLevel="0" collapsed="false">
      <c r="A328" s="44" t="s">
        <v>591</v>
      </c>
      <c r="B328" s="97" t="n">
        <v>0</v>
      </c>
      <c r="C328" s="98" t="n">
        <v>0</v>
      </c>
      <c r="D328" s="101"/>
      <c r="E328" s="100" t="n">
        <v>1</v>
      </c>
      <c r="F328" s="96" t="e">
        <f aca="false">B328/D328</f>
        <v>#DIV/0!</v>
      </c>
      <c r="G328" s="96" t="n">
        <f aca="false">C328/E328</f>
        <v>0</v>
      </c>
    </row>
    <row r="329" customFormat="false" ht="13" hidden="false" customHeight="false" outlineLevel="0" collapsed="false">
      <c r="A329" s="44" t="s">
        <v>763</v>
      </c>
      <c r="B329" s="97" t="n">
        <v>0</v>
      </c>
      <c r="C329" s="98" t="n">
        <v>0</v>
      </c>
      <c r="D329" s="99" t="n">
        <v>9</v>
      </c>
      <c r="E329" s="100" t="n">
        <v>11</v>
      </c>
      <c r="F329" s="96" t="n">
        <f aca="false">B329/D329</f>
        <v>0</v>
      </c>
      <c r="G329" s="96" t="n">
        <f aca="false">C329/E329</f>
        <v>0</v>
      </c>
    </row>
    <row r="330" customFormat="false" ht="13" hidden="false" customHeight="false" outlineLevel="0" collapsed="false">
      <c r="A330" s="44" t="s">
        <v>63</v>
      </c>
      <c r="B330" s="97" t="n">
        <v>0</v>
      </c>
      <c r="C330" s="98" t="n">
        <v>0</v>
      </c>
      <c r="D330" s="101"/>
      <c r="E330" s="100" t="n">
        <v>4</v>
      </c>
      <c r="F330" s="96" t="e">
        <f aca="false">B330/D330</f>
        <v>#DIV/0!</v>
      </c>
      <c r="G330" s="96" t="n">
        <f aca="false">C330/E330</f>
        <v>0</v>
      </c>
    </row>
    <row r="331" customFormat="false" ht="13" hidden="false" customHeight="false" outlineLevel="0" collapsed="false">
      <c r="A331" s="44" t="s">
        <v>966</v>
      </c>
      <c r="B331" s="97" t="n">
        <v>0</v>
      </c>
      <c r="C331" s="98" t="n">
        <v>0</v>
      </c>
      <c r="D331" s="99" t="n">
        <v>6</v>
      </c>
      <c r="E331" s="100" t="n">
        <v>7</v>
      </c>
      <c r="F331" s="96" t="n">
        <f aca="false">B331/D331</f>
        <v>0</v>
      </c>
      <c r="G331" s="96" t="n">
        <f aca="false">C331/E331</f>
        <v>0</v>
      </c>
    </row>
    <row r="332" customFormat="false" ht="13" hidden="false" customHeight="false" outlineLevel="0" collapsed="false">
      <c r="A332" s="44" t="s">
        <v>405</v>
      </c>
      <c r="B332" s="97" t="n">
        <v>0</v>
      </c>
      <c r="C332" s="98" t="n">
        <v>0</v>
      </c>
      <c r="D332" s="99" t="n">
        <v>8</v>
      </c>
      <c r="E332" s="100" t="n">
        <v>22</v>
      </c>
      <c r="F332" s="96" t="n">
        <f aca="false">B332/D332</f>
        <v>0</v>
      </c>
      <c r="G332" s="96" t="n">
        <f aca="false">C332/E332</f>
        <v>0</v>
      </c>
    </row>
    <row r="333" customFormat="false" ht="13" hidden="false" customHeight="false" outlineLevel="0" collapsed="false">
      <c r="A333" s="44" t="s">
        <v>1241</v>
      </c>
      <c r="B333" s="97" t="n">
        <v>0</v>
      </c>
      <c r="C333" s="98" t="n">
        <v>0</v>
      </c>
      <c r="D333" s="101"/>
      <c r="E333" s="100" t="n">
        <v>14</v>
      </c>
    </row>
    <row r="334" customFormat="false" ht="13" hidden="false" customHeight="false" outlineLevel="0" collapsed="false">
      <c r="A334" s="44" t="s">
        <v>1486</v>
      </c>
      <c r="B334" s="97" t="n">
        <v>0</v>
      </c>
      <c r="C334" s="98" t="n">
        <v>0</v>
      </c>
      <c r="D334" s="101"/>
      <c r="E334" s="100" t="n">
        <v>3</v>
      </c>
    </row>
    <row r="335" customFormat="false" ht="13" hidden="false" customHeight="false" outlineLevel="0" collapsed="false">
      <c r="A335" s="44" t="s">
        <v>685</v>
      </c>
      <c r="B335" s="97" t="n">
        <v>0</v>
      </c>
      <c r="C335" s="98" t="n">
        <v>0</v>
      </c>
      <c r="D335" s="99" t="n">
        <v>3</v>
      </c>
      <c r="E335" s="100" t="n">
        <v>6</v>
      </c>
    </row>
    <row r="336" customFormat="false" ht="13" hidden="false" customHeight="false" outlineLevel="0" collapsed="false">
      <c r="A336" s="44" t="s">
        <v>536</v>
      </c>
      <c r="B336" s="97" t="n">
        <v>0</v>
      </c>
      <c r="C336" s="98" t="n">
        <v>0</v>
      </c>
      <c r="D336" s="99" t="n">
        <v>1</v>
      </c>
      <c r="E336" s="100" t="n">
        <v>6</v>
      </c>
    </row>
    <row r="337" customFormat="false" ht="13" hidden="false" customHeight="false" outlineLevel="0" collapsed="false">
      <c r="A337" s="44" t="s">
        <v>298</v>
      </c>
      <c r="B337" s="97" t="n">
        <v>0</v>
      </c>
      <c r="C337" s="98" t="n">
        <v>0</v>
      </c>
      <c r="D337" s="101"/>
      <c r="E337" s="100" t="n">
        <v>0</v>
      </c>
    </row>
    <row r="338" customFormat="false" ht="13" hidden="false" customHeight="false" outlineLevel="0" collapsed="false">
      <c r="A338" s="44" t="s">
        <v>1489</v>
      </c>
      <c r="B338" s="97" t="n">
        <v>0</v>
      </c>
      <c r="C338" s="98" t="n">
        <v>0</v>
      </c>
      <c r="D338" s="101"/>
      <c r="E338" s="100" t="n">
        <v>3</v>
      </c>
    </row>
    <row r="339" customFormat="false" ht="13" hidden="false" customHeight="false" outlineLevel="0" collapsed="false">
      <c r="A339" s="44" t="s">
        <v>929</v>
      </c>
      <c r="B339" s="97" t="n">
        <v>0</v>
      </c>
      <c r="C339" s="98" t="n">
        <v>0</v>
      </c>
      <c r="D339" s="101"/>
      <c r="E339" s="100" t="n">
        <v>9</v>
      </c>
    </row>
    <row r="340" customFormat="false" ht="13" hidden="false" customHeight="false" outlineLevel="0" collapsed="false">
      <c r="A340" s="44" t="s">
        <v>422</v>
      </c>
      <c r="B340" s="97" t="n">
        <v>0</v>
      </c>
      <c r="C340" s="98" t="n">
        <v>0</v>
      </c>
      <c r="D340" s="99" t="n">
        <v>5</v>
      </c>
      <c r="E340" s="100" t="n">
        <v>7</v>
      </c>
    </row>
    <row r="341" customFormat="false" ht="13" hidden="false" customHeight="false" outlineLevel="0" collapsed="false">
      <c r="A341" s="44" t="s">
        <v>1605</v>
      </c>
      <c r="B341" s="97" t="n">
        <v>0</v>
      </c>
      <c r="C341" s="98" t="n">
        <v>0</v>
      </c>
      <c r="D341" s="99" t="n">
        <v>1</v>
      </c>
      <c r="E341" s="100" t="n">
        <v>1</v>
      </c>
    </row>
    <row r="342" customFormat="false" ht="13" hidden="false" customHeight="false" outlineLevel="0" collapsed="false">
      <c r="A342" s="44" t="s">
        <v>55</v>
      </c>
      <c r="B342" s="97" t="n">
        <v>0</v>
      </c>
      <c r="C342" s="98" t="n">
        <v>0</v>
      </c>
      <c r="D342" s="99" t="n">
        <v>1</v>
      </c>
      <c r="E342" s="100" t="n">
        <v>0</v>
      </c>
    </row>
    <row r="343" customFormat="false" ht="13" hidden="false" customHeight="false" outlineLevel="0" collapsed="false">
      <c r="A343" s="44" t="s">
        <v>1396</v>
      </c>
      <c r="B343" s="97" t="n">
        <v>0</v>
      </c>
      <c r="C343" s="98" t="n">
        <v>0</v>
      </c>
      <c r="D343" s="101"/>
      <c r="E343" s="100" t="n">
        <v>12</v>
      </c>
    </row>
    <row r="344" customFormat="false" ht="13" hidden="false" customHeight="false" outlineLevel="0" collapsed="false">
      <c r="A344" s="44" t="s">
        <v>438</v>
      </c>
      <c r="B344" s="97" t="n">
        <v>0</v>
      </c>
      <c r="C344" s="98" t="n">
        <v>0</v>
      </c>
      <c r="D344" s="99" t="n">
        <v>1</v>
      </c>
      <c r="E344" s="100" t="n">
        <v>2</v>
      </c>
    </row>
    <row r="345" customFormat="false" ht="13" hidden="false" customHeight="false" outlineLevel="0" collapsed="false">
      <c r="A345" s="44" t="s">
        <v>1440</v>
      </c>
      <c r="B345" s="97" t="n">
        <v>0</v>
      </c>
      <c r="C345" s="98" t="n">
        <v>0</v>
      </c>
      <c r="D345" s="101"/>
      <c r="E345" s="100" t="n">
        <v>4</v>
      </c>
    </row>
    <row r="346" customFormat="false" ht="13" hidden="false" customHeight="false" outlineLevel="0" collapsed="false">
      <c r="A346" s="44" t="s">
        <v>442</v>
      </c>
      <c r="B346" s="97" t="n">
        <v>0</v>
      </c>
      <c r="C346" s="98" t="n">
        <v>0</v>
      </c>
      <c r="D346" s="99" t="n">
        <v>2</v>
      </c>
      <c r="E346" s="100" t="n">
        <v>3</v>
      </c>
    </row>
    <row r="347" customFormat="false" ht="13" hidden="false" customHeight="false" outlineLevel="0" collapsed="false">
      <c r="A347" s="44" t="s">
        <v>114</v>
      </c>
      <c r="B347" s="97" t="n">
        <v>0</v>
      </c>
      <c r="C347" s="98" t="n">
        <v>0</v>
      </c>
      <c r="D347" s="99" t="n">
        <v>1</v>
      </c>
      <c r="E347" s="100" t="n">
        <v>1</v>
      </c>
    </row>
    <row r="348" customFormat="false" ht="13" hidden="false" customHeight="false" outlineLevel="0" collapsed="false">
      <c r="A348" s="44" t="s">
        <v>1361</v>
      </c>
      <c r="B348" s="97" t="n">
        <v>0</v>
      </c>
      <c r="C348" s="98" t="n">
        <v>0</v>
      </c>
      <c r="D348" s="101"/>
      <c r="E348" s="100" t="n">
        <v>2</v>
      </c>
    </row>
    <row r="349" customFormat="false" ht="13" hidden="false" customHeight="false" outlineLevel="0" collapsed="false">
      <c r="A349" s="44" t="s">
        <v>1250</v>
      </c>
      <c r="B349" s="97" t="n">
        <v>0</v>
      </c>
      <c r="C349" s="98" t="n">
        <v>0</v>
      </c>
      <c r="D349" s="101"/>
      <c r="E349" s="100" t="n">
        <v>1</v>
      </c>
    </row>
    <row r="350" customFormat="false" ht="13" hidden="false" customHeight="false" outlineLevel="0" collapsed="false">
      <c r="A350" s="44" t="s">
        <v>1600</v>
      </c>
      <c r="B350" s="97" t="n">
        <v>0</v>
      </c>
      <c r="C350" s="98" t="n">
        <v>0</v>
      </c>
      <c r="D350" s="99" t="n">
        <v>1</v>
      </c>
      <c r="E350" s="100" t="n">
        <v>1</v>
      </c>
    </row>
    <row r="351" customFormat="false" ht="13" hidden="false" customHeight="false" outlineLevel="0" collapsed="false">
      <c r="A351" s="44" t="s">
        <v>416</v>
      </c>
      <c r="B351" s="97" t="n">
        <v>0</v>
      </c>
      <c r="C351" s="98" t="n">
        <v>0</v>
      </c>
      <c r="D351" s="101"/>
      <c r="E351" s="100" t="n">
        <v>3</v>
      </c>
    </row>
    <row r="352" customFormat="false" ht="13" hidden="false" customHeight="false" outlineLevel="0" collapsed="false">
      <c r="A352" s="44" t="s">
        <v>459</v>
      </c>
      <c r="B352" s="97" t="n">
        <v>0</v>
      </c>
      <c r="C352" s="98" t="n">
        <v>0</v>
      </c>
      <c r="D352" s="101"/>
      <c r="E352" s="100" t="n">
        <v>2</v>
      </c>
    </row>
    <row r="353" customFormat="false" ht="13" hidden="false" customHeight="false" outlineLevel="0" collapsed="false">
      <c r="A353" s="44" t="s">
        <v>260</v>
      </c>
      <c r="B353" s="97" t="n">
        <v>0</v>
      </c>
      <c r="C353" s="98" t="n">
        <v>0</v>
      </c>
      <c r="D353" s="99" t="n">
        <v>3</v>
      </c>
      <c r="E353" s="100" t="n">
        <v>3</v>
      </c>
    </row>
    <row r="354" customFormat="false" ht="13" hidden="false" customHeight="false" outlineLevel="0" collapsed="false">
      <c r="A354" s="44" t="s">
        <v>649</v>
      </c>
      <c r="B354" s="97" t="n">
        <v>0</v>
      </c>
      <c r="C354" s="98" t="n">
        <v>0</v>
      </c>
      <c r="D354" s="101"/>
      <c r="E354" s="100" t="n">
        <v>3</v>
      </c>
    </row>
    <row r="355" customFormat="false" ht="13" hidden="false" customHeight="false" outlineLevel="0" collapsed="false">
      <c r="A355" s="44" t="s">
        <v>807</v>
      </c>
      <c r="B355" s="97" t="n">
        <v>0</v>
      </c>
      <c r="C355" s="98" t="n">
        <v>0</v>
      </c>
      <c r="D355" s="101"/>
      <c r="E355" s="100" t="n">
        <v>3</v>
      </c>
    </row>
    <row r="356" customFormat="false" ht="13" hidden="false" customHeight="false" outlineLevel="0" collapsed="false">
      <c r="A356" s="44" t="s">
        <v>1294</v>
      </c>
      <c r="B356" s="97" t="n">
        <v>0</v>
      </c>
      <c r="C356" s="98" t="n">
        <v>0</v>
      </c>
      <c r="D356" s="101"/>
      <c r="E356" s="100" t="n">
        <v>6</v>
      </c>
    </row>
    <row r="357" customFormat="false" ht="13" hidden="false" customHeight="false" outlineLevel="0" collapsed="false">
      <c r="A357" s="44" t="s">
        <v>175</v>
      </c>
      <c r="B357" s="97" t="n">
        <v>0</v>
      </c>
      <c r="C357" s="98" t="n">
        <v>0</v>
      </c>
      <c r="D357" s="101"/>
      <c r="E357" s="100" t="n">
        <v>2</v>
      </c>
    </row>
    <row r="358" customFormat="false" ht="13" hidden="false" customHeight="false" outlineLevel="0" collapsed="false">
      <c r="A358" s="44" t="s">
        <v>313</v>
      </c>
      <c r="B358" s="97" t="n">
        <v>0</v>
      </c>
      <c r="C358" s="98" t="n">
        <v>0</v>
      </c>
      <c r="D358" s="99" t="n">
        <v>2</v>
      </c>
      <c r="E358" s="100" t="n">
        <v>0</v>
      </c>
    </row>
    <row r="359" customFormat="false" ht="13" hidden="false" customHeight="false" outlineLevel="0" collapsed="false">
      <c r="A359" s="44" t="s">
        <v>1647</v>
      </c>
      <c r="B359" s="103" t="n">
        <v>0</v>
      </c>
      <c r="C359" s="104" t="n">
        <v>0</v>
      </c>
      <c r="D359" s="105"/>
      <c r="E359" s="106" t="n">
        <v>20</v>
      </c>
    </row>
    <row r="360" customFormat="false" ht="13" hidden="false" customHeight="false" outlineLevel="0" collapsed="false">
      <c r="A360" s="49" t="s">
        <v>1630</v>
      </c>
      <c r="B360" s="107" t="n">
        <v>0</v>
      </c>
      <c r="C360" s="108" t="n">
        <v>0</v>
      </c>
      <c r="D360" s="109" t="n">
        <v>673</v>
      </c>
      <c r="E360" s="110" t="n">
        <v>2639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3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O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ColWidth="11.515625" defaultRowHeight="13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31.34"/>
    <col collapsed="false" customWidth="true" hidden="false" outlineLevel="0" max="3" min="3" style="0" width="15.66"/>
    <col collapsed="false" customWidth="true" hidden="false" outlineLevel="0" max="5" min="4" style="0" width="11.66"/>
    <col collapsed="false" customWidth="true" hidden="false" outlineLevel="0" max="6" min="6" style="0" width="8"/>
    <col collapsed="false" customWidth="true" hidden="false" outlineLevel="0" max="7" min="7" style="0" width="8.51"/>
    <col collapsed="false" customWidth="true" hidden="false" outlineLevel="0" max="8" min="8" style="0" width="3.16"/>
    <col collapsed="false" customWidth="true" hidden="false" outlineLevel="0" max="9" min="9" style="0" width="8.51"/>
    <col collapsed="false" customWidth="true" hidden="false" outlineLevel="0" max="10" min="10" style="0" width="8"/>
    <col collapsed="false" customWidth="true" hidden="false" outlineLevel="0" max="12" min="11" style="0" width="9.33"/>
    <col collapsed="false" customWidth="true" hidden="false" outlineLevel="0" max="14" min="13" style="0" width="10.16"/>
    <col collapsed="false" customWidth="true" hidden="false" outlineLevel="0" max="15" min="15" style="0" width="8.51"/>
  </cols>
  <sheetData>
    <row r="1" customFormat="false" ht="13" hidden="false" customHeight="false" outlineLevel="0" collapsed="false">
      <c r="A1" s="7" t="s">
        <v>1631</v>
      </c>
      <c r="F1" s="0" t="s">
        <v>1738</v>
      </c>
      <c r="J1" s="0" t="s">
        <v>1739</v>
      </c>
    </row>
    <row r="2" customFormat="false" ht="13" hidden="false" customHeight="false" outlineLevel="0" collapsed="false">
      <c r="F2" s="111" t="s">
        <v>1740</v>
      </c>
      <c r="G2" s="0" t="s">
        <v>1741</v>
      </c>
      <c r="H2" s="0" t="n">
        <v>18</v>
      </c>
      <c r="J2" s="0" t="s">
        <v>337</v>
      </c>
    </row>
    <row r="3" customFormat="false" ht="13" hidden="false" customHeight="false" outlineLevel="0" collapsed="false">
      <c r="F3" s="7" t="s">
        <v>1742</v>
      </c>
      <c r="G3" s="0" t="s">
        <v>1743</v>
      </c>
      <c r="H3" s="0" t="n">
        <v>18</v>
      </c>
      <c r="J3" s="0" t="s">
        <v>397</v>
      </c>
      <c r="K3" s="0" t="s">
        <v>169</v>
      </c>
      <c r="L3" s="0" t="s">
        <v>348</v>
      </c>
      <c r="M3" s="0" t="s">
        <v>587</v>
      </c>
      <c r="N3" s="0" t="s">
        <v>295</v>
      </c>
      <c r="O3" s="0" t="s">
        <v>344</v>
      </c>
    </row>
    <row r="4" customFormat="false" ht="13" hidden="false" customHeight="false" outlineLevel="0" collapsed="false">
      <c r="F4" s="7" t="s">
        <v>1744</v>
      </c>
      <c r="G4" s="0" t="s">
        <v>1743</v>
      </c>
      <c r="H4" s="0" t="n">
        <v>21</v>
      </c>
    </row>
    <row r="5" customFormat="false" ht="13" hidden="false" customHeight="false" outlineLevel="0" collapsed="false">
      <c r="A5" s="33" t="s">
        <v>1625</v>
      </c>
      <c r="B5" s="34" t="s">
        <v>1626</v>
      </c>
      <c r="F5" s="7" t="s">
        <v>1745</v>
      </c>
      <c r="G5" s="0" t="s">
        <v>1746</v>
      </c>
      <c r="H5" s="0" t="n">
        <v>21</v>
      </c>
    </row>
    <row r="7" customFormat="false" ht="13" hidden="false" customHeight="false" outlineLevel="0" collapsed="false">
      <c r="A7" s="52" t="s">
        <v>43</v>
      </c>
      <c r="B7" s="53" t="s">
        <v>1628</v>
      </c>
    </row>
    <row r="8" customFormat="false" ht="13" hidden="false" customHeight="false" outlineLevel="0" collapsed="false">
      <c r="A8" s="41" t="n">
        <v>1</v>
      </c>
      <c r="B8" s="54" t="n">
        <v>17</v>
      </c>
    </row>
    <row r="9" customFormat="false" ht="13" hidden="false" customHeight="false" outlineLevel="0" collapsed="false">
      <c r="A9" s="44" t="n">
        <v>2</v>
      </c>
      <c r="B9" s="55" t="n">
        <v>19</v>
      </c>
    </row>
    <row r="10" customFormat="false" ht="13" hidden="false" customHeight="false" outlineLevel="0" collapsed="false">
      <c r="A10" s="44" t="n">
        <v>3</v>
      </c>
      <c r="B10" s="55" t="n">
        <v>18</v>
      </c>
    </row>
    <row r="11" customFormat="false" ht="13" hidden="false" customHeight="false" outlineLevel="0" collapsed="false">
      <c r="A11" s="44" t="n">
        <v>4</v>
      </c>
      <c r="B11" s="55" t="n">
        <v>17</v>
      </c>
    </row>
    <row r="12" customFormat="false" ht="13" hidden="false" customHeight="false" outlineLevel="0" collapsed="false">
      <c r="A12" s="44" t="n">
        <v>5</v>
      </c>
      <c r="B12" s="55" t="n">
        <v>19</v>
      </c>
    </row>
    <row r="13" customFormat="false" ht="13" hidden="false" customHeight="false" outlineLevel="0" collapsed="false">
      <c r="A13" s="44" t="n">
        <v>6</v>
      </c>
      <c r="B13" s="55" t="n">
        <v>20</v>
      </c>
    </row>
    <row r="14" customFormat="false" ht="13" hidden="false" customHeight="false" outlineLevel="0" collapsed="false">
      <c r="A14" s="44" t="n">
        <v>7</v>
      </c>
      <c r="B14" s="55" t="n">
        <v>19</v>
      </c>
    </row>
    <row r="15" customFormat="false" ht="13" hidden="false" customHeight="false" outlineLevel="0" collapsed="false">
      <c r="A15" s="44" t="n">
        <v>8</v>
      </c>
      <c r="B15" s="55" t="n">
        <v>19</v>
      </c>
    </row>
    <row r="16" customFormat="false" ht="13" hidden="false" customHeight="false" outlineLevel="0" collapsed="false">
      <c r="A16" s="44" t="n">
        <v>9</v>
      </c>
      <c r="B16" s="55" t="n">
        <v>18</v>
      </c>
    </row>
    <row r="17" customFormat="false" ht="13" hidden="false" customHeight="false" outlineLevel="0" collapsed="false">
      <c r="A17" s="44" t="n">
        <v>10</v>
      </c>
      <c r="B17" s="55" t="n">
        <v>19</v>
      </c>
    </row>
    <row r="18" customFormat="false" ht="13" hidden="false" customHeight="false" outlineLevel="0" collapsed="false">
      <c r="A18" s="44" t="n">
        <v>11</v>
      </c>
      <c r="B18" s="55" t="n">
        <v>19</v>
      </c>
    </row>
    <row r="19" customFormat="false" ht="13" hidden="false" customHeight="false" outlineLevel="0" collapsed="false">
      <c r="A19" s="44" t="n">
        <v>12</v>
      </c>
      <c r="B19" s="55" t="n">
        <v>20</v>
      </c>
    </row>
    <row r="20" customFormat="false" ht="13" hidden="false" customHeight="false" outlineLevel="0" collapsed="false">
      <c r="A20" s="44" t="n">
        <v>13</v>
      </c>
      <c r="B20" s="55" t="n">
        <v>19</v>
      </c>
    </row>
    <row r="21" customFormat="false" ht="13" hidden="false" customHeight="false" outlineLevel="0" collapsed="false">
      <c r="A21" s="44" t="n">
        <v>14</v>
      </c>
      <c r="B21" s="55" t="n">
        <v>19</v>
      </c>
    </row>
    <row r="22" customFormat="false" ht="13" hidden="false" customHeight="false" outlineLevel="0" collapsed="false">
      <c r="A22" s="44" t="n">
        <v>15</v>
      </c>
      <c r="B22" s="55" t="n">
        <v>19</v>
      </c>
    </row>
    <row r="23" customFormat="false" ht="13" hidden="false" customHeight="false" outlineLevel="0" collapsed="false">
      <c r="A23" s="44" t="n">
        <v>16</v>
      </c>
      <c r="B23" s="55" t="n">
        <v>19</v>
      </c>
    </row>
    <row r="24" customFormat="false" ht="13" hidden="false" customHeight="false" outlineLevel="0" collapsed="false">
      <c r="A24" s="44" t="s">
        <v>210</v>
      </c>
      <c r="B24" s="55" t="n">
        <v>24</v>
      </c>
    </row>
    <row r="25" customFormat="false" ht="13" hidden="false" customHeight="false" outlineLevel="0" collapsed="false">
      <c r="A25" s="44" t="s">
        <v>51</v>
      </c>
      <c r="B25" s="55" t="n">
        <v>259</v>
      </c>
    </row>
    <row r="26" customFormat="false" ht="13" hidden="false" customHeight="false" outlineLevel="0" collapsed="false">
      <c r="A26" s="44" t="s">
        <v>82</v>
      </c>
      <c r="B26" s="55" t="n">
        <v>51</v>
      </c>
    </row>
    <row r="27" customFormat="false" ht="13" hidden="false" customHeight="false" outlineLevel="0" collapsed="false">
      <c r="A27" s="44" t="s">
        <v>337</v>
      </c>
      <c r="B27" s="55" t="n">
        <v>7</v>
      </c>
    </row>
    <row r="28" customFormat="false" ht="13" hidden="false" customHeight="false" outlineLevel="0" collapsed="false">
      <c r="A28" s="44" t="s">
        <v>397</v>
      </c>
      <c r="B28" s="55" t="n">
        <v>5</v>
      </c>
    </row>
    <row r="29" customFormat="false" ht="13" hidden="false" customHeight="false" outlineLevel="0" collapsed="false">
      <c r="A29" s="44" t="s">
        <v>169</v>
      </c>
      <c r="B29" s="55" t="n">
        <v>6</v>
      </c>
    </row>
    <row r="30" customFormat="false" ht="13" hidden="false" customHeight="false" outlineLevel="0" collapsed="false">
      <c r="A30" s="44" t="s">
        <v>348</v>
      </c>
      <c r="B30" s="55" t="n">
        <v>4</v>
      </c>
    </row>
    <row r="31" customFormat="false" ht="13" hidden="false" customHeight="false" outlineLevel="0" collapsed="false">
      <c r="A31" s="44" t="s">
        <v>587</v>
      </c>
      <c r="B31" s="55" t="n">
        <v>5</v>
      </c>
    </row>
    <row r="32" customFormat="false" ht="13" hidden="false" customHeight="false" outlineLevel="0" collapsed="false">
      <c r="A32" s="44" t="s">
        <v>295</v>
      </c>
      <c r="B32" s="55" t="n">
        <v>4</v>
      </c>
    </row>
    <row r="33" customFormat="false" ht="13" hidden="false" customHeight="false" outlineLevel="0" collapsed="false">
      <c r="A33" s="44" t="s">
        <v>344</v>
      </c>
      <c r="B33" s="55" t="n">
        <v>3</v>
      </c>
    </row>
    <row r="34" customFormat="false" ht="13" hidden="false" customHeight="false" outlineLevel="0" collapsed="false">
      <c r="A34" s="44" t="s">
        <v>1647</v>
      </c>
      <c r="B34" s="56" t="n">
        <v>5</v>
      </c>
    </row>
    <row r="35" customFormat="false" ht="13" hidden="false" customHeight="false" outlineLevel="0" collapsed="false">
      <c r="A35" s="49" t="s">
        <v>1630</v>
      </c>
      <c r="B35" s="57" t="n">
        <v>673</v>
      </c>
    </row>
  </sheetData>
  <printOptions headings="false" gridLines="false" gridLinesSet="true" horizontalCentered="false" verticalCentered="false"/>
  <pageMargins left="0.7875" right="0.7875" top="1.02361111111111" bottom="1.02361111111111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9" zoomScaleNormal="109" zoomScalePageLayoutView="100" workbookViewId="0">
      <pane xSplit="0" ySplit="3" topLeftCell="A4" activePane="bottomLeft" state="frozen"/>
      <selection pane="topLeft" activeCell="A1" activeCellId="0" sqref="A1"/>
      <selection pane="bottomLeft" activeCell="D21" activeCellId="0" sqref="D21"/>
    </sheetView>
  </sheetViews>
  <sheetFormatPr defaultColWidth="11.515625" defaultRowHeight="13" zeroHeight="false" outlineLevelRow="0" outlineLevelCol="0"/>
  <cols>
    <col collapsed="false" customWidth="true" hidden="false" outlineLevel="0" max="1" min="1" style="0" width="13.83"/>
    <col collapsed="false" customWidth="true" hidden="false" outlineLevel="0" max="2" min="2" style="0" width="26"/>
    <col collapsed="false" customWidth="true" hidden="false" outlineLevel="0" max="3" min="3" style="0" width="26.83"/>
    <col collapsed="false" customWidth="true" hidden="false" outlineLevel="0" max="4" min="4" style="0" width="17.83"/>
    <col collapsed="false" customWidth="true" hidden="false" outlineLevel="0" max="5" min="5" style="0" width="18.66"/>
    <col collapsed="false" customWidth="true" hidden="false" outlineLevel="0" max="6" min="6" style="12" width="7.67"/>
  </cols>
  <sheetData>
    <row r="1" customFormat="false" ht="13" hidden="false" customHeight="false" outlineLevel="0" collapsed="false">
      <c r="A1" s="7" t="s">
        <v>1631</v>
      </c>
    </row>
    <row r="3" customFormat="false" ht="13" hidden="false" customHeight="false" outlineLevel="0" collapsed="false">
      <c r="A3" s="35"/>
      <c r="B3" s="36" t="s">
        <v>1627</v>
      </c>
      <c r="C3" s="90"/>
      <c r="D3" s="90"/>
      <c r="E3" s="37"/>
    </row>
    <row r="4" customFormat="false" ht="13" hidden="false" customHeight="false" outlineLevel="0" collapsed="false">
      <c r="A4" s="112" t="s">
        <v>1747</v>
      </c>
      <c r="B4" s="39" t="s">
        <v>1735</v>
      </c>
      <c r="C4" s="64" t="s">
        <v>1628</v>
      </c>
      <c r="D4" s="64" t="s">
        <v>1734</v>
      </c>
      <c r="E4" s="40" t="s">
        <v>1629</v>
      </c>
      <c r="F4" s="91" t="s">
        <v>1737</v>
      </c>
      <c r="G4" s="91" t="s">
        <v>1736</v>
      </c>
    </row>
    <row r="5" customFormat="false" ht="13" hidden="false" customHeight="false" outlineLevel="0" collapsed="false">
      <c r="A5" s="41" t="s">
        <v>1647</v>
      </c>
      <c r="B5" s="42" t="n">
        <v>78</v>
      </c>
      <c r="C5" s="94" t="n">
        <v>3</v>
      </c>
      <c r="D5" s="93" t="n">
        <v>0</v>
      </c>
      <c r="E5" s="43" t="n">
        <v>0</v>
      </c>
      <c r="F5" s="96" t="n">
        <f aca="false">D5/B5</f>
        <v>0.769230769230769</v>
      </c>
      <c r="G5" s="96" t="n">
        <f aca="false">E5/C5</f>
        <v>0</v>
      </c>
    </row>
    <row r="6" customFormat="false" ht="13" hidden="false" customHeight="false" outlineLevel="0" collapsed="false">
      <c r="A6" s="44" t="n">
        <v>2021</v>
      </c>
      <c r="B6" s="45" t="n">
        <v>273</v>
      </c>
      <c r="C6" s="99" t="n">
        <v>156</v>
      </c>
      <c r="D6" s="98" t="n">
        <v>0</v>
      </c>
      <c r="E6" s="46" t="n">
        <v>0</v>
      </c>
      <c r="F6" s="96" t="n">
        <f aca="false">D6/B6</f>
        <v>0</v>
      </c>
      <c r="G6" s="96" t="n">
        <f aca="false">E6/C6</f>
        <v>0</v>
      </c>
    </row>
    <row r="7" customFormat="false" ht="13" hidden="false" customHeight="false" outlineLevel="0" collapsed="false">
      <c r="A7" s="44" t="n">
        <v>2020</v>
      </c>
      <c r="B7" s="45" t="n">
        <v>333</v>
      </c>
      <c r="C7" s="99" t="n">
        <v>178</v>
      </c>
      <c r="D7" s="98" t="n">
        <v>0</v>
      </c>
      <c r="E7" s="46" t="n">
        <v>0</v>
      </c>
      <c r="F7" s="96" t="n">
        <f aca="false">D7/B7</f>
        <v>0</v>
      </c>
      <c r="G7" s="96" t="n">
        <f aca="false">E7/C7</f>
        <v>0</v>
      </c>
    </row>
    <row r="8" customFormat="false" ht="13" hidden="false" customHeight="false" outlineLevel="0" collapsed="false">
      <c r="A8" s="44" t="n">
        <v>2019</v>
      </c>
      <c r="B8" s="45" t="n">
        <v>174</v>
      </c>
      <c r="C8" s="99" t="n">
        <v>99</v>
      </c>
      <c r="D8" s="98" t="n">
        <v>0</v>
      </c>
      <c r="E8" s="46" t="n">
        <v>0</v>
      </c>
      <c r="F8" s="96" t="n">
        <f aca="false">D8/B8</f>
        <v>0</v>
      </c>
      <c r="G8" s="96" t="n">
        <f aca="false">E8/C8</f>
        <v>0</v>
      </c>
    </row>
    <row r="9" customFormat="false" ht="13" hidden="false" customHeight="false" outlineLevel="0" collapsed="false">
      <c r="A9" s="44" t="n">
        <v>2018</v>
      </c>
      <c r="B9" s="45" t="n">
        <v>229</v>
      </c>
      <c r="C9" s="99" t="n">
        <v>118</v>
      </c>
      <c r="D9" s="98" t="n">
        <v>0</v>
      </c>
      <c r="E9" s="46" t="n">
        <v>0</v>
      </c>
      <c r="F9" s="96" t="n">
        <f aca="false">D9/B9</f>
        <v>0</v>
      </c>
      <c r="G9" s="96" t="n">
        <f aca="false">E9/C9</f>
        <v>0</v>
      </c>
    </row>
    <row r="10" customFormat="false" ht="13" hidden="false" customHeight="false" outlineLevel="0" collapsed="false">
      <c r="A10" s="44" t="n">
        <v>2017</v>
      </c>
      <c r="B10" s="45" t="n">
        <v>204</v>
      </c>
      <c r="C10" s="99" t="n">
        <v>48</v>
      </c>
      <c r="D10" s="98" t="n">
        <v>0</v>
      </c>
      <c r="E10" s="46" t="n">
        <v>0</v>
      </c>
      <c r="F10" s="96" t="n">
        <f aca="false">D10/B10</f>
        <v>0</v>
      </c>
      <c r="G10" s="96" t="n">
        <f aca="false">E10/C10</f>
        <v>0</v>
      </c>
    </row>
    <row r="11" customFormat="false" ht="13" hidden="false" customHeight="false" outlineLevel="0" collapsed="false">
      <c r="A11" s="44" t="n">
        <v>2016</v>
      </c>
      <c r="B11" s="45" t="n">
        <v>215</v>
      </c>
      <c r="C11" s="99" t="n">
        <v>40</v>
      </c>
      <c r="D11" s="98" t="n">
        <v>0</v>
      </c>
      <c r="E11" s="46" t="n">
        <v>0</v>
      </c>
      <c r="F11" s="96" t="n">
        <f aca="false">D11/B11</f>
        <v>0</v>
      </c>
      <c r="G11" s="96" t="n">
        <f aca="false">E11/C11</f>
        <v>0</v>
      </c>
    </row>
    <row r="12" customFormat="false" ht="13" hidden="false" customHeight="false" outlineLevel="0" collapsed="false">
      <c r="A12" s="44" t="n">
        <v>2015</v>
      </c>
      <c r="B12" s="45" t="n">
        <v>216</v>
      </c>
      <c r="C12" s="99" t="n">
        <v>21</v>
      </c>
      <c r="D12" s="98" t="n">
        <v>0</v>
      </c>
      <c r="E12" s="46" t="n">
        <v>0</v>
      </c>
      <c r="F12" s="96" t="n">
        <f aca="false">D12/B12</f>
        <v>0</v>
      </c>
      <c r="G12" s="96" t="n">
        <f aca="false">E12/C12</f>
        <v>0</v>
      </c>
    </row>
    <row r="13" customFormat="false" ht="13" hidden="false" customHeight="false" outlineLevel="0" collapsed="false">
      <c r="A13" s="44" t="n">
        <v>2014</v>
      </c>
      <c r="B13" s="45" t="n">
        <v>86</v>
      </c>
      <c r="C13" s="99" t="n">
        <v>2</v>
      </c>
      <c r="D13" s="98" t="n">
        <v>0</v>
      </c>
      <c r="E13" s="46" t="n">
        <v>0</v>
      </c>
      <c r="F13" s="96" t="n">
        <f aca="false">D13/B13</f>
        <v>0</v>
      </c>
      <c r="G13" s="96" t="n">
        <f aca="false">E13/C13</f>
        <v>0</v>
      </c>
    </row>
    <row r="14" customFormat="false" ht="13" hidden="false" customHeight="false" outlineLevel="0" collapsed="false">
      <c r="A14" s="44" t="n">
        <v>2013</v>
      </c>
      <c r="B14" s="45" t="n">
        <v>189</v>
      </c>
      <c r="C14" s="99" t="n">
        <v>2</v>
      </c>
      <c r="D14" s="98" t="n">
        <v>0</v>
      </c>
      <c r="E14" s="46" t="n">
        <v>0</v>
      </c>
      <c r="F14" s="96" t="n">
        <f aca="false">D14/B14</f>
        <v>0</v>
      </c>
      <c r="G14" s="96" t="n">
        <f aca="false">E14/C14</f>
        <v>0</v>
      </c>
    </row>
    <row r="15" customFormat="false" ht="13" hidden="false" customHeight="false" outlineLevel="0" collapsed="false">
      <c r="A15" s="44" t="n">
        <v>2012</v>
      </c>
      <c r="B15" s="45" t="n">
        <v>166</v>
      </c>
      <c r="C15" s="99" t="n">
        <v>2</v>
      </c>
      <c r="D15" s="98" t="n">
        <v>0</v>
      </c>
      <c r="E15" s="46" t="n">
        <v>0</v>
      </c>
      <c r="F15" s="96" t="n">
        <f aca="false">D15/B15</f>
        <v>0</v>
      </c>
      <c r="G15" s="96" t="n">
        <f aca="false">E15/C15</f>
        <v>0</v>
      </c>
    </row>
    <row r="16" customFormat="false" ht="13" hidden="false" customHeight="false" outlineLevel="0" collapsed="false">
      <c r="A16" s="44" t="n">
        <v>2011</v>
      </c>
      <c r="B16" s="45" t="n">
        <v>96</v>
      </c>
      <c r="C16" s="99" t="n">
        <v>2</v>
      </c>
      <c r="D16" s="98" t="n">
        <v>0</v>
      </c>
      <c r="E16" s="46" t="n">
        <v>0</v>
      </c>
      <c r="F16" s="96" t="n">
        <f aca="false">D16/B16</f>
        <v>0</v>
      </c>
      <c r="G16" s="96" t="n">
        <f aca="false">E16/C16</f>
        <v>0</v>
      </c>
    </row>
    <row r="17" customFormat="false" ht="13" hidden="false" customHeight="false" outlineLevel="0" collapsed="false">
      <c r="A17" s="44" t="n">
        <v>2010</v>
      </c>
      <c r="B17" s="45" t="n">
        <v>94</v>
      </c>
      <c r="C17" s="99" t="n">
        <v>1</v>
      </c>
      <c r="D17" s="98" t="n">
        <v>0</v>
      </c>
      <c r="E17" s="46" t="n">
        <v>0</v>
      </c>
      <c r="F17" s="96" t="n">
        <f aca="false">D17/B17</f>
        <v>0</v>
      </c>
      <c r="G17" s="96" t="n">
        <f aca="false">E17/C17</f>
        <v>0</v>
      </c>
    </row>
    <row r="18" customFormat="false" ht="13" hidden="false" customHeight="false" outlineLevel="0" collapsed="false">
      <c r="A18" s="44" t="n">
        <v>2009</v>
      </c>
      <c r="B18" s="45" t="n">
        <v>68</v>
      </c>
      <c r="C18" s="101"/>
      <c r="D18" s="98" t="n">
        <v>0</v>
      </c>
      <c r="E18" s="46" t="n">
        <v>0</v>
      </c>
      <c r="F18" s="96" t="n">
        <f aca="false">D18/B18</f>
        <v>0</v>
      </c>
      <c r="G18" s="96" t="e">
        <f aca="false">E18/C18</f>
        <v>#DIV/0!</v>
      </c>
    </row>
    <row r="19" customFormat="false" ht="13" hidden="false" customHeight="false" outlineLevel="0" collapsed="false">
      <c r="A19" s="44" t="n">
        <v>2008</v>
      </c>
      <c r="B19" s="45" t="n">
        <v>108</v>
      </c>
      <c r="C19" s="99" t="n">
        <v>1</v>
      </c>
      <c r="D19" s="98" t="n">
        <v>0</v>
      </c>
      <c r="E19" s="46" t="n">
        <v>0</v>
      </c>
      <c r="F19" s="96" t="n">
        <f aca="false">D19/B19</f>
        <v>0</v>
      </c>
      <c r="G19" s="96" t="n">
        <f aca="false">E19/C19</f>
        <v>0</v>
      </c>
    </row>
    <row r="20" customFormat="false" ht="13" hidden="false" customHeight="false" outlineLevel="0" collapsed="false">
      <c r="A20" s="44" t="n">
        <v>2007</v>
      </c>
      <c r="B20" s="45" t="n">
        <v>27</v>
      </c>
      <c r="C20" s="101"/>
      <c r="D20" s="98" t="n">
        <v>0</v>
      </c>
      <c r="E20" s="46" t="n">
        <v>0</v>
      </c>
      <c r="F20" s="96" t="n">
        <f aca="false">D20/B20</f>
        <v>0</v>
      </c>
      <c r="G20" s="96" t="e">
        <f aca="false">E20/C20</f>
        <v>#DIV/0!</v>
      </c>
    </row>
    <row r="21" customFormat="false" ht="13" hidden="false" customHeight="false" outlineLevel="0" collapsed="false">
      <c r="A21" s="44" t="n">
        <v>2006</v>
      </c>
      <c r="B21" s="45" t="n">
        <v>54</v>
      </c>
      <c r="C21" s="101"/>
      <c r="D21" s="98" t="n">
        <v>0</v>
      </c>
      <c r="E21" s="46" t="n">
        <v>0</v>
      </c>
      <c r="F21" s="96" t="n">
        <f aca="false">D21/B21</f>
        <v>0</v>
      </c>
      <c r="G21" s="96" t="e">
        <f aca="false">E21/C21</f>
        <v>#DIV/0!</v>
      </c>
    </row>
    <row r="22" customFormat="false" ht="13" hidden="false" customHeight="false" outlineLevel="0" collapsed="false">
      <c r="A22" s="44" t="n">
        <v>2005</v>
      </c>
      <c r="B22" s="45" t="n">
        <v>6</v>
      </c>
      <c r="C22" s="101"/>
      <c r="D22" s="98" t="n">
        <v>0</v>
      </c>
      <c r="E22" s="46" t="n">
        <v>0</v>
      </c>
      <c r="F22" s="96" t="n">
        <f aca="false">D22/B22</f>
        <v>0</v>
      </c>
      <c r="G22" s="96" t="e">
        <f aca="false">E22/C22</f>
        <v>#DIV/0!</v>
      </c>
    </row>
    <row r="23" customFormat="false" ht="13" hidden="false" customHeight="false" outlineLevel="0" collapsed="false">
      <c r="A23" s="44" t="n">
        <v>2004</v>
      </c>
      <c r="B23" s="45" t="n">
        <v>4</v>
      </c>
      <c r="C23" s="101"/>
      <c r="D23" s="98" t="n">
        <v>0</v>
      </c>
      <c r="E23" s="46" t="n">
        <v>0</v>
      </c>
      <c r="F23" s="96" t="n">
        <f aca="false">D23/B23</f>
        <v>0</v>
      </c>
      <c r="G23" s="96" t="e">
        <f aca="false">E23/C23</f>
        <v>#DIV/0!</v>
      </c>
    </row>
    <row r="24" customFormat="false" ht="13" hidden="false" customHeight="false" outlineLevel="0" collapsed="false">
      <c r="A24" s="44" t="n">
        <v>2003</v>
      </c>
      <c r="B24" s="45" t="n">
        <v>13</v>
      </c>
      <c r="C24" s="101"/>
      <c r="D24" s="98" t="n">
        <v>0</v>
      </c>
      <c r="E24" s="46" t="n">
        <v>0</v>
      </c>
      <c r="F24" s="96" t="n">
        <f aca="false">D24/B24</f>
        <v>0</v>
      </c>
      <c r="G24" s="96" t="e">
        <f aca="false">E24/C24</f>
        <v>#DIV/0!</v>
      </c>
    </row>
    <row r="25" customFormat="false" ht="13" hidden="false" customHeight="false" outlineLevel="0" collapsed="false">
      <c r="A25" s="44" t="n">
        <v>2001</v>
      </c>
      <c r="B25" s="47" t="n">
        <v>6</v>
      </c>
      <c r="C25" s="105"/>
      <c r="D25" s="104" t="n">
        <v>0</v>
      </c>
      <c r="E25" s="48" t="n">
        <v>0</v>
      </c>
    </row>
    <row r="26" customFormat="false" ht="13" hidden="false" customHeight="false" outlineLevel="0" collapsed="false">
      <c r="A26" s="49" t="s">
        <v>1630</v>
      </c>
      <c r="B26" s="50" t="n">
        <v>2639</v>
      </c>
      <c r="C26" s="109" t="n">
        <v>673</v>
      </c>
      <c r="D26" s="108" t="n">
        <v>0</v>
      </c>
      <c r="E26" s="5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3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2:B15"/>
  <sheetViews>
    <sheetView showFormulas="false" showGridLines="true" showRowColHeaders="true" showZeros="true" rightToLeft="false" tabSelected="false" showOutlineSymbols="true" defaultGridColor="true" view="normal" topLeftCell="A1" colorId="64" zoomScale="109" zoomScaleNormal="109" zoomScalePageLayoutView="100" workbookViewId="0">
      <pane xSplit="0" ySplit="4" topLeftCell="A5" activePane="bottomLeft" state="frozen"/>
      <selection pane="topLeft" activeCell="A1" activeCellId="0" sqref="A1"/>
      <selection pane="bottomLeft" activeCell="B9" activeCellId="0" sqref="B9"/>
    </sheetView>
  </sheetViews>
  <sheetFormatPr defaultColWidth="11.515625" defaultRowHeight="13" zeroHeight="false" outlineLevelRow="0" outlineLevelCol="0"/>
  <cols>
    <col collapsed="false" customWidth="true" hidden="false" outlineLevel="0" max="1" min="1" style="0" width="16.49"/>
    <col collapsed="false" customWidth="true" hidden="false" outlineLevel="0" max="2" min="2" style="0" width="18.16"/>
    <col collapsed="false" customWidth="true" hidden="false" outlineLevel="0" max="3" min="3" style="0" width="10.16"/>
    <col collapsed="false" customWidth="true" hidden="false" outlineLevel="0" max="4" min="4" style="0" width="9.16"/>
    <col collapsed="false" customWidth="true" hidden="false" outlineLevel="0" max="6" min="5" style="0" width="8"/>
    <col collapsed="false" customWidth="true" hidden="false" outlineLevel="0" max="7" min="7" style="0" width="14.01"/>
    <col collapsed="false" customWidth="true" hidden="false" outlineLevel="0" max="8" min="8" style="0" width="7.67"/>
  </cols>
  <sheetData>
    <row r="2" customFormat="false" ht="13" hidden="false" customHeight="false" outlineLevel="0" collapsed="false">
      <c r="A2" s="7" t="s">
        <v>1631</v>
      </c>
    </row>
    <row r="4" customFormat="false" ht="13" hidden="false" customHeight="false" outlineLevel="0" collapsed="false">
      <c r="A4" s="52" t="s">
        <v>1</v>
      </c>
      <c r="B4" s="53" t="s">
        <v>1748</v>
      </c>
    </row>
    <row r="5" customFormat="false" ht="13" hidden="false" customHeight="false" outlineLevel="0" collapsed="false">
      <c r="A5" s="41" t="s">
        <v>333</v>
      </c>
      <c r="B5" s="54" t="n">
        <v>3</v>
      </c>
    </row>
    <row r="6" customFormat="false" ht="13" hidden="false" customHeight="false" outlineLevel="0" collapsed="false">
      <c r="A6" s="44" t="s">
        <v>44</v>
      </c>
      <c r="B6" s="55" t="n">
        <v>414</v>
      </c>
    </row>
    <row r="7" customFormat="false" ht="13" hidden="false" customHeight="false" outlineLevel="0" collapsed="false">
      <c r="A7" s="44" t="s">
        <v>99</v>
      </c>
      <c r="B7" s="55" t="n">
        <v>1</v>
      </c>
    </row>
    <row r="8" customFormat="false" ht="13" hidden="false" customHeight="false" outlineLevel="0" collapsed="false">
      <c r="A8" s="44" t="s">
        <v>349</v>
      </c>
      <c r="B8" s="55" t="n">
        <v>3</v>
      </c>
    </row>
    <row r="9" customFormat="false" ht="13" hidden="false" customHeight="false" outlineLevel="0" collapsed="false">
      <c r="A9" s="44" t="s">
        <v>71</v>
      </c>
      <c r="B9" s="55" t="n">
        <v>28</v>
      </c>
    </row>
    <row r="10" customFormat="false" ht="13" hidden="false" customHeight="false" outlineLevel="0" collapsed="false">
      <c r="A10" s="44" t="s">
        <v>128</v>
      </c>
      <c r="B10" s="55" t="n">
        <v>4</v>
      </c>
    </row>
    <row r="11" customFormat="false" ht="13" hidden="false" customHeight="false" outlineLevel="0" collapsed="false">
      <c r="A11" s="44" t="s">
        <v>52</v>
      </c>
      <c r="B11" s="55" t="n">
        <v>68</v>
      </c>
    </row>
    <row r="12" customFormat="false" ht="13" hidden="false" customHeight="false" outlineLevel="0" collapsed="false">
      <c r="A12" s="44" t="s">
        <v>89</v>
      </c>
      <c r="B12" s="55" t="n">
        <v>147</v>
      </c>
    </row>
    <row r="13" customFormat="false" ht="13" hidden="false" customHeight="false" outlineLevel="0" collapsed="false">
      <c r="A13" s="44" t="s">
        <v>285</v>
      </c>
      <c r="B13" s="55" t="n">
        <v>5</v>
      </c>
    </row>
    <row r="14" customFormat="false" ht="13" hidden="false" customHeight="false" outlineLevel="0" collapsed="false">
      <c r="A14" s="44" t="s">
        <v>1647</v>
      </c>
      <c r="B14" s="56"/>
    </row>
    <row r="15" customFormat="false" ht="13" hidden="false" customHeight="false" outlineLevel="0" collapsed="false">
      <c r="A15" s="49" t="s">
        <v>1630</v>
      </c>
      <c r="B15" s="57" t="n">
        <v>673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3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72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5" activeCellId="0" sqref="A15"/>
    </sheetView>
  </sheetViews>
  <sheetFormatPr defaultColWidth="11.515625" defaultRowHeight="13" zeroHeight="false" outlineLevelRow="0" outlineLevelCol="0"/>
  <cols>
    <col collapsed="false" customWidth="true" hidden="false" outlineLevel="0" max="2" min="2" style="0" width="18.84"/>
    <col collapsed="false" customWidth="true" hidden="false" outlineLevel="0" max="3" min="3" style="0" width="39.83"/>
    <col collapsed="false" customWidth="true" hidden="false" outlineLevel="0" max="5" min="4" style="0" width="19.33"/>
    <col collapsed="false" customWidth="true" hidden="false" outlineLevel="0" max="6" min="6" style="0" width="28.99"/>
    <col collapsed="false" customWidth="true" hidden="false" outlineLevel="0" max="7" min="7" style="0" width="20.83"/>
    <col collapsed="false" customWidth="true" hidden="false" outlineLevel="0" max="8" min="8" style="0" width="19.33"/>
    <col collapsed="false" customWidth="true" hidden="false" outlineLevel="0" max="10" min="9" style="0" width="20.83"/>
  </cols>
  <sheetData>
    <row r="1" customFormat="false" ht="13" hidden="false" customHeight="false" outlineLevel="0" collapsed="false">
      <c r="A1" s="7" t="s">
        <v>1631</v>
      </c>
    </row>
    <row r="7" customFormat="false" ht="13" hidden="false" customHeight="false" outlineLevel="0" collapsed="false">
      <c r="A7" s="52" t="s">
        <v>1</v>
      </c>
      <c r="B7" s="53" t="s">
        <v>1647</v>
      </c>
    </row>
    <row r="8" customFormat="false" ht="13" hidden="false" customHeight="false" outlineLevel="0" collapsed="false">
      <c r="A8" s="41" t="s">
        <v>333</v>
      </c>
      <c r="B8" s="54"/>
    </row>
    <row r="9" customFormat="false" ht="13" hidden="false" customHeight="false" outlineLevel="0" collapsed="false">
      <c r="A9" s="44" t="s">
        <v>44</v>
      </c>
      <c r="B9" s="55"/>
    </row>
    <row r="10" customFormat="false" ht="13" hidden="false" customHeight="false" outlineLevel="0" collapsed="false">
      <c r="A10" s="44" t="s">
        <v>99</v>
      </c>
      <c r="B10" s="55"/>
      <c r="Q10" s="0" t="n">
        <f aca="false">B10+(B10-C10)/2</f>
        <v>0</v>
      </c>
    </row>
    <row r="11" customFormat="false" ht="13" hidden="false" customHeight="false" outlineLevel="0" collapsed="false">
      <c r="A11" s="44" t="s">
        <v>349</v>
      </c>
      <c r="B11" s="55"/>
      <c r="Q11" s="0" t="n">
        <f aca="false">B11+(B11-C11)/2</f>
        <v>0</v>
      </c>
    </row>
    <row r="12" customFormat="false" ht="13" hidden="false" customHeight="false" outlineLevel="0" collapsed="false">
      <c r="A12" s="44" t="s">
        <v>71</v>
      </c>
      <c r="B12" s="55"/>
      <c r="Q12" s="0" t="n">
        <f aca="false">B12+(B12-C12)/2</f>
        <v>0</v>
      </c>
    </row>
    <row r="13" customFormat="false" ht="13" hidden="false" customHeight="false" outlineLevel="0" collapsed="false">
      <c r="A13" s="44" t="s">
        <v>128</v>
      </c>
      <c r="B13" s="55"/>
      <c r="Q13" s="0" t="n">
        <f aca="false">B13+(B13-C13)/2</f>
        <v>0</v>
      </c>
    </row>
    <row r="14" customFormat="false" ht="13" hidden="false" customHeight="false" outlineLevel="0" collapsed="false">
      <c r="A14" s="44" t="s">
        <v>52</v>
      </c>
      <c r="B14" s="55"/>
      <c r="Q14" s="0" t="n">
        <f aca="false">B14+(B14-C14)/2</f>
        <v>0</v>
      </c>
    </row>
    <row r="15" customFormat="false" ht="13" hidden="false" customHeight="false" outlineLevel="0" collapsed="false">
      <c r="A15" s="44" t="s">
        <v>89</v>
      </c>
      <c r="B15" s="55"/>
      <c r="Q15" s="0" t="n">
        <f aca="false">B15+(B15-C15)/2</f>
        <v>0</v>
      </c>
    </row>
    <row r="16" customFormat="false" ht="13" hidden="false" customHeight="false" outlineLevel="0" collapsed="false">
      <c r="A16" s="44" t="s">
        <v>285</v>
      </c>
      <c r="B16" s="56"/>
      <c r="Q16" s="0" t="n">
        <f aca="false">B16+(B16-C16)/2</f>
        <v>0</v>
      </c>
    </row>
    <row r="17" customFormat="false" ht="13" hidden="false" customHeight="false" outlineLevel="0" collapsed="false">
      <c r="A17" s="49" t="s">
        <v>1630</v>
      </c>
      <c r="B17" s="57"/>
      <c r="Q17" s="0" t="n">
        <f aca="false">B17+(B17-C17)/2</f>
        <v>0</v>
      </c>
    </row>
    <row r="18" customFormat="false" ht="13" hidden="false" customHeight="false" outlineLevel="0" collapsed="false">
      <c r="Q18" s="0" t="n">
        <f aca="false">B18+(B18-C18)/2</f>
        <v>0</v>
      </c>
    </row>
    <row r="19" customFormat="false" ht="13" hidden="false" customHeight="false" outlineLevel="0" collapsed="false">
      <c r="Q19" s="0" t="n">
        <f aca="false">B19+(B19-C19)/2</f>
        <v>0</v>
      </c>
    </row>
    <row r="20" customFormat="false" ht="13" hidden="false" customHeight="false" outlineLevel="0" collapsed="false">
      <c r="Q20" s="0" t="n">
        <f aca="false">B20+(B20-C20)/2</f>
        <v>0</v>
      </c>
    </row>
    <row r="21" customFormat="false" ht="13" hidden="false" customHeight="false" outlineLevel="0" collapsed="false">
      <c r="Q21" s="0" t="n">
        <f aca="false">B21+(B21-C21)/2</f>
        <v>0</v>
      </c>
    </row>
    <row r="22" customFormat="false" ht="13" hidden="false" customHeight="false" outlineLevel="0" collapsed="false">
      <c r="Q22" s="0" t="n">
        <f aca="false">B22+(B22-C22)/2</f>
        <v>0</v>
      </c>
    </row>
    <row r="23" customFormat="false" ht="13" hidden="false" customHeight="false" outlineLevel="0" collapsed="false">
      <c r="Q23" s="0" t="n">
        <f aca="false">B23+(B23-C23)/2</f>
        <v>0</v>
      </c>
    </row>
    <row r="24" customFormat="false" ht="13" hidden="false" customHeight="false" outlineLevel="0" collapsed="false">
      <c r="Q24" s="0" t="n">
        <f aca="false">B24+(B24-C24)/2</f>
        <v>0</v>
      </c>
    </row>
    <row r="25" customFormat="false" ht="13" hidden="false" customHeight="false" outlineLevel="0" collapsed="false">
      <c r="Q25" s="0" t="n">
        <f aca="false">B25+(B25-C25)/2</f>
        <v>0</v>
      </c>
    </row>
    <row r="26" customFormat="false" ht="13" hidden="false" customHeight="false" outlineLevel="0" collapsed="false">
      <c r="Q26" s="0" t="n">
        <f aca="false">B26+(B26-C26)/2</f>
        <v>0</v>
      </c>
    </row>
    <row r="27" customFormat="false" ht="13" hidden="false" customHeight="false" outlineLevel="0" collapsed="false">
      <c r="Q27" s="0" t="n">
        <f aca="false">B27+(B27-C27)/2</f>
        <v>0</v>
      </c>
    </row>
    <row r="28" customFormat="false" ht="13" hidden="false" customHeight="false" outlineLevel="0" collapsed="false">
      <c r="Q28" s="0" t="n">
        <f aca="false">B28+(B28-C28)/2</f>
        <v>0</v>
      </c>
    </row>
    <row r="29" customFormat="false" ht="13" hidden="false" customHeight="false" outlineLevel="0" collapsed="false">
      <c r="Q29" s="0" t="n">
        <f aca="false">B29+(B29-C29)/2</f>
        <v>0</v>
      </c>
    </row>
    <row r="30" customFormat="false" ht="13" hidden="false" customHeight="false" outlineLevel="0" collapsed="false">
      <c r="Q30" s="0" t="n">
        <f aca="false">B30+(B30-C30)/2</f>
        <v>0</v>
      </c>
    </row>
    <row r="31" customFormat="false" ht="13" hidden="false" customHeight="false" outlineLevel="0" collapsed="false">
      <c r="Q31" s="0" t="n">
        <f aca="false">B31+(B31-C31)/2</f>
        <v>0</v>
      </c>
    </row>
    <row r="32" customFormat="false" ht="13" hidden="false" customHeight="false" outlineLevel="0" collapsed="false">
      <c r="Q32" s="0" t="n">
        <f aca="false">B32+(B32-C32)/2</f>
        <v>0</v>
      </c>
    </row>
    <row r="33" customFormat="false" ht="13" hidden="false" customHeight="false" outlineLevel="0" collapsed="false">
      <c r="Q33" s="0" t="n">
        <f aca="false">B33+(B33-C33)/2</f>
        <v>0</v>
      </c>
    </row>
    <row r="34" customFormat="false" ht="13" hidden="false" customHeight="false" outlineLevel="0" collapsed="false">
      <c r="Q34" s="0" t="n">
        <f aca="false">B34+(B34-C34)/2</f>
        <v>0</v>
      </c>
    </row>
    <row r="35" customFormat="false" ht="13" hidden="false" customHeight="false" outlineLevel="0" collapsed="false">
      <c r="Q35" s="0" t="n">
        <f aca="false">B35+(B35-C35)/2</f>
        <v>0</v>
      </c>
    </row>
    <row r="36" customFormat="false" ht="13" hidden="false" customHeight="false" outlineLevel="0" collapsed="false">
      <c r="Q36" s="0" t="n">
        <f aca="false">B36+(B36-C36)/2</f>
        <v>0</v>
      </c>
    </row>
    <row r="37" customFormat="false" ht="13" hidden="false" customHeight="false" outlineLevel="0" collapsed="false">
      <c r="Q37" s="0" t="n">
        <f aca="false">B37+(B37-C37)/2</f>
        <v>0</v>
      </c>
    </row>
    <row r="38" customFormat="false" ht="13" hidden="false" customHeight="false" outlineLevel="0" collapsed="false">
      <c r="Q38" s="0" t="n">
        <f aca="false">B38+(B38-C38)/2</f>
        <v>0</v>
      </c>
    </row>
    <row r="39" customFormat="false" ht="13" hidden="false" customHeight="false" outlineLevel="0" collapsed="false">
      <c r="Q39" s="0" t="n">
        <f aca="false">B39+(B39-C39)/2</f>
        <v>0</v>
      </c>
    </row>
    <row r="40" customFormat="false" ht="13" hidden="false" customHeight="false" outlineLevel="0" collapsed="false">
      <c r="Q40" s="0" t="n">
        <f aca="false">B40+(B40-C40)/2</f>
        <v>0</v>
      </c>
    </row>
    <row r="41" customFormat="false" ht="13" hidden="false" customHeight="false" outlineLevel="0" collapsed="false">
      <c r="Q41" s="0" t="n">
        <f aca="false">B41+(B41-C41)/2</f>
        <v>0</v>
      </c>
    </row>
    <row r="42" customFormat="false" ht="13" hidden="false" customHeight="false" outlineLevel="0" collapsed="false">
      <c r="Q42" s="0" t="n">
        <f aca="false">B42+(B42-C42)/2</f>
        <v>0</v>
      </c>
    </row>
    <row r="43" customFormat="false" ht="13" hidden="false" customHeight="false" outlineLevel="0" collapsed="false">
      <c r="Q43" s="0" t="n">
        <f aca="false">B43+(B43-C43)/2</f>
        <v>0</v>
      </c>
    </row>
    <row r="44" customFormat="false" ht="13" hidden="false" customHeight="false" outlineLevel="0" collapsed="false">
      <c r="Q44" s="0" t="n">
        <f aca="false">B44+(B44-C44)/2</f>
        <v>0</v>
      </c>
    </row>
    <row r="45" customFormat="false" ht="13" hidden="false" customHeight="false" outlineLevel="0" collapsed="false">
      <c r="Q45" s="0" t="n">
        <f aca="false">B45+(B45-C45)/2</f>
        <v>0</v>
      </c>
    </row>
    <row r="46" customFormat="false" ht="13" hidden="false" customHeight="false" outlineLevel="0" collapsed="false">
      <c r="Q46" s="0" t="n">
        <f aca="false">B46+(B46-C46)/2</f>
        <v>0</v>
      </c>
    </row>
    <row r="47" customFormat="false" ht="13" hidden="false" customHeight="false" outlineLevel="0" collapsed="false">
      <c r="Q47" s="0" t="n">
        <f aca="false">B47+(B47-C47)/2</f>
        <v>0</v>
      </c>
    </row>
    <row r="48" customFormat="false" ht="13" hidden="false" customHeight="false" outlineLevel="0" collapsed="false">
      <c r="Q48" s="0" t="n">
        <f aca="false">B48+(B48-C48)/2</f>
        <v>0</v>
      </c>
    </row>
    <row r="49" customFormat="false" ht="13" hidden="false" customHeight="false" outlineLevel="0" collapsed="false">
      <c r="Q49" s="0" t="n">
        <f aca="false">B49+(B49-C49)/2</f>
        <v>0</v>
      </c>
    </row>
    <row r="50" customFormat="false" ht="13" hidden="false" customHeight="false" outlineLevel="0" collapsed="false">
      <c r="Q50" s="0" t="n">
        <f aca="false">B50+(B50-C50)/2</f>
        <v>0</v>
      </c>
    </row>
    <row r="51" customFormat="false" ht="13" hidden="false" customHeight="false" outlineLevel="0" collapsed="false">
      <c r="Q51" s="0" t="n">
        <f aca="false">B51+(B51-C51)/2</f>
        <v>0</v>
      </c>
    </row>
    <row r="52" customFormat="false" ht="13" hidden="false" customHeight="false" outlineLevel="0" collapsed="false">
      <c r="Q52" s="0" t="n">
        <f aca="false">B52+(B52-C52)/2</f>
        <v>0</v>
      </c>
    </row>
    <row r="53" customFormat="false" ht="13" hidden="false" customHeight="false" outlineLevel="0" collapsed="false">
      <c r="Q53" s="0" t="n">
        <f aca="false">B53+(B53-C53)/2</f>
        <v>0</v>
      </c>
    </row>
    <row r="54" customFormat="false" ht="13" hidden="false" customHeight="false" outlineLevel="0" collapsed="false">
      <c r="Q54" s="0" t="n">
        <f aca="false">B54+(B54-C54)/2</f>
        <v>0</v>
      </c>
    </row>
    <row r="55" customFormat="false" ht="13" hidden="false" customHeight="false" outlineLevel="0" collapsed="false">
      <c r="Q55" s="0" t="n">
        <f aca="false">B55+(B55-C55)/2</f>
        <v>0</v>
      </c>
    </row>
    <row r="56" customFormat="false" ht="13" hidden="false" customHeight="false" outlineLevel="0" collapsed="false">
      <c r="Q56" s="0" t="n">
        <f aca="false">B56+(B56-C56)/2</f>
        <v>0</v>
      </c>
    </row>
    <row r="57" customFormat="false" ht="13" hidden="false" customHeight="false" outlineLevel="0" collapsed="false">
      <c r="Q57" s="0" t="n">
        <f aca="false">B57+(B57-C57)/2</f>
        <v>0</v>
      </c>
    </row>
    <row r="58" customFormat="false" ht="13" hidden="false" customHeight="false" outlineLevel="0" collapsed="false">
      <c r="Q58" s="0" t="n">
        <f aca="false">B58+(B58-C58)/2</f>
        <v>0</v>
      </c>
    </row>
    <row r="59" customFormat="false" ht="13" hidden="false" customHeight="false" outlineLevel="0" collapsed="false">
      <c r="Q59" s="0" t="n">
        <f aca="false">B59+(B59-C59)/2</f>
        <v>0</v>
      </c>
    </row>
    <row r="60" customFormat="false" ht="13" hidden="false" customHeight="false" outlineLevel="0" collapsed="false">
      <c r="Q60" s="0" t="n">
        <f aca="false">B60+(B60-C60)/2</f>
        <v>0</v>
      </c>
    </row>
    <row r="61" customFormat="false" ht="13" hidden="false" customHeight="false" outlineLevel="0" collapsed="false">
      <c r="Q61" s="0" t="n">
        <f aca="false">B61+(B61-C61)/2</f>
        <v>0</v>
      </c>
    </row>
    <row r="62" customFormat="false" ht="13" hidden="false" customHeight="false" outlineLevel="0" collapsed="false">
      <c r="Q62" s="0" t="n">
        <f aca="false">B62+(B62-C62)/2</f>
        <v>0</v>
      </c>
    </row>
    <row r="63" customFormat="false" ht="13" hidden="false" customHeight="false" outlineLevel="0" collapsed="false">
      <c r="Q63" s="0" t="n">
        <f aca="false">B63+(B63-C63)/2</f>
        <v>0</v>
      </c>
    </row>
    <row r="64" customFormat="false" ht="13" hidden="false" customHeight="false" outlineLevel="0" collapsed="false">
      <c r="Q64" s="0" t="n">
        <f aca="false">B64+(B64-C64)/2</f>
        <v>0</v>
      </c>
    </row>
    <row r="65" customFormat="false" ht="13" hidden="false" customHeight="false" outlineLevel="0" collapsed="false">
      <c r="Q65" s="0" t="n">
        <f aca="false">B65+(B65-C65)/2</f>
        <v>0</v>
      </c>
    </row>
    <row r="66" customFormat="false" ht="13" hidden="false" customHeight="false" outlineLevel="0" collapsed="false">
      <c r="Q66" s="0" t="n">
        <f aca="false">B66+(B66-C66)/2</f>
        <v>0</v>
      </c>
    </row>
    <row r="67" customFormat="false" ht="13" hidden="false" customHeight="false" outlineLevel="0" collapsed="false">
      <c r="Q67" s="0" t="n">
        <f aca="false">B67+(B67-C67)/2</f>
        <v>0</v>
      </c>
    </row>
    <row r="68" customFormat="false" ht="13" hidden="false" customHeight="false" outlineLevel="0" collapsed="false">
      <c r="Q68" s="0" t="n">
        <f aca="false">B68+(B68-C68)/2</f>
        <v>0</v>
      </c>
    </row>
    <row r="69" customFormat="false" ht="13" hidden="false" customHeight="false" outlineLevel="0" collapsed="false">
      <c r="Q69" s="0" t="n">
        <f aca="false">B69+(B69-C69)/2</f>
        <v>0</v>
      </c>
    </row>
    <row r="70" customFormat="false" ht="13" hidden="false" customHeight="false" outlineLevel="0" collapsed="false">
      <c r="Q70" s="0" t="n">
        <f aca="false">B70+(B70-C70)/2</f>
        <v>0</v>
      </c>
    </row>
    <row r="71" customFormat="false" ht="13" hidden="false" customHeight="false" outlineLevel="0" collapsed="false">
      <c r="Q71" s="0" t="n">
        <f aca="false">B71+(B71-C71)/2</f>
        <v>0</v>
      </c>
    </row>
    <row r="72" customFormat="false" ht="13" hidden="false" customHeight="false" outlineLevel="0" collapsed="false">
      <c r="Q72" s="0" t="n">
        <f aca="false">B72+(B72-C72)/2</f>
        <v>0</v>
      </c>
    </row>
    <row r="73" customFormat="false" ht="13" hidden="false" customHeight="false" outlineLevel="0" collapsed="false">
      <c r="Q73" s="0" t="n">
        <f aca="false">B73+(B73-C73)/2</f>
        <v>0</v>
      </c>
    </row>
    <row r="74" customFormat="false" ht="13" hidden="false" customHeight="false" outlineLevel="0" collapsed="false">
      <c r="Q74" s="0" t="n">
        <f aca="false">B74+(B74-C74)/2</f>
        <v>0</v>
      </c>
    </row>
    <row r="75" customFormat="false" ht="13" hidden="false" customHeight="false" outlineLevel="0" collapsed="false">
      <c r="Q75" s="0" t="n">
        <f aca="false">B75+(B75-C75)/2</f>
        <v>0</v>
      </c>
    </row>
    <row r="76" customFormat="false" ht="13" hidden="false" customHeight="false" outlineLevel="0" collapsed="false">
      <c r="Q76" s="0" t="n">
        <f aca="false">B76+(B76-C76)/2</f>
        <v>0</v>
      </c>
    </row>
    <row r="77" customFormat="false" ht="13" hidden="false" customHeight="false" outlineLevel="0" collapsed="false">
      <c r="Q77" s="0" t="n">
        <f aca="false">B77+(B77-C77)/2</f>
        <v>0</v>
      </c>
    </row>
    <row r="78" customFormat="false" ht="13" hidden="false" customHeight="false" outlineLevel="0" collapsed="false">
      <c r="Q78" s="0" t="n">
        <f aca="false">B78+(B78-C78)/2</f>
        <v>0</v>
      </c>
    </row>
    <row r="79" customFormat="false" ht="13" hidden="false" customHeight="false" outlineLevel="0" collapsed="false">
      <c r="Q79" s="0" t="n">
        <f aca="false">B79+(B79-C79)/2</f>
        <v>0</v>
      </c>
    </row>
    <row r="80" customFormat="false" ht="13" hidden="false" customHeight="false" outlineLevel="0" collapsed="false">
      <c r="Q80" s="0" t="n">
        <f aca="false">B80+(B80-C80)/2</f>
        <v>0</v>
      </c>
    </row>
    <row r="81" customFormat="false" ht="13" hidden="false" customHeight="false" outlineLevel="0" collapsed="false">
      <c r="Q81" s="0" t="n">
        <f aca="false">B81+(B81-C81)/2</f>
        <v>0</v>
      </c>
    </row>
    <row r="82" customFormat="false" ht="13" hidden="false" customHeight="false" outlineLevel="0" collapsed="false">
      <c r="Q82" s="0" t="n">
        <f aca="false">B82+(B82-C82)/2</f>
        <v>0</v>
      </c>
    </row>
    <row r="83" customFormat="false" ht="13" hidden="false" customHeight="false" outlineLevel="0" collapsed="false">
      <c r="Q83" s="0" t="n">
        <f aca="false">B83+(B83-C83)/2</f>
        <v>0</v>
      </c>
    </row>
    <row r="84" customFormat="false" ht="13" hidden="false" customHeight="false" outlineLevel="0" collapsed="false">
      <c r="Q84" s="0" t="n">
        <f aca="false">B84+(B84-C84)/2</f>
        <v>0</v>
      </c>
    </row>
    <row r="85" customFormat="false" ht="13" hidden="false" customHeight="false" outlineLevel="0" collapsed="false">
      <c r="Q85" s="0" t="n">
        <f aca="false">B85+(B85-C85)/2</f>
        <v>0</v>
      </c>
    </row>
    <row r="86" customFormat="false" ht="13" hidden="false" customHeight="false" outlineLevel="0" collapsed="false">
      <c r="Q86" s="0" t="n">
        <f aca="false">B86+(B86-C86)/2</f>
        <v>0</v>
      </c>
    </row>
    <row r="87" customFormat="false" ht="13" hidden="false" customHeight="false" outlineLevel="0" collapsed="false">
      <c r="Q87" s="0" t="n">
        <f aca="false">B87+(B87-C87)/2</f>
        <v>0</v>
      </c>
    </row>
    <row r="88" customFormat="false" ht="13" hidden="false" customHeight="false" outlineLevel="0" collapsed="false">
      <c r="Q88" s="0" t="n">
        <f aca="false">B88+(B88-C88)/2</f>
        <v>0</v>
      </c>
    </row>
    <row r="89" customFormat="false" ht="13" hidden="false" customHeight="false" outlineLevel="0" collapsed="false">
      <c r="Q89" s="0" t="n">
        <f aca="false">B89+(B89-C89)/2</f>
        <v>0</v>
      </c>
    </row>
    <row r="90" customFormat="false" ht="13" hidden="false" customHeight="false" outlineLevel="0" collapsed="false">
      <c r="Q90" s="0" t="n">
        <f aca="false">B90+(B90-C90)/2</f>
        <v>0</v>
      </c>
    </row>
    <row r="91" customFormat="false" ht="13" hidden="false" customHeight="false" outlineLevel="0" collapsed="false">
      <c r="Q91" s="0" t="n">
        <f aca="false">B91+(B91-C91)/2</f>
        <v>0</v>
      </c>
    </row>
    <row r="92" customFormat="false" ht="13" hidden="false" customHeight="false" outlineLevel="0" collapsed="false">
      <c r="Q92" s="0" t="n">
        <f aca="false">B92+(B92-C92)/2</f>
        <v>0</v>
      </c>
    </row>
    <row r="93" customFormat="false" ht="13" hidden="false" customHeight="false" outlineLevel="0" collapsed="false">
      <c r="Q93" s="0" t="n">
        <f aca="false">B93+(B93-C93)/2</f>
        <v>0</v>
      </c>
    </row>
    <row r="94" customFormat="false" ht="13" hidden="false" customHeight="false" outlineLevel="0" collapsed="false">
      <c r="Q94" s="0" t="n">
        <f aca="false">B94+(B94-C94)/2</f>
        <v>0</v>
      </c>
    </row>
    <row r="95" customFormat="false" ht="13" hidden="false" customHeight="false" outlineLevel="0" collapsed="false">
      <c r="Q95" s="0" t="n">
        <f aca="false">B95+(B95-C95)/2</f>
        <v>0</v>
      </c>
    </row>
    <row r="96" customFormat="false" ht="13" hidden="false" customHeight="false" outlineLevel="0" collapsed="false">
      <c r="Q96" s="0" t="n">
        <f aca="false">B96+(B96-C96)/2</f>
        <v>0</v>
      </c>
    </row>
    <row r="97" customFormat="false" ht="13" hidden="false" customHeight="false" outlineLevel="0" collapsed="false">
      <c r="Q97" s="0" t="n">
        <f aca="false">B97+(B97-C97)/2</f>
        <v>0</v>
      </c>
    </row>
    <row r="98" customFormat="false" ht="13" hidden="false" customHeight="false" outlineLevel="0" collapsed="false">
      <c r="Q98" s="0" t="n">
        <f aca="false">B98+(B98-C98)/2</f>
        <v>0</v>
      </c>
    </row>
    <row r="99" customFormat="false" ht="13" hidden="false" customHeight="false" outlineLevel="0" collapsed="false">
      <c r="Q99" s="0" t="n">
        <f aca="false">B99+(B99-C99)/2</f>
        <v>0</v>
      </c>
    </row>
    <row r="100" customFormat="false" ht="13" hidden="false" customHeight="false" outlineLevel="0" collapsed="false">
      <c r="Q100" s="0" t="n">
        <f aca="false">B100+(B100-C100)/2</f>
        <v>0</v>
      </c>
    </row>
    <row r="101" customFormat="false" ht="13" hidden="false" customHeight="false" outlineLevel="0" collapsed="false">
      <c r="Q101" s="0" t="n">
        <f aca="false">B101+(B101-C101)/2</f>
        <v>0</v>
      </c>
    </row>
    <row r="102" customFormat="false" ht="13" hidden="false" customHeight="false" outlineLevel="0" collapsed="false">
      <c r="Q102" s="0" t="n">
        <f aca="false">B102+(B102-C102)/2</f>
        <v>0</v>
      </c>
    </row>
    <row r="103" customFormat="false" ht="13" hidden="false" customHeight="false" outlineLevel="0" collapsed="false">
      <c r="Q103" s="0" t="n">
        <f aca="false">B103+(B103-C103)/2</f>
        <v>0</v>
      </c>
    </row>
    <row r="104" customFormat="false" ht="13" hidden="false" customHeight="false" outlineLevel="0" collapsed="false">
      <c r="Q104" s="0" t="n">
        <f aca="false">B104+(B104-C104)/2</f>
        <v>0</v>
      </c>
    </row>
    <row r="105" customFormat="false" ht="13" hidden="false" customHeight="false" outlineLevel="0" collapsed="false">
      <c r="Q105" s="0" t="n">
        <f aca="false">B105+(B105-C105)/2</f>
        <v>0</v>
      </c>
    </row>
    <row r="106" customFormat="false" ht="13" hidden="false" customHeight="false" outlineLevel="0" collapsed="false">
      <c r="Q106" s="0" t="n">
        <f aca="false">B106+(B106-C106)/2</f>
        <v>0</v>
      </c>
    </row>
    <row r="107" customFormat="false" ht="13" hidden="false" customHeight="false" outlineLevel="0" collapsed="false">
      <c r="Q107" s="0" t="n">
        <f aca="false">B107+(B107-C107)/2</f>
        <v>0</v>
      </c>
    </row>
    <row r="108" customFormat="false" ht="13" hidden="false" customHeight="false" outlineLevel="0" collapsed="false">
      <c r="Q108" s="0" t="n">
        <f aca="false">B108+(B108-C108)/2</f>
        <v>0</v>
      </c>
    </row>
    <row r="109" customFormat="false" ht="13" hidden="false" customHeight="false" outlineLevel="0" collapsed="false">
      <c r="Q109" s="0" t="n">
        <f aca="false">B109+(B109-C109)/2</f>
        <v>0</v>
      </c>
    </row>
    <row r="110" customFormat="false" ht="13" hidden="false" customHeight="false" outlineLevel="0" collapsed="false">
      <c r="Q110" s="0" t="n">
        <f aca="false">B110+(B110-C110)/2</f>
        <v>0</v>
      </c>
    </row>
    <row r="111" customFormat="false" ht="13" hidden="false" customHeight="false" outlineLevel="0" collapsed="false">
      <c r="Q111" s="0" t="n">
        <f aca="false">B111+(B111-C111)/2</f>
        <v>0</v>
      </c>
    </row>
    <row r="112" customFormat="false" ht="13" hidden="false" customHeight="false" outlineLevel="0" collapsed="false">
      <c r="Q112" s="0" t="n">
        <f aca="false">B112+(B112-C112)/2</f>
        <v>0</v>
      </c>
    </row>
    <row r="113" customFormat="false" ht="13" hidden="false" customHeight="false" outlineLevel="0" collapsed="false">
      <c r="Q113" s="0" t="n">
        <f aca="false">B113+(B113-C113)/2</f>
        <v>0</v>
      </c>
    </row>
    <row r="114" customFormat="false" ht="13" hidden="false" customHeight="false" outlineLevel="0" collapsed="false">
      <c r="Q114" s="0" t="n">
        <f aca="false">B114+(B114-C114)/2</f>
        <v>0</v>
      </c>
    </row>
    <row r="115" customFormat="false" ht="13" hidden="false" customHeight="false" outlineLevel="0" collapsed="false">
      <c r="Q115" s="0" t="n">
        <f aca="false">B115+(B115-C115)/2</f>
        <v>0</v>
      </c>
    </row>
    <row r="116" customFormat="false" ht="13" hidden="false" customHeight="false" outlineLevel="0" collapsed="false">
      <c r="Q116" s="0" t="n">
        <f aca="false">B116+(B116-C116)/2</f>
        <v>0</v>
      </c>
    </row>
    <row r="117" customFormat="false" ht="13" hidden="false" customHeight="false" outlineLevel="0" collapsed="false">
      <c r="Q117" s="0" t="n">
        <f aca="false">B117+(B117-C117)/2</f>
        <v>0</v>
      </c>
    </row>
    <row r="118" customFormat="false" ht="13" hidden="false" customHeight="false" outlineLevel="0" collapsed="false">
      <c r="Q118" s="0" t="n">
        <f aca="false">B118+(B118-C118)/2</f>
        <v>0</v>
      </c>
    </row>
    <row r="119" customFormat="false" ht="13" hidden="false" customHeight="false" outlineLevel="0" collapsed="false">
      <c r="Q119" s="0" t="n">
        <f aca="false">B119+(B119-C119)/2</f>
        <v>0</v>
      </c>
    </row>
    <row r="120" customFormat="false" ht="13" hidden="false" customHeight="false" outlineLevel="0" collapsed="false">
      <c r="Q120" s="0" t="n">
        <f aca="false">B120+(B120-C120)/2</f>
        <v>0</v>
      </c>
    </row>
    <row r="121" customFormat="false" ht="13" hidden="false" customHeight="false" outlineLevel="0" collapsed="false">
      <c r="Q121" s="0" t="n">
        <f aca="false">B121+(B121-C121)/2</f>
        <v>0</v>
      </c>
    </row>
    <row r="122" customFormat="false" ht="13" hidden="false" customHeight="false" outlineLevel="0" collapsed="false">
      <c r="Q122" s="0" t="n">
        <f aca="false">B122+(B122-C122)/2</f>
        <v>0</v>
      </c>
    </row>
    <row r="123" customFormat="false" ht="13" hidden="false" customHeight="false" outlineLevel="0" collapsed="false">
      <c r="Q123" s="0" t="n">
        <f aca="false">B123+(B123-C123)/2</f>
        <v>0</v>
      </c>
    </row>
    <row r="124" customFormat="false" ht="13" hidden="false" customHeight="false" outlineLevel="0" collapsed="false">
      <c r="Q124" s="0" t="n">
        <f aca="false">B124+(B124-C124)/2</f>
        <v>0</v>
      </c>
    </row>
    <row r="125" customFormat="false" ht="13" hidden="false" customHeight="false" outlineLevel="0" collapsed="false">
      <c r="Q125" s="0" t="n">
        <f aca="false">B125+(B125-C125)/2</f>
        <v>0</v>
      </c>
    </row>
    <row r="126" customFormat="false" ht="13" hidden="false" customHeight="false" outlineLevel="0" collapsed="false">
      <c r="Q126" s="0" t="n">
        <f aca="false">B126+(B126-C126)/2</f>
        <v>0</v>
      </c>
    </row>
    <row r="127" customFormat="false" ht="13" hidden="false" customHeight="false" outlineLevel="0" collapsed="false">
      <c r="Q127" s="0" t="n">
        <f aca="false">B127+(B127-C127)/2</f>
        <v>0</v>
      </c>
    </row>
    <row r="128" customFormat="false" ht="13" hidden="false" customHeight="false" outlineLevel="0" collapsed="false">
      <c r="Q128" s="0" t="n">
        <f aca="false">B128+(B128-C128)/2</f>
        <v>0</v>
      </c>
    </row>
    <row r="129" customFormat="false" ht="13" hidden="false" customHeight="false" outlineLevel="0" collapsed="false">
      <c r="Q129" s="0" t="n">
        <f aca="false">B129+(B129-C129)/2</f>
        <v>0</v>
      </c>
    </row>
    <row r="130" customFormat="false" ht="13" hidden="false" customHeight="false" outlineLevel="0" collapsed="false">
      <c r="Q130" s="0" t="n">
        <f aca="false">B130+(B130-C130)/2</f>
        <v>0</v>
      </c>
    </row>
    <row r="131" customFormat="false" ht="13" hidden="false" customHeight="false" outlineLevel="0" collapsed="false">
      <c r="Q131" s="0" t="n">
        <f aca="false">B131+(B131-C131)/2</f>
        <v>0</v>
      </c>
    </row>
    <row r="132" customFormat="false" ht="13" hidden="false" customHeight="false" outlineLevel="0" collapsed="false">
      <c r="Q132" s="0" t="n">
        <f aca="false">B132+(B132-C132)/2</f>
        <v>0</v>
      </c>
    </row>
    <row r="133" customFormat="false" ht="13" hidden="false" customHeight="false" outlineLevel="0" collapsed="false">
      <c r="Q133" s="0" t="n">
        <f aca="false">B133+(B133-C133)/2</f>
        <v>0</v>
      </c>
    </row>
    <row r="134" customFormat="false" ht="13" hidden="false" customHeight="false" outlineLevel="0" collapsed="false">
      <c r="Q134" s="0" t="n">
        <f aca="false">B134+(B134-C134)/2</f>
        <v>0</v>
      </c>
    </row>
    <row r="135" customFormat="false" ht="13" hidden="false" customHeight="false" outlineLevel="0" collapsed="false">
      <c r="Q135" s="0" t="n">
        <f aca="false">B135+(B135-C135)/2</f>
        <v>0</v>
      </c>
    </row>
    <row r="136" customFormat="false" ht="13" hidden="false" customHeight="false" outlineLevel="0" collapsed="false">
      <c r="Q136" s="0" t="n">
        <f aca="false">B136+(B136-C136)/2</f>
        <v>0</v>
      </c>
    </row>
    <row r="137" customFormat="false" ht="13" hidden="false" customHeight="false" outlineLevel="0" collapsed="false">
      <c r="Q137" s="0" t="n">
        <f aca="false">B137+(B137-C137)/2</f>
        <v>0</v>
      </c>
    </row>
    <row r="138" customFormat="false" ht="13" hidden="false" customHeight="false" outlineLevel="0" collapsed="false">
      <c r="Q138" s="0" t="n">
        <f aca="false">B138+(B138-C138)/2</f>
        <v>0</v>
      </c>
    </row>
    <row r="139" customFormat="false" ht="13" hidden="false" customHeight="false" outlineLevel="0" collapsed="false">
      <c r="Q139" s="0" t="n">
        <f aca="false">B139+(B139-C139)/2</f>
        <v>0</v>
      </c>
    </row>
    <row r="140" customFormat="false" ht="13" hidden="false" customHeight="false" outlineLevel="0" collapsed="false">
      <c r="Q140" s="0" t="n">
        <f aca="false">B140+(B140-C140)/2</f>
        <v>0</v>
      </c>
    </row>
    <row r="141" customFormat="false" ht="13" hidden="false" customHeight="false" outlineLevel="0" collapsed="false">
      <c r="Q141" s="0" t="n">
        <f aca="false">B141+(B141-C141)/2</f>
        <v>0</v>
      </c>
    </row>
    <row r="142" customFormat="false" ht="13" hidden="false" customHeight="false" outlineLevel="0" collapsed="false">
      <c r="Q142" s="0" t="n">
        <f aca="false">B142+(B142-C142)/2</f>
        <v>0</v>
      </c>
    </row>
    <row r="143" customFormat="false" ht="13" hidden="false" customHeight="false" outlineLevel="0" collapsed="false">
      <c r="Q143" s="0" t="n">
        <f aca="false">B143+(B143-C143)/2</f>
        <v>0</v>
      </c>
    </row>
    <row r="144" customFormat="false" ht="13" hidden="false" customHeight="false" outlineLevel="0" collapsed="false">
      <c r="Q144" s="0" t="n">
        <f aca="false">B144+(B144-C144)/2</f>
        <v>0</v>
      </c>
    </row>
    <row r="145" customFormat="false" ht="13" hidden="false" customHeight="false" outlineLevel="0" collapsed="false">
      <c r="Q145" s="0" t="n">
        <f aca="false">B145+(B145-C145)/2</f>
        <v>0</v>
      </c>
    </row>
    <row r="146" customFormat="false" ht="13" hidden="false" customHeight="false" outlineLevel="0" collapsed="false">
      <c r="Q146" s="0" t="n">
        <f aca="false">B146+(B146-C146)/2</f>
        <v>0</v>
      </c>
    </row>
    <row r="147" customFormat="false" ht="13" hidden="false" customHeight="false" outlineLevel="0" collapsed="false">
      <c r="Q147" s="0" t="n">
        <f aca="false">B147+(B147-C147)/2</f>
        <v>0</v>
      </c>
    </row>
    <row r="148" customFormat="false" ht="13" hidden="false" customHeight="false" outlineLevel="0" collapsed="false">
      <c r="Q148" s="0" t="n">
        <f aca="false">B148+(B148-C148)/2</f>
        <v>0</v>
      </c>
    </row>
    <row r="149" customFormat="false" ht="13" hidden="false" customHeight="false" outlineLevel="0" collapsed="false">
      <c r="Q149" s="0" t="n">
        <f aca="false">B149+(B149-C149)/2</f>
        <v>0</v>
      </c>
    </row>
    <row r="150" customFormat="false" ht="13" hidden="false" customHeight="false" outlineLevel="0" collapsed="false">
      <c r="Q150" s="0" t="n">
        <f aca="false">B150+(B150-C150)/2</f>
        <v>0</v>
      </c>
    </row>
    <row r="151" customFormat="false" ht="13" hidden="false" customHeight="false" outlineLevel="0" collapsed="false">
      <c r="Q151" s="0" t="n">
        <f aca="false">B151+(B151-C151)/2</f>
        <v>0</v>
      </c>
    </row>
    <row r="152" customFormat="false" ht="13" hidden="false" customHeight="false" outlineLevel="0" collapsed="false">
      <c r="Q152" s="0" t="n">
        <f aca="false">B152+(B152-C152)/2</f>
        <v>0</v>
      </c>
    </row>
    <row r="153" customFormat="false" ht="13" hidden="false" customHeight="false" outlineLevel="0" collapsed="false">
      <c r="Q153" s="0" t="n">
        <f aca="false">B153+(B153-C153)/2</f>
        <v>0</v>
      </c>
    </row>
    <row r="154" customFormat="false" ht="13" hidden="false" customHeight="false" outlineLevel="0" collapsed="false">
      <c r="Q154" s="0" t="n">
        <f aca="false">B154+(B154-C154)/2</f>
        <v>0</v>
      </c>
    </row>
    <row r="155" customFormat="false" ht="13" hidden="false" customHeight="false" outlineLevel="0" collapsed="false">
      <c r="Q155" s="0" t="n">
        <f aca="false">B155+(B155-C155)/2</f>
        <v>0</v>
      </c>
    </row>
    <row r="156" customFormat="false" ht="13" hidden="false" customHeight="false" outlineLevel="0" collapsed="false">
      <c r="Q156" s="0" t="n">
        <f aca="false">B156+(B156-C156)/2</f>
        <v>0</v>
      </c>
    </row>
    <row r="157" customFormat="false" ht="13" hidden="false" customHeight="false" outlineLevel="0" collapsed="false">
      <c r="Q157" s="0" t="n">
        <f aca="false">B157+(B157-C157)/2</f>
        <v>0</v>
      </c>
    </row>
    <row r="158" customFormat="false" ht="13" hidden="false" customHeight="false" outlineLevel="0" collapsed="false">
      <c r="Q158" s="0" t="n">
        <f aca="false">B158+(B158-C158)/2</f>
        <v>0</v>
      </c>
    </row>
    <row r="159" customFormat="false" ht="13" hidden="false" customHeight="false" outlineLevel="0" collapsed="false">
      <c r="Q159" s="0" t="n">
        <f aca="false">B159+(B159-C159)/2</f>
        <v>0</v>
      </c>
    </row>
    <row r="160" customFormat="false" ht="13" hidden="false" customHeight="false" outlineLevel="0" collapsed="false">
      <c r="Q160" s="0" t="n">
        <f aca="false">B160+(B160-C160)/2</f>
        <v>0</v>
      </c>
    </row>
    <row r="161" customFormat="false" ht="13" hidden="false" customHeight="false" outlineLevel="0" collapsed="false">
      <c r="Q161" s="0" t="n">
        <f aca="false">B161+(B161-C161)/2</f>
        <v>0</v>
      </c>
    </row>
    <row r="162" customFormat="false" ht="13" hidden="false" customHeight="false" outlineLevel="0" collapsed="false">
      <c r="Q162" s="0" t="n">
        <f aca="false">B162+(B162-C162)/2</f>
        <v>0</v>
      </c>
    </row>
    <row r="163" customFormat="false" ht="13" hidden="false" customHeight="false" outlineLevel="0" collapsed="false">
      <c r="Q163" s="0" t="n">
        <f aca="false">B163+(B163-C163)/2</f>
        <v>0</v>
      </c>
    </row>
    <row r="164" customFormat="false" ht="13" hidden="false" customHeight="false" outlineLevel="0" collapsed="false">
      <c r="Q164" s="0" t="n">
        <f aca="false">B164+(B164-C164)/2</f>
        <v>0</v>
      </c>
    </row>
    <row r="165" customFormat="false" ht="13" hidden="false" customHeight="false" outlineLevel="0" collapsed="false">
      <c r="Q165" s="0" t="n">
        <f aca="false">B165+(B165-C165)/2</f>
        <v>0</v>
      </c>
    </row>
    <row r="166" customFormat="false" ht="13" hidden="false" customHeight="false" outlineLevel="0" collapsed="false">
      <c r="Q166" s="0" t="n">
        <f aca="false">B166+(B166-C166)/2</f>
        <v>0</v>
      </c>
    </row>
    <row r="167" customFormat="false" ht="13" hidden="false" customHeight="false" outlineLevel="0" collapsed="false">
      <c r="Q167" s="0" t="n">
        <f aca="false">B167+(B167-C167)/2</f>
        <v>0</v>
      </c>
    </row>
    <row r="168" customFormat="false" ht="13" hidden="false" customHeight="false" outlineLevel="0" collapsed="false">
      <c r="Q168" s="0" t="n">
        <f aca="false">B168+(B168-C168)/2</f>
        <v>0</v>
      </c>
    </row>
    <row r="169" customFormat="false" ht="13" hidden="false" customHeight="false" outlineLevel="0" collapsed="false">
      <c r="Q169" s="0" t="n">
        <f aca="false">B169+(B169-C169)/2</f>
        <v>0</v>
      </c>
    </row>
    <row r="170" customFormat="false" ht="13" hidden="false" customHeight="false" outlineLevel="0" collapsed="false">
      <c r="Q170" s="0" t="n">
        <f aca="false">B170+(B170-C170)/2</f>
        <v>0</v>
      </c>
    </row>
    <row r="171" customFormat="false" ht="13" hidden="false" customHeight="false" outlineLevel="0" collapsed="false">
      <c r="Q171" s="0" t="n">
        <f aca="false">B171+(B171-C171)/2</f>
        <v>0</v>
      </c>
    </row>
    <row r="172" customFormat="false" ht="13" hidden="false" customHeight="false" outlineLevel="0" collapsed="false">
      <c r="Q172" s="0" t="n">
        <f aca="false">B172+(B172-C172)/2</f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2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LibreOffice/7.2.1.2$MacOSX_X86_64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2018-03-17T16:19:17Z</dcterms:created>
  <dc:creator>Lugger Klaus</dc:creator>
  <dc:description/>
  <dc:language>de-AT</dc:language>
  <cp:lastModifiedBy/>
  <cp:lastPrinted>2020-09-12T12:45:11Z</cp:lastPrinted>
  <dcterms:modified xsi:type="dcterms:W3CDTF">2021-10-21T17:45:53Z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