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uos.ac.kr\Drive\UOS\학업\3학년\2학기\인공지능\homeworks\homework2\"/>
    </mc:Choice>
  </mc:AlternateContent>
  <xr:revisionPtr revIDLastSave="0" documentId="13_ncr:1_{CCF5A283-F3E4-4A3D-B6F1-04D2B4270F11}" xr6:coauthVersionLast="44" xr6:coauthVersionMax="45" xr10:uidLastSave="{00000000-0000-0000-0000-000000000000}"/>
  <bookViews>
    <workbookView xWindow="1050" yWindow="-120" windowWidth="19560" windowHeight="11760" xr2:uid="{72256671-6F30-4582-8C8D-B6BADAA7623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0" i="1" l="1"/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3" i="2"/>
  <c r="R3" i="2"/>
  <c r="P3" i="2"/>
  <c r="O3" i="2"/>
  <c r="V9" i="1" l="1"/>
  <c r="W8" i="1"/>
  <c r="W3" i="1"/>
  <c r="V3" i="1"/>
  <c r="W14" i="1"/>
  <c r="V14" i="1"/>
  <c r="W13" i="1"/>
  <c r="V13" i="1"/>
  <c r="W12" i="1"/>
  <c r="V12" i="1"/>
  <c r="W11" i="1"/>
  <c r="V11" i="1"/>
  <c r="W10" i="1"/>
  <c r="W9" i="1"/>
  <c r="V8" i="1"/>
  <c r="W7" i="1"/>
  <c r="V7" i="1"/>
  <c r="W6" i="1"/>
  <c r="V6" i="1"/>
  <c r="W5" i="1"/>
  <c r="V5" i="1"/>
  <c r="W4" i="1"/>
  <c r="V4" i="1"/>
  <c r="AB4" i="2"/>
  <c r="AC4" i="2"/>
  <c r="AB5" i="2"/>
  <c r="AC5" i="2"/>
  <c r="AB6" i="2"/>
  <c r="AC6" i="2"/>
  <c r="AB7" i="2"/>
  <c r="AC7" i="2"/>
  <c r="AB8" i="2"/>
  <c r="AC8" i="2"/>
  <c r="AB9" i="2"/>
  <c r="AC9" i="2"/>
  <c r="AB10" i="2"/>
  <c r="AC10" i="2"/>
  <c r="AB11" i="2"/>
  <c r="AC11" i="2"/>
  <c r="AB12" i="2"/>
  <c r="AC12" i="2"/>
  <c r="AC3" i="2"/>
  <c r="AB3" i="2"/>
  <c r="Y6" i="2"/>
  <c r="Y7" i="2"/>
  <c r="Y8" i="2"/>
  <c r="Y9" i="2"/>
  <c r="Y10" i="2"/>
  <c r="Y11" i="2"/>
  <c r="Y12" i="2"/>
  <c r="Y5" i="2"/>
  <c r="Y4" i="2"/>
  <c r="Z4" i="2"/>
  <c r="Z5" i="2"/>
  <c r="Z6" i="2"/>
  <c r="Z7" i="2"/>
  <c r="Z8" i="2"/>
  <c r="Z9" i="2"/>
  <c r="Z10" i="2"/>
  <c r="Z11" i="2"/>
  <c r="Z12" i="2"/>
  <c r="Z3" i="2"/>
  <c r="Y3" i="2"/>
  <c r="W14" i="2" l="1"/>
  <c r="I27" i="2"/>
  <c r="I26" i="2"/>
  <c r="H27" i="2"/>
  <c r="H26" i="2"/>
  <c r="M25" i="2"/>
  <c r="L25" i="2"/>
  <c r="W3" i="2"/>
  <c r="V3" i="2"/>
  <c r="W4" i="2"/>
  <c r="W5" i="2"/>
  <c r="W6" i="2"/>
  <c r="W7" i="2"/>
  <c r="W8" i="2"/>
  <c r="W9" i="2"/>
  <c r="W10" i="2"/>
  <c r="W11" i="2"/>
  <c r="W12" i="2"/>
  <c r="W13" i="2"/>
  <c r="W15" i="2"/>
  <c r="W16" i="2"/>
  <c r="W17" i="2"/>
  <c r="V15" i="2"/>
  <c r="V4" i="2"/>
  <c r="V5" i="2"/>
  <c r="V6" i="2"/>
  <c r="V7" i="2"/>
  <c r="V8" i="2"/>
  <c r="V9" i="2"/>
  <c r="V10" i="2"/>
  <c r="V11" i="2"/>
  <c r="V12" i="2"/>
  <c r="V13" i="2"/>
  <c r="V14" i="2"/>
  <c r="V16" i="2"/>
  <c r="V17" i="2"/>
  <c r="N4" i="3" l="1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3" i="3"/>
  <c r="S17" i="3"/>
  <c r="R17" i="3"/>
  <c r="P17" i="3"/>
  <c r="O17" i="3"/>
  <c r="S16" i="3"/>
  <c r="R16" i="3"/>
  <c r="P16" i="3"/>
  <c r="O16" i="3"/>
  <c r="S15" i="3"/>
  <c r="R15" i="3"/>
  <c r="P15" i="3"/>
  <c r="O15" i="3"/>
  <c r="S14" i="3"/>
  <c r="R14" i="3"/>
  <c r="P14" i="3"/>
  <c r="O14" i="3"/>
  <c r="S13" i="3"/>
  <c r="R13" i="3"/>
  <c r="P13" i="3"/>
  <c r="O13" i="3"/>
  <c r="S12" i="3"/>
  <c r="R12" i="3"/>
  <c r="P12" i="3"/>
  <c r="O12" i="3"/>
  <c r="S11" i="3"/>
  <c r="R11" i="3"/>
  <c r="P11" i="3"/>
  <c r="O11" i="3"/>
  <c r="S10" i="3"/>
  <c r="R10" i="3"/>
  <c r="P10" i="3"/>
  <c r="O10" i="3"/>
  <c r="S9" i="3"/>
  <c r="R9" i="3"/>
  <c r="P9" i="3"/>
  <c r="O9" i="3"/>
  <c r="S8" i="3"/>
  <c r="R8" i="3"/>
  <c r="P8" i="3"/>
  <c r="O8" i="3"/>
  <c r="S7" i="3"/>
  <c r="R7" i="3"/>
  <c r="P7" i="3"/>
  <c r="O7" i="3"/>
  <c r="S6" i="3"/>
  <c r="R6" i="3"/>
  <c r="P6" i="3"/>
  <c r="O6" i="3"/>
  <c r="S5" i="3"/>
  <c r="R5" i="3"/>
  <c r="P5" i="3"/>
  <c r="O5" i="3"/>
  <c r="T4" i="3"/>
  <c r="S4" i="3"/>
  <c r="R4" i="3"/>
  <c r="Q4" i="3"/>
  <c r="P4" i="3"/>
  <c r="O4" i="3"/>
  <c r="T3" i="3"/>
  <c r="S3" i="3"/>
  <c r="R3" i="3"/>
  <c r="Q3" i="3"/>
  <c r="P3" i="3"/>
  <c r="O3" i="3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T4" i="2"/>
  <c r="Q4" i="2"/>
  <c r="N4" i="2"/>
  <c r="M4" i="2"/>
  <c r="L4" i="2"/>
  <c r="T3" i="2"/>
  <c r="Q3" i="2"/>
  <c r="N3" i="2"/>
  <c r="M3" i="2"/>
  <c r="L3" i="2"/>
  <c r="R9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T4" i="1"/>
  <c r="T3" i="1"/>
  <c r="Q4" i="1"/>
  <c r="Q3" i="1"/>
  <c r="N4" i="1"/>
  <c r="N3" i="1"/>
  <c r="S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R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</calcChain>
</file>

<file path=xl/sharedStrings.xml><?xml version="1.0" encoding="utf-8"?>
<sst xmlns="http://schemas.openxmlformats.org/spreadsheetml/2006/main" count="91" uniqueCount="12">
  <si>
    <t>w1</t>
    <phoneticPr fontId="1" type="noConversion"/>
  </si>
  <si>
    <t>w2</t>
    <phoneticPr fontId="1" type="noConversion"/>
  </si>
  <si>
    <t>before</t>
    <phoneticPr fontId="1" type="noConversion"/>
  </si>
  <si>
    <t>AND</t>
    <phoneticPr fontId="1" type="noConversion"/>
  </si>
  <si>
    <t>OR</t>
    <phoneticPr fontId="1" type="noConversion"/>
  </si>
  <si>
    <t>XOR</t>
    <phoneticPr fontId="1" type="noConversion"/>
  </si>
  <si>
    <t>t</t>
    <phoneticPr fontId="1" type="noConversion"/>
  </si>
  <si>
    <t>x1w1+x2w2-t=0</t>
    <phoneticPr fontId="1" type="noConversion"/>
  </si>
  <si>
    <t>x2w2=t-x1w1</t>
    <phoneticPr fontId="1" type="noConversion"/>
  </si>
  <si>
    <t>x2=-w1/w2 x1 + t / w2</t>
    <phoneticPr fontId="1" type="noConversion"/>
  </si>
  <si>
    <t>x절편</t>
    <phoneticPr fontId="1" type="noConversion"/>
  </si>
  <si>
    <t>y절편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</si>
</sst>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094C7-5DF6-4937-B214-89A323F305AB}">
  <dimension ref="A1:W17"/>
  <sheetViews>
    <sheetView tabSelected="1" topLeftCell="H1" zoomScaleNormal="100" workbookViewId="0">
      <selection activeCell="W12" sqref="W12"/>
    </sheetView>
  </sheetViews>
  <sheetFormatPr defaultRowHeight="16.5" x14ac:dyDescent="0.3"/>
  <cols>
    <col min="17" max="17" width="12.75" bestFit="1" customWidth="1"/>
  </cols>
  <sheetData>
    <row r="1" spans="1:23" x14ac:dyDescent="0.3">
      <c r="B1" t="s">
        <v>3</v>
      </c>
      <c r="E1" t="s">
        <v>4</v>
      </c>
      <c r="H1" t="s">
        <v>5</v>
      </c>
      <c r="L1" t="s">
        <v>3</v>
      </c>
      <c r="O1" t="s">
        <v>4</v>
      </c>
      <c r="R1" t="s">
        <v>5</v>
      </c>
    </row>
    <row r="2" spans="1:23" x14ac:dyDescent="0.3">
      <c r="B2" t="s">
        <v>0</v>
      </c>
      <c r="C2" t="s">
        <v>1</v>
      </c>
      <c r="D2" t="s">
        <v>6</v>
      </c>
      <c r="E2" t="s">
        <v>0</v>
      </c>
      <c r="F2" t="s">
        <v>1</v>
      </c>
      <c r="G2" t="s">
        <v>6</v>
      </c>
      <c r="H2" t="s">
        <v>0</v>
      </c>
      <c r="I2" t="s">
        <v>1</v>
      </c>
      <c r="J2" t="s">
        <v>6</v>
      </c>
      <c r="L2" t="s">
        <v>0</v>
      </c>
      <c r="M2" t="s">
        <v>1</v>
      </c>
      <c r="N2" t="s">
        <v>6</v>
      </c>
      <c r="O2" t="s">
        <v>0</v>
      </c>
      <c r="P2" t="s">
        <v>1</v>
      </c>
      <c r="Q2" t="s">
        <v>6</v>
      </c>
      <c r="R2" t="s">
        <v>0</v>
      </c>
      <c r="S2" t="s">
        <v>1</v>
      </c>
      <c r="T2" t="s">
        <v>6</v>
      </c>
      <c r="V2" t="s">
        <v>10</v>
      </c>
      <c r="W2" t="s">
        <v>11</v>
      </c>
    </row>
    <row r="3" spans="1:23" x14ac:dyDescent="0.3">
      <c r="A3" t="s">
        <v>2</v>
      </c>
      <c r="B3">
        <v>0.496</v>
      </c>
      <c r="C3">
        <v>0.38400000000000001</v>
      </c>
      <c r="D3">
        <v>6.4000000000000001E-2</v>
      </c>
      <c r="E3">
        <v>0.94399999999999995</v>
      </c>
      <c r="F3">
        <v>-0.94399999999999995</v>
      </c>
      <c r="G3">
        <v>0.59299999999999997</v>
      </c>
      <c r="H3">
        <v>0.218</v>
      </c>
      <c r="I3">
        <v>-0.89</v>
      </c>
      <c r="J3">
        <v>6.4000000000000001E-2</v>
      </c>
      <c r="L3" s="1">
        <f>IF(COUNT(B3)=0,"",500 + B3*500 - 7.5)</f>
        <v>740.5</v>
      </c>
      <c r="M3" s="1">
        <f>IF(COUNT(C3)=0,"",500 - C3*500 - 7.5)</f>
        <v>300.5</v>
      </c>
      <c r="N3" s="1">
        <f>IF(COUNT(D3)=0,"",500 + D3*500)</f>
        <v>532</v>
      </c>
      <c r="O3" s="1">
        <f>IF(COUNT(E3)=0,"",500 + E3*500 - 7.5)</f>
        <v>964.5</v>
      </c>
      <c r="P3" s="1">
        <f>IF(COUNT(F3)=0,"",500 - F3*500 - 7.5)</f>
        <v>964.5</v>
      </c>
      <c r="Q3" s="1">
        <f>IF(COUNT(G3)=0,"",500 + G3*500)</f>
        <v>796.5</v>
      </c>
      <c r="R3" s="1">
        <f>IF(COUNT(H3)=0,"",500 + H3*500 - 7.5)</f>
        <v>601.5</v>
      </c>
      <c r="S3" s="1">
        <f>IF(COUNT(I3)=0,"",500 - I3*500 - 7.5)</f>
        <v>937.5</v>
      </c>
      <c r="T3" s="1">
        <f>IF(COUNT(J3)=0,"",500 + J3*500)</f>
        <v>532</v>
      </c>
      <c r="V3" s="2">
        <f>IF(COUNT(B3)=0,"",D3/B3*500+150)</f>
        <v>214.51612903225805</v>
      </c>
      <c r="W3" s="2">
        <f>IF(COUNT(B3)=0,"",850-D3/C3*500)</f>
        <v>766.66666666666663</v>
      </c>
    </row>
    <row r="4" spans="1:23" x14ac:dyDescent="0.3">
      <c r="A4">
        <v>1</v>
      </c>
      <c r="B4">
        <v>0.39600000000000002</v>
      </c>
      <c r="C4">
        <v>0.28399999999999997</v>
      </c>
      <c r="D4">
        <v>6.4000000000000001E-2</v>
      </c>
      <c r="E4">
        <v>1.044</v>
      </c>
      <c r="F4">
        <v>-0.74399999999999999</v>
      </c>
      <c r="H4">
        <v>0.218</v>
      </c>
      <c r="I4">
        <v>-0.79</v>
      </c>
      <c r="L4" s="1">
        <f t="shared" ref="L4:L17" si="0">IF(COUNT(B4)=0,"",500 + B4*500 - 7.5)</f>
        <v>690.5</v>
      </c>
      <c r="M4" s="1">
        <f t="shared" ref="M4:M17" si="1">IF(COUNT(C4)=0,"",500 - C4*500 - 7.5)</f>
        <v>350.5</v>
      </c>
      <c r="N4" s="1">
        <f>IF(COUNT(D3)=0,"",500 - D3*500)</f>
        <v>468</v>
      </c>
      <c r="O4" s="1">
        <f t="shared" ref="O4:O17" si="2">IF(COUNT(E4)=0,"",500 + E4*500 - 7.5)</f>
        <v>1014.5</v>
      </c>
      <c r="P4" s="1">
        <f t="shared" ref="P4:P17" si="3">IF(COUNT(F4)=0,"",500 - F4*500 - 7.5)</f>
        <v>864.5</v>
      </c>
      <c r="Q4" s="1">
        <f>IF(COUNT(G3)=0,"",500 - G3*500)</f>
        <v>203.5</v>
      </c>
      <c r="R4" s="1">
        <f t="shared" ref="R4:R17" si="4">IF(COUNT(H4)=0,"",500 + H4*500 - 7.5)</f>
        <v>601.5</v>
      </c>
      <c r="S4" s="1">
        <f t="shared" ref="S4:S17" si="5">IF(COUNT(I4)=0,"",500 - I4*500 - 7.5)</f>
        <v>887.5</v>
      </c>
      <c r="T4" s="1">
        <f>IF(COUNT(J3)=0,"",500 - J3*500)</f>
        <v>468</v>
      </c>
      <c r="V4" s="2">
        <f t="shared" ref="V4:V14" si="6">IF(COUNT(B4)=0,"",D4/B4*500+150)</f>
        <v>230.8080808080808</v>
      </c>
      <c r="W4" s="2">
        <f t="shared" ref="W4:W13" si="7">IF(COUNT(B4)=0,"",850-D4/C4*500)</f>
        <v>737.32394366197184</v>
      </c>
    </row>
    <row r="5" spans="1:23" x14ac:dyDescent="0.3">
      <c r="A5">
        <v>2</v>
      </c>
      <c r="B5">
        <v>0.29599999999999999</v>
      </c>
      <c r="C5">
        <v>0.184</v>
      </c>
      <c r="D5">
        <v>6.4000000000000001E-2</v>
      </c>
      <c r="E5">
        <v>1.1439999999999999</v>
      </c>
      <c r="F5">
        <v>-0.54400000000000004</v>
      </c>
      <c r="H5">
        <v>0.218</v>
      </c>
      <c r="I5">
        <v>-0.69</v>
      </c>
      <c r="L5" s="1">
        <f t="shared" si="0"/>
        <v>640.5</v>
      </c>
      <c r="M5" s="1">
        <f t="shared" si="1"/>
        <v>400.5</v>
      </c>
      <c r="N5" s="1"/>
      <c r="O5" s="1">
        <f t="shared" si="2"/>
        <v>1064.5</v>
      </c>
      <c r="P5" s="1">
        <f t="shared" si="3"/>
        <v>764.5</v>
      </c>
      <c r="Q5" s="1"/>
      <c r="R5" s="1">
        <f t="shared" si="4"/>
        <v>601.5</v>
      </c>
      <c r="S5" s="1">
        <f t="shared" si="5"/>
        <v>837.5</v>
      </c>
      <c r="T5" s="1"/>
      <c r="V5" s="2">
        <f t="shared" si="6"/>
        <v>258.10810810810813</v>
      </c>
      <c r="W5" s="2">
        <f t="shared" si="7"/>
        <v>676.08695652173913</v>
      </c>
    </row>
    <row r="6" spans="1:23" x14ac:dyDescent="0.3">
      <c r="A6">
        <v>3</v>
      </c>
      <c r="B6">
        <v>0.19600000000000001</v>
      </c>
      <c r="C6">
        <v>8.4000000000000005E-2</v>
      </c>
      <c r="D6">
        <v>6.4000000000000001E-2</v>
      </c>
      <c r="E6">
        <v>1.1439999999999999</v>
      </c>
      <c r="F6">
        <v>-0.44400000000000001</v>
      </c>
      <c r="H6">
        <v>0.218</v>
      </c>
      <c r="I6">
        <v>-0.59</v>
      </c>
      <c r="L6" s="1">
        <f t="shared" si="0"/>
        <v>590.5</v>
      </c>
      <c r="M6" s="1">
        <f t="shared" si="1"/>
        <v>450.5</v>
      </c>
      <c r="N6" s="1"/>
      <c r="O6" s="1">
        <f t="shared" si="2"/>
        <v>1064.5</v>
      </c>
      <c r="P6" s="1">
        <f t="shared" si="3"/>
        <v>714.5</v>
      </c>
      <c r="Q6" s="1"/>
      <c r="R6" s="1">
        <f t="shared" si="4"/>
        <v>601.5</v>
      </c>
      <c r="S6" s="1">
        <f t="shared" si="5"/>
        <v>787.5</v>
      </c>
      <c r="T6" s="1"/>
      <c r="V6" s="2">
        <f t="shared" si="6"/>
        <v>313.26530612244898</v>
      </c>
      <c r="W6" s="2">
        <f t="shared" si="7"/>
        <v>469.04761904761909</v>
      </c>
    </row>
    <row r="7" spans="1:23" x14ac:dyDescent="0.3">
      <c r="A7">
        <v>4</v>
      </c>
      <c r="B7">
        <v>9.6000000000000002E-2</v>
      </c>
      <c r="C7">
        <v>-1.6E-2</v>
      </c>
      <c r="D7">
        <v>6.4000000000000001E-2</v>
      </c>
      <c r="E7">
        <v>1.1439999999999999</v>
      </c>
      <c r="F7">
        <v>-0.34399999999999997</v>
      </c>
      <c r="H7">
        <v>0.218</v>
      </c>
      <c r="I7">
        <v>-0.49</v>
      </c>
      <c r="L7" s="1">
        <f t="shared" si="0"/>
        <v>540.5</v>
      </c>
      <c r="M7" s="1">
        <f t="shared" si="1"/>
        <v>500.5</v>
      </c>
      <c r="N7" s="1"/>
      <c r="O7" s="1">
        <f t="shared" si="2"/>
        <v>1064.5</v>
      </c>
      <c r="P7" s="1">
        <f t="shared" si="3"/>
        <v>664.5</v>
      </c>
      <c r="Q7" s="1"/>
      <c r="R7" s="1">
        <f t="shared" si="4"/>
        <v>601.5</v>
      </c>
      <c r="S7" s="1">
        <f t="shared" si="5"/>
        <v>737.5</v>
      </c>
      <c r="T7" s="1"/>
      <c r="V7" s="2">
        <f t="shared" si="6"/>
        <v>483.33333333333331</v>
      </c>
      <c r="W7" s="2">
        <f t="shared" si="7"/>
        <v>2850</v>
      </c>
    </row>
    <row r="8" spans="1:23" x14ac:dyDescent="0.3">
      <c r="A8">
        <v>5</v>
      </c>
      <c r="B8">
        <v>9.6000000000000002E-2</v>
      </c>
      <c r="C8">
        <v>8.4000000000000005E-2</v>
      </c>
      <c r="D8">
        <v>6.4000000000000001E-2</v>
      </c>
      <c r="E8">
        <v>1.1439999999999999</v>
      </c>
      <c r="F8">
        <v>-0.24399999999999999</v>
      </c>
      <c r="H8">
        <v>0.218</v>
      </c>
      <c r="I8">
        <v>-0.39</v>
      </c>
      <c r="L8" s="1">
        <f t="shared" si="0"/>
        <v>540.5</v>
      </c>
      <c r="M8" s="1">
        <f t="shared" si="1"/>
        <v>450.5</v>
      </c>
      <c r="N8" s="1"/>
      <c r="O8" s="1">
        <f t="shared" si="2"/>
        <v>1064.5</v>
      </c>
      <c r="P8" s="1">
        <f t="shared" si="3"/>
        <v>614.5</v>
      </c>
      <c r="Q8" s="1"/>
      <c r="R8" s="1">
        <f t="shared" si="4"/>
        <v>601.5</v>
      </c>
      <c r="S8" s="1">
        <f t="shared" si="5"/>
        <v>687.5</v>
      </c>
      <c r="T8" s="1"/>
      <c r="V8" s="2">
        <f t="shared" si="6"/>
        <v>483.33333333333331</v>
      </c>
      <c r="W8" s="2">
        <f>IF(COUNT(B8)=0,"",850-D8/C8*500)</f>
        <v>469.04761904761909</v>
      </c>
    </row>
    <row r="9" spans="1:23" x14ac:dyDescent="0.3">
      <c r="A9">
        <v>6</v>
      </c>
      <c r="B9">
        <v>9.6000000000000002E-2</v>
      </c>
      <c r="C9">
        <v>8.4000000000000005E-2</v>
      </c>
      <c r="D9">
        <v>6.4000000000000001E-2</v>
      </c>
      <c r="E9">
        <v>1.1439999999999999</v>
      </c>
      <c r="F9">
        <v>-0.14399999999999999</v>
      </c>
      <c r="H9">
        <v>0.218</v>
      </c>
      <c r="I9">
        <v>-0.28999999999999998</v>
      </c>
      <c r="L9" s="1">
        <f t="shared" si="0"/>
        <v>540.5</v>
      </c>
      <c r="M9" s="1">
        <f t="shared" si="1"/>
        <v>450.5</v>
      </c>
      <c r="N9" s="1"/>
      <c r="O9" s="1">
        <f t="shared" si="2"/>
        <v>1064.5</v>
      </c>
      <c r="P9" s="1">
        <f t="shared" si="3"/>
        <v>564.5</v>
      </c>
      <c r="Q9" s="1"/>
      <c r="R9" s="1">
        <f>IF(COUNT(H9)=0,"",500 + H9*500 - 7.5)</f>
        <v>601.5</v>
      </c>
      <c r="S9" s="1">
        <f t="shared" si="5"/>
        <v>637.5</v>
      </c>
      <c r="T9" s="1"/>
      <c r="V9" s="2">
        <f>IF(COUNT(B9)=0,"",D9/B9*500+150)</f>
        <v>483.33333333333331</v>
      </c>
      <c r="W9" s="2">
        <f t="shared" si="7"/>
        <v>469.04761904761909</v>
      </c>
    </row>
    <row r="10" spans="1:23" x14ac:dyDescent="0.3">
      <c r="A10">
        <v>7</v>
      </c>
      <c r="B10">
        <v>4.5999999999999999E-2</v>
      </c>
      <c r="C10">
        <v>3.4000000000000002E-2</v>
      </c>
      <c r="D10">
        <v>6.4000000000000001E-2</v>
      </c>
      <c r="E10">
        <v>1.1439999999999999</v>
      </c>
      <c r="F10">
        <v>-4.3999999999999997E-2</v>
      </c>
      <c r="H10">
        <v>0.218</v>
      </c>
      <c r="I10">
        <v>-0.19</v>
      </c>
      <c r="L10" s="1">
        <f t="shared" si="0"/>
        <v>515.5</v>
      </c>
      <c r="M10" s="1">
        <f t="shared" si="1"/>
        <v>475.5</v>
      </c>
      <c r="N10" s="1"/>
      <c r="O10" s="1">
        <f t="shared" si="2"/>
        <v>1064.5</v>
      </c>
      <c r="P10" s="1">
        <f t="shared" si="3"/>
        <v>514.5</v>
      </c>
      <c r="Q10" s="1"/>
      <c r="R10" s="1">
        <f t="shared" si="4"/>
        <v>601.5</v>
      </c>
      <c r="S10" s="1">
        <f t="shared" si="5"/>
        <v>587.5</v>
      </c>
      <c r="T10" s="1"/>
      <c r="V10" s="2">
        <f>IF(COUNT(B10)=0,"",D10/B10*500+150)</f>
        <v>845.6521739130435</v>
      </c>
      <c r="W10" s="2">
        <f t="shared" si="7"/>
        <v>-91.176470588235247</v>
      </c>
    </row>
    <row r="11" spans="1:23" x14ac:dyDescent="0.3">
      <c r="A11">
        <v>8</v>
      </c>
      <c r="E11">
        <v>1.1439999999999999</v>
      </c>
      <c r="F11">
        <v>5.5999999999999897E-2</v>
      </c>
      <c r="H11">
        <v>0.218</v>
      </c>
      <c r="I11">
        <v>-0.09</v>
      </c>
      <c r="L11" s="1" t="str">
        <f t="shared" si="0"/>
        <v/>
      </c>
      <c r="M11" s="1" t="str">
        <f t="shared" si="1"/>
        <v/>
      </c>
      <c r="N11" s="1"/>
      <c r="O11" s="1">
        <f t="shared" si="2"/>
        <v>1064.5</v>
      </c>
      <c r="P11" s="1">
        <f t="shared" si="3"/>
        <v>464.50000000000006</v>
      </c>
      <c r="Q11" s="1"/>
      <c r="R11" s="1">
        <f t="shared" si="4"/>
        <v>601.5</v>
      </c>
      <c r="S11" s="1">
        <f t="shared" si="5"/>
        <v>537.5</v>
      </c>
      <c r="T11" s="1"/>
      <c r="V11" s="2" t="str">
        <f t="shared" si="6"/>
        <v/>
      </c>
      <c r="W11" s="2" t="str">
        <f t="shared" si="7"/>
        <v/>
      </c>
    </row>
    <row r="12" spans="1:23" x14ac:dyDescent="0.3">
      <c r="A12">
        <v>9</v>
      </c>
      <c r="E12">
        <v>1.1439999999999999</v>
      </c>
      <c r="F12">
        <v>0.156</v>
      </c>
      <c r="H12">
        <v>0.218</v>
      </c>
      <c r="I12">
        <v>0.01</v>
      </c>
      <c r="L12" s="1" t="str">
        <f t="shared" si="0"/>
        <v/>
      </c>
      <c r="M12" s="1" t="str">
        <f t="shared" si="1"/>
        <v/>
      </c>
      <c r="N12" s="1"/>
      <c r="O12" s="1">
        <f t="shared" si="2"/>
        <v>1064.5</v>
      </c>
      <c r="P12" s="1">
        <f t="shared" si="3"/>
        <v>414.5</v>
      </c>
      <c r="Q12" s="1"/>
      <c r="R12" s="1">
        <f t="shared" si="4"/>
        <v>601.5</v>
      </c>
      <c r="S12" s="1">
        <f t="shared" si="5"/>
        <v>487.5</v>
      </c>
      <c r="T12" s="1"/>
      <c r="V12" s="2" t="str">
        <f t="shared" si="6"/>
        <v/>
      </c>
      <c r="W12" s="2" t="str">
        <f t="shared" si="7"/>
        <v/>
      </c>
    </row>
    <row r="13" spans="1:23" x14ac:dyDescent="0.3">
      <c r="A13">
        <v>10</v>
      </c>
      <c r="E13">
        <v>1.1439999999999999</v>
      </c>
      <c r="F13">
        <v>0.25600000000000001</v>
      </c>
      <c r="H13">
        <v>0.11799999999999999</v>
      </c>
      <c r="I13">
        <v>0.01</v>
      </c>
      <c r="L13" s="1" t="str">
        <f t="shared" si="0"/>
        <v/>
      </c>
      <c r="M13" s="1" t="str">
        <f t="shared" si="1"/>
        <v/>
      </c>
      <c r="N13" s="1"/>
      <c r="O13" s="1">
        <f t="shared" si="2"/>
        <v>1064.5</v>
      </c>
      <c r="P13" s="1">
        <f t="shared" si="3"/>
        <v>364.5</v>
      </c>
      <c r="Q13" s="1"/>
      <c r="R13" s="1">
        <f t="shared" si="4"/>
        <v>551.5</v>
      </c>
      <c r="S13" s="1">
        <f t="shared" si="5"/>
        <v>487.5</v>
      </c>
      <c r="T13" s="1"/>
      <c r="V13" s="2" t="str">
        <f t="shared" si="6"/>
        <v/>
      </c>
      <c r="W13" s="2" t="str">
        <f t="shared" si="7"/>
        <v/>
      </c>
    </row>
    <row r="14" spans="1:23" x14ac:dyDescent="0.3">
      <c r="A14">
        <v>11</v>
      </c>
      <c r="E14">
        <v>1.1439999999999999</v>
      </c>
      <c r="F14">
        <v>0.35599999999999998</v>
      </c>
      <c r="H14">
        <v>0.11799999999999999</v>
      </c>
      <c r="I14">
        <v>0.11</v>
      </c>
      <c r="L14" s="1" t="str">
        <f t="shared" si="0"/>
        <v/>
      </c>
      <c r="M14" s="1" t="str">
        <f t="shared" si="1"/>
        <v/>
      </c>
      <c r="N14" s="1"/>
      <c r="O14" s="1">
        <f t="shared" si="2"/>
        <v>1064.5</v>
      </c>
      <c r="P14" s="1">
        <f t="shared" si="3"/>
        <v>314.5</v>
      </c>
      <c r="Q14" s="1"/>
      <c r="R14" s="1">
        <f t="shared" si="4"/>
        <v>551.5</v>
      </c>
      <c r="S14" s="1">
        <f t="shared" si="5"/>
        <v>437.5</v>
      </c>
      <c r="T14" s="1"/>
      <c r="V14" s="2" t="str">
        <f t="shared" si="6"/>
        <v/>
      </c>
      <c r="W14" s="2" t="str">
        <f>IF(COUNT(B14)=0,"",850-D14/C14*500)</f>
        <v/>
      </c>
    </row>
    <row r="15" spans="1:23" x14ac:dyDescent="0.3">
      <c r="A15">
        <v>12</v>
      </c>
      <c r="E15">
        <v>1.1439999999999999</v>
      </c>
      <c r="F15">
        <v>0.45600000000000002</v>
      </c>
      <c r="H15">
        <v>0.11799999999999999</v>
      </c>
      <c r="I15">
        <v>0.11</v>
      </c>
      <c r="L15" s="1" t="str">
        <f t="shared" si="0"/>
        <v/>
      </c>
      <c r="M15" s="1" t="str">
        <f t="shared" si="1"/>
        <v/>
      </c>
      <c r="N15" s="1"/>
      <c r="O15" s="1">
        <f t="shared" si="2"/>
        <v>1064.5</v>
      </c>
      <c r="P15" s="1">
        <f t="shared" si="3"/>
        <v>264.5</v>
      </c>
      <c r="Q15" s="1"/>
      <c r="R15" s="1">
        <f t="shared" si="4"/>
        <v>551.5</v>
      </c>
      <c r="S15" s="1">
        <f t="shared" si="5"/>
        <v>437.5</v>
      </c>
      <c r="T15" s="1"/>
    </row>
    <row r="16" spans="1:23" x14ac:dyDescent="0.3">
      <c r="A16">
        <v>13</v>
      </c>
      <c r="E16">
        <v>1.1439999999999999</v>
      </c>
      <c r="F16">
        <v>0.55600000000000005</v>
      </c>
      <c r="L16" s="1" t="str">
        <f t="shared" si="0"/>
        <v/>
      </c>
      <c r="M16" s="1" t="str">
        <f t="shared" si="1"/>
        <v/>
      </c>
      <c r="N16" s="1"/>
      <c r="O16" s="1">
        <f t="shared" si="2"/>
        <v>1064.5</v>
      </c>
      <c r="P16" s="1">
        <f t="shared" si="3"/>
        <v>214.5</v>
      </c>
      <c r="Q16" s="1"/>
      <c r="R16" s="1" t="str">
        <f t="shared" si="4"/>
        <v/>
      </c>
      <c r="S16" s="1" t="str">
        <f t="shared" si="5"/>
        <v/>
      </c>
      <c r="T16" s="1"/>
    </row>
    <row r="17" spans="1:20" x14ac:dyDescent="0.3">
      <c r="A17">
        <v>14</v>
      </c>
      <c r="E17">
        <v>1.1439999999999999</v>
      </c>
      <c r="F17">
        <v>0.65600000000000003</v>
      </c>
      <c r="L17" s="1" t="str">
        <f t="shared" si="0"/>
        <v/>
      </c>
      <c r="M17" s="1" t="str">
        <f t="shared" si="1"/>
        <v/>
      </c>
      <c r="N17" s="1"/>
      <c r="O17" s="1">
        <f t="shared" si="2"/>
        <v>1064.5</v>
      </c>
      <c r="P17" s="1">
        <f t="shared" si="3"/>
        <v>164.5</v>
      </c>
      <c r="Q17" s="1"/>
      <c r="R17" s="1" t="str">
        <f t="shared" si="4"/>
        <v/>
      </c>
      <c r="S17" s="1" t="str">
        <f t="shared" si="5"/>
        <v/>
      </c>
      <c r="T17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46D6-C9B3-4F7B-88DE-BA8BCCB55F3A}">
  <dimension ref="A1:AD27"/>
  <sheetViews>
    <sheetView zoomScale="85" zoomScaleNormal="85" workbookViewId="0">
      <selection activeCell="D18" sqref="D18"/>
    </sheetView>
  </sheetViews>
  <sheetFormatPr defaultRowHeight="16.5" x14ac:dyDescent="0.3"/>
  <cols>
    <col min="17" max="17" width="12.75" bestFit="1" customWidth="1"/>
    <col min="22" max="22" width="9.125" bestFit="1" customWidth="1"/>
    <col min="23" max="23" width="9.875" bestFit="1" customWidth="1"/>
  </cols>
  <sheetData>
    <row r="1" spans="1:30" x14ac:dyDescent="0.3">
      <c r="B1" t="s">
        <v>3</v>
      </c>
      <c r="E1" t="s">
        <v>4</v>
      </c>
      <c r="H1" t="s">
        <v>5</v>
      </c>
      <c r="L1" t="s">
        <v>3</v>
      </c>
      <c r="O1" t="s">
        <v>4</v>
      </c>
      <c r="R1" t="s">
        <v>5</v>
      </c>
      <c r="V1" t="s">
        <v>3</v>
      </c>
      <c r="Y1" t="s">
        <v>4</v>
      </c>
      <c r="AB1" t="s">
        <v>5</v>
      </c>
    </row>
    <row r="2" spans="1:30" x14ac:dyDescent="0.3">
      <c r="B2" t="s">
        <v>0</v>
      </c>
      <c r="C2" t="s">
        <v>1</v>
      </c>
      <c r="D2" t="s">
        <v>6</v>
      </c>
      <c r="E2" t="s">
        <v>0</v>
      </c>
      <c r="F2" t="s">
        <v>1</v>
      </c>
      <c r="G2" t="s">
        <v>6</v>
      </c>
      <c r="H2" t="s">
        <v>0</v>
      </c>
      <c r="I2" t="s">
        <v>1</v>
      </c>
      <c r="J2" t="s">
        <v>6</v>
      </c>
      <c r="L2" t="s">
        <v>0</v>
      </c>
      <c r="M2" t="s">
        <v>1</v>
      </c>
      <c r="N2" t="s">
        <v>6</v>
      </c>
      <c r="O2" t="s">
        <v>0</v>
      </c>
      <c r="P2" t="s">
        <v>1</v>
      </c>
      <c r="Q2" t="s">
        <v>6</v>
      </c>
      <c r="R2" t="s">
        <v>0</v>
      </c>
      <c r="S2" t="s">
        <v>1</v>
      </c>
      <c r="T2" t="s">
        <v>6</v>
      </c>
      <c r="V2" t="s">
        <v>10</v>
      </c>
      <c r="W2" t="s">
        <v>11</v>
      </c>
      <c r="Y2" t="s">
        <v>0</v>
      </c>
      <c r="Z2" t="s">
        <v>1</v>
      </c>
      <c r="AA2" t="s">
        <v>6</v>
      </c>
      <c r="AB2" t="s">
        <v>0</v>
      </c>
      <c r="AC2" t="s">
        <v>1</v>
      </c>
      <c r="AD2" t="s">
        <v>6</v>
      </c>
    </row>
    <row r="3" spans="1:30" x14ac:dyDescent="0.3">
      <c r="A3" t="s">
        <v>2</v>
      </c>
      <c r="B3">
        <v>0.748</v>
      </c>
      <c r="C3">
        <v>-0.68600000000000005</v>
      </c>
      <c r="D3">
        <v>0.253</v>
      </c>
      <c r="E3">
        <v>-0.438</v>
      </c>
      <c r="F3">
        <v>0.38400000000000001</v>
      </c>
      <c r="G3">
        <v>0.64100000000000001</v>
      </c>
      <c r="H3">
        <v>0.30199999999999999</v>
      </c>
      <c r="I3">
        <v>0.95799999999999996</v>
      </c>
      <c r="J3">
        <v>0.50800000000000001</v>
      </c>
      <c r="L3" s="1">
        <f>IF(COUNT(B3)=0,"",500 + B3*500 - 7.5)</f>
        <v>866.5</v>
      </c>
      <c r="M3" s="1">
        <f>IF(COUNT(C3)=0,"",500 - C3*500 - 7.5)</f>
        <v>835.5</v>
      </c>
      <c r="N3" s="1">
        <f>IF(COUNT(D3)=0,"",500 + D3*500)</f>
        <v>626.5</v>
      </c>
      <c r="O3" s="1">
        <f>IF(COUNT(E3)=0,"",500 + E3*500)</f>
        <v>281</v>
      </c>
      <c r="P3" s="1">
        <f>IF(COUNT(F3)=0,"",500 - F3*500)</f>
        <v>308</v>
      </c>
      <c r="Q3" s="1">
        <f>IF(COUNT(G3)=0,"",500 + G3*500)</f>
        <v>820.5</v>
      </c>
      <c r="R3" s="1">
        <f>IF(COUNT(H3)=0,"",500 + H3*500)</f>
        <v>651</v>
      </c>
      <c r="S3" s="1">
        <f>IF(COUNT(I3)=0,"",500 - I3*500)</f>
        <v>21</v>
      </c>
      <c r="T3" s="1">
        <f>IF(COUNT(J3)=0,"",500 + J3*500)</f>
        <v>754</v>
      </c>
      <c r="V3" s="2">
        <f>IF(COUNT(B3)=0,"",D3/B3*500+150)</f>
        <v>319.11764705882354</v>
      </c>
      <c r="W3" s="2">
        <f>IF(COUNT(B3)=0,"",850-D3/C3*500)</f>
        <v>1034.4023323615161</v>
      </c>
      <c r="X3" s="1">
        <v>1</v>
      </c>
      <c r="Y3" s="2">
        <f>IF(COUNT(E3)=0,"",G3/E3*500+150)</f>
        <v>-581.73515981735159</v>
      </c>
      <c r="Z3" s="2">
        <f>IF(COUNT(E3)=0,"",850-G3/F3*500)</f>
        <v>15.364583333333371</v>
      </c>
      <c r="AB3" s="2">
        <f>IF(COUNT(H3)=0,"",J3/H3*500+150)</f>
        <v>991.05960264900671</v>
      </c>
      <c r="AC3" s="2">
        <f>IF(COUNT(H3)=0,"",850-J3/I3*500)</f>
        <v>584.86430062630484</v>
      </c>
    </row>
    <row r="4" spans="1:30" x14ac:dyDescent="0.3">
      <c r="A4">
        <v>1</v>
      </c>
      <c r="B4">
        <v>0.748</v>
      </c>
      <c r="C4">
        <v>-0.58599999999999997</v>
      </c>
      <c r="D4">
        <v>0.253</v>
      </c>
      <c r="E4">
        <v>-0.23799999999999999</v>
      </c>
      <c r="F4">
        <v>0.58399999999999996</v>
      </c>
      <c r="G4">
        <v>0.64100000000000001</v>
      </c>
      <c r="H4">
        <v>0.30199999999999999</v>
      </c>
      <c r="I4">
        <v>0.85799999999999998</v>
      </c>
      <c r="J4">
        <v>0.50800000000000001</v>
      </c>
      <c r="L4" s="1">
        <f t="shared" ref="L4:L17" si="0">IF(COUNT(B4)=0,"",500 + B4*500 - 7.5)</f>
        <v>866.5</v>
      </c>
      <c r="M4" s="1">
        <f t="shared" ref="M4:M17" si="1">IF(COUNT(C4)=0,"",500 - C4*500 - 7.5)</f>
        <v>785.5</v>
      </c>
      <c r="N4" s="1">
        <f>IF(COUNT(D3)=0,"",500 - D3*500)</f>
        <v>373.5</v>
      </c>
      <c r="O4" s="1">
        <f t="shared" ref="O4:O17" si="2">IF(COUNT(E4)=0,"",500 + E4*500)</f>
        <v>381</v>
      </c>
      <c r="P4" s="1">
        <f t="shared" ref="P4:P17" si="3">IF(COUNT(F4)=0,"",500 - F4*500)</f>
        <v>208</v>
      </c>
      <c r="Q4" s="1">
        <f>IF(COUNT(G3)=0,"",500 - G3*500)</f>
        <v>179.5</v>
      </c>
      <c r="R4" s="1">
        <f t="shared" ref="R4:R17" si="4">IF(COUNT(H4)=0,"",500 + H4*500)</f>
        <v>651</v>
      </c>
      <c r="S4" s="1">
        <f t="shared" ref="S4:S17" si="5">IF(COUNT(I4)=0,"",500 - I4*500)</f>
        <v>71</v>
      </c>
      <c r="T4" s="1">
        <f>IF(COUNT(J3)=0,"",500 - J3*500)</f>
        <v>246</v>
      </c>
      <c r="V4" s="2">
        <f t="shared" ref="V4:V17" si="6">IF(COUNT(B4)=0,"",D4/B4*500+150)</f>
        <v>319.11764705882354</v>
      </c>
      <c r="W4" s="2">
        <f t="shared" ref="W4:W17" si="7">IF(COUNT(B4)=0,"",850-D4/C4*500)</f>
        <v>1065.8703071672355</v>
      </c>
      <c r="X4">
        <v>2</v>
      </c>
      <c r="Y4" s="2">
        <f t="shared" ref="Y4" si="8">IF(COUNT(E4)=0,"",G4/E4*500+150)</f>
        <v>-1196.6386554621849</v>
      </c>
      <c r="Z4" s="2">
        <f t="shared" ref="Z4:Z12" si="9">IF(COUNT(E4)=0,"",850-G4/F4*500)</f>
        <v>301.19863013698625</v>
      </c>
      <c r="AB4" s="2">
        <f t="shared" ref="AB4:AB12" si="10">IF(COUNT(H4)=0,"",J4/H4*500+150)</f>
        <v>991.05960264900671</v>
      </c>
      <c r="AC4" s="2">
        <f t="shared" ref="AC4:AC12" si="11">IF(COUNT(H4)=0,"",850-J4/I4*500)</f>
        <v>553.96270396270393</v>
      </c>
    </row>
    <row r="5" spans="1:30" x14ac:dyDescent="0.3">
      <c r="A5">
        <v>2</v>
      </c>
      <c r="B5">
        <v>0.748</v>
      </c>
      <c r="C5">
        <v>-0.48599999999999999</v>
      </c>
      <c r="D5">
        <v>0.253</v>
      </c>
      <c r="E5">
        <v>-3.7999999999999999E-2</v>
      </c>
      <c r="F5">
        <v>0.78400000000000003</v>
      </c>
      <c r="G5">
        <v>0.64100000000000001</v>
      </c>
      <c r="H5">
        <v>0.30199999999999999</v>
      </c>
      <c r="I5">
        <v>0.75800000000000001</v>
      </c>
      <c r="J5">
        <v>0.50800000000000001</v>
      </c>
      <c r="L5" s="1">
        <f t="shared" si="0"/>
        <v>866.5</v>
      </c>
      <c r="M5" s="1">
        <f t="shared" si="1"/>
        <v>735.5</v>
      </c>
      <c r="N5" s="1"/>
      <c r="O5" s="1">
        <f t="shared" si="2"/>
        <v>481</v>
      </c>
      <c r="P5" s="1">
        <f t="shared" si="3"/>
        <v>108</v>
      </c>
      <c r="Q5" s="1"/>
      <c r="R5" s="1">
        <f t="shared" si="4"/>
        <v>651</v>
      </c>
      <c r="S5" s="1">
        <f t="shared" si="5"/>
        <v>121</v>
      </c>
      <c r="T5" s="1"/>
      <c r="V5" s="2">
        <f t="shared" si="6"/>
        <v>319.11764705882354</v>
      </c>
      <c r="W5" s="2">
        <f t="shared" si="7"/>
        <v>1110.2880658436213</v>
      </c>
      <c r="X5">
        <v>3</v>
      </c>
      <c r="Y5" s="2">
        <f>IF(COUNT(E5)=0,"",(G5-F5)/E5*500+150)</f>
        <v>2031.5789473684213</v>
      </c>
      <c r="Z5" s="2">
        <f t="shared" si="9"/>
        <v>441.19897959183675</v>
      </c>
      <c r="AB5" s="2">
        <f t="shared" si="10"/>
        <v>991.05960264900671</v>
      </c>
      <c r="AC5" s="2">
        <f t="shared" si="11"/>
        <v>514.90765171503949</v>
      </c>
    </row>
    <row r="6" spans="1:30" x14ac:dyDescent="0.3">
      <c r="A6">
        <v>3</v>
      </c>
      <c r="B6">
        <v>0.748</v>
      </c>
      <c r="C6">
        <v>-0.38600000000000001</v>
      </c>
      <c r="D6">
        <v>0.253</v>
      </c>
      <c r="E6">
        <v>6.2E-2</v>
      </c>
      <c r="F6">
        <v>0.78400000000000003</v>
      </c>
      <c r="G6">
        <v>0.64100000000000001</v>
      </c>
      <c r="H6">
        <v>0.30199999999999999</v>
      </c>
      <c r="I6">
        <v>0.65800000000000003</v>
      </c>
      <c r="J6">
        <v>0.50800000000000001</v>
      </c>
      <c r="L6" s="1">
        <f t="shared" si="0"/>
        <v>866.5</v>
      </c>
      <c r="M6" s="1">
        <f t="shared" si="1"/>
        <v>685.5</v>
      </c>
      <c r="N6" s="1"/>
      <c r="O6" s="1">
        <f t="shared" si="2"/>
        <v>531</v>
      </c>
      <c r="P6" s="1">
        <f t="shared" si="3"/>
        <v>108</v>
      </c>
      <c r="Q6" s="1"/>
      <c r="R6" s="1">
        <f t="shared" si="4"/>
        <v>651</v>
      </c>
      <c r="S6" s="1">
        <f t="shared" si="5"/>
        <v>171</v>
      </c>
      <c r="T6" s="1"/>
      <c r="V6" s="2">
        <f t="shared" si="6"/>
        <v>319.11764705882354</v>
      </c>
      <c r="W6" s="2">
        <f t="shared" si="7"/>
        <v>1177.720207253886</v>
      </c>
      <c r="X6" s="1">
        <v>4</v>
      </c>
      <c r="Y6" s="2">
        <f t="shared" ref="Y6:Y12" si="12">IF(COUNT(E6)=0,"",(G6-F6)/E6*500+150)</f>
        <v>-1003.2258064516129</v>
      </c>
      <c r="Z6" s="2">
        <f t="shared" si="9"/>
        <v>441.19897959183675</v>
      </c>
      <c r="AB6" s="2">
        <f t="shared" si="10"/>
        <v>991.05960264900671</v>
      </c>
      <c r="AC6" s="2">
        <f t="shared" si="11"/>
        <v>463.98176291793317</v>
      </c>
    </row>
    <row r="7" spans="1:30" x14ac:dyDescent="0.3">
      <c r="A7">
        <v>4</v>
      </c>
      <c r="B7">
        <v>0.64800000000000002</v>
      </c>
      <c r="C7">
        <v>-0.38600000000000001</v>
      </c>
      <c r="D7">
        <v>0.253</v>
      </c>
      <c r="E7">
        <v>0.16200000000000001</v>
      </c>
      <c r="F7">
        <v>0.78400000000000003</v>
      </c>
      <c r="G7">
        <v>0.64100000000000001</v>
      </c>
      <c r="H7">
        <v>0.30199999999999999</v>
      </c>
      <c r="I7">
        <v>0.55800000000000005</v>
      </c>
      <c r="J7">
        <v>0.50800000000000001</v>
      </c>
      <c r="L7" s="1">
        <f t="shared" si="0"/>
        <v>816.5</v>
      </c>
      <c r="M7" s="1">
        <f t="shared" si="1"/>
        <v>685.5</v>
      </c>
      <c r="N7" s="1"/>
      <c r="O7" s="1">
        <f t="shared" si="2"/>
        <v>581</v>
      </c>
      <c r="P7" s="1">
        <f t="shared" si="3"/>
        <v>108</v>
      </c>
      <c r="Q7" s="1"/>
      <c r="R7" s="1">
        <f t="shared" si="4"/>
        <v>651</v>
      </c>
      <c r="S7" s="1">
        <f t="shared" si="5"/>
        <v>221</v>
      </c>
      <c r="T7" s="1"/>
      <c r="V7" s="2">
        <f t="shared" si="6"/>
        <v>345.21604938271605</v>
      </c>
      <c r="W7" s="2">
        <f t="shared" si="7"/>
        <v>1177.720207253886</v>
      </c>
      <c r="X7">
        <v>5</v>
      </c>
      <c r="Y7" s="2">
        <f t="shared" si="12"/>
        <v>-291.35802469135803</v>
      </c>
      <c r="Z7" s="2">
        <f t="shared" si="9"/>
        <v>441.19897959183675</v>
      </c>
      <c r="AB7" s="2">
        <f t="shared" si="10"/>
        <v>991.05960264900671</v>
      </c>
      <c r="AC7" s="2">
        <f t="shared" si="11"/>
        <v>394.80286738351259</v>
      </c>
    </row>
    <row r="8" spans="1:30" x14ac:dyDescent="0.3">
      <c r="A8">
        <v>5</v>
      </c>
      <c r="B8">
        <v>0.64800000000000002</v>
      </c>
      <c r="C8">
        <v>-0.28599999999999998</v>
      </c>
      <c r="D8">
        <v>0.253</v>
      </c>
      <c r="E8">
        <v>0.26200000000000001</v>
      </c>
      <c r="F8">
        <v>0.78400000000000003</v>
      </c>
      <c r="G8">
        <v>0.64100000000000001</v>
      </c>
      <c r="H8">
        <v>0.30199999999999999</v>
      </c>
      <c r="I8">
        <v>0.45800000000000002</v>
      </c>
      <c r="J8">
        <v>0.50800000000000001</v>
      </c>
      <c r="L8" s="1">
        <f t="shared" si="0"/>
        <v>816.5</v>
      </c>
      <c r="M8" s="1">
        <f t="shared" si="1"/>
        <v>635.5</v>
      </c>
      <c r="N8" s="1"/>
      <c r="O8" s="1">
        <f t="shared" si="2"/>
        <v>631</v>
      </c>
      <c r="P8" s="1">
        <f t="shared" si="3"/>
        <v>108</v>
      </c>
      <c r="Q8" s="1"/>
      <c r="R8" s="1">
        <f t="shared" si="4"/>
        <v>651</v>
      </c>
      <c r="S8" s="1">
        <f t="shared" si="5"/>
        <v>271</v>
      </c>
      <c r="T8" s="1"/>
      <c r="V8" s="2">
        <f t="shared" si="6"/>
        <v>345.21604938271605</v>
      </c>
      <c r="W8" s="2">
        <f t="shared" si="7"/>
        <v>1292.3076923076924</v>
      </c>
      <c r="X8">
        <v>6</v>
      </c>
      <c r="Y8" s="2">
        <f t="shared" si="12"/>
        <v>-122.90076335877865</v>
      </c>
      <c r="Z8" s="2">
        <f t="shared" si="9"/>
        <v>441.19897959183675</v>
      </c>
      <c r="AB8" s="2">
        <f t="shared" si="10"/>
        <v>991.05960264900671</v>
      </c>
      <c r="AC8" s="2">
        <f t="shared" si="11"/>
        <v>295.41484716157208</v>
      </c>
    </row>
    <row r="9" spans="1:30" x14ac:dyDescent="0.3">
      <c r="A9">
        <v>6</v>
      </c>
      <c r="B9">
        <v>0.54800000000000004</v>
      </c>
      <c r="C9">
        <v>-0.28599999999999998</v>
      </c>
      <c r="D9">
        <v>0.253</v>
      </c>
      <c r="E9">
        <v>0.36199999999999999</v>
      </c>
      <c r="F9">
        <v>0.78400000000000003</v>
      </c>
      <c r="G9">
        <v>0.64100000000000001</v>
      </c>
      <c r="H9">
        <v>0.30199999999999999</v>
      </c>
      <c r="I9">
        <v>0.45800000000000002</v>
      </c>
      <c r="J9">
        <v>0.50800000000000001</v>
      </c>
      <c r="L9" s="1">
        <f t="shared" si="0"/>
        <v>766.5</v>
      </c>
      <c r="M9" s="1">
        <f t="shared" si="1"/>
        <v>635.5</v>
      </c>
      <c r="N9" s="1"/>
      <c r="O9" s="1">
        <f t="shared" si="2"/>
        <v>681</v>
      </c>
      <c r="P9" s="1">
        <f t="shared" si="3"/>
        <v>108</v>
      </c>
      <c r="Q9" s="1"/>
      <c r="R9" s="1">
        <f t="shared" si="4"/>
        <v>651</v>
      </c>
      <c r="S9" s="1">
        <f t="shared" si="5"/>
        <v>271</v>
      </c>
      <c r="T9" s="1"/>
      <c r="V9" s="2">
        <f t="shared" si="6"/>
        <v>380.83941605839414</v>
      </c>
      <c r="W9" s="2">
        <f t="shared" si="7"/>
        <v>1292.3076923076924</v>
      </c>
      <c r="X9" s="1">
        <v>7</v>
      </c>
      <c r="Y9" s="2">
        <f t="shared" si="12"/>
        <v>-47.513812154696154</v>
      </c>
      <c r="Z9" s="2">
        <f t="shared" si="9"/>
        <v>441.19897959183675</v>
      </c>
      <c r="AB9" s="2">
        <f t="shared" si="10"/>
        <v>991.05960264900671</v>
      </c>
      <c r="AC9" s="2">
        <f t="shared" si="11"/>
        <v>295.41484716157208</v>
      </c>
    </row>
    <row r="10" spans="1:30" x14ac:dyDescent="0.3">
      <c r="A10">
        <v>7</v>
      </c>
      <c r="B10">
        <v>0.54800000000000004</v>
      </c>
      <c r="C10">
        <v>-0.186</v>
      </c>
      <c r="D10">
        <v>0.253</v>
      </c>
      <c r="E10">
        <v>0.46200000000000002</v>
      </c>
      <c r="F10">
        <v>0.78400000000000003</v>
      </c>
      <c r="G10">
        <v>0.64100000000000001</v>
      </c>
      <c r="L10" s="1">
        <f t="shared" si="0"/>
        <v>766.5</v>
      </c>
      <c r="M10" s="1">
        <f t="shared" si="1"/>
        <v>585.5</v>
      </c>
      <c r="N10" s="1"/>
      <c r="O10" s="1">
        <f t="shared" si="2"/>
        <v>731</v>
      </c>
      <c r="P10" s="1">
        <f t="shared" si="3"/>
        <v>108</v>
      </c>
      <c r="Q10" s="1"/>
      <c r="R10" s="1" t="str">
        <f t="shared" si="4"/>
        <v/>
      </c>
      <c r="S10" s="1" t="str">
        <f t="shared" si="5"/>
        <v/>
      </c>
      <c r="T10" s="1"/>
      <c r="V10" s="2">
        <f t="shared" si="6"/>
        <v>380.83941605839414</v>
      </c>
      <c r="W10" s="2">
        <f t="shared" si="7"/>
        <v>1530.1075268817203</v>
      </c>
      <c r="X10">
        <v>8</v>
      </c>
      <c r="Y10" s="2">
        <f t="shared" si="12"/>
        <v>-4.7619047619047592</v>
      </c>
      <c r="Z10" s="2">
        <f t="shared" si="9"/>
        <v>441.19897959183675</v>
      </c>
      <c r="AB10" s="2" t="str">
        <f t="shared" si="10"/>
        <v/>
      </c>
      <c r="AC10" s="2" t="str">
        <f t="shared" si="11"/>
        <v/>
      </c>
    </row>
    <row r="11" spans="1:30" x14ac:dyDescent="0.3">
      <c r="A11">
        <v>8</v>
      </c>
      <c r="B11">
        <v>0.44800000000000001</v>
      </c>
      <c r="C11">
        <v>-0.186</v>
      </c>
      <c r="D11">
        <v>0.253</v>
      </c>
      <c r="E11">
        <v>0.56200000000000006</v>
      </c>
      <c r="F11">
        <v>0.78400000000000003</v>
      </c>
      <c r="G11">
        <v>0.64100000000000001</v>
      </c>
      <c r="L11" s="1">
        <f t="shared" si="0"/>
        <v>716.5</v>
      </c>
      <c r="M11" s="1">
        <f t="shared" si="1"/>
        <v>585.5</v>
      </c>
      <c r="N11" s="1"/>
      <c r="O11" s="1">
        <f t="shared" si="2"/>
        <v>781</v>
      </c>
      <c r="P11" s="1">
        <f t="shared" si="3"/>
        <v>108</v>
      </c>
      <c r="Q11" s="1"/>
      <c r="R11" s="1" t="str">
        <f t="shared" si="4"/>
        <v/>
      </c>
      <c r="S11" s="1" t="str">
        <f t="shared" si="5"/>
        <v/>
      </c>
      <c r="T11" s="1"/>
      <c r="V11" s="2">
        <f t="shared" si="6"/>
        <v>432.36607142857144</v>
      </c>
      <c r="W11" s="2">
        <f t="shared" si="7"/>
        <v>1530.1075268817203</v>
      </c>
      <c r="X11">
        <v>9</v>
      </c>
      <c r="Y11" s="2">
        <f t="shared" si="12"/>
        <v>22.77580071174377</v>
      </c>
      <c r="Z11" s="2">
        <f t="shared" si="9"/>
        <v>441.19897959183675</v>
      </c>
      <c r="AB11" s="2" t="str">
        <f t="shared" si="10"/>
        <v/>
      </c>
      <c r="AC11" s="2" t="str">
        <f t="shared" si="11"/>
        <v/>
      </c>
    </row>
    <row r="12" spans="1:30" x14ac:dyDescent="0.3">
      <c r="A12">
        <v>9</v>
      </c>
      <c r="B12">
        <v>0.44800000000000001</v>
      </c>
      <c r="C12">
        <v>-8.5999999999999993E-2</v>
      </c>
      <c r="D12">
        <v>0.253</v>
      </c>
      <c r="E12">
        <v>0.66200000000000003</v>
      </c>
      <c r="F12">
        <v>0.78400000000000003</v>
      </c>
      <c r="G12">
        <v>0.64100000000000001</v>
      </c>
      <c r="L12" s="1">
        <f t="shared" si="0"/>
        <v>716.5</v>
      </c>
      <c r="M12" s="1">
        <f t="shared" si="1"/>
        <v>535.5</v>
      </c>
      <c r="N12" s="1"/>
      <c r="O12" s="1">
        <f t="shared" si="2"/>
        <v>831</v>
      </c>
      <c r="P12" s="1">
        <f t="shared" si="3"/>
        <v>108</v>
      </c>
      <c r="Q12" s="1"/>
      <c r="R12" s="1" t="str">
        <f t="shared" si="4"/>
        <v/>
      </c>
      <c r="S12" s="1" t="str">
        <f t="shared" si="5"/>
        <v/>
      </c>
      <c r="T12" s="1"/>
      <c r="V12" s="2">
        <f t="shared" si="6"/>
        <v>432.36607142857144</v>
      </c>
      <c r="W12" s="2">
        <f t="shared" si="7"/>
        <v>2320.9302325581398</v>
      </c>
      <c r="X12" s="1">
        <v>10</v>
      </c>
      <c r="Y12" s="2">
        <f t="shared" si="12"/>
        <v>41.993957703927492</v>
      </c>
      <c r="Z12" s="2">
        <f t="shared" si="9"/>
        <v>441.19897959183675</v>
      </c>
      <c r="AB12" s="2" t="str">
        <f t="shared" si="10"/>
        <v/>
      </c>
      <c r="AC12" s="2" t="str">
        <f t="shared" si="11"/>
        <v/>
      </c>
    </row>
    <row r="13" spans="1:30" x14ac:dyDescent="0.3">
      <c r="A13">
        <v>10</v>
      </c>
      <c r="B13">
        <v>0.34799999999999998</v>
      </c>
      <c r="C13">
        <v>-8.5999999999999993E-2</v>
      </c>
      <c r="D13">
        <v>0.253</v>
      </c>
      <c r="L13" s="1">
        <f t="shared" si="0"/>
        <v>666.5</v>
      </c>
      <c r="M13" s="1">
        <f t="shared" si="1"/>
        <v>535.5</v>
      </c>
      <c r="N13" s="1"/>
      <c r="O13" s="1" t="str">
        <f t="shared" si="2"/>
        <v/>
      </c>
      <c r="P13" s="1" t="str">
        <f t="shared" si="3"/>
        <v/>
      </c>
      <c r="Q13" s="1"/>
      <c r="R13" s="1" t="str">
        <f t="shared" si="4"/>
        <v/>
      </c>
      <c r="S13" s="1" t="str">
        <f t="shared" si="5"/>
        <v/>
      </c>
      <c r="T13" s="1"/>
      <c r="V13" s="2">
        <f t="shared" si="6"/>
        <v>513.50574712643675</v>
      </c>
      <c r="W13" s="2">
        <f t="shared" si="7"/>
        <v>2320.9302325581398</v>
      </c>
      <c r="X13">
        <v>11</v>
      </c>
    </row>
    <row r="14" spans="1:30" x14ac:dyDescent="0.3">
      <c r="A14">
        <v>11</v>
      </c>
      <c r="B14">
        <v>0.34799999999999998</v>
      </c>
      <c r="C14">
        <v>1.4E-2</v>
      </c>
      <c r="D14">
        <v>0.253</v>
      </c>
      <c r="L14" s="1">
        <f t="shared" si="0"/>
        <v>666.5</v>
      </c>
      <c r="M14" s="1">
        <f t="shared" si="1"/>
        <v>485.5</v>
      </c>
      <c r="N14" s="1"/>
      <c r="O14" s="1" t="str">
        <f t="shared" si="2"/>
        <v/>
      </c>
      <c r="P14" s="1" t="str">
        <f t="shared" si="3"/>
        <v/>
      </c>
      <c r="Q14" s="1"/>
      <c r="R14" s="1" t="str">
        <f t="shared" si="4"/>
        <v/>
      </c>
      <c r="S14" s="1" t="str">
        <f t="shared" si="5"/>
        <v/>
      </c>
      <c r="T14" s="1"/>
      <c r="V14" s="2">
        <f t="shared" si="6"/>
        <v>513.50574712643675</v>
      </c>
      <c r="W14" s="2">
        <f>IF(COUNT(B14)=0,"",850-D14/C14*500)</f>
        <v>-8185.7142857142862</v>
      </c>
      <c r="X14">
        <v>12</v>
      </c>
    </row>
    <row r="15" spans="1:30" x14ac:dyDescent="0.3">
      <c r="A15">
        <v>12</v>
      </c>
      <c r="B15">
        <v>0.248</v>
      </c>
      <c r="C15">
        <v>1.4E-2</v>
      </c>
      <c r="D15">
        <v>0.253</v>
      </c>
      <c r="L15" s="1">
        <f t="shared" si="0"/>
        <v>616.5</v>
      </c>
      <c r="M15" s="1">
        <f t="shared" si="1"/>
        <v>485.5</v>
      </c>
      <c r="N15" s="1"/>
      <c r="O15" s="1" t="str">
        <f t="shared" si="2"/>
        <v/>
      </c>
      <c r="P15" s="1" t="str">
        <f t="shared" si="3"/>
        <v/>
      </c>
      <c r="Q15" s="1"/>
      <c r="R15" s="1" t="str">
        <f t="shared" si="4"/>
        <v/>
      </c>
      <c r="S15" s="1" t="str">
        <f t="shared" si="5"/>
        <v/>
      </c>
      <c r="T15" s="1"/>
      <c r="V15" s="2">
        <f t="shared" si="6"/>
        <v>660.08064516129036</v>
      </c>
      <c r="W15" s="2">
        <f t="shared" si="7"/>
        <v>-8185.7142857142862</v>
      </c>
      <c r="X15" s="1">
        <v>13</v>
      </c>
    </row>
    <row r="16" spans="1:30" x14ac:dyDescent="0.3">
      <c r="A16">
        <v>13</v>
      </c>
      <c r="L16" s="1" t="str">
        <f t="shared" si="0"/>
        <v/>
      </c>
      <c r="M16" s="1" t="str">
        <f t="shared" si="1"/>
        <v/>
      </c>
      <c r="N16" s="1"/>
      <c r="O16" s="1" t="str">
        <f t="shared" si="2"/>
        <v/>
      </c>
      <c r="P16" s="1" t="str">
        <f t="shared" si="3"/>
        <v/>
      </c>
      <c r="Q16" s="1"/>
      <c r="R16" s="1" t="str">
        <f t="shared" si="4"/>
        <v/>
      </c>
      <c r="S16" s="1" t="str">
        <f t="shared" si="5"/>
        <v/>
      </c>
      <c r="T16" s="1"/>
      <c r="V16" s="2" t="str">
        <f t="shared" si="6"/>
        <v/>
      </c>
      <c r="W16" s="2" t="str">
        <f t="shared" si="7"/>
        <v/>
      </c>
    </row>
    <row r="17" spans="1:23" x14ac:dyDescent="0.3">
      <c r="A17">
        <v>14</v>
      </c>
      <c r="L17" s="1" t="str">
        <f t="shared" si="0"/>
        <v/>
      </c>
      <c r="M17" s="1" t="str">
        <f t="shared" si="1"/>
        <v/>
      </c>
      <c r="N17" s="1"/>
      <c r="O17" s="1" t="str">
        <f t="shared" si="2"/>
        <v/>
      </c>
      <c r="P17" s="1" t="str">
        <f t="shared" si="3"/>
        <v/>
      </c>
      <c r="Q17" s="1"/>
      <c r="R17" s="1" t="str">
        <f t="shared" si="4"/>
        <v/>
      </c>
      <c r="S17" s="1" t="str">
        <f t="shared" si="5"/>
        <v/>
      </c>
      <c r="T17" s="1"/>
      <c r="V17" s="2" t="str">
        <f t="shared" si="6"/>
        <v/>
      </c>
      <c r="W17" s="2" t="str">
        <f t="shared" si="7"/>
        <v/>
      </c>
    </row>
    <row r="23" spans="1:23" x14ac:dyDescent="0.3">
      <c r="H23" t="s">
        <v>7</v>
      </c>
    </row>
    <row r="24" spans="1:23" x14ac:dyDescent="0.3">
      <c r="H24" t="s">
        <v>8</v>
      </c>
    </row>
    <row r="25" spans="1:23" x14ac:dyDescent="0.3">
      <c r="H25" t="s">
        <v>9</v>
      </c>
      <c r="L25">
        <f>D15/B15</f>
        <v>1.0201612903225807</v>
      </c>
      <c r="M25">
        <f>D15/C15</f>
        <v>18.071428571428573</v>
      </c>
    </row>
    <row r="26" spans="1:23" x14ac:dyDescent="0.3">
      <c r="H26">
        <f>(D14-C14)/B14</f>
        <v>0.68678160919540232</v>
      </c>
      <c r="I26">
        <f>H26*500+150</f>
        <v>493.39080459770116</v>
      </c>
    </row>
    <row r="27" spans="1:23" x14ac:dyDescent="0.3">
      <c r="H27">
        <f>(D15-C15)/B15</f>
        <v>0.96370967741935476</v>
      </c>
      <c r="I27">
        <f>H27*500+150</f>
        <v>631.85483870967732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9C7A1-8E12-4099-BFB4-B0162B0D233D}">
  <dimension ref="A1:T18"/>
  <sheetViews>
    <sheetView zoomScale="70" zoomScaleNormal="70" workbookViewId="0">
      <selection activeCell="N3" sqref="N3"/>
    </sheetView>
  </sheetViews>
  <sheetFormatPr defaultRowHeight="16.5" x14ac:dyDescent="0.3"/>
  <cols>
    <col min="17" max="17" width="12.75" bestFit="1" customWidth="1"/>
  </cols>
  <sheetData>
    <row r="1" spans="1:20" x14ac:dyDescent="0.3">
      <c r="B1" t="s">
        <v>3</v>
      </c>
      <c r="E1" t="s">
        <v>4</v>
      </c>
      <c r="H1" t="s">
        <v>5</v>
      </c>
      <c r="L1" t="s">
        <v>3</v>
      </c>
      <c r="O1" t="s">
        <v>4</v>
      </c>
      <c r="R1" t="s">
        <v>5</v>
      </c>
    </row>
    <row r="2" spans="1:20" x14ac:dyDescent="0.3">
      <c r="B2" t="s">
        <v>0</v>
      </c>
      <c r="C2" t="s">
        <v>1</v>
      </c>
      <c r="D2" t="s">
        <v>6</v>
      </c>
      <c r="E2" t="s">
        <v>0</v>
      </c>
      <c r="F2" t="s">
        <v>1</v>
      </c>
      <c r="G2" t="s">
        <v>6</v>
      </c>
      <c r="H2" t="s">
        <v>0</v>
      </c>
      <c r="I2" t="s">
        <v>1</v>
      </c>
      <c r="J2" t="s">
        <v>6</v>
      </c>
      <c r="L2" t="s">
        <v>0</v>
      </c>
      <c r="M2" t="s">
        <v>1</v>
      </c>
      <c r="N2" t="s">
        <v>6</v>
      </c>
      <c r="O2" t="s">
        <v>0</v>
      </c>
      <c r="P2" t="s">
        <v>1</v>
      </c>
      <c r="Q2" t="s">
        <v>6</v>
      </c>
      <c r="R2" t="s">
        <v>0</v>
      </c>
      <c r="S2" t="s">
        <v>1</v>
      </c>
      <c r="T2" t="s">
        <v>6</v>
      </c>
    </row>
    <row r="3" spans="1:20" x14ac:dyDescent="0.3">
      <c r="A3" t="s">
        <v>2</v>
      </c>
      <c r="B3">
        <v>0.96599999999999997</v>
      </c>
      <c r="C3">
        <v>0.28999999999999998</v>
      </c>
      <c r="D3">
        <v>7.4999999999999997E-2</v>
      </c>
      <c r="E3">
        <v>-0.438</v>
      </c>
      <c r="F3">
        <v>0.38400000000000001</v>
      </c>
      <c r="G3">
        <v>0.64100000000000001</v>
      </c>
      <c r="H3">
        <v>-0.91200000000000003</v>
      </c>
      <c r="I3">
        <v>0.5</v>
      </c>
      <c r="J3">
        <v>6.4000000000000001E-2</v>
      </c>
      <c r="L3" s="1">
        <f>IF(COUNT(B3)=0,"",50 + B3*800 - 7.5)</f>
        <v>815.3</v>
      </c>
      <c r="M3" s="1">
        <f>IF(COUNT(C3)=0,"",950 - C3*800 - 7.5)</f>
        <v>710.5</v>
      </c>
      <c r="N3" s="1">
        <f>IF(COUNT(D3)=0,"",50 + D3*800)</f>
        <v>110</v>
      </c>
      <c r="O3" s="1">
        <f>IF(COUNT(E3)=0,"",500 + E3*500 - 7.5)</f>
        <v>273.5</v>
      </c>
      <c r="P3" s="1">
        <f>IF(COUNT(F3)=0,"",500 - F3*500 - 7.5)</f>
        <v>300.5</v>
      </c>
      <c r="Q3" s="1">
        <f>IF(COUNT(G3)=0,"",500 + G3*500)</f>
        <v>820.5</v>
      </c>
      <c r="R3" s="1">
        <f>IF(COUNT(H3)=0,"",500 + H3*500 - 7.5)</f>
        <v>36.5</v>
      </c>
      <c r="S3" s="1">
        <f>IF(COUNT(I3)=0,"",500 - I3*500 - 7.5)</f>
        <v>242.5</v>
      </c>
      <c r="T3" s="1">
        <f>IF(COUNT(J3)=0,"",500 + J3*500)</f>
        <v>532</v>
      </c>
    </row>
    <row r="4" spans="1:20" x14ac:dyDescent="0.3">
      <c r="A4">
        <v>1</v>
      </c>
      <c r="B4">
        <v>0.71599999999999997</v>
      </c>
      <c r="C4">
        <v>0.04</v>
      </c>
      <c r="E4">
        <v>-0.23799999999999999</v>
      </c>
      <c r="F4">
        <v>0.58399999999999996</v>
      </c>
      <c r="H4">
        <v>-0.81200000000000006</v>
      </c>
      <c r="I4">
        <v>0.6</v>
      </c>
      <c r="L4" s="1">
        <f t="shared" ref="L4:L17" si="0">IF(COUNT(B4)=0,"",50 + B4*800 - 7.5)</f>
        <v>615.29999999999995</v>
      </c>
      <c r="M4" s="1">
        <f t="shared" ref="M4:M18" si="1">IF(COUNT(C4)=0,"",950 - C4*800 - 7.5)</f>
        <v>910.5</v>
      </c>
      <c r="N4" s="1">
        <f>IF(COUNT(D3)=0,"",950 - D3*800)</f>
        <v>890</v>
      </c>
      <c r="O4" s="1">
        <f t="shared" ref="O4:O17" si="2">IF(COUNT(E4)=0,"",500 + E4*500 - 7.5)</f>
        <v>373.5</v>
      </c>
      <c r="P4" s="1">
        <f t="shared" ref="P4:P17" si="3">IF(COUNT(F4)=0,"",500 - F4*500 - 7.5)</f>
        <v>200.5</v>
      </c>
      <c r="Q4" s="1">
        <f>IF(COUNT(G3)=0,"",500 - G3*500)</f>
        <v>179.5</v>
      </c>
      <c r="R4" s="1">
        <f t="shared" ref="R4:R17" si="4">IF(COUNT(H4)=0,"",500 + H4*500 - 7.5)</f>
        <v>86.5</v>
      </c>
      <c r="S4" s="1">
        <f t="shared" ref="S4:S17" si="5">IF(COUNT(I4)=0,"",500 - I4*500 - 7.5)</f>
        <v>192.5</v>
      </c>
      <c r="T4" s="1">
        <f>IF(COUNT(J3)=0,"",500 - J3*500)</f>
        <v>468</v>
      </c>
    </row>
    <row r="5" spans="1:20" x14ac:dyDescent="0.3">
      <c r="A5">
        <v>2</v>
      </c>
      <c r="B5">
        <v>0.46600000000000003</v>
      </c>
      <c r="C5">
        <v>0.04</v>
      </c>
      <c r="E5">
        <v>-3.7999999999999999E-2</v>
      </c>
      <c r="F5">
        <v>0.78400000000000003</v>
      </c>
      <c r="H5">
        <v>-0.71199999999999997</v>
      </c>
      <c r="I5">
        <v>0.7</v>
      </c>
      <c r="L5" s="1">
        <f t="shared" si="0"/>
        <v>415.3</v>
      </c>
      <c r="M5" s="1">
        <f t="shared" si="1"/>
        <v>910.5</v>
      </c>
      <c r="N5" s="1"/>
      <c r="O5" s="1">
        <f t="shared" si="2"/>
        <v>473.5</v>
      </c>
      <c r="P5" s="1">
        <f t="shared" si="3"/>
        <v>100.5</v>
      </c>
      <c r="Q5" s="1"/>
      <c r="R5" s="1">
        <f t="shared" si="4"/>
        <v>136.5</v>
      </c>
      <c r="S5" s="1">
        <f t="shared" si="5"/>
        <v>142.5</v>
      </c>
      <c r="T5" s="1"/>
    </row>
    <row r="6" spans="1:20" x14ac:dyDescent="0.3">
      <c r="A6">
        <v>3</v>
      </c>
      <c r="B6">
        <v>0.216</v>
      </c>
      <c r="C6">
        <v>0.04</v>
      </c>
      <c r="E6">
        <v>6.2E-2</v>
      </c>
      <c r="F6">
        <v>0.78400000000000003</v>
      </c>
      <c r="H6">
        <v>-0.61199999999999999</v>
      </c>
      <c r="I6">
        <v>0.7</v>
      </c>
      <c r="L6" s="1">
        <f t="shared" si="0"/>
        <v>215.3</v>
      </c>
      <c r="M6" s="1">
        <f t="shared" si="1"/>
        <v>910.5</v>
      </c>
      <c r="N6" s="1"/>
      <c r="O6" s="1">
        <f t="shared" si="2"/>
        <v>523.5</v>
      </c>
      <c r="P6" s="1">
        <f t="shared" si="3"/>
        <v>100.5</v>
      </c>
      <c r="Q6" s="1"/>
      <c r="R6" s="1">
        <f t="shared" si="4"/>
        <v>186.5</v>
      </c>
      <c r="S6" s="1">
        <f t="shared" si="5"/>
        <v>142.5</v>
      </c>
      <c r="T6" s="1"/>
    </row>
    <row r="7" spans="1:20" x14ac:dyDescent="0.3">
      <c r="A7">
        <v>4</v>
      </c>
      <c r="B7">
        <v>0.216</v>
      </c>
      <c r="C7">
        <v>0.28999999999999998</v>
      </c>
      <c r="E7">
        <v>0.16200000000000001</v>
      </c>
      <c r="F7">
        <v>0.78400000000000003</v>
      </c>
      <c r="H7">
        <v>-0.51200000000000001</v>
      </c>
      <c r="I7">
        <v>0.7</v>
      </c>
      <c r="L7" s="1">
        <f t="shared" si="0"/>
        <v>215.3</v>
      </c>
      <c r="M7" s="1">
        <f t="shared" si="1"/>
        <v>710.5</v>
      </c>
      <c r="N7" s="1"/>
      <c r="O7" s="1">
        <f t="shared" si="2"/>
        <v>573.5</v>
      </c>
      <c r="P7" s="1">
        <f t="shared" si="3"/>
        <v>100.5</v>
      </c>
      <c r="Q7" s="1"/>
      <c r="R7" s="1">
        <f t="shared" si="4"/>
        <v>236.5</v>
      </c>
      <c r="S7" s="1">
        <f t="shared" si="5"/>
        <v>142.5</v>
      </c>
      <c r="T7" s="1"/>
    </row>
    <row r="8" spans="1:20" x14ac:dyDescent="0.3">
      <c r="A8">
        <v>5</v>
      </c>
      <c r="B8">
        <v>0.216</v>
      </c>
      <c r="C8">
        <v>0.28999999999999998</v>
      </c>
      <c r="E8">
        <v>0.26200000000000001</v>
      </c>
      <c r="F8">
        <v>0.78400000000000003</v>
      </c>
      <c r="H8">
        <v>-0.41199999999999998</v>
      </c>
      <c r="I8">
        <v>0.7</v>
      </c>
      <c r="L8" s="1">
        <f t="shared" si="0"/>
        <v>215.3</v>
      </c>
      <c r="M8" s="1">
        <f t="shared" si="1"/>
        <v>710.5</v>
      </c>
      <c r="N8" s="1"/>
      <c r="O8" s="1">
        <f t="shared" si="2"/>
        <v>623.5</v>
      </c>
      <c r="P8" s="1">
        <f t="shared" si="3"/>
        <v>100.5</v>
      </c>
      <c r="Q8" s="1"/>
      <c r="R8" s="1">
        <f t="shared" si="4"/>
        <v>286.5</v>
      </c>
      <c r="S8" s="1">
        <f t="shared" si="5"/>
        <v>142.5</v>
      </c>
      <c r="T8" s="1"/>
    </row>
    <row r="9" spans="1:20" x14ac:dyDescent="0.3">
      <c r="A9">
        <v>6</v>
      </c>
      <c r="B9">
        <v>9.0999999999999998E-2</v>
      </c>
      <c r="C9">
        <v>0.16500000000000001</v>
      </c>
      <c r="D9">
        <v>0.125</v>
      </c>
      <c r="E9">
        <v>0.36199999999999999</v>
      </c>
      <c r="F9">
        <v>0.78400000000000003</v>
      </c>
      <c r="H9">
        <v>-0.312</v>
      </c>
      <c r="I9">
        <v>0.7</v>
      </c>
      <c r="L9" s="1">
        <f t="shared" si="0"/>
        <v>115.3</v>
      </c>
      <c r="M9" s="1">
        <f t="shared" si="1"/>
        <v>810.5</v>
      </c>
      <c r="N9" s="1"/>
      <c r="O9" s="1">
        <f t="shared" si="2"/>
        <v>673.5</v>
      </c>
      <c r="P9" s="1">
        <f t="shared" si="3"/>
        <v>100.5</v>
      </c>
      <c r="Q9" s="1"/>
      <c r="R9" s="1">
        <f>IF(COUNT(H9)=0,"",500 + H9*500 - 7.5)</f>
        <v>336.5</v>
      </c>
      <c r="S9" s="1">
        <f t="shared" si="5"/>
        <v>142.5</v>
      </c>
      <c r="T9" s="1"/>
    </row>
    <row r="10" spans="1:20" x14ac:dyDescent="0.3">
      <c r="A10">
        <v>7</v>
      </c>
      <c r="B10">
        <v>9.0999999999999998E-2</v>
      </c>
      <c r="C10">
        <v>0.16500000000000001</v>
      </c>
      <c r="E10">
        <v>0.46200000000000002</v>
      </c>
      <c r="F10">
        <v>0.78400000000000003</v>
      </c>
      <c r="H10">
        <v>-0.21199999999999999</v>
      </c>
      <c r="I10">
        <v>0.7</v>
      </c>
      <c r="L10" s="1">
        <f t="shared" si="0"/>
        <v>115.3</v>
      </c>
      <c r="M10" s="1">
        <f t="shared" si="1"/>
        <v>810.5</v>
      </c>
      <c r="N10" s="1"/>
      <c r="O10" s="1">
        <f t="shared" si="2"/>
        <v>723.5</v>
      </c>
      <c r="P10" s="1">
        <f t="shared" si="3"/>
        <v>100.5</v>
      </c>
      <c r="Q10" s="1"/>
      <c r="R10" s="1">
        <f t="shared" si="4"/>
        <v>386.5</v>
      </c>
      <c r="S10" s="1">
        <f t="shared" si="5"/>
        <v>142.5</v>
      </c>
      <c r="T10" s="1"/>
    </row>
    <row r="11" spans="1:20" x14ac:dyDescent="0.3">
      <c r="A11">
        <v>8</v>
      </c>
      <c r="B11">
        <v>2.8500000000000001E-2</v>
      </c>
      <c r="C11">
        <v>0.10249999999999999</v>
      </c>
      <c r="D11">
        <v>6.25E-2</v>
      </c>
      <c r="E11">
        <v>0.56200000000000006</v>
      </c>
      <c r="F11">
        <v>0.78400000000000003</v>
      </c>
      <c r="H11">
        <v>-0.112</v>
      </c>
      <c r="I11">
        <v>0.7</v>
      </c>
      <c r="L11" s="1">
        <f t="shared" si="0"/>
        <v>65.3</v>
      </c>
      <c r="M11" s="1">
        <f t="shared" si="1"/>
        <v>860.5</v>
      </c>
      <c r="N11" s="1"/>
      <c r="O11" s="1">
        <f t="shared" si="2"/>
        <v>773.5</v>
      </c>
      <c r="P11" s="1">
        <f t="shared" si="3"/>
        <v>100.5</v>
      </c>
      <c r="Q11" s="1"/>
      <c r="R11" s="1">
        <f t="shared" si="4"/>
        <v>436.5</v>
      </c>
      <c r="S11" s="1">
        <f t="shared" si="5"/>
        <v>142.5</v>
      </c>
      <c r="T11" s="1"/>
    </row>
    <row r="12" spans="1:20" x14ac:dyDescent="0.3">
      <c r="A12">
        <v>9</v>
      </c>
      <c r="B12">
        <v>9.0999999999999998E-2</v>
      </c>
      <c r="C12">
        <v>0.10249999999999999</v>
      </c>
      <c r="E12">
        <v>0.66200000000000003</v>
      </c>
      <c r="F12">
        <v>0.78400000000000003</v>
      </c>
      <c r="H12">
        <v>-1.2E-2</v>
      </c>
      <c r="I12">
        <v>0.7</v>
      </c>
      <c r="L12" s="1">
        <f t="shared" si="0"/>
        <v>115.3</v>
      </c>
      <c r="M12" s="1">
        <f t="shared" si="1"/>
        <v>860.5</v>
      </c>
      <c r="N12" s="1"/>
      <c r="O12" s="1">
        <f t="shared" si="2"/>
        <v>823.5</v>
      </c>
      <c r="P12" s="1">
        <f t="shared" si="3"/>
        <v>100.5</v>
      </c>
      <c r="Q12" s="1"/>
      <c r="R12" s="1">
        <f t="shared" si="4"/>
        <v>486.5</v>
      </c>
      <c r="S12" s="1">
        <f t="shared" si="5"/>
        <v>142.5</v>
      </c>
      <c r="T12" s="1"/>
    </row>
    <row r="13" spans="1:20" x14ac:dyDescent="0.3">
      <c r="A13">
        <v>10</v>
      </c>
      <c r="B13">
        <v>9.0999999999999998E-2</v>
      </c>
      <c r="C13">
        <v>0.10249999999999999</v>
      </c>
      <c r="H13">
        <v>8.7999999999999995E-2</v>
      </c>
      <c r="I13">
        <v>0.7</v>
      </c>
      <c r="L13" s="1">
        <f t="shared" si="0"/>
        <v>115.3</v>
      </c>
      <c r="M13" s="1">
        <f t="shared" si="1"/>
        <v>860.5</v>
      </c>
      <c r="N13" s="1"/>
      <c r="O13" s="1" t="str">
        <f t="shared" si="2"/>
        <v/>
      </c>
      <c r="P13" s="1" t="str">
        <f t="shared" si="3"/>
        <v/>
      </c>
      <c r="Q13" s="1"/>
      <c r="R13" s="1">
        <f t="shared" si="4"/>
        <v>536.5</v>
      </c>
      <c r="S13" s="1">
        <f t="shared" si="5"/>
        <v>142.5</v>
      </c>
      <c r="T13" s="1"/>
    </row>
    <row r="14" spans="1:20" x14ac:dyDescent="0.3">
      <c r="A14">
        <v>11</v>
      </c>
      <c r="B14">
        <v>5.9749999999999998E-2</v>
      </c>
      <c r="C14">
        <v>7.1249999999999994E-2</v>
      </c>
      <c r="D14">
        <v>3.125E-2</v>
      </c>
      <c r="H14">
        <v>8.7999999999999995E-2</v>
      </c>
      <c r="I14">
        <v>0.6</v>
      </c>
      <c r="L14" s="1">
        <f t="shared" si="0"/>
        <v>90.3</v>
      </c>
      <c r="M14" s="1">
        <f t="shared" si="1"/>
        <v>885.5</v>
      </c>
      <c r="N14" s="1"/>
      <c r="O14" s="1" t="str">
        <f t="shared" si="2"/>
        <v/>
      </c>
      <c r="P14" s="1" t="str">
        <f t="shared" si="3"/>
        <v/>
      </c>
      <c r="Q14" s="1"/>
      <c r="R14" s="1">
        <f t="shared" si="4"/>
        <v>536.5</v>
      </c>
      <c r="S14" s="1">
        <f t="shared" si="5"/>
        <v>192.5</v>
      </c>
      <c r="T14" s="1"/>
    </row>
    <row r="15" spans="1:20" x14ac:dyDescent="0.3">
      <c r="A15">
        <v>12</v>
      </c>
      <c r="L15" s="1" t="str">
        <f t="shared" si="0"/>
        <v/>
      </c>
      <c r="M15" s="1" t="str">
        <f t="shared" si="1"/>
        <v/>
      </c>
      <c r="N15" s="1"/>
      <c r="O15" s="1" t="str">
        <f t="shared" si="2"/>
        <v/>
      </c>
      <c r="P15" s="1" t="str">
        <f t="shared" si="3"/>
        <v/>
      </c>
      <c r="Q15" s="1"/>
      <c r="R15" s="1" t="str">
        <f t="shared" si="4"/>
        <v/>
      </c>
      <c r="S15" s="1" t="str">
        <f t="shared" si="5"/>
        <v/>
      </c>
      <c r="T15" s="1"/>
    </row>
    <row r="16" spans="1:20" x14ac:dyDescent="0.3">
      <c r="A16">
        <v>13</v>
      </c>
      <c r="L16" s="1" t="str">
        <f t="shared" si="0"/>
        <v/>
      </c>
      <c r="M16" s="1" t="str">
        <f t="shared" si="1"/>
        <v/>
      </c>
      <c r="N16" s="1"/>
      <c r="O16" s="1" t="str">
        <f t="shared" si="2"/>
        <v/>
      </c>
      <c r="P16" s="1" t="str">
        <f t="shared" si="3"/>
        <v/>
      </c>
      <c r="Q16" s="1"/>
      <c r="R16" s="1" t="str">
        <f t="shared" si="4"/>
        <v/>
      </c>
      <c r="S16" s="1" t="str">
        <f t="shared" si="5"/>
        <v/>
      </c>
      <c r="T16" s="1"/>
    </row>
    <row r="17" spans="1:20" x14ac:dyDescent="0.3">
      <c r="A17">
        <v>14</v>
      </c>
      <c r="L17" s="1" t="str">
        <f t="shared" si="0"/>
        <v/>
      </c>
      <c r="M17" s="1" t="str">
        <f t="shared" si="1"/>
        <v/>
      </c>
      <c r="N17" s="1"/>
      <c r="O17" s="1" t="str">
        <f t="shared" si="2"/>
        <v/>
      </c>
      <c r="P17" s="1" t="str">
        <f t="shared" si="3"/>
        <v/>
      </c>
      <c r="Q17" s="1"/>
      <c r="R17" s="1" t="str">
        <f t="shared" si="4"/>
        <v/>
      </c>
      <c r="S17" s="1" t="str">
        <f t="shared" si="5"/>
        <v/>
      </c>
      <c r="T17" s="1"/>
    </row>
    <row r="18" spans="1:20" x14ac:dyDescent="0.3">
      <c r="M18" s="1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김건호</dc:creator>
  <cp:lastModifiedBy>김건호</cp:lastModifiedBy>
  <dcterms:created xsi:type="dcterms:W3CDTF">2019-09-12T06:58:12Z</dcterms:created>
  <dcterms:modified xsi:type="dcterms:W3CDTF">2019-09-18T12:54:24Z</dcterms:modified>
</cp:coreProperties>
</file>