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hidePivotFieldList="1" defaultThemeVersion="166925"/>
  <mc:AlternateContent xmlns:mc="http://schemas.openxmlformats.org/markup-compatibility/2006">
    <mc:Choice Requires="x15">
      <x15ac:absPath xmlns:x15ac="http://schemas.microsoft.com/office/spreadsheetml/2010/11/ac" url="/Users/guntasgoforward.com/Desktop/data bootcamp/"/>
    </mc:Choice>
  </mc:AlternateContent>
  <xr:revisionPtr revIDLastSave="0" documentId="13_ncr:1_{3F8FAEFB-6408-554C-88AB-E732E7C76F32}" xr6:coauthVersionLast="47" xr6:coauthVersionMax="47" xr10:uidLastSave="{00000000-0000-0000-0000-000000000000}"/>
  <bookViews>
    <workbookView xWindow="35720" yWindow="640" windowWidth="31480" windowHeight="16360" xr2:uid="{00000000-000D-0000-FFFF-FFFF00000000}"/>
  </bookViews>
  <sheets>
    <sheet name="Crowdfunding" sheetId="1" r:id="rId1"/>
    <sheet name="Sheet1" sheetId="6" r:id="rId2"/>
    <sheet name="Campaign Outcomes by Category" sheetId="2" r:id="rId3"/>
    <sheet name="Campaign Outcomes by Sub-Catego" sheetId="4" r:id="rId4"/>
    <sheet name="Launch Date Outcomes" sheetId="5" r:id="rId5"/>
    <sheet name="Goal Outcomes" sheetId="7" r:id="rId6"/>
    <sheet name="Statistical Analysis" sheetId="8" r:id="rId7"/>
  </sheets>
  <definedNames>
    <definedName name="_xlchart.v1.0" hidden="1">'Statistical Analysis'!$N$1:$N$1008</definedName>
    <definedName name="_xlchart.v1.1" hidden="1">'Statistical Analysis'!$K$1:$K$1008</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 i="8" l="1" a="1"/>
  <c r="N1" i="8" s="1"/>
  <c r="C7" i="8" s="1"/>
  <c r="K1" i="8" a="1"/>
  <c r="K1" i="8" s="1"/>
  <c r="B4" i="8" s="1"/>
  <c r="D3" i="7"/>
  <c r="C3" i="7"/>
  <c r="B3" i="7"/>
  <c r="D12" i="7"/>
  <c r="C12" i="7"/>
  <c r="B12" i="7"/>
  <c r="D13" i="7"/>
  <c r="D11" i="7"/>
  <c r="D10" i="7"/>
  <c r="D9" i="7"/>
  <c r="D8" i="7"/>
  <c r="D7" i="7"/>
  <c r="D6" i="7"/>
  <c r="D5" i="7"/>
  <c r="D4" i="7"/>
  <c r="D2" i="7"/>
  <c r="C13" i="7"/>
  <c r="C11" i="7"/>
  <c r="C10" i="7"/>
  <c r="C9" i="7"/>
  <c r="C8" i="7"/>
  <c r="C7" i="7"/>
  <c r="C6" i="7"/>
  <c r="C5" i="7"/>
  <c r="C4" i="7"/>
  <c r="C2" i="7"/>
  <c r="B13" i="7"/>
  <c r="B11" i="7"/>
  <c r="B10" i="7"/>
  <c r="B9" i="7"/>
  <c r="E9" i="7" s="1"/>
  <c r="F9" i="7" s="1"/>
  <c r="B8" i="7"/>
  <c r="B7" i="7"/>
  <c r="E7" i="7" s="1"/>
  <c r="B6" i="7"/>
  <c r="E6" i="7" s="1"/>
  <c r="B5" i="7"/>
  <c r="B4" i="7"/>
  <c r="B2" i="7"/>
  <c r="T1001" i="1"/>
  <c r="T1000" i="1"/>
  <c r="T999" i="1"/>
  <c r="T998" i="1"/>
  <c r="T997" i="1"/>
  <c r="T996" i="1"/>
  <c r="T995" i="1"/>
  <c r="T994" i="1"/>
  <c r="T993" i="1"/>
  <c r="T992" i="1"/>
  <c r="T991" i="1"/>
  <c r="T990" i="1"/>
  <c r="T989" i="1"/>
  <c r="T988" i="1"/>
  <c r="T987" i="1"/>
  <c r="T986" i="1"/>
  <c r="T985" i="1"/>
  <c r="T984" i="1"/>
  <c r="T983" i="1"/>
  <c r="T982" i="1"/>
  <c r="T981" i="1"/>
  <c r="T980" i="1"/>
  <c r="T979" i="1"/>
  <c r="T978" i="1"/>
  <c r="T977" i="1"/>
  <c r="T976" i="1"/>
  <c r="T975" i="1"/>
  <c r="T974" i="1"/>
  <c r="T973" i="1"/>
  <c r="T972" i="1"/>
  <c r="T971" i="1"/>
  <c r="T970" i="1"/>
  <c r="T969" i="1"/>
  <c r="T968" i="1"/>
  <c r="T967" i="1"/>
  <c r="T966" i="1"/>
  <c r="T965" i="1"/>
  <c r="T964" i="1"/>
  <c r="T963" i="1"/>
  <c r="T962" i="1"/>
  <c r="T961" i="1"/>
  <c r="T960" i="1"/>
  <c r="T959" i="1"/>
  <c r="T958" i="1"/>
  <c r="T957" i="1"/>
  <c r="T956" i="1"/>
  <c r="T955" i="1"/>
  <c r="T954" i="1"/>
  <c r="T953" i="1"/>
  <c r="T952" i="1"/>
  <c r="T951" i="1"/>
  <c r="T950" i="1"/>
  <c r="T949" i="1"/>
  <c r="T948" i="1"/>
  <c r="T947" i="1"/>
  <c r="T946" i="1"/>
  <c r="T945" i="1"/>
  <c r="T944" i="1"/>
  <c r="T943" i="1"/>
  <c r="T942" i="1"/>
  <c r="T941" i="1"/>
  <c r="T940" i="1"/>
  <c r="T939" i="1"/>
  <c r="T938" i="1"/>
  <c r="T937" i="1"/>
  <c r="T936" i="1"/>
  <c r="T935" i="1"/>
  <c r="T934" i="1"/>
  <c r="T933" i="1"/>
  <c r="T932" i="1"/>
  <c r="T931" i="1"/>
  <c r="T930" i="1"/>
  <c r="T929" i="1"/>
  <c r="T928" i="1"/>
  <c r="T927" i="1"/>
  <c r="T926" i="1"/>
  <c r="T925" i="1"/>
  <c r="T924" i="1"/>
  <c r="T923" i="1"/>
  <c r="T922" i="1"/>
  <c r="T921" i="1"/>
  <c r="T920" i="1"/>
  <c r="T919" i="1"/>
  <c r="T918" i="1"/>
  <c r="T917" i="1"/>
  <c r="T916" i="1"/>
  <c r="T915" i="1"/>
  <c r="T914" i="1"/>
  <c r="T913" i="1"/>
  <c r="T912" i="1"/>
  <c r="T911" i="1"/>
  <c r="T910" i="1"/>
  <c r="T909" i="1"/>
  <c r="T908" i="1"/>
  <c r="T907" i="1"/>
  <c r="T906" i="1"/>
  <c r="T905" i="1"/>
  <c r="T904" i="1"/>
  <c r="T903" i="1"/>
  <c r="T902" i="1"/>
  <c r="T901" i="1"/>
  <c r="T900" i="1"/>
  <c r="T899" i="1"/>
  <c r="T898" i="1"/>
  <c r="T897" i="1"/>
  <c r="T896" i="1"/>
  <c r="T895" i="1"/>
  <c r="T894" i="1"/>
  <c r="T893" i="1"/>
  <c r="T892" i="1"/>
  <c r="T891" i="1"/>
  <c r="T890" i="1"/>
  <c r="T889" i="1"/>
  <c r="T888" i="1"/>
  <c r="T887" i="1"/>
  <c r="T886" i="1"/>
  <c r="T885" i="1"/>
  <c r="T884" i="1"/>
  <c r="T883" i="1"/>
  <c r="T882" i="1"/>
  <c r="T881" i="1"/>
  <c r="T880" i="1"/>
  <c r="T879" i="1"/>
  <c r="T878" i="1"/>
  <c r="T877" i="1"/>
  <c r="T876" i="1"/>
  <c r="T875" i="1"/>
  <c r="T874" i="1"/>
  <c r="T873" i="1"/>
  <c r="T872" i="1"/>
  <c r="T871" i="1"/>
  <c r="T870" i="1"/>
  <c r="T869" i="1"/>
  <c r="T868" i="1"/>
  <c r="T867" i="1"/>
  <c r="T866" i="1"/>
  <c r="T865" i="1"/>
  <c r="T864" i="1"/>
  <c r="T863" i="1"/>
  <c r="T862" i="1"/>
  <c r="T861" i="1"/>
  <c r="T860" i="1"/>
  <c r="T859" i="1"/>
  <c r="T858" i="1"/>
  <c r="T857" i="1"/>
  <c r="T856" i="1"/>
  <c r="T855" i="1"/>
  <c r="T854" i="1"/>
  <c r="T853" i="1"/>
  <c r="T852" i="1"/>
  <c r="T851" i="1"/>
  <c r="T850" i="1"/>
  <c r="T849" i="1"/>
  <c r="T848" i="1"/>
  <c r="T847" i="1"/>
  <c r="T846" i="1"/>
  <c r="T845" i="1"/>
  <c r="T844" i="1"/>
  <c r="T843" i="1"/>
  <c r="T842" i="1"/>
  <c r="T841" i="1"/>
  <c r="T840" i="1"/>
  <c r="T839" i="1"/>
  <c r="T838" i="1"/>
  <c r="T837" i="1"/>
  <c r="T836" i="1"/>
  <c r="T835" i="1"/>
  <c r="T834" i="1"/>
  <c r="T833" i="1"/>
  <c r="T832" i="1"/>
  <c r="T831" i="1"/>
  <c r="T830" i="1"/>
  <c r="T829" i="1"/>
  <c r="T828" i="1"/>
  <c r="T827" i="1"/>
  <c r="T826" i="1"/>
  <c r="T825" i="1"/>
  <c r="T824" i="1"/>
  <c r="T823" i="1"/>
  <c r="T822" i="1"/>
  <c r="T821" i="1"/>
  <c r="T820" i="1"/>
  <c r="T819" i="1"/>
  <c r="T818" i="1"/>
  <c r="T817" i="1"/>
  <c r="T816" i="1"/>
  <c r="T815" i="1"/>
  <c r="T814" i="1"/>
  <c r="T813" i="1"/>
  <c r="T812" i="1"/>
  <c r="T811" i="1"/>
  <c r="T810" i="1"/>
  <c r="T809" i="1"/>
  <c r="T808" i="1"/>
  <c r="T807" i="1"/>
  <c r="T806" i="1"/>
  <c r="T805" i="1"/>
  <c r="T804" i="1"/>
  <c r="T803" i="1"/>
  <c r="T802" i="1"/>
  <c r="T801" i="1"/>
  <c r="T800" i="1"/>
  <c r="T799" i="1"/>
  <c r="T798" i="1"/>
  <c r="T797" i="1"/>
  <c r="T796" i="1"/>
  <c r="T795" i="1"/>
  <c r="T794" i="1"/>
  <c r="T793" i="1"/>
  <c r="T792" i="1"/>
  <c r="T791" i="1"/>
  <c r="T790" i="1"/>
  <c r="T789" i="1"/>
  <c r="T788" i="1"/>
  <c r="T787" i="1"/>
  <c r="T786" i="1"/>
  <c r="T785" i="1"/>
  <c r="T784" i="1"/>
  <c r="T783" i="1"/>
  <c r="T782" i="1"/>
  <c r="T781" i="1"/>
  <c r="T780" i="1"/>
  <c r="T779" i="1"/>
  <c r="T778" i="1"/>
  <c r="T777" i="1"/>
  <c r="T776" i="1"/>
  <c r="T775" i="1"/>
  <c r="T774" i="1"/>
  <c r="T773" i="1"/>
  <c r="T772" i="1"/>
  <c r="T771" i="1"/>
  <c r="T770" i="1"/>
  <c r="T769" i="1"/>
  <c r="T768" i="1"/>
  <c r="T767" i="1"/>
  <c r="T766" i="1"/>
  <c r="T765" i="1"/>
  <c r="T764" i="1"/>
  <c r="T763" i="1"/>
  <c r="T762" i="1"/>
  <c r="T761" i="1"/>
  <c r="T760" i="1"/>
  <c r="T759" i="1"/>
  <c r="T758" i="1"/>
  <c r="T757" i="1"/>
  <c r="T756" i="1"/>
  <c r="T755" i="1"/>
  <c r="T754" i="1"/>
  <c r="T753" i="1"/>
  <c r="T752" i="1"/>
  <c r="T751" i="1"/>
  <c r="T750" i="1"/>
  <c r="T749" i="1"/>
  <c r="T748" i="1"/>
  <c r="T747" i="1"/>
  <c r="T746" i="1"/>
  <c r="T745" i="1"/>
  <c r="T744" i="1"/>
  <c r="T743" i="1"/>
  <c r="T742" i="1"/>
  <c r="T741" i="1"/>
  <c r="T740" i="1"/>
  <c r="T739" i="1"/>
  <c r="T738" i="1"/>
  <c r="T737" i="1"/>
  <c r="T736" i="1"/>
  <c r="T735" i="1"/>
  <c r="T734" i="1"/>
  <c r="T733" i="1"/>
  <c r="T732" i="1"/>
  <c r="T731" i="1"/>
  <c r="T730" i="1"/>
  <c r="T729" i="1"/>
  <c r="T728" i="1"/>
  <c r="T727" i="1"/>
  <c r="T726" i="1"/>
  <c r="T725" i="1"/>
  <c r="T724" i="1"/>
  <c r="T723" i="1"/>
  <c r="T722" i="1"/>
  <c r="T721" i="1"/>
  <c r="T720" i="1"/>
  <c r="T719" i="1"/>
  <c r="T718" i="1"/>
  <c r="T717" i="1"/>
  <c r="T716" i="1"/>
  <c r="T715" i="1"/>
  <c r="T714" i="1"/>
  <c r="T713" i="1"/>
  <c r="T712" i="1"/>
  <c r="T711" i="1"/>
  <c r="T710" i="1"/>
  <c r="T709" i="1"/>
  <c r="T708" i="1"/>
  <c r="T707" i="1"/>
  <c r="T706" i="1"/>
  <c r="T705" i="1"/>
  <c r="T704" i="1"/>
  <c r="T703" i="1"/>
  <c r="T702" i="1"/>
  <c r="T701" i="1"/>
  <c r="T700" i="1"/>
  <c r="T699" i="1"/>
  <c r="T698" i="1"/>
  <c r="T697" i="1"/>
  <c r="T696" i="1"/>
  <c r="T695" i="1"/>
  <c r="T694" i="1"/>
  <c r="T693" i="1"/>
  <c r="T692" i="1"/>
  <c r="T691" i="1"/>
  <c r="T690" i="1"/>
  <c r="T689" i="1"/>
  <c r="T688" i="1"/>
  <c r="T687" i="1"/>
  <c r="T686" i="1"/>
  <c r="T685" i="1"/>
  <c r="T684" i="1"/>
  <c r="T683" i="1"/>
  <c r="T682" i="1"/>
  <c r="T681" i="1"/>
  <c r="T680" i="1"/>
  <c r="T679" i="1"/>
  <c r="T678" i="1"/>
  <c r="T677" i="1"/>
  <c r="T676" i="1"/>
  <c r="T675" i="1"/>
  <c r="T674" i="1"/>
  <c r="T673" i="1"/>
  <c r="T672" i="1"/>
  <c r="T671" i="1"/>
  <c r="T670" i="1"/>
  <c r="T669" i="1"/>
  <c r="T668" i="1"/>
  <c r="T667" i="1"/>
  <c r="T666" i="1"/>
  <c r="T665" i="1"/>
  <c r="T664" i="1"/>
  <c r="T663" i="1"/>
  <c r="T662" i="1"/>
  <c r="T661" i="1"/>
  <c r="T660" i="1"/>
  <c r="T659" i="1"/>
  <c r="T658" i="1"/>
  <c r="T657" i="1"/>
  <c r="T656" i="1"/>
  <c r="T655" i="1"/>
  <c r="T654" i="1"/>
  <c r="T653" i="1"/>
  <c r="T652" i="1"/>
  <c r="T651" i="1"/>
  <c r="T650" i="1"/>
  <c r="T649" i="1"/>
  <c r="T648" i="1"/>
  <c r="T647" i="1"/>
  <c r="T646" i="1"/>
  <c r="T645" i="1"/>
  <c r="T644" i="1"/>
  <c r="T643" i="1"/>
  <c r="T642" i="1"/>
  <c r="T641" i="1"/>
  <c r="T640" i="1"/>
  <c r="T639" i="1"/>
  <c r="T638" i="1"/>
  <c r="T637" i="1"/>
  <c r="T636" i="1"/>
  <c r="T635" i="1"/>
  <c r="T634" i="1"/>
  <c r="T633" i="1"/>
  <c r="T632" i="1"/>
  <c r="T631" i="1"/>
  <c r="T630" i="1"/>
  <c r="T629" i="1"/>
  <c r="T628" i="1"/>
  <c r="T627" i="1"/>
  <c r="T626" i="1"/>
  <c r="T625" i="1"/>
  <c r="T624" i="1"/>
  <c r="T623" i="1"/>
  <c r="T622" i="1"/>
  <c r="T621" i="1"/>
  <c r="T620" i="1"/>
  <c r="T619" i="1"/>
  <c r="T618" i="1"/>
  <c r="T617" i="1"/>
  <c r="T616" i="1"/>
  <c r="T615" i="1"/>
  <c r="T614" i="1"/>
  <c r="T613" i="1"/>
  <c r="T612" i="1"/>
  <c r="T611" i="1"/>
  <c r="T610" i="1"/>
  <c r="T609" i="1"/>
  <c r="T608" i="1"/>
  <c r="T607" i="1"/>
  <c r="T606" i="1"/>
  <c r="T605" i="1"/>
  <c r="T604" i="1"/>
  <c r="T603" i="1"/>
  <c r="T602" i="1"/>
  <c r="T601" i="1"/>
  <c r="T600" i="1"/>
  <c r="T599" i="1"/>
  <c r="T598" i="1"/>
  <c r="T597" i="1"/>
  <c r="T596" i="1"/>
  <c r="T595" i="1"/>
  <c r="T594" i="1"/>
  <c r="T593" i="1"/>
  <c r="T592" i="1"/>
  <c r="T591" i="1"/>
  <c r="T590" i="1"/>
  <c r="T589" i="1"/>
  <c r="T588" i="1"/>
  <c r="T587" i="1"/>
  <c r="T586" i="1"/>
  <c r="T585" i="1"/>
  <c r="T584" i="1"/>
  <c r="T583" i="1"/>
  <c r="T582" i="1"/>
  <c r="T581" i="1"/>
  <c r="T580" i="1"/>
  <c r="T579" i="1"/>
  <c r="T578" i="1"/>
  <c r="T577" i="1"/>
  <c r="T576" i="1"/>
  <c r="T575" i="1"/>
  <c r="T574" i="1"/>
  <c r="T573" i="1"/>
  <c r="T572" i="1"/>
  <c r="T571" i="1"/>
  <c r="T570" i="1"/>
  <c r="T569" i="1"/>
  <c r="T568" i="1"/>
  <c r="T567" i="1"/>
  <c r="T566" i="1"/>
  <c r="T565" i="1"/>
  <c r="T564" i="1"/>
  <c r="T563" i="1"/>
  <c r="T562" i="1"/>
  <c r="T561" i="1"/>
  <c r="T560" i="1"/>
  <c r="T559" i="1"/>
  <c r="T558" i="1"/>
  <c r="T557" i="1"/>
  <c r="T556" i="1"/>
  <c r="T555" i="1"/>
  <c r="T554" i="1"/>
  <c r="T553" i="1"/>
  <c r="T552" i="1"/>
  <c r="T551" i="1"/>
  <c r="T550" i="1"/>
  <c r="T549" i="1"/>
  <c r="T548" i="1"/>
  <c r="T547" i="1"/>
  <c r="T546" i="1"/>
  <c r="T545" i="1"/>
  <c r="T544" i="1"/>
  <c r="T543" i="1"/>
  <c r="T542" i="1"/>
  <c r="T541" i="1"/>
  <c r="T540" i="1"/>
  <c r="T539" i="1"/>
  <c r="T538" i="1"/>
  <c r="T537" i="1"/>
  <c r="T536" i="1"/>
  <c r="T535" i="1"/>
  <c r="T534" i="1"/>
  <c r="T533" i="1"/>
  <c r="T532" i="1"/>
  <c r="T531" i="1"/>
  <c r="T530" i="1"/>
  <c r="T529" i="1"/>
  <c r="T528" i="1"/>
  <c r="T527" i="1"/>
  <c r="T526" i="1"/>
  <c r="T525" i="1"/>
  <c r="T524" i="1"/>
  <c r="T523" i="1"/>
  <c r="T522" i="1"/>
  <c r="T521" i="1"/>
  <c r="T520" i="1"/>
  <c r="T519" i="1"/>
  <c r="T518" i="1"/>
  <c r="T517" i="1"/>
  <c r="T516" i="1"/>
  <c r="T515" i="1"/>
  <c r="T514" i="1"/>
  <c r="T513" i="1"/>
  <c r="T512" i="1"/>
  <c r="T511" i="1"/>
  <c r="T510" i="1"/>
  <c r="T509" i="1"/>
  <c r="T508" i="1"/>
  <c r="T507" i="1"/>
  <c r="T506" i="1"/>
  <c r="T505" i="1"/>
  <c r="T504" i="1"/>
  <c r="T503" i="1"/>
  <c r="T502" i="1"/>
  <c r="T501" i="1"/>
  <c r="T500" i="1"/>
  <c r="T499" i="1"/>
  <c r="T498" i="1"/>
  <c r="T497" i="1"/>
  <c r="T496" i="1"/>
  <c r="T495" i="1"/>
  <c r="T494" i="1"/>
  <c r="T493" i="1"/>
  <c r="T492" i="1"/>
  <c r="T491" i="1"/>
  <c r="T490" i="1"/>
  <c r="T489" i="1"/>
  <c r="T488" i="1"/>
  <c r="T487" i="1"/>
  <c r="T486" i="1"/>
  <c r="T485" i="1"/>
  <c r="T484" i="1"/>
  <c r="T483" i="1"/>
  <c r="T482" i="1"/>
  <c r="T481" i="1"/>
  <c r="T480" i="1"/>
  <c r="T479" i="1"/>
  <c r="T478" i="1"/>
  <c r="T477" i="1"/>
  <c r="T476" i="1"/>
  <c r="T475" i="1"/>
  <c r="T474" i="1"/>
  <c r="T473" i="1"/>
  <c r="T472" i="1"/>
  <c r="T471" i="1"/>
  <c r="T470" i="1"/>
  <c r="T469" i="1"/>
  <c r="T468" i="1"/>
  <c r="T467" i="1"/>
  <c r="T466" i="1"/>
  <c r="T465" i="1"/>
  <c r="T464" i="1"/>
  <c r="T463" i="1"/>
  <c r="T462" i="1"/>
  <c r="T461" i="1"/>
  <c r="T460" i="1"/>
  <c r="T459" i="1"/>
  <c r="T458" i="1"/>
  <c r="T457" i="1"/>
  <c r="T456" i="1"/>
  <c r="T455" i="1"/>
  <c r="T454" i="1"/>
  <c r="T453" i="1"/>
  <c r="T452" i="1"/>
  <c r="T451" i="1"/>
  <c r="T450" i="1"/>
  <c r="T449" i="1"/>
  <c r="T448" i="1"/>
  <c r="T447" i="1"/>
  <c r="T446" i="1"/>
  <c r="T445" i="1"/>
  <c r="T444" i="1"/>
  <c r="T443" i="1"/>
  <c r="T442" i="1"/>
  <c r="T441" i="1"/>
  <c r="T440" i="1"/>
  <c r="T439" i="1"/>
  <c r="T438" i="1"/>
  <c r="T437" i="1"/>
  <c r="T436" i="1"/>
  <c r="T435" i="1"/>
  <c r="T434" i="1"/>
  <c r="T433" i="1"/>
  <c r="T432" i="1"/>
  <c r="T431" i="1"/>
  <c r="T430" i="1"/>
  <c r="T429" i="1"/>
  <c r="T428" i="1"/>
  <c r="T427" i="1"/>
  <c r="T426" i="1"/>
  <c r="T425" i="1"/>
  <c r="T424" i="1"/>
  <c r="T423" i="1"/>
  <c r="T422" i="1"/>
  <c r="T421" i="1"/>
  <c r="T420" i="1"/>
  <c r="T419" i="1"/>
  <c r="T418" i="1"/>
  <c r="T417" i="1"/>
  <c r="T416" i="1"/>
  <c r="T415" i="1"/>
  <c r="T414" i="1"/>
  <c r="T413" i="1"/>
  <c r="T412" i="1"/>
  <c r="T411" i="1"/>
  <c r="T410" i="1"/>
  <c r="T409" i="1"/>
  <c r="T408" i="1"/>
  <c r="T407" i="1"/>
  <c r="T406" i="1"/>
  <c r="T405" i="1"/>
  <c r="T40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S1001" i="1"/>
  <c r="S1000" i="1"/>
  <c r="S999" i="1"/>
  <c r="S998" i="1"/>
  <c r="S997" i="1"/>
  <c r="S996" i="1"/>
  <c r="S995" i="1"/>
  <c r="S994" i="1"/>
  <c r="S993" i="1"/>
  <c r="S992" i="1"/>
  <c r="S991" i="1"/>
  <c r="S990" i="1"/>
  <c r="S989" i="1"/>
  <c r="S988" i="1"/>
  <c r="S987" i="1"/>
  <c r="S986" i="1"/>
  <c r="S985" i="1"/>
  <c r="S984" i="1"/>
  <c r="S983" i="1"/>
  <c r="S982" i="1"/>
  <c r="S981" i="1"/>
  <c r="S980" i="1"/>
  <c r="S979" i="1"/>
  <c r="S978" i="1"/>
  <c r="S977" i="1"/>
  <c r="S976" i="1"/>
  <c r="S975" i="1"/>
  <c r="S974" i="1"/>
  <c r="S973" i="1"/>
  <c r="S972" i="1"/>
  <c r="S971" i="1"/>
  <c r="S970" i="1"/>
  <c r="S969" i="1"/>
  <c r="S968" i="1"/>
  <c r="S967" i="1"/>
  <c r="S966" i="1"/>
  <c r="S965" i="1"/>
  <c r="S964" i="1"/>
  <c r="S963" i="1"/>
  <c r="S962" i="1"/>
  <c r="S961" i="1"/>
  <c r="S960" i="1"/>
  <c r="S959" i="1"/>
  <c r="S958" i="1"/>
  <c r="S957" i="1"/>
  <c r="S956" i="1"/>
  <c r="S955" i="1"/>
  <c r="S954" i="1"/>
  <c r="S953" i="1"/>
  <c r="S952" i="1"/>
  <c r="S951" i="1"/>
  <c r="S950" i="1"/>
  <c r="S949" i="1"/>
  <c r="S948" i="1"/>
  <c r="S947" i="1"/>
  <c r="S946" i="1"/>
  <c r="S945" i="1"/>
  <c r="S944" i="1"/>
  <c r="S943" i="1"/>
  <c r="S942" i="1"/>
  <c r="S941" i="1"/>
  <c r="S940" i="1"/>
  <c r="S939" i="1"/>
  <c r="S938" i="1"/>
  <c r="S937" i="1"/>
  <c r="S936" i="1"/>
  <c r="S935" i="1"/>
  <c r="S934" i="1"/>
  <c r="S933" i="1"/>
  <c r="S932" i="1"/>
  <c r="S931" i="1"/>
  <c r="S930" i="1"/>
  <c r="S929" i="1"/>
  <c r="S928" i="1"/>
  <c r="S927" i="1"/>
  <c r="S926" i="1"/>
  <c r="S925" i="1"/>
  <c r="S924" i="1"/>
  <c r="S923" i="1"/>
  <c r="S922" i="1"/>
  <c r="S921" i="1"/>
  <c r="S920" i="1"/>
  <c r="S919" i="1"/>
  <c r="S918" i="1"/>
  <c r="S917" i="1"/>
  <c r="S916" i="1"/>
  <c r="S915" i="1"/>
  <c r="S914" i="1"/>
  <c r="S913" i="1"/>
  <c r="S912" i="1"/>
  <c r="S911" i="1"/>
  <c r="S910" i="1"/>
  <c r="S909" i="1"/>
  <c r="S908" i="1"/>
  <c r="S907" i="1"/>
  <c r="S906" i="1"/>
  <c r="S905" i="1"/>
  <c r="S904" i="1"/>
  <c r="S903" i="1"/>
  <c r="S902" i="1"/>
  <c r="S901" i="1"/>
  <c r="S900" i="1"/>
  <c r="S899" i="1"/>
  <c r="S898" i="1"/>
  <c r="S897" i="1"/>
  <c r="S896" i="1"/>
  <c r="S895" i="1"/>
  <c r="S894" i="1"/>
  <c r="S893" i="1"/>
  <c r="S892" i="1"/>
  <c r="S891" i="1"/>
  <c r="S890" i="1"/>
  <c r="S889" i="1"/>
  <c r="S888" i="1"/>
  <c r="S887" i="1"/>
  <c r="S886" i="1"/>
  <c r="S885" i="1"/>
  <c r="S884" i="1"/>
  <c r="S883" i="1"/>
  <c r="S882" i="1"/>
  <c r="S881" i="1"/>
  <c r="S880" i="1"/>
  <c r="S879" i="1"/>
  <c r="S878" i="1"/>
  <c r="S877" i="1"/>
  <c r="S876" i="1"/>
  <c r="S875" i="1"/>
  <c r="S874" i="1"/>
  <c r="S873" i="1"/>
  <c r="S872" i="1"/>
  <c r="S871" i="1"/>
  <c r="S870" i="1"/>
  <c r="S869" i="1"/>
  <c r="S868" i="1"/>
  <c r="S867" i="1"/>
  <c r="S866" i="1"/>
  <c r="S865" i="1"/>
  <c r="S864" i="1"/>
  <c r="S863" i="1"/>
  <c r="S862" i="1"/>
  <c r="S861" i="1"/>
  <c r="S860" i="1"/>
  <c r="S859" i="1"/>
  <c r="S858" i="1"/>
  <c r="S857" i="1"/>
  <c r="S856" i="1"/>
  <c r="S855" i="1"/>
  <c r="S854" i="1"/>
  <c r="S853" i="1"/>
  <c r="S852" i="1"/>
  <c r="S851" i="1"/>
  <c r="S850" i="1"/>
  <c r="S849" i="1"/>
  <c r="S848" i="1"/>
  <c r="S847" i="1"/>
  <c r="S846" i="1"/>
  <c r="S845" i="1"/>
  <c r="S844" i="1"/>
  <c r="S843" i="1"/>
  <c r="S842" i="1"/>
  <c r="S841" i="1"/>
  <c r="S840" i="1"/>
  <c r="S839" i="1"/>
  <c r="S838" i="1"/>
  <c r="S837" i="1"/>
  <c r="S836" i="1"/>
  <c r="S835" i="1"/>
  <c r="S834" i="1"/>
  <c r="S833" i="1"/>
  <c r="S832" i="1"/>
  <c r="S831" i="1"/>
  <c r="S830" i="1"/>
  <c r="S829" i="1"/>
  <c r="S828" i="1"/>
  <c r="S827" i="1"/>
  <c r="S826" i="1"/>
  <c r="S825" i="1"/>
  <c r="S824" i="1"/>
  <c r="S823" i="1"/>
  <c r="S822" i="1"/>
  <c r="S821" i="1"/>
  <c r="S820" i="1"/>
  <c r="S819" i="1"/>
  <c r="S818" i="1"/>
  <c r="S817" i="1"/>
  <c r="S816" i="1"/>
  <c r="S815" i="1"/>
  <c r="S814" i="1"/>
  <c r="S813" i="1"/>
  <c r="S812" i="1"/>
  <c r="S811" i="1"/>
  <c r="S810" i="1"/>
  <c r="S809" i="1"/>
  <c r="S808" i="1"/>
  <c r="S807" i="1"/>
  <c r="S806" i="1"/>
  <c r="S805" i="1"/>
  <c r="S804" i="1"/>
  <c r="S803" i="1"/>
  <c r="S802" i="1"/>
  <c r="S801" i="1"/>
  <c r="S800" i="1"/>
  <c r="S799" i="1"/>
  <c r="S798" i="1"/>
  <c r="S797" i="1"/>
  <c r="S796" i="1"/>
  <c r="S795" i="1"/>
  <c r="S794" i="1"/>
  <c r="S793" i="1"/>
  <c r="S792" i="1"/>
  <c r="S791" i="1"/>
  <c r="S790" i="1"/>
  <c r="S789" i="1"/>
  <c r="S788" i="1"/>
  <c r="S787" i="1"/>
  <c r="S786" i="1"/>
  <c r="S785" i="1"/>
  <c r="S784" i="1"/>
  <c r="S783" i="1"/>
  <c r="S782" i="1"/>
  <c r="S781" i="1"/>
  <c r="S780" i="1"/>
  <c r="S779" i="1"/>
  <c r="S778" i="1"/>
  <c r="S777" i="1"/>
  <c r="S776" i="1"/>
  <c r="S775" i="1"/>
  <c r="S774" i="1"/>
  <c r="S773" i="1"/>
  <c r="S772" i="1"/>
  <c r="S771" i="1"/>
  <c r="S770" i="1"/>
  <c r="S769" i="1"/>
  <c r="S768" i="1"/>
  <c r="S767" i="1"/>
  <c r="S766" i="1"/>
  <c r="S765" i="1"/>
  <c r="S764" i="1"/>
  <c r="S763" i="1"/>
  <c r="S762" i="1"/>
  <c r="S761" i="1"/>
  <c r="S760" i="1"/>
  <c r="S759" i="1"/>
  <c r="S758" i="1"/>
  <c r="S757" i="1"/>
  <c r="S756" i="1"/>
  <c r="S755" i="1"/>
  <c r="S754" i="1"/>
  <c r="S753" i="1"/>
  <c r="S752" i="1"/>
  <c r="S751" i="1"/>
  <c r="S750" i="1"/>
  <c r="S749" i="1"/>
  <c r="S748" i="1"/>
  <c r="S747" i="1"/>
  <c r="S746" i="1"/>
  <c r="S745" i="1"/>
  <c r="S744" i="1"/>
  <c r="S743" i="1"/>
  <c r="S742" i="1"/>
  <c r="S741" i="1"/>
  <c r="S740" i="1"/>
  <c r="S739" i="1"/>
  <c r="S738" i="1"/>
  <c r="S737" i="1"/>
  <c r="S736" i="1"/>
  <c r="S735" i="1"/>
  <c r="S734" i="1"/>
  <c r="S733" i="1"/>
  <c r="S732" i="1"/>
  <c r="S731" i="1"/>
  <c r="S730" i="1"/>
  <c r="S729" i="1"/>
  <c r="S728" i="1"/>
  <c r="S727" i="1"/>
  <c r="S726" i="1"/>
  <c r="S725" i="1"/>
  <c r="S724" i="1"/>
  <c r="S723" i="1"/>
  <c r="S722" i="1"/>
  <c r="S721" i="1"/>
  <c r="S720" i="1"/>
  <c r="S719" i="1"/>
  <c r="S718" i="1"/>
  <c r="S717" i="1"/>
  <c r="S716" i="1"/>
  <c r="S715" i="1"/>
  <c r="S714" i="1"/>
  <c r="S713" i="1"/>
  <c r="S712" i="1"/>
  <c r="S711" i="1"/>
  <c r="S710" i="1"/>
  <c r="S709" i="1"/>
  <c r="S708" i="1"/>
  <c r="S707" i="1"/>
  <c r="S706" i="1"/>
  <c r="S705" i="1"/>
  <c r="S704" i="1"/>
  <c r="S703" i="1"/>
  <c r="S702" i="1"/>
  <c r="S701" i="1"/>
  <c r="S700" i="1"/>
  <c r="S699" i="1"/>
  <c r="S698" i="1"/>
  <c r="S697" i="1"/>
  <c r="S696" i="1"/>
  <c r="S695" i="1"/>
  <c r="S694" i="1"/>
  <c r="S693" i="1"/>
  <c r="S692" i="1"/>
  <c r="S691" i="1"/>
  <c r="S690" i="1"/>
  <c r="S689" i="1"/>
  <c r="S688" i="1"/>
  <c r="S687" i="1"/>
  <c r="S686" i="1"/>
  <c r="S685" i="1"/>
  <c r="S684" i="1"/>
  <c r="S683" i="1"/>
  <c r="S682" i="1"/>
  <c r="S681" i="1"/>
  <c r="S680" i="1"/>
  <c r="S679" i="1"/>
  <c r="S678" i="1"/>
  <c r="S677" i="1"/>
  <c r="S676" i="1"/>
  <c r="S675" i="1"/>
  <c r="S674" i="1"/>
  <c r="S673" i="1"/>
  <c r="S672" i="1"/>
  <c r="S671" i="1"/>
  <c r="S670" i="1"/>
  <c r="S669" i="1"/>
  <c r="S668" i="1"/>
  <c r="S667" i="1"/>
  <c r="S666" i="1"/>
  <c r="S665" i="1"/>
  <c r="S664" i="1"/>
  <c r="S663" i="1"/>
  <c r="S662" i="1"/>
  <c r="S661" i="1"/>
  <c r="S660" i="1"/>
  <c r="S659" i="1"/>
  <c r="S658" i="1"/>
  <c r="S657" i="1"/>
  <c r="S656" i="1"/>
  <c r="S655" i="1"/>
  <c r="S654" i="1"/>
  <c r="S653" i="1"/>
  <c r="S652" i="1"/>
  <c r="S651" i="1"/>
  <c r="S650" i="1"/>
  <c r="S649" i="1"/>
  <c r="S648" i="1"/>
  <c r="S647" i="1"/>
  <c r="S646" i="1"/>
  <c r="S645" i="1"/>
  <c r="S644" i="1"/>
  <c r="S643" i="1"/>
  <c r="S642" i="1"/>
  <c r="S641" i="1"/>
  <c r="S640" i="1"/>
  <c r="S639" i="1"/>
  <c r="S638" i="1"/>
  <c r="S637" i="1"/>
  <c r="S636" i="1"/>
  <c r="S635" i="1"/>
  <c r="S634" i="1"/>
  <c r="S633" i="1"/>
  <c r="S632" i="1"/>
  <c r="S631" i="1"/>
  <c r="S630" i="1"/>
  <c r="S629" i="1"/>
  <c r="S628" i="1"/>
  <c r="S627" i="1"/>
  <c r="S626" i="1"/>
  <c r="S625" i="1"/>
  <c r="S624" i="1"/>
  <c r="S623" i="1"/>
  <c r="S622" i="1"/>
  <c r="S621" i="1"/>
  <c r="S620" i="1"/>
  <c r="S619" i="1"/>
  <c r="S618" i="1"/>
  <c r="S617" i="1"/>
  <c r="S616" i="1"/>
  <c r="S615" i="1"/>
  <c r="S614" i="1"/>
  <c r="S613" i="1"/>
  <c r="S612" i="1"/>
  <c r="S611" i="1"/>
  <c r="S610" i="1"/>
  <c r="S609" i="1"/>
  <c r="S608" i="1"/>
  <c r="S607" i="1"/>
  <c r="S606" i="1"/>
  <c r="S605" i="1"/>
  <c r="S604" i="1"/>
  <c r="S603" i="1"/>
  <c r="S602" i="1"/>
  <c r="S601" i="1"/>
  <c r="S600" i="1"/>
  <c r="S599" i="1"/>
  <c r="S598" i="1"/>
  <c r="S597" i="1"/>
  <c r="S596" i="1"/>
  <c r="S595" i="1"/>
  <c r="S594" i="1"/>
  <c r="S593" i="1"/>
  <c r="S592" i="1"/>
  <c r="S591" i="1"/>
  <c r="S590" i="1"/>
  <c r="S589" i="1"/>
  <c r="S588" i="1"/>
  <c r="S587" i="1"/>
  <c r="S586" i="1"/>
  <c r="S585" i="1"/>
  <c r="S584" i="1"/>
  <c r="S583" i="1"/>
  <c r="S582" i="1"/>
  <c r="S581" i="1"/>
  <c r="S580" i="1"/>
  <c r="S579" i="1"/>
  <c r="S578" i="1"/>
  <c r="S577" i="1"/>
  <c r="S576" i="1"/>
  <c r="S575" i="1"/>
  <c r="S574" i="1"/>
  <c r="S573" i="1"/>
  <c r="S572" i="1"/>
  <c r="S571" i="1"/>
  <c r="S570" i="1"/>
  <c r="S569" i="1"/>
  <c r="S568" i="1"/>
  <c r="S567" i="1"/>
  <c r="S566" i="1"/>
  <c r="S565" i="1"/>
  <c r="S564" i="1"/>
  <c r="S563" i="1"/>
  <c r="S562" i="1"/>
  <c r="S561" i="1"/>
  <c r="S560" i="1"/>
  <c r="S559" i="1"/>
  <c r="S558" i="1"/>
  <c r="S557" i="1"/>
  <c r="S556" i="1"/>
  <c r="S555" i="1"/>
  <c r="S554" i="1"/>
  <c r="S553" i="1"/>
  <c r="S552" i="1"/>
  <c r="S551" i="1"/>
  <c r="S550" i="1"/>
  <c r="S549" i="1"/>
  <c r="S548" i="1"/>
  <c r="S547" i="1"/>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P645" i="1"/>
  <c r="P644" i="1"/>
  <c r="P643" i="1"/>
  <c r="P642" i="1"/>
  <c r="P641" i="1"/>
  <c r="P640" i="1"/>
  <c r="P639" i="1"/>
  <c r="P638" i="1"/>
  <c r="P637" i="1"/>
  <c r="P636" i="1"/>
  <c r="P635" i="1"/>
  <c r="P634" i="1"/>
  <c r="P633" i="1"/>
  <c r="P632" i="1"/>
  <c r="P631" i="1"/>
  <c r="P630" i="1"/>
  <c r="P629" i="1"/>
  <c r="P628" i="1"/>
  <c r="P627" i="1"/>
  <c r="P626" i="1"/>
  <c r="P625" i="1"/>
  <c r="P624" i="1"/>
  <c r="P623" i="1"/>
  <c r="P622" i="1"/>
  <c r="P621" i="1"/>
  <c r="P620" i="1"/>
  <c r="P619" i="1"/>
  <c r="P618" i="1"/>
  <c r="P617" i="1"/>
  <c r="P616" i="1"/>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P2" i="1"/>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 r="B7" i="8" l="1"/>
  <c r="C2" i="8"/>
  <c r="C3" i="8"/>
  <c r="C4" i="8"/>
  <c r="B2" i="8"/>
  <c r="C5" i="8"/>
  <c r="B3" i="8"/>
  <c r="C6" i="8"/>
  <c r="B5" i="8"/>
  <c r="B6" i="8"/>
  <c r="G6" i="7"/>
  <c r="H6" i="7"/>
  <c r="G7" i="7"/>
  <c r="G9" i="7"/>
  <c r="H7" i="7"/>
  <c r="H9" i="7"/>
  <c r="E2" i="7"/>
  <c r="F2" i="7" s="1"/>
  <c r="E5" i="7"/>
  <c r="G5" i="7" s="1"/>
  <c r="F7" i="7"/>
  <c r="E13" i="7"/>
  <c r="G13" i="7" s="1"/>
  <c r="E4" i="7"/>
  <c r="G4" i="7" s="1"/>
  <c r="F6" i="7"/>
  <c r="E11" i="7"/>
  <c r="H11" i="7" s="1"/>
  <c r="E10" i="7"/>
  <c r="H10" i="7" s="1"/>
  <c r="E8" i="7"/>
  <c r="H8" i="7" s="1"/>
  <c r="E3" i="7"/>
  <c r="E12" i="7"/>
  <c r="F12" i="7" s="1"/>
  <c r="H2" i="7" l="1"/>
  <c r="G12" i="7"/>
  <c r="F10" i="7"/>
  <c r="H5" i="7"/>
  <c r="G11" i="7"/>
  <c r="G2" i="7"/>
  <c r="G10" i="7"/>
  <c r="F13" i="7"/>
  <c r="F4" i="7"/>
  <c r="H12" i="7"/>
  <c r="F5" i="7"/>
  <c r="H13" i="7"/>
  <c r="G8" i="7"/>
  <c r="H4" i="7"/>
  <c r="F11" i="7"/>
  <c r="F8" i="7"/>
  <c r="H3" i="7"/>
  <c r="G3" i="7"/>
  <c r="F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<sst xmlns="http://schemas.openxmlformats.org/spreadsheetml/2006/main" count="24897" uniqueCount="2120">
  <si>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</si>
  <si>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</si>
  <si>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</si>
  <si>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</si>
  <si>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</si>
  <si>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</si>
  <si>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</si>
  <si>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</si>
  <si>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</si>
  <si>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</si>
  <si>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</si>
  <si>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</si>
  <si>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</si>
  <si>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</si>
  <si>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</si>
  <si>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</si>
  <si>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</si>
  <si>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</si>
  <si>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</si>
  <si>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</si>
  <si>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</si>
  <si>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</si>
  <si>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</si>
  <si>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</si>
  <si>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</si>
  <si>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</si>
  <si>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</si>
  <si>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</si>
  <si>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</si>
  <si>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</si>
  <si>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</si>
  <si>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</si>
  <si>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</si>
  <si>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</si>
  <si>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</si>
  <si>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</si>
  <si>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</si>
  <si>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</si>
  <si>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</si>
  <si>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</si>
  <si>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</si>
  <si>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</si>
  <si>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</si>
  <si>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</si>
  <si>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</si>
  <si>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</si>
  <si>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</si>
  <si>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</si>
  <si>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</si>
  <si>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</si>
  <si>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</si>
  <si>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</si>
  <si>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</si>
  <si>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</si>
  <si>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</si>
  <si>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</si>
  <si>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</si>
  <si>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</si>
  <si>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</si>
  <si>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</si>
  <si>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</si>
  <si>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</si>
  <si>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</si>
  <si>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</si>
  <si>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</si>
  <si>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</si>
  <si>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</si>
  <si>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</si>
  <si>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</si>
  <si>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</si>
  <si>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</si>
  <si>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</si>
  <si>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</si>
  <si>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</si>
  <si>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</si>
  <si>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</si>
  <si>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</si>
  <si>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</si>
  <si>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</si>
  <si>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</si>
  <si>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</si>
  <si>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</si>
  <si>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</si>
  <si>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</si>
  <si>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</si>
  <si>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</si>
  <si>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</si>
  <si>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</si>
  <si>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</si>
  <si>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</si>
  <si>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</si>
  <si>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</si>
  <si>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</si>
  <si>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</si>
  <si>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</si>
  <si>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</si>
  <si>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</si>
  <si>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</si>
  <si>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</si>
  <si>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</si>
  <si>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</si>
  <si>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</si>
  <si>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</si>
  <si>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</si>
  <si>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</si>
  <si>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</si>
  <si>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</si>
  <si>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</si>
  <si>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</si>
  <si>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</si>
  <si>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</si>
  <si>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</si>
  <si>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</si>
  <si>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</si>
  <si>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</si>
  <si>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</si>
  <si>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</si>
  <si>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</si>
  <si>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</si>
  <si>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</si>
  <si>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</si>
  <si>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</si>
  <si>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</si>
  <si>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</si>
  <si>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</si>
  <si>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</si>
  <si>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</si>
  <si>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</si>
  <si>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</si>
  <si>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</si>
  <si>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</si>
  <si>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</si>
  <si>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</si>
  <si>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</si>
  <si>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</si>
  <si>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</si>
  <si>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</si>
  <si>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</si>
  <si>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</si>
  <si>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</si>
  <si>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</si>
  <si>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</si>
  <si>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</si>
  <si>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</si>
  <si>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</si>
  <si>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</si>
  <si>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</si>
  <si>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</si>
  <si>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</si>
  <si>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</si>
  <si>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</si>
  <si>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</si>
  <si>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</si>
  <si>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</si>
  <si>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</si>
  <si>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</si>
  <si>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</si>
  <si>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</si>
  <si>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</si>
  <si>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</si>
  <si>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</si>
  <si>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</si>
  <si>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</si>
  <si>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</si>
  <si>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</si>
  <si>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</si>
  <si>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</si>
  <si>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</si>
  <si>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</si>
  <si>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</si>
  <si>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</si>
  <si>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</si>
  <si>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</si>
  <si>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</si>
  <si>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</si>
  <si>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</si>
  <si>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</si>
  <si>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</si>
  <si>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</si>
  <si>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</si>
  <si>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</si>
  <si>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</si>
  <si>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</si>
  <si>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</si>
  <si>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</si>
  <si>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</si>
  <si>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</si>
  <si>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</si>
  <si>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</si>
  <si>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</si>
  <si>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</si>
  <si>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</si>
  <si>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</si>
  <si>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</si>
  <si>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</si>
  <si>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</si>
  <si>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</si>
  <si>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</si>
  <si>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</si>
  <si>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</si>
  <si>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</si>
  <si>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</si>
  <si>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</si>
  <si>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</si>
  <si>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</si>
  <si>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</si>
  <si>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</si>
  <si>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</si>
  <si>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</si>
  <si>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</si>
  <si>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</si>
  <si>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</si>
  <si>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</si>
  <si>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</si>
  <si>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</si>
  <si>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</si>
  <si>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</si>
  <si>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</si>
  <si>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</si>
  <si>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</si>
  <si>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</si>
  <si>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</si>
  <si>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</si>
  <si>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</si>
  <si>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</si>
  <si>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</si>
  <si>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</si>
  <si>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</si>
  <si>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</si>
  <si>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</si>
  <si>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</si>
  <si>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</si>
  <si>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</si>
  <si>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</si>
  <si>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</si>
  <si>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</si>
  <si>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</si>
  <si>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</si>
  <si>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</si>
  <si>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</si>
  <si>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</si>
  <si>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</si>
  <si>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</si>
  <si>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</si>
  <si>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</si>
  <si>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</si>
  <si>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</si>
  <si>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</si>
  <si>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</si>
  <si>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</si>
  <si>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</si>
  <si>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</si>
  <si>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</si>
  <si>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</si>
  <si>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</si>
  <si>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</si>
  <si>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</si>
  <si>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</si>
  <si>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</si>
  <si>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</si>
  <si>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</si>
  <si>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</si>
  <si>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</si>
  <si>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</si>
  <si>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</si>
  <si>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</si>
  <si>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</si>
  <si>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</si>
  <si>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</si>
  <si>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</si>
  <si>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</si>
  <si>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</si>
  <si>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</si>
  <si>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</si>
  <si>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</si>
  <si>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</si>
  <si>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</si>
  <si>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</si>
  <si>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</si>
  <si>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</si>
  <si>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</si>
  <si>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</si>
  <si>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</si>
  <si>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</si>
  <si>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</si>
  <si>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</si>
  <si>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</si>
  <si>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</si>
  <si>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</si>
  <si>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</si>
  <si>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</si>
  <si>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</si>
  <si>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</si>
  <si>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</si>
  <si>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</si>
  <si>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</si>
  <si>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</si>
  <si>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</si>
  <si>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</si>
  <si>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</si>
  <si>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</si>
  <si>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</si>
  <si>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</si>
  <si>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</si>
  <si>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</si>
  <si>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</si>
  <si>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</si>
  <si>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</si>
  <si>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</si>
  <si>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</si>
  <si>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</si>
  <si>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</si>
  <si>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</si>
  <si>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</si>
  <si>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</si>
  <si>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</si>
  <si>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</si>
  <si>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</si>
  <si>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</si>
  <si>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</si>
  <si>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</si>
  <si>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</si>
  <si>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</si>
  <si>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</si>
  <si>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</si>
  <si>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</si>
  <si>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</si>
  <si>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</si>
  <si>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</si>
  <si>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</si>
  <si>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</si>
  <si>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</si>
  <si>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</si>
  <si>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</si>
  <si>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</si>
  <si>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</si>
  <si>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</si>
  <si>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</si>
  <si>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</si>
  <si>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</si>
  <si>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</si>
  <si>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</si>
  <si>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</si>
  <si>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</si>
  <si>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</si>
  <si>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</si>
  <si>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</si>
  <si>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</si>
  <si>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</si>
  <si>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</si>
  <si>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</si>
  <si>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</si>
  <si>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</si>
  <si>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</si>
  <si>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</si>
  <si>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</si>
  <si>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</si>
  <si>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</si>
  <si>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</si>
  <si>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</si>
  <si>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</si>
  <si>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</si>
  <si>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</si>
  <si>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</si>
  <si>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</si>
  <si>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</si>
  <si>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</si>
  <si>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</si>
  <si>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</si>
  <si>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</si>
  <si>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</si>
  <si>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</si>
  <si>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</si>
  <si>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</si>
  <si>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</si>
  <si>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</si>
  <si>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</si>
  <si>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</si>
  <si>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</si>
  <si>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</si>
  <si>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</si>
  <si>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</si>
  <si>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</si>
  <si>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</si>
  <si>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</si>
  <si>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</si>
  <si>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</si>
  <si>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</si>
  <si>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</si>
  <si>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</si>
  <si>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</si>
  <si>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</si>
  <si>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</si>
  <si>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</si>
  <si>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</si>
  <si>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</si>
  <si>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</si>
  <si>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</si>
  <si>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</si>
  <si>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</si>
  <si>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</si>
  <si>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</si>
  <si>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</si>
  <si>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</si>
  <si>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</si>
  <si>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</si>
  <si>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</si>
  <si>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</si>
  <si>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</si>
  <si>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</si>
  <si>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</si>
  <si>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</si>
  <si>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</si>
  <si>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</si>
  <si>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</si>
  <si>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</si>
  <si>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</si>
  <si>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</si>
  <si>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</si>
  <si>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</si>
  <si>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</si>
  <si>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</si>
  <si>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</si>
  <si>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</si>
  <si>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</si>
  <si>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</si>
  <si>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</si>
  <si>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</si>
  <si>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</si>
  <si>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</si>
  <si>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</si>
  <si>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</si>
  <si>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</si>
  <si>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</si>
  <si>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</si>
  <si>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</si>
  <si>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</si>
  <si>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</si>
  <si>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</si>
  <si>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</si>
  <si>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</si>
  <si>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</si>
  <si>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</si>
  <si>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</si>
  <si>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</si>
  <si>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</si>
  <si>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</si>
  <si>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</si>
  <si>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</si>
  <si>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</si>
  <si>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</si>
  <si>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</si>
  <si>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</si>
  <si>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</si>
  <si>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</si>
  <si>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</si>
  <si>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</si>
  <si>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</si>
  <si>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</si>
  <si>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</si>
  <si>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</si>
  <si>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</si>
  <si>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</si>
  <si>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</si>
  <si>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</si>
  <si>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</si>
  <si>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</si>
  <si>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</si>
  <si>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</si>
  <si>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</si>
  <si>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</si>
  <si>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</si>
  <si>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</si>
  <si>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</si>
  <si>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</si>
  <si>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</si>
  <si>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</si>
  <si>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</si>
  <si>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</si>
  <si>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</si>
  <si>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</si>
  <si>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</si>
  <si>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</si>
  <si>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</si>
  <si>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</si>
  <si>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</si>
  <si>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</si>
  <si>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</si>
  <si>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</si>
  <si>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</si>
  <si>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</si>
  <si>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</si>
  <si>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</si>
  <si>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</si>
  <si>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</si>
  <si>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</si>
  <si>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</si>
  <si>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</si>
  <si>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</si>
  <si>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</si>
  <si>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</si>
  <si>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</si>
  <si>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</si>
  <si>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</si>
  <si>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</si>
  <si>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</si>
  <si>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</si>
  <si>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</si>
  <si>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</si>
  <si>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</si>
  <si>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</si>
  <si>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</si>
  <si>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</si>
  <si>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</si>
  <si>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</si>
  <si>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</si>
  <si>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</si>
  <si>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</si>
  <si>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</si>
  <si>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</si>
  <si>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</si>
  <si>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</si>
  <si>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</si>
  <si>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</si>
  <si>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</si>
  <si>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</si>
  <si>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</si>
  <si>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</si>
  <si>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</si>
  <si>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</si>
  <si>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</si>
  <si>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</si>
  <si>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</si>
  <si>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</si>
  <si>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</si>
  <si>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</si>
  <si>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</si>
  <si>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</si>
  <si>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</si>
  <si>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</si>
  <si>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</si>
  <si>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</si>
  <si>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</si>
  <si>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</si>
  <si>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</si>
  <si>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</si>
  <si>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</si>
  <si>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</si>
  <si>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</si>
  <si>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</si>
  <si>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</si>
  <si>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</si>
  <si>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</si>
  <si>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</si>
  <si>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</si>
  <si>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</si>
  <si>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</si>
  <si>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</si>
  <si>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</si>
  <si>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</si>
  <si>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</si>
  <si>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</si>
  <si>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</si>
  <si>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</si>
  <si>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</si>
  <si>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</si>
  <si>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</si>
  <si>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</si>
  <si>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</si>
  <si>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</si>
  <si>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</si>
  <si>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</si>
  <si>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</si>
  <si>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</si>
  <si>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</si>
  <si>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</si>
  <si>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</si>
  <si>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</si>
  <si>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</si>
  <si>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</si>
  <si>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</si>
  <si>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</si>
  <si>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</si>
  <si>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</si>
  <si>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</si>
  <si>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</si>
  <si>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</si>
  <si>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</si>
  <si>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</si>
  <si>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</si>
  <si>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</si>
  <si>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</si>
  <si>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</si>
  <si>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</si>
  <si>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</si>
  <si>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</si>
  <si>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</si>
  <si>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</si>
  <si>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</si>
  <si>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</si>
  <si>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</si>
  <si>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</si>
  <si>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</si>
  <si>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</si>
  <si>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</si>
  <si>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</si>
  <si>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</si>
  <si>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</si>
  <si>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</si>
  <si>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</si>
  <si>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</si>
  <si>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</si>
  <si>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</si>
  <si>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</si>
  <si>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</si>
  <si>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</si>
  <si>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</si>
  <si>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</si>
  <si>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</si>
  <si>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</si>
  <si>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</si>
  <si>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</si>
  <si>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</si>
  <si>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</si>
  <si>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</si>
  <si>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</si>
  <si>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</si>
  <si>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</si>
  <si>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</si>
  <si>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</si>
  <si>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</si>
  <si>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</si>
  <si>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</si>
  <si>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</si>
  <si>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</si>
  <si>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</si>
  <si>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</si>
  <si>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</si>
  <si>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</si>
  <si>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</si>
  <si>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</si>
  <si>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</si>
  <si>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</si>
  <si>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</si>
  <si>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</si>
  <si>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</si>
  <si>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</si>
  <si>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</si>
  <si>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</si>
  <si>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</si>
  <si>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</si>
  <si>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</si>
  <si>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</si>
  <si>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</si>
  <si>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</si>
  <si>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</si>
  <si>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</si>
  <si>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</si>
  <si>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</si>
  <si>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</si>
  <si>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</si>
  <si>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</si>
  <si>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</si>
  <si>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</si>
  <si>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</si>
  <si>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</si>
  <si>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</si>
  <si>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</si>
  <si>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</si>
  <si>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</si>
  <si>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</si>
  <si>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</si>
  <si>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</si>
  <si>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</si>
  <si>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</si>
  <si>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</si>
  <si>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</si>
  <si>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</si>
  <si>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</si>
  <si>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</si>
  <si>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</si>
  <si>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</si>
  <si>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</si>
  <si>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</si>
  <si>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</si>
  <si>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</si>
  <si>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</si>
  <si>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</si>
  <si>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</si>
  <si>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</si>
  <si>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</si>
  <si>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</si>
  <si>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</si>
  <si>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</si>
  <si>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</si>
  <si>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</si>
  <si>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</si>
  <si>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</si>
  <si>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</si>
  <si>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</si>
  <si>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</si>
  <si>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</si>
  <si>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</si>
  <si>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</si>
  <si>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</si>
  <si>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</si>
  <si>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</si>
  <si>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</si>
  <si>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</si>
  <si>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</si>
  <si>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</si>
  <si>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</si>
  <si>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</si>
  <si>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</si>
  <si>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</si>
  <si>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</si>
  <si>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</si>
  <si>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</si>
  <si>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</si>
  <si>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</si>
  <si>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</si>
  <si>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</si>
  <si>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</si>
  <si>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</si>
  <si>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</si>
  <si>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</si>
  <si>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</si>
  <si>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</si>
  <si>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</si>
  <si>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</si>
  <si>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</si>
  <si>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</si>
  <si>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</si>
  <si>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</si>
  <si>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</si>
  <si>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</si>
  <si>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</si>
  <si>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</si>
  <si>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</si>
  <si>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</si>
  <si>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</si>
  <si>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</si>
  <si>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</si>
  <si>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</si>
  <si>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</si>
  <si>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</si>
  <si>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</si>
  <si>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</si>
  <si>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</si>
  <si>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</si>
  <si>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</si>
  <si>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</si>
  <si>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</si>
  <si>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</si>
  <si>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</si>
  <si>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</si>
  <si>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</si>
  <si>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</si>
  <si>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</si>
  <si>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</si>
  <si>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</si>
  <si>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</si>
  <si>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</si>
  <si>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</si>
  <si>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</si>
  <si>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</si>
  <si>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</si>
  <si>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</si>
  <si>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</si>
  <si>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</si>
  <si>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</si>
  <si>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</si>
  <si>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</si>
  <si>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</si>
  <si>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</si>
  <si>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</si>
  <si>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</si>
  <si>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</si>
  <si>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</si>
  <si>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</si>
  <si>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</si>
  <si>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</si>
  <si>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</si>
  <si>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</si>
  <si>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</si>
  <si>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</si>
  <si>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</si>
  <si>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</si>
  <si>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</si>
  <si>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</si>
  <si>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</si>
  <si>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</si>
  <si>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</si>
  <si>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</si>
  <si>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</si>
  <si>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</si>
  <si>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</si>
  <si>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</si>
  <si>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</si>
  <si>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</si>
  <si>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</si>
  <si>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</si>
  <si>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</si>
  <si>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</si>
  <si>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</si>
  <si>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</si>
  <si>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</si>
  <si>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</si>
  <si>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</si>
  <si>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</si>
  <si>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</si>
  <si>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</si>
  <si>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</si>
  <si>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</si>
  <si>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</si>
  <si>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</si>
  <si>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</si>
  <si>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</si>
  <si>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</si>
  <si>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</si>
  <si>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</si>
  <si>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</si>
  <si>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</si>
  <si>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</si>
  <si>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</si>
  <si>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</si>
  <si>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</si>
  <si>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</si>
  <si>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</si>
  <si>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</si>
  <si>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</si>
  <si>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</si>
  <si>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</si>
  <si>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</si>
  <si>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</si>
  <si>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</si>
  <si>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</si>
  <si>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</si>
  <si>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</si>
  <si>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</si>
  <si>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</si>
  <si>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</si>
  <si>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</si>
  <si>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</si>
  <si>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</si>
  <si>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</si>
  <si>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</si>
  <si>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</si>
  <si>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</si>
  <si>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</si>
  <si>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</si>
  <si>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</si>
  <si>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</si>
  <si>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</si>
  <si>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</si>
  <si>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</si>
  <si>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</si>
  <si>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</si>
  <si>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</si>
  <si>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</si>
  <si>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</si>
  <si>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</si>
  <si>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</si>
  <si>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</si>
  <si>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</si>
  <si>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</si>
  <si>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</si>
  <si>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</si>
  <si>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</si>
  <si>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</si>
  <si>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</si>
  <si>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</si>
  <si>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</si>
  <si>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</si>
  <si>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</si>
  <si>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</si>
  <si>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</si>
  <si>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</si>
  <si>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</si>
  <si>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</si>
  <si>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</si>
  <si>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</si>
  <si>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</si>
  <si>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</si>
  <si>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</si>
  <si>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</si>
  <si>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</si>
  <si>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</si>
  <si>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</si>
  <si>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</si>
  <si>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</si>
  <si>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</si>
  <si>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</si>
  <si>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</si>
  <si>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</si>
  <si>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</si>
  <si>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</si>
  <si>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</si>
  <si>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</si>
  <si>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</si>
  <si>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</si>
  <si>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</si>
  <si>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</si>
  <si>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</si>
  <si>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</si>
  <si>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</si>
  <si>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</si>
  <si>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</si>
  <si>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</si>
  <si>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</si>
  <si>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</si>
  <si>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</si>
  <si>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</si>
  <si>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</si>
  <si>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</si>
  <si>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</si>
  <si>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</si>
  <si>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</si>
  <si>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</si>
  <si>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</si>
  <si>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</si>
  <si>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</si>
  <si>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</si>
  <si>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</si>
  <si>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</si>
  <si>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</si>
  <si>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</si>
  <si>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</si>
  <si>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</si>
  <si>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</si>
  <si>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</si>
  <si>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</si>
  <si>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</si>
  <si>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</si>
  <si>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</si>
  <si>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</si>
  <si>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</si>
  <si>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</si>
  <si>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</si>
  <si>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</si>
  <si>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</si>
  <si>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</si>
  <si>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</si>
  <si>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</si>
  <si>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</si>
  <si>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</si>
  <si>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</si>
  <si>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</si>
  <si>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</si>
  <si>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</si>
  <si>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</si>
  <si>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</si>
  <si>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</si>
  <si>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</si>
  <si>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</si>
  <si>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</si>
  <si>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</si>
  <si>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</si>
  <si>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</si>
  <si>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</si>
  <si>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</si>
  <si>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</si>
  <si>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</si>
  <si>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</si>
  <si>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</si>
  <si>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</si>
  <si>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</si>
  <si>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</si>
  <si>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</si>
  <si>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</si>
  <si>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</si>
  <si>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</si>
  <si>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</si>
  <si>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</si>
  <si>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</si>
  <si>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</si>
  <si>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</si>
  <si>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</si>
  <si>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</si>
  <si>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</si>
  <si>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</si>
  <si>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</si>
  <si>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</si>
  <si>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</si>
  <si>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</si>
  <si>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</si>
  <si>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</si>
  <si>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</si>
  <si>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</si>
  <si>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</si>
  <si>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</si>
  <si>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</si>
  <si>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</si>
  <si>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</si>
  <si>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</si>
  <si>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</si>
  <si>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</si>
  <si>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</si>
  <si>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</si>
  <si>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</si>
  <si>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</si>
  <si>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</si>
  <si>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</si>
  <si>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</si>
  <si>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</si>
  <si>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</si>
  <si>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</si>
  <si>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</si>
  <si>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</si>
  <si>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</si>
  <si>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</si>
  <si>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</si>
  <si>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</si>
  <si>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</si>
  <si>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</si>
  <si>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</si>
  <si>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</si>
  <si>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</si>
  <si>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</si>
  <si>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</si>
  <si>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</si>
  <si>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</si>
  <si>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</si>
  <si>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</si>
  <si>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</si>
  <si>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</si>
  <si>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</si>
  <si>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</si>
  <si>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</si>
  <si>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</si>
  <si>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</si>
  <si>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</si>
  <si>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</si>
  <si>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</si>
  <si>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</si>
  <si>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</si>
  <si>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</si>
  <si>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</si>
  <si>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</si>
  <si>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</si>
  <si>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</si>
  <si>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</si>
  <si>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</si>
  <si>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</si>
  <si>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</si>
  <si>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</si>
  <si>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</si>
  <si>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</si>
  <si>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</si>
  <si>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</si>
  <si>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</si>
  <si>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</si>
  <si>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</si>
  <si>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</si>
  <si>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</si>
  <si>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</si>
  <si>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</si>
  <si>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</si>
  <si>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</si>
  <si>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</si>
  <si>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</si>
  <si>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</si>
  <si>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</si>
  <si>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</si>
  <si>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</si>
  <si>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</si>
  <si>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</si>
  <si>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</si>
  <si>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</si>
  <si>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</si>
  <si>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</si>
  <si>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</si>
  <si>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</si>
  <si>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</si>
  <si>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</si>
  <si>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</si>
  <si>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</si>
  <si>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</si>
  <si>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</si>
  <si>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</si>
  <si>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</si>
  <si>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</si>
  <si>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</si>
  <si>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</si>
  <si>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</si>
  <si>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</si>
  <si>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</si>
  <si>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</si>
  <si>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</si>
  <si>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</si>
  <si>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</si>
  <si>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</si>
  <si>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</si>
  <si>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</si>
  <si>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</si>
  <si>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</si>
  <si>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</si>
  <si>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</si>
  <si>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</si>
  <si>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</si>
  <si>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</si>
  <si>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</si>
  <si>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</si>
  <si>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</si>
  <si>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</si>
  <si>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</si>
  <si>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</si>
  <si>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</si>
  <si>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</si>
  <si>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</si>
  <si>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</si>
  <si>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</si>
  <si>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</si>
  <si>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</si>
  <si>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</si>
  <si>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</si>
  <si>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</si>
  <si>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</si>
  <si>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</si>
  <si>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</si>
  <si>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</si>
  <si>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</si>
  <si>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</si>
  <si>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</si>
  <si>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</si>
  <si>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</si>
  <si>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</si>
  <si>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</si>
  <si>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</si>
  <si>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</si>
  <si>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</si>
  <si>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</si>
  <si>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</si>
  <si>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</si>
  <si>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</si>
  <si>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</si>
  <si>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</si>
  <si>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</si>
  <si>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</si>
  <si>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</si>
  <si>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</si>
  <si>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</si>
  <si>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</si>
  <si>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</si>
  <si>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</si>
  <si>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</si>
  <si>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</si>
  <si>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</si>
  <si>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</si>
  <si>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</si>
  <si>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</si>
  <si>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</si>
  <si>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</si>
  <si>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</si>
  <si>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</si>
  <si>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</si>
  <si>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</si>
  <si>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</si>
  <si>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</si>
  <si>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</si>
  <si>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</si>
  <si>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</si>
  <si>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</si>
  <si>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</si>
  <si>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</si>
  <si>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</si>
  <si>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</si>
  <si>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</si>
  <si>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</si>
  <si>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</si>
  <si>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</si>
  <si>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</si>
  <si>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</si>
  <si>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</si>
  <si>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</si>
  <si>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</si>
  <si>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</si>
  <si>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</si>
  <si>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</si>
  <si>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</si>
  <si>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</si>
  <si>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</si>
  <si>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</si>
  <si>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</si>
  <si>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</si>
  <si>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</si>
  <si>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</si>
  <si>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</si>
  <si>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</si>
  <si>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</si>
  <si>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</si>
  <si>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</si>
  <si>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</si>
  <si>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</si>
  <si>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</si>
  <si>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</si>
  <si>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</si>
  <si>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</si>
  <si>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</si>
  <si>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</si>
  <si>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</si>
  <si>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</si>
  <si>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</si>
  <si>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</si>
  <si>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</si>
  <si>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</si>
  <si>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</si>
  <si>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</si>
  <si>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</si>
  <si>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</si>
  <si>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</si>
  <si>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</si>
  <si>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</si>
  <si>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</si>
  <si>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</si>
  <si>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</si>
  <si>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</si>
  <si>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</si>
  <si>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</si>
  <si>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</si>
  <si>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</si>
  <si>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</si>
  <si>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</si>
  <si>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</si>
  <si>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</si>
  <si>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</si>
  <si>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</si>
  <si>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</si>
  <si>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</si>
  <si>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</si>
  <si>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</si>
  <si>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</si>
  <si>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</si>
  <si>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</si>
  <si>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</si>
  <si>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</si>
  <si>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</si>
  <si>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</si>
  <si>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</si>
  <si>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</si>
  <si>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</si>
  <si>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</si>
  <si>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</si>
  <si>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</si>
  <si>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</si>
  <si>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</si>
  <si>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</si>
  <si>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</si>
  <si>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</si>
  <si>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</si>
  <si>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</si>
  <si>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</si>
  <si>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</si>
  <si>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</si>
  <si>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</si>
  <si>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</si>
  <si>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</si>
  <si>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</si>
  <si>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</si>
  <si>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</si>
  <si>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</si>
  <si>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</si>
  <si>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</si>
  <si>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</si>
  <si>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</si>
  <si>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</si>
  <si>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</si>
  <si>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</si>
  <si>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</si>
  <si>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</si>
  <si>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</si>
  <si>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</si>
  <si>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</si>
  <si>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</si>
  <si>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</si>
  <si>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</si>
  <si>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</si>
  <si>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</si>
  <si>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</si>
  <si>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</si>
  <si>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</si>
  <si>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</si>
  <si>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</si>
  <si>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</si>
  <si>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</si>
  <si>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</si>
  <si>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</si>
  <si>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</si>
  <si>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</si>
  <si>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</si>
  <si>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</si>
  <si>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</si>
  <si>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</si>
  <si>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</si>
  <si>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</si>
  <si>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</si>
  <si>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</si>
  <si>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</si>
  <si>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</si>
  <si>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</si>
  <si>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</si>
  <si>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</si>
  <si>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</si>
  <si>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</si>
  <si>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</si>
  <si>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</si>
  <si>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</si>
  <si>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</si>
  <si>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</si>
  <si>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</si>
  <si>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</si>
  <si>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</si>
  <si>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</si>
  <si>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</si>
  <si>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</si>
  <si>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</si>
  <si>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</si>
  <si>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</si>
  <si>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</si>
  <si>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</si>
  <si>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</si>
  <si>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</si>
  <si>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</si>
  <si>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</si>
  <si>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</si>
  <si>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</si>
  <si>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</si>
  <si>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</si>
  <si>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</si>
  <si>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</si>
  <si>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</si>
  <si>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</si>
  <si>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</si>
  <si>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</si>
  <si>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</si>
  <si>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</si>
  <si>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</si>
  <si>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</si>
  <si>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</si>
  <si>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</si>
  <si>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</si>
  <si>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</si>
  <si>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</si>
  <si>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</si>
  <si>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</si>
  <si>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</si>
  <si>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</si>
  <si>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</si>
  <si>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</si>
  <si>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</si>
  <si>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</si>
  <si>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</si>
  <si>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</si>
  <si>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</si>
  <si>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</si>
  <si>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</si>
  <si>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</si>
  <si>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</si>
  <si>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</si>
  <si>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</si>
  <si>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</si>
  <si>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</si>
  <si>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</si>
  <si>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</si>
  <si>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</si>
  <si>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</si>
  <si>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</si>
  <si>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</si>
  <si>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</si>
  <si>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</si>
  <si>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</si>
  <si>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</si>
  <si>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</si>
  <si>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</si>
  <si>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</si>
  <si>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</si>
  <si>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</si>
  <si>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</si>
  <si>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</si>
  <si>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</si>
  <si>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</si>
  <si>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</si>
  <si>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</si>
  <si>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</si>
  <si>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</si>
  <si>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</si>
  <si>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</si>
  <si>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</si>
  <si>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</si>
  <si>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</si>
  <si>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</si>
  <si>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</si>
  <si>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</si>
  <si>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</si>
  <si>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</si>
  <si>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</si>
  <si>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</si>
  <si>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</si>
  <si>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</si>
  <si>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</si>
  <si>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</si>
  <si>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</si>
  <si>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</si>
  <si>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</si>
  <si>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</si>
  <si>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</si>
  <si>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</si>
  <si>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</si>
  <si>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</si>
  <si>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</si>
  <si>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</si>
  <si>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</si>
  <si>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</si>
  <si>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</si>
  <si>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</si>
  <si>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</si>
  <si>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</si>
  <si>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</si>
  <si>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</si>
  <si>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</si>
  <si>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</si>
  <si>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</si>
  <si>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</si>
  <si>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</si>
  <si>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</si>
  <si>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</si>
  <si>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</si>
  <si>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</si>
  <si>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</si>
  <si>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</si>
  <si>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</si>
  <si>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</si>
  <si>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</si>
  <si>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</si>
  <si>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</si>
  <si>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</si>
  <si>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</si>
  <si>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</si>
  <si>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</si>
  <si>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</si>
  <si>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</si>
  <si>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</si>
  <si>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</si>
  <si>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</si>
  <si>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</si>
  <si>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</si>
  <si>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</si>
  <si>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</si>
  <si>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</si>
  <si>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</si>
  <si>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</si>
  <si>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</si>
  <si>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</si>
  <si>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</si>
  <si>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</si>
  <si>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</si>
  <si>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</si>
  <si>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</si>
  <si>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</si>
  <si>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</si>
  <si>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</si>
  <si>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</si>
  <si>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</si>
  <si>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</si>
  <si>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</si>
  <si>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</si>
  <si>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</si>
  <si>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</si>
  <si>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</si>
  <si>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</si>
  <si>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</si>
  <si>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</si>
  <si>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</si>
  <si>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</si>
  <si>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</si>
  <si>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</si>
  <si>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</si>
  <si>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</si>
  <si>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</si>
  <si>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</si>
  <si>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</si>
  <si>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</si>
  <si>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</si>
  <si>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</si>
  <si>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</si>
  <si>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</si>
  <si>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</si>
  <si>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</si>
  <si>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</si>
  <si>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</si>
  <si>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</si>
  <si>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</si>
  <si>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</si>
  <si>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</si>
  <si>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</si>
  <si>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</si>
  <si>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</si>
  <si>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</si>
  <si>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</si>
  <si>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</si>
  <si>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</si>
  <si>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</si>
  <si>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</si>
  <si>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</si>
  <si>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</si>
  <si>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</si>
  <si>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</si>
  <si>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</si>
  <si>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</si>
  <si>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</si>
  <si>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</si>
  <si>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</si>
  <si>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</si>
  <si>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</si>
  <si>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</si>
  <si>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</si>
  <si>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</si>
  <si>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</si>
  <si>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</si>
  <si>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</si>
  <si>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</si>
  <si>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</si>
  <si>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</si>
  <si>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</si>
  <si>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</si>
  <si>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</si>
  <si>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</si>
  <si>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</si>
  <si>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</si>
  <si>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</si>
  <si>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</si>
  <si>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</si>
  <si>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</si>
  <si>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</si>
  <si>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</si>
  <si>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</si>
  <si>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</si>
  <si>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</si>
  <si>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</si>
  <si>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</si>
  <si>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</si>
  <si>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</si>
  <si>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</si>
  <si>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</si>
  <si>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</si>
  <si>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</si>
  <si>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</si>
  <si>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</si>
  <si>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</si>
  <si>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</si>
  <si>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</si>
  <si>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</si>
  <si>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</si>
  <si>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</si>
  <si>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</si>
  <si>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</si>
  <si>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</si>
  <si>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</si>
  <si>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</si>
  <si>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</si>
  <si>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</si>
  <si>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</si>
  <si>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</si>
  <si>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</si>
  <si>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</si>
  <si>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</si>
  <si>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</si>
  <si>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</si>
  <si>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</si>
  <si>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</si>
  <si>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</si>
  <si>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</si>
  <si>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</si>
  <si>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</si>
  <si>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</si>
  <si>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</si>
  <si>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</si>
  <si>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</si>
  <si>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</si>
  <si>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</si>
  <si>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</si>
  <si>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</si>
  <si>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</si>
  <si>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</si>
  <si>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</si>
  <si>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</si>
  <si>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</si>
  <si>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</si>
  <si>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</si>
  <si>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</si>
  <si>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</si>
  <si>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</si>
  <si>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</si>
  <si>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</si>
  <si>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</si>
  <si>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</si>
  <si>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</si>
  <si>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</si>
  <si>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</si>
  <si>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</si>
  <si>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</si>
  <si>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</si>
  <si>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</si>
  <si>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</si>
  <si>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</si>
  <si>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</si>
  <si>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</si>
  <si>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</si>
  <si>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</si>
  <si>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</si>
  <si>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</si>
  <si>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</si>
  <si>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</si>
  <si>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</si>
  <si>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</si>
  <si>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</si>
  <si>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</si>
  <si>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</si>
  <si>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</si>
  <si>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</si>
  <si>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</si>
  <si>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</si>
  <si>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</si>
  <si>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</si>
  <si>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</si>
  <si>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</si>
  <si>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</si>
  <si>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</si>
  <si>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</si>
  <si>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</si>
  <si>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</si>
  <si>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</si>
  <si>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</si>
  <si>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</si>
  <si>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</si>
  <si>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</si>
  <si>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</si>
  <si>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</si>
  <si>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</si>
  <si>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</si>
  <si>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</si>
  <si>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</si>
  <si>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</si>
  <si>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</si>
  <si>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</si>
  <si>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</si>
  <si>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</si>
  <si>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</si>
  <si>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</si>
  <si>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</si>
  <si>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</si>
  <si>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</si>
  <si>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</si>
  <si>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</si>
  <si>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</si>
  <si>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</si>
  <si>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</si>
  <si>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</si>
  <si>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</si>
  <si>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</si>
  <si>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</si>
  <si>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</si>
  <si>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</si>
  <si>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</si>
  <si>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</si>
  <si>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</si>
  <si>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</si>
  <si>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</si>
  <si>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</si>
  <si>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</si>
  <si>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</si>
  <si>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</si>
  <si>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</si>
  <si>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</si>
  <si>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</si>
  <si>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</si>
  <si>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</si>
  <si>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</si>
  <si>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</si>
  <si>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</si>
  <si>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</si>
  <si>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</si>
  <si>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</si>
  <si>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</si>
  <si>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</si>
  <si>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</si>
  <si>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</si>
  <si>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</si>
  <si>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</si>
  <si>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</si>
  <si>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</si>
  <si>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</si>
  <si>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</si>
  <si>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</si>
  <si>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</si>
  <si>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</si>
  <si>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</si>
  <si>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</si>
  <si>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</si>
  <si>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</si>
  <si>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</si>
  <si>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</si>
  <si>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</si>
  <si>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</si>
  <si>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</si>
  <si>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</si>
  <si>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</si>
  <si>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</si>
  <si>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</si>
  <si>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</si>
  <si>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</si>
  <si>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</si>
  <si>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</si>
  <si>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</si>
  <si>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</si>
  <si>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</si>
  <si>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</si>
  <si>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</si>
  <si>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</si>
  <si>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</si>
  <si>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</si>
  <si>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</si>
  <si>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</si>
  <si>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</si>
  <si>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</si>
  <si>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</si>
  <si>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</si>
  <si>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</si>
  <si>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</si>
  <si>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</si>
  <si>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</si>
  <si>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</si>
  <si>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</si>
  <si>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</si>
  <si>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</si>
  <si>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</si>
  <si>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</si>
  <si>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</si>
  <si>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</si>
  <si>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</si>
  <si>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</si>
  <si>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</si>
  <si>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</si>
  <si>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</si>
  <si>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</si>
  <si>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</si>
  <si>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</si>
  <si>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</si>
  <si>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</si>
  <si>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</si>
  <si>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</si>
  <si>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</si>
  <si>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</si>
  <si>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</si>
  <si>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</si>
  <si>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</si>
  <si>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</si>
  <si>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</si>
  <si>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</si>
  <si>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</si>
  <si>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</si>
  <si>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</si>
  <si>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</si>
  <si>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</si>
  <si>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</si>
  <si>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</si>
  <si>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</si>
  <si>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</si>
  <si>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</si>
  <si>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</si>
  <si>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</si>
  <si>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</si>
  <si>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</si>
  <si>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</si>
  <si>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</si>
  <si>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</si>
  <si>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</si>
  <si>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</si>
  <si>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</si>
  <si>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</si>
  <si>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</si>
  <si>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</si>
  <si>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</si>
  <si>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</si>
  <si>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</si>
  <si>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</si>
  <si>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</si>
  <si>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</si>
  <si>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</si>
  <si>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</si>
  <si>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</si>
  <si>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</si>
  <si>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</si>
  <si>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</si>
  <si>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</si>
  <si>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</si>
  <si>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</si>
  <si>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</si>
  <si>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</si>
  <si>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</si>
  <si>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</si>
  <si>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</si>
  <si>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</si>
  <si>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</si>
  <si>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</si>
  <si>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</si>
  <si>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</si>
  <si>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</si>
  <si>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</si>
  <si>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</si>
  <si>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</si>
  <si>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</si>
  <si>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</si>
  <si>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</si>
  <si>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</si>
  <si>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</si>
  <si>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</si>
  <si>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</si>
  <si>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</si>
  <si>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</si>
  <si>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</si>
  <si>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</si>
  <si>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</si>
  <si>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</si>
  <si>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</si>
  <si>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</si>
  <si>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</si>
  <si>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</si>
  <si>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</si>
  <si>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</si>
  <si>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</si>
  <si>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</si>
  <si>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</si>
  <si>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</si>
  <si>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</si>
  <si>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</si>
  <si>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</si>
  <si>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</si>
  <si>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</si>
  <si>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</si>
  <si>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</si>
  <si>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</si>
  <si>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</si>
  <si>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</si>
  <si>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</si>
  <si>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</si>
  <si>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</si>
  <si>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</si>
  <si>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</si>
  <si>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</si>
  <si>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</si>
  <si>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</si>
  <si>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</si>
  <si>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</si>
  <si>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</si>
  <si>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</si>
  <si>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</si>
  <si>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</si>
  <si>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</si>
  <si>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</si>
  <si>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</si>
  <si>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</si>
  <si>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</si>
  <si>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</si>
  <si>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</si>
  <si>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</si>
  <si>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</si>
  <si>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</si>
  <si>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</si>
  <si>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</si>
  <si>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</si>
  <si>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</si>
  <si>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</si>
  <si>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</si>
  <si>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</si>
  <si>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</si>
  <si>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</si>
  <si>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</si>
  <si>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</si>
  <si>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</si>
  <si>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</si>
  <si>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</si>
  <si>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</si>
  <si>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</si>
  <si>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</si>
  <si>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</si>
  <si>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</si>
  <si>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</si>
  <si>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</si>
  <si>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</si>
  <si>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</si>
  <si>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</si>
  <si>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</si>
  <si>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</si>
  <si>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</si>
  <si>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</si>
  <si>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</si>
  <si>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</si>
  <si>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</si>
  <si>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</si>
  <si>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</si>
  <si>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</si>
  <si>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</si>
  <si>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</si>
  <si>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</si>
  <si>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</si>
  <si>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</si>
  <si>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</si>
  <si>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</si>
  <si>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</si>
  <si>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</si>
  <si>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</si>
  <si>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</si>
  <si>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</si>
  <si>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</si>
  <si>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</si>
  <si>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</si>
  <si>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</si>
  <si>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</si>
  <si>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</si>
  <si>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</si>
  <si>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</si>
  <si>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</si>
  <si>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</si>
  <si>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</si>
  <si>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</si>
  <si>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</si>
  <si>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</si>
  <si>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</si>
  <si>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</si>
  <si>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</si>
  <si>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</si>
  <si>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</si>
  <si>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</si>
  <si>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</si>
  <si>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</si>
  <si>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</si>
  <si>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</si>
  <si>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</si>
  <si>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</si>
  <si>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</si>
  <si>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</si>
  <si>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</si>
  <si>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</si>
  <si>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</si>
  <si>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</si>
  <si>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</si>
  <si>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</si>
  <si>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</si>
  <si>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</si>
  <si>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</si>
  <si>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</si>
  <si>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</si>
  <si>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</si>
  <si>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</si>
  <si>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</si>
  <si>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</si>
  <si>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</si>
  <si>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</si>
  <si>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</si>
  <si>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</si>
  <si>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</si>
  <si>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</si>
  <si>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</si>
  <si>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</si>
  <si>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</si>
  <si>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</si>
  <si>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</si>
  <si>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</si>
  <si>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</si>
  <si>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</si>
  <si>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</si>
  <si>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</si>
  <si>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</si>
  <si>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</si>
  <si>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</si>
  <si>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</si>
  <si>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</si>
  <si>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</si>
  <si>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</si>
  <si>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</si>
  <si>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</si>
  <si>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</si>
  <si>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</si>
  <si>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</si>
  <si>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</si>
  <si>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</si>
  <si>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</si>
  <si>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</si>
  <si>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</si>
  <si>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</si>
  <si>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</si>
  <si>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</si>
  <si>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</si>
  <si>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</si>
  <si>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</si>
  <si>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</si>
  <si>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</si>
  <si>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</si>
  <si>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</si>
  <si>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</si>
  <si>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</si>
  <si>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</si>
  <si>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</si>
  <si>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</si>
  <si>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</si>
  <si>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</si>
  <si>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</si>
  <si>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</si>
  <si>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</si>
  <si>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</si>
  <si>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</si>
  <si>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</si>
  <si>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</si>
  <si>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</si>
  <si>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</si>
  <si>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</si>
  <si>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</si>
  <si>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</si>
  <si>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</si>
  <si>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</si>
  <si>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</si>
  <si>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</si>
  <si>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</si>
  <si>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</si>
  <si>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</si>
  <si>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</si>
  <si>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</si>
  <si>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</si>
  <si>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</si>
  <si>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</si>
  <si>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</si>
  <si>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</si>
  <si>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</si>
  <si>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</si>
  <si>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</si>
  <si>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</si>
  <si>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</si>
  <si>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</si>
  <si>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</si>
  <si>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</si>
  <si>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</si>
  <si>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</si>
  <si>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</si>
  <si>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</si>
  <si>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</si>
  <si>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</si>
  <si>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</si>
  <si>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</si>
  <si>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</si>
  <si>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</si>
  <si>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</si>
  <si>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</si>
  <si>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</si>
  <si>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</si>
  <si>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</si>
  <si>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</si>
  <si>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</si>
  <si>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</si>
  <si>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</si>
  <si>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</si>
  <si>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</si>
  <si>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</si>
  <si>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Sub-Category</t>
  </si>
  <si>
    <t>Column Labels</t>
  </si>
  <si>
    <t>Grand Total</t>
  </si>
  <si>
    <t>Row Labels</t>
  </si>
  <si>
    <t>Count of id</t>
  </si>
  <si>
    <t>(All)</t>
  </si>
  <si>
    <t>Count of outcome</t>
  </si>
  <si>
    <t>Date Created Conversion</t>
  </si>
  <si>
    <t>Percent Funded</t>
  </si>
  <si>
    <t>Average Donation</t>
  </si>
  <si>
    <t>Date Ended Conversion</t>
  </si>
  <si>
    <t>.</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</si>
  <si>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</si>
  <si>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</si>
  <si>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</si>
  <si>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</si>
  <si>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</si>
  <si>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</si>
  <si>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</si>
  <si>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</si>
  <si>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</si>
  <si>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</si>
  <si>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</si>
  <si>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</si>
  <si>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</si>
  <si>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</si>
  <si>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</si>
  <si>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</si>
  <si>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</si>
  <si>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</si>
  <si>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</si>
  <si>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</si>
  <si>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</si>
  <si>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</si>
  <si>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</si>
  <si>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</si>
  <si>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</si>
  <si>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</si>
  <si>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</si>
  <si>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</si>
  <si>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</si>
  <si>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</si>
  <si>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</si>
  <si>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</si>
  <si>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</si>
  <si>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Successful campaigns</t>
  </si>
  <si>
    <t>Unsuccessful campaigns</t>
  </si>
  <si>
    <t>Mean backers</t>
  </si>
  <si>
    <t>Median backers</t>
  </si>
  <si>
    <t>Minimum backers</t>
  </si>
  <si>
    <t>Maximum backers</t>
  </si>
  <si>
    <t>Variance in number of backers</t>
  </si>
  <si>
    <t>St Dv in number of backers</t>
  </si>
  <si>
    <t>Successful:</t>
  </si>
  <si>
    <t>Unsuccessful:</t>
  </si>
  <si>
    <t>Unsuccessful campaigns have a higher variance in number of backers. To be honest this doesn't intuitively make sense to me.</t>
  </si>
  <si>
    <t>For this data set, the median better summarizes the data. As the boxplots demonstrate, there are many outliers in the dataset. The mean is skewed upwards by these outliers, and therefore misrepresents the majority of data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</si>
</sst>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3" applyFont="1" applyAlignment="1">
      <alignment horizontal="center"/>
    </xf>
    <xf numFmtId="9" fontId="0" fillId="0" borderId="0" xfId="43" applyFont="1"/>
    <xf numFmtId="44" fontId="16" fillId="0" borderId="0" xfId="42" applyFont="1" applyAlignment="1">
      <alignment horizontal="center"/>
    </xf>
    <xf numFmtId="44" fontId="0" fillId="0" borderId="0" xfId="42" applyFont="1"/>
    <xf numFmtId="0" fontId="0" fillId="0" borderId="0" xfId="0" pivotButton="1"/>
    <xf numFmtId="0" fontId="0" fillId="0" borderId="0" xfId="0" applyAlignment="1">
      <alignment horizontal="left"/>
    </xf>
    <xf numFmtId="14" fontId="0" fillId="0" borderId="0" xfId="0" applyNumberFormat="1" applyAlignment="1">
      <alignment horizontal="left"/>
    </xf>
    <xf numFmtId="22" fontId="0" fillId="0" borderId="0" xfId="0" applyNumberFormat="1"/>
    <xf numFmtId="0" fontId="16" fillId="0" borderId="0" xfId="0" applyFont="1"/>
    <xf numFmtId="9" fontId="0" fillId="0" borderId="0" xfId="0" applyNumberFormat="1"/>
    <xf numFmtId="14" fontId="16" fillId="0" borderId="0" xfId="0" applyNumberFormat="1" applyFont="1" applyAlignment="1">
      <alignment horizontal="center"/>
    </xf>
    <xf numFmtId="14" fontId="0" fillId="0" borderId="0" xfId="0" applyNumberFormat="1"/>
    <xf numFmtId="1" fontId="0" fillId="0" borderId="0" xfId="0" applyNumberFormat="1"/>
    <xf numFmtId="0" fontId="16"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
    <dxf>
      <font>
        <color theme="1"/>
      </font>
      <fill>
        <patternFill>
          <bgColor rgb="FFFF6E6A"/>
        </patternFill>
      </fill>
    </dxf>
    <dxf>
      <fill>
        <patternFill>
          <bgColor theme="9" tint="0.39994506668294322"/>
        </patternFill>
      </fill>
    </dxf>
    <dxf>
      <fill>
        <patternFill>
          <bgColor rgb="FF8A9AFF"/>
        </patternFill>
      </fill>
    </dxf>
    <dxf>
      <fill>
        <patternFill>
          <bgColor theme="7" tint="0.39994506668294322"/>
        </patternFill>
      </fill>
    </dxf>
    <dxf>
      <numFmt numFmtId="27" formatCode="m/d/yy\ h:mm"/>
    </dxf>
    <dxf>
      <numFmt numFmtId="27" formatCode="m/d/yy\ h:mm"/>
    </dxf>
  </dxfs>
  <tableStyles count="0" defaultTableStyle="TableStyleMedium2" defaultPivotStyle="PivotStyleLight16"/>
  <colors>
    <mruColors>
      <color rgb="FF8A9AFF"/>
      <color rgb="FFFF6E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 - Guntas.xlsx]Campaign Outcomes by Category!PivotTable2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Campaign</a:t>
            </a:r>
            <a:r>
              <a:rPr lang="en-US" baseline="0"/>
              <a:t> Outcomes, by Category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Outcomes by Category'!$B$3:$B$4</c:f>
              <c:strCache>
                <c:ptCount val="1"/>
                <c:pt idx="0">
                  <c:v>canceled</c:v>
                </c:pt>
              </c:strCache>
            </c:strRef>
          </c:tx>
          <c:spPr>
            <a:solidFill>
              <a:schemeClr val="accent1"/>
            </a:solidFill>
            <a:ln>
              <a:noFill/>
            </a:ln>
            <a:effectLst/>
          </c:spPr>
          <c:invertIfNegative val="0"/>
          <c:cat>
            <c:strRef>
              <c:f>'Campaign 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Outcomes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E5A-6B45-8A15-E95457F8088F}"/>
            </c:ext>
          </c:extLst>
        </c:ser>
        <c:ser>
          <c:idx val="1"/>
          <c:order val="1"/>
          <c:tx>
            <c:strRef>
              <c:f>'Campaign Outcomes by Category'!$C$3:$C$4</c:f>
              <c:strCache>
                <c:ptCount val="1"/>
                <c:pt idx="0">
                  <c:v>failed</c:v>
                </c:pt>
              </c:strCache>
            </c:strRef>
          </c:tx>
          <c:spPr>
            <a:solidFill>
              <a:schemeClr val="accent2"/>
            </a:solidFill>
            <a:ln>
              <a:noFill/>
            </a:ln>
            <a:effectLst/>
          </c:spPr>
          <c:invertIfNegative val="0"/>
          <c:cat>
            <c:strRef>
              <c:f>'Campaign 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Outcomes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29-CE5A-6B45-8A15-E95457F8088F}"/>
            </c:ext>
          </c:extLst>
        </c:ser>
        <c:ser>
          <c:idx val="2"/>
          <c:order val="2"/>
          <c:tx>
            <c:strRef>
              <c:f>'Campaign Outcomes by Category'!$D$3:$D$4</c:f>
              <c:strCache>
                <c:ptCount val="1"/>
                <c:pt idx="0">
                  <c:v>live</c:v>
                </c:pt>
              </c:strCache>
            </c:strRef>
          </c:tx>
          <c:spPr>
            <a:solidFill>
              <a:schemeClr val="accent3"/>
            </a:solidFill>
            <a:ln>
              <a:noFill/>
            </a:ln>
            <a:effectLst/>
          </c:spPr>
          <c:invertIfNegative val="0"/>
          <c:cat>
            <c:strRef>
              <c:f>'Campaign 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Outcomes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2A-CE5A-6B45-8A15-E95457F8088F}"/>
            </c:ext>
          </c:extLst>
        </c:ser>
        <c:ser>
          <c:idx val="3"/>
          <c:order val="3"/>
          <c:tx>
            <c:strRef>
              <c:f>'Campaign Outcomes by Category'!$E$3:$E$4</c:f>
              <c:strCache>
                <c:ptCount val="1"/>
                <c:pt idx="0">
                  <c:v>successful</c:v>
                </c:pt>
              </c:strCache>
            </c:strRef>
          </c:tx>
          <c:spPr>
            <a:solidFill>
              <a:schemeClr val="accent4"/>
            </a:solidFill>
            <a:ln>
              <a:noFill/>
            </a:ln>
            <a:effectLst/>
          </c:spPr>
          <c:invertIfNegative val="0"/>
          <c:cat>
            <c:strRef>
              <c:f>'Campaign Outcomes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Outcomes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2B-CE5A-6B45-8A15-E95457F8088F}"/>
            </c:ext>
          </c:extLst>
        </c:ser>
        <c:dLbls>
          <c:showLegendKey val="0"/>
          <c:showVal val="0"/>
          <c:showCatName val="0"/>
          <c:showSerName val="0"/>
          <c:showPercent val="0"/>
          <c:showBubbleSize val="0"/>
        </c:dLbls>
        <c:gapWidth val="150"/>
        <c:overlap val="100"/>
        <c:axId val="184024080"/>
        <c:axId val="184025808"/>
      </c:barChart>
      <c:catAx>
        <c:axId val="18402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25808"/>
        <c:crosses val="autoZero"/>
        <c:auto val="1"/>
        <c:lblAlgn val="ctr"/>
        <c:lblOffset val="100"/>
        <c:noMultiLvlLbl val="0"/>
      </c:catAx>
      <c:valAx>
        <c:axId val="184025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24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 - Guntas.xlsx]Campaign Outcomes by Sub-Catego!PivotTable3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Campaign Outcomes, by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Outcomes by Sub-Catego'!$B$4:$B$5</c:f>
              <c:strCache>
                <c:ptCount val="1"/>
                <c:pt idx="0">
                  <c:v>canceled</c:v>
                </c:pt>
              </c:strCache>
            </c:strRef>
          </c:tx>
          <c:spPr>
            <a:solidFill>
              <a:schemeClr val="accent1"/>
            </a:solidFill>
            <a:ln>
              <a:noFill/>
            </a:ln>
            <a:effectLst/>
          </c:spPr>
          <c:invertIfNegative val="0"/>
          <c:cat>
            <c:strRef>
              <c:f>'Campaign Outcomes by Sub-Catego'!$A$6:$A$30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Outcomes by Sub-Catego'!$B$6:$B$30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7FD-2345-9D11-BEBF3C917FCA}"/>
            </c:ext>
          </c:extLst>
        </c:ser>
        <c:ser>
          <c:idx val="1"/>
          <c:order val="1"/>
          <c:tx>
            <c:strRef>
              <c:f>'Campaign Outcomes by Sub-Catego'!$C$4:$C$5</c:f>
              <c:strCache>
                <c:ptCount val="1"/>
                <c:pt idx="0">
                  <c:v>failed</c:v>
                </c:pt>
              </c:strCache>
            </c:strRef>
          </c:tx>
          <c:spPr>
            <a:solidFill>
              <a:schemeClr val="accent2"/>
            </a:solidFill>
            <a:ln>
              <a:noFill/>
            </a:ln>
            <a:effectLst/>
          </c:spPr>
          <c:invertIfNegative val="0"/>
          <c:cat>
            <c:strRef>
              <c:f>'Campaign Outcomes by Sub-Catego'!$A$6:$A$30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Outcomes by Sub-Catego'!$C$6:$C$30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D-97FD-2345-9D11-BEBF3C917FCA}"/>
            </c:ext>
          </c:extLst>
        </c:ser>
        <c:ser>
          <c:idx val="2"/>
          <c:order val="2"/>
          <c:tx>
            <c:strRef>
              <c:f>'Campaign Outcomes by Sub-Catego'!$D$4:$D$5</c:f>
              <c:strCache>
                <c:ptCount val="1"/>
                <c:pt idx="0">
                  <c:v>live</c:v>
                </c:pt>
              </c:strCache>
            </c:strRef>
          </c:tx>
          <c:spPr>
            <a:solidFill>
              <a:schemeClr val="accent3"/>
            </a:solidFill>
            <a:ln>
              <a:noFill/>
            </a:ln>
            <a:effectLst/>
          </c:spPr>
          <c:invertIfNegative val="0"/>
          <c:cat>
            <c:strRef>
              <c:f>'Campaign Outcomes by Sub-Catego'!$A$6:$A$30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Outcomes by Sub-Catego'!$D$6:$D$30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E-97FD-2345-9D11-BEBF3C917FCA}"/>
            </c:ext>
          </c:extLst>
        </c:ser>
        <c:ser>
          <c:idx val="3"/>
          <c:order val="3"/>
          <c:tx>
            <c:strRef>
              <c:f>'Campaign Outcomes by Sub-Catego'!$E$4:$E$5</c:f>
              <c:strCache>
                <c:ptCount val="1"/>
                <c:pt idx="0">
                  <c:v>successful</c:v>
                </c:pt>
              </c:strCache>
            </c:strRef>
          </c:tx>
          <c:spPr>
            <a:solidFill>
              <a:schemeClr val="accent4"/>
            </a:solidFill>
            <a:ln>
              <a:noFill/>
            </a:ln>
            <a:effectLst/>
          </c:spPr>
          <c:invertIfNegative val="0"/>
          <c:cat>
            <c:strRef>
              <c:f>'Campaign Outcomes by Sub-Catego'!$A$6:$A$30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Outcomes by Sub-Catego'!$E$6:$E$30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F-97FD-2345-9D11-BEBF3C917FCA}"/>
            </c:ext>
          </c:extLst>
        </c:ser>
        <c:dLbls>
          <c:showLegendKey val="0"/>
          <c:showVal val="0"/>
          <c:showCatName val="0"/>
          <c:showSerName val="0"/>
          <c:showPercent val="0"/>
          <c:showBubbleSize val="0"/>
        </c:dLbls>
        <c:gapWidth val="150"/>
        <c:overlap val="100"/>
        <c:axId val="334240640"/>
        <c:axId val="334242368"/>
      </c:barChart>
      <c:catAx>
        <c:axId val="33424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242368"/>
        <c:crosses val="autoZero"/>
        <c:auto val="1"/>
        <c:lblAlgn val="ctr"/>
        <c:lblOffset val="100"/>
        <c:noMultiLvlLbl val="0"/>
      </c:catAx>
      <c:valAx>
        <c:axId val="33424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24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Assignment - Guntas.xlsx]Launch Date Outcomes!PivotTable4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Campaign Outcomes, by Time of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'Launch Date Outcomes'!$B$4:$B$5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'Launch Date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 Date 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5A8-E24B-8AD0-4825571CACE7}"/>
            </c:ext>
          </c:extLst>
        </c:ser>
        <c:ser>
          <c:idx val="1"/>
          <c:order val="1"/>
          <c:tx>
            <c:strRef>
              <c:f>'Launch Date 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'Launch Date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 Date 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5A8-E24B-8AD0-4825571CACE7}"/>
            </c:ext>
          </c:extLst>
        </c:ser>
        <c:ser>
          <c:idx val="2"/>
          <c:order val="2"/>
          <c:tx>
            <c:strRef>
              <c:f>'Launch Date Outcomes'!$D$4:$D$5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'Launch Date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 Date Outcomes'!$D$6:$D$18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A5A8-E24B-8AD0-4825571CACE7}"/>
            </c:ext>
          </c:extLst>
        </c:ser>
        <c:ser>
          <c:idx val="3"/>
          <c:order val="3"/>
          <c:tx>
            <c:strRef>
              <c:f>'Launch Date Outcomes'!$E$4:$E$5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'Launch Date 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 Date Outcomes'!$E$6:$E$18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A5A8-E24B-8AD0-4825571CACE7}"/>
            </c:ext>
          </c:extLst>
        </c:ser>
        <c:dLbls>
          <c:showLegendKey val="0"/>
          <c:showVal val="0"/>
          <c:showCatName val="0"/>
          <c:showSerName val="0"/>
          <c:showPercent val="0"/>
          <c:showBubbleSize val="0"/>
        </c:dLbls>
        <c:marker val="1"/>
        <c:smooth val="0"/>
        <c:axId val="332956960"/>
        <c:axId val="332961104"/>
      </c:lineChart>
      <c:catAx>
        <c:axId val="33295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961104"/>
        <c:crosses val="autoZero"/>
        <c:auto val="1"/>
        <c:lblAlgn val="ctr"/>
        <c:lblOffset val="100"/>
        <c:noMultiLvlLbl val="0"/>
      </c:catAx>
      <c:valAx>
        <c:axId val="33296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956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0"/>
          <c:tx>
            <c:strRef>
              <c:f>'Goal Outcomes'!$F$1</c:f>
              <c:strCache>
                <c:ptCount val="1"/>
                <c:pt idx="0">
                  <c:v>Percentage Successful</c:v>
                </c:pt>
              </c:strCache>
            </c:strRef>
          </c:tx>
          <c:spPr>
            <a:ln w="28575" cap="rnd">
              <a:solidFill>
                <a:schemeClr val="accent1"/>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6-FA93-8043-8161-3F8755DCA4FB}"/>
            </c:ext>
          </c:extLst>
        </c:ser>
        <c:ser>
          <c:idx val="7"/>
          <c:order val="1"/>
          <c:tx>
            <c:strRef>
              <c:f>'Goal Outcomes'!$G$1</c:f>
              <c:strCache>
                <c:ptCount val="1"/>
                <c:pt idx="0">
                  <c:v>Percentage Failed</c:v>
                </c:pt>
              </c:strCache>
            </c:strRef>
          </c:tx>
          <c:spPr>
            <a:ln w="28575" cap="rnd">
              <a:solidFill>
                <a:schemeClr val="accent4"/>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7-FA93-8043-8161-3F8755DCA4FB}"/>
            </c:ext>
          </c:extLst>
        </c:ser>
        <c:ser>
          <c:idx val="8"/>
          <c:order val="2"/>
          <c:tx>
            <c:strRef>
              <c:f>'Goal Outcomes'!$H$1</c:f>
              <c:strCache>
                <c:ptCount val="1"/>
                <c:pt idx="0">
                  <c:v>Percentage Canceled</c:v>
                </c:pt>
              </c:strCache>
            </c:strRef>
          </c:tx>
          <c:spPr>
            <a:ln w="28575" cap="rnd">
              <a:solidFill>
                <a:srgbClr val="7030A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8-FA93-8043-8161-3F8755DCA4FB}"/>
            </c:ext>
          </c:extLst>
        </c:ser>
        <c:dLbls>
          <c:showLegendKey val="0"/>
          <c:showVal val="0"/>
          <c:showCatName val="0"/>
          <c:showSerName val="0"/>
          <c:showPercent val="0"/>
          <c:showBubbleSize val="0"/>
        </c:dLbls>
        <c:smooth val="0"/>
        <c:axId val="347379392"/>
        <c:axId val="347381392"/>
      </c:lineChart>
      <c:catAx>
        <c:axId val="34737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381392"/>
        <c:crosses val="autoZero"/>
        <c:auto val="1"/>
        <c:lblAlgn val="ctr"/>
        <c:lblOffset val="100"/>
        <c:noMultiLvlLbl val="0"/>
      </c:catAx>
      <c:valAx>
        <c:axId val="347381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379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 Campaigns</a:t>
          </a:r>
        </a:p>
      </cx:txPr>
    </cx:title>
    <cx:plotArea>
      <cx:plotAreaRegion>
        <cx:series layoutId="boxWhisker" uniqueId="{E2159641-F7F3-4142-978D-52906AB2902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Unsuccessful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Unsuccessful Campaigns</a:t>
          </a:r>
        </a:p>
      </cx:txPr>
    </cx:title>
    <cx:plotArea>
      <cx:plotAreaRegion>
        <cx:series layoutId="boxWhisker" uniqueId="{834C0871-D471-6645-8C68-F5024CDF8C9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1060450</xdr:colOff>
      <xdr:row>0</xdr:row>
      <xdr:rowOff>146050</xdr:rowOff>
    </xdr:from>
    <xdr:to>
      <xdr:col>12</xdr:col>
      <xdr:colOff>25400</xdr:colOff>
      <xdr:row>17</xdr:row>
      <xdr:rowOff>76200</xdr:rowOff>
    </xdr:to>
    <xdr:graphicFrame macro="">
      <xdr:nvGraphicFramePr>
        <xdr:cNvPr id="3" name="Chart 2">
          <a:extLst>
            <a:ext uri="{FF2B5EF4-FFF2-40B4-BE49-F238E27FC236}">
              <a16:creationId xmlns:a16="http://schemas.microsoft.com/office/drawing/2014/main" id="{242E4C98-59A1-4825-9D06-00436BAC7F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749300</xdr:colOff>
      <xdr:row>3</xdr:row>
      <xdr:rowOff>6350</xdr:rowOff>
    </xdr:from>
    <xdr:to>
      <xdr:col>13</xdr:col>
      <xdr:colOff>787400</xdr:colOff>
      <xdr:row>22</xdr:row>
      <xdr:rowOff>101600</xdr:rowOff>
    </xdr:to>
    <xdr:graphicFrame macro="">
      <xdr:nvGraphicFramePr>
        <xdr:cNvPr id="2" name="Chart 1">
          <a:extLst>
            <a:ext uri="{FF2B5EF4-FFF2-40B4-BE49-F238E27FC236}">
              <a16:creationId xmlns:a16="http://schemas.microsoft.com/office/drawing/2014/main" id="{954C1A47-FE19-36B5-CA21-1525F0392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800100</xdr:colOff>
      <xdr:row>2</xdr:row>
      <xdr:rowOff>95250</xdr:rowOff>
    </xdr:from>
    <xdr:to>
      <xdr:col>13</xdr:col>
      <xdr:colOff>381000</xdr:colOff>
      <xdr:row>18</xdr:row>
      <xdr:rowOff>76200</xdr:rowOff>
    </xdr:to>
    <xdr:graphicFrame macro="">
      <xdr:nvGraphicFramePr>
        <xdr:cNvPr id="2" name="Chart 1">
          <a:extLst>
            <a:ext uri="{FF2B5EF4-FFF2-40B4-BE49-F238E27FC236}">
              <a16:creationId xmlns:a16="http://schemas.microsoft.com/office/drawing/2014/main" id="{A7664DA3-271A-1E11-19E5-9CA1536E75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514350</xdr:colOff>
      <xdr:row>14</xdr:row>
      <xdr:rowOff>158750</xdr:rowOff>
    </xdr:from>
    <xdr:to>
      <xdr:col>8</xdr:col>
      <xdr:colOff>215900</xdr:colOff>
      <xdr:row>32</xdr:row>
      <xdr:rowOff>88900</xdr:rowOff>
    </xdr:to>
    <xdr:graphicFrame macro="">
      <xdr:nvGraphicFramePr>
        <xdr:cNvPr id="2" name="Chart 1">
          <a:extLst>
            <a:ext uri="{FF2B5EF4-FFF2-40B4-BE49-F238E27FC236}">
              <a16:creationId xmlns:a16="http://schemas.microsoft.com/office/drawing/2014/main" id="{B7B1DE3B-18F3-4ED0-E32B-7BE6461BC1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368300</xdr:colOff>
      <xdr:row>0</xdr:row>
      <xdr:rowOff>0</xdr:rowOff>
    </xdr:from>
    <xdr:to>
      <xdr:col>8</xdr:col>
      <xdr:colOff>812800</xdr:colOff>
      <xdr:row>13</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A59B098-BB8E-14A1-9512-198F5D45F2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18500" y="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368300</xdr:colOff>
      <xdr:row>13</xdr:row>
      <xdr:rowOff>196850</xdr:rowOff>
    </xdr:from>
    <xdr:to>
      <xdr:col>8</xdr:col>
      <xdr:colOff>812800</xdr:colOff>
      <xdr:row>27</xdr:row>
      <xdr:rowOff>95250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FE8F680-9EC2-3B9E-0827-780EAD9DB9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318500" y="2838450"/>
              <a:ext cx="4572000" cy="4711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ntas Padda" refreshedDate="45136.77920902778" createdVersion="8" refreshedVersion="8" minRefreshableVersion="3" recordCount="1000" xr:uid="{10FC7DD0-CE17-BE41-93CF-C06AF8F15414}">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4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ntas Padda" refreshedDate="45137.889208912035" createdVersion="8" refreshedVersion="8" minRefreshableVersion="3" recordCount="1000" xr:uid="{DE6565FC-8AD7-9749-A7DC-9AFFD844A762}">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4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10"/>
          <s v="Jan"/>
          <s v="Feb"/>
          <s v="Mar"/>
          <s v="Apr"/>
          <s v="May"/>
          <s v="Jun"/>
          <s v="Jul"/>
          <s v="Aug"/>
          <s v="Sep"/>
          <s v="Oct"/>
          <s v="Nov"/>
          <s v="Dec"/>
          <s v="&gt;1/27/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10"/>
          <s v="Qtr1"/>
          <s v="Qtr2"/>
          <s v="Qtr3"/>
          <s v="Qtr4"/>
          <s v="&gt;1/27/20"/>
        </groupItems>
      </fieldGroup>
    </cacheField>
    <cacheField name="Years" numFmtId="0" databaseField="0">
      <fieldGroup base="18">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717E75-5862-1545-84A5-BA131C07309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dataField="1"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44"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id" fld="0" subtotal="count" baseField="0" baseItem="0"/>
  </dataFields>
  <chartFormats count="5">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E4C890-073B-2D45-8C92-F89B618E43A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dataField="1"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9" showAll="0"/>
    <pivotField numFmtId="44"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id" fld="0"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920177-0E17-4A4F-AB9E-49246403F25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numFmtId="9" showAll="0"/>
    <pivotField numFmtId="44"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6BF8CD-4508-844B-BB2B-38FD128E3B4B}" name="Table1" displayName="Table1" ref="A1:T46" totalsRowShown="0">
  <autoFilter ref="A1:T46" xr:uid="{D06BF8CD-4508-844B-BB2B-38FD128E3B4B}"/>
  <tableColumns count="20">
    <tableColumn id="1" xr3:uid="{A5A1356A-D2AE-B044-AF67-C2431C856992}" name="id"/>
    <tableColumn id="2" xr3:uid="{3FDE6395-22D1-564C-8E02-F8CAAC8C17F6}" name="name"/>
    <tableColumn id="3" xr3:uid="{46E9D4FE-6C4D-574A-B63C-89A0932A61B8}" name="blurb"/>
    <tableColumn id="4" xr3:uid="{C1727697-8574-DA4D-A355-D2D5C8FC80AA}" name="goal"/>
    <tableColumn id="5" xr3:uid="{B9FE5A15-1AF7-C849-BB99-1627D2F06C94}" name="pledged"/>
    <tableColumn id="6" xr3:uid="{FDB859A6-F5BC-104A-AA11-FA4EA26E0BD0}" name="outcome"/>
    <tableColumn id="7" xr3:uid="{63C18A40-391F-F541-B034-72159399DC03}" name="backers_count"/>
    <tableColumn id="8" xr3:uid="{4EACFC61-E9C3-2147-91EE-023713C88DFB}" name="country"/>
    <tableColumn id="9" xr3:uid="{28B7BE21-8929-6041-8375-084FEFFDFB45}" name="currency"/>
    <tableColumn id="10" xr3:uid="{91D9CB78-015C-904D-B4B4-9AE2CEC2BAF4}" name="launched_at"/>
    <tableColumn id="11" xr3:uid="{60E71D77-FCA4-D34D-AB5C-6AEEA0357F55}" name="deadline"/>
    <tableColumn id="12" xr3:uid="{061D1834-9BCC-8D42-B012-16D5B97E35D8}" name="staff_pick"/>
    <tableColumn id="13" xr3:uid="{09189C86-4027-B341-B01E-10B333FA04B0}" name="spotlight"/>
    <tableColumn id="14" xr3:uid="{76A33FB9-1C3A-B349-8F75-9E342932C39D}" name="category &amp; sub-category"/>
    <tableColumn id="15" xr3:uid="{ED8DC433-DDC5-7B41-8D87-BBCC9D4C624B}" name="Percent Funded"/>
    <tableColumn id="16" xr3:uid="{D1A38688-82FD-CA42-A2E1-18BFE7CDFA2B}" name="Average Donation"/>
    <tableColumn id="17" xr3:uid="{6DDBC816-E75D-9C42-BE8B-AAE735F16837}" name="Parent Category"/>
    <tableColumn id="18" xr3:uid="{CA1267BC-AAFD-354A-8457-EC06E0BD4737}" name="Sub-Category"/>
    <tableColumn id="19" xr3:uid="{A422CBF9-51F7-9B4E-91DE-2A9BBAED94D7}" name="Date Created Conversion" dataDxfId="5"/>
    <tableColumn id="20" xr3:uid="{55FDC3F9-8578-DC4D-B10E-A2F97CA86EF1}" name="Date Ended Conversion"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02"/>
  <sheetViews>
    <sheetView tabSelected="1" topLeftCell="D1" workbookViewId="0">
      <selection activeCell="K14" sqref="K14"/>
    </sheetView>
  </sheetViews>
  <sheetFormatPr baseColWidth="10" defaultRowHeight="16" x14ac:dyDescent="0.2"/>
  <cols>
    <col min="1" max="1" width="4.1640625" bestFit="1" customWidth="1"/>
    <col min="2" max="2" width="30.6640625" bestFit="1" customWidth="1"/>
    <col min="3" max="3" width="33.5" style="3" customWidth="1"/>
    <col min="7" max="7" width="13" bestFit="1" customWidth="1"/>
    <col min="10" max="11" width="11.1640625" bestFit="1" customWidth="1"/>
    <col min="14" max="14" width="24.83203125" customWidth="1"/>
    <col min="15" max="15" width="14" style="5" customWidth="1"/>
    <col min="16" max="16" width="15.33203125" style="7" customWidth="1"/>
    <col min="17" max="17" width="15.1640625" customWidth="1"/>
    <col min="18" max="18" width="15.6640625" customWidth="1"/>
    <col min="19" max="19" width="22.33203125" style="15" customWidth="1"/>
    <col min="20" max="20" width="19.5" style="15" customWidth="1"/>
  </cols>
  <sheetData>
    <row r="1" spans="1:23"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c r="O1" s="4" t="s">
        <v>2071</v>
      </c>
      <c r="P1" s="6" t="s">
        <v>2072</v>
      </c>
      <c r="Q1" s="1" t="s">
        <v>2062</v>
      </c>
      <c r="R1" s="1" t="s">
        <v>2063</v>
      </c>
      <c r="S1" s="14" t="s">
        <v>2070</v>
      </c>
      <c r="T1" s="14" t="s">
        <v>2073</v>
      </c>
    </row>
    <row r="2" spans="1:23" ht="17" x14ac:dyDescent="0.2">
      <c r="A2">
        <v>0</v>
      </c>
      <c r="B2" t="s">
        <v>12</v>
      </c>
      <c r="C2" s="3" t="s">
        <v>13</v>
      </c>
      <c r="D2">
        <v>100</v>
      </c>
      <c r="E2">
        <v>0</v>
      </c>
      <c r="F2" t="s">
        <v>14</v>
      </c>
      <c r="G2">
        <v>0</v>
      </c>
      <c r="H2" t="s">
        <v>15</v>
      </c>
      <c r="I2" t="s">
        <v>16</v>
      </c>
      <c r="J2">
        <v>1448690400</v>
      </c>
      <c r="K2">
        <v>1450159200</v>
      </c>
      <c r="L2" t="b">
        <v>0</v>
      </c>
      <c r="M2" t="b">
        <v>0</v>
      </c>
      <c r="N2" t="s">
        <v>17</v>
      </c>
      <c r="O2" s="5">
        <f>E2/D2</f>
        <v>0</v>
      </c>
      <c r="P2" s="7">
        <f>IFERROR(E2/G2,0)</f>
        <v>0</v>
      </c>
      <c r="Q2" t="s">
        <v>2029</v>
      </c>
      <c r="R2" t="s">
        <v>2030</v>
      </c>
      <c r="S2" s="15">
        <f>(((J2/60)/60/24)+DATE(1970,1,1))</f>
        <v>42336.25</v>
      </c>
      <c r="T2" s="15">
        <f>(((K2/60)/60)/24)+DATE(1970,1,1)</f>
        <v>42353.25</v>
      </c>
    </row>
    <row r="3" spans="1:23" ht="17" x14ac:dyDescent="0.2">
      <c r="A3">
        <v>1</v>
      </c>
      <c r="B3" t="s">
        <v>18</v>
      </c>
      <c r="C3" s="3" t="s">
        <v>19</v>
      </c>
      <c r="D3">
        <v>1400</v>
      </c>
      <c r="E3">
        <v>14560</v>
      </c>
      <c r="F3" t="s">
        <v>20</v>
      </c>
      <c r="G3">
        <v>158</v>
      </c>
      <c r="H3" t="s">
        <v>21</v>
      </c>
      <c r="I3" t="s">
        <v>22</v>
      </c>
      <c r="J3">
        <v>1408424400</v>
      </c>
      <c r="K3">
        <v>1408597200</v>
      </c>
      <c r="L3" t="b">
        <v>0</v>
      </c>
      <c r="M3" t="b">
        <v>1</v>
      </c>
      <c r="N3" t="s">
        <v>23</v>
      </c>
      <c r="O3" s="5">
        <f t="shared" ref="O3:O66" si="0">E3/D3</f>
        <v>10.4</v>
      </c>
      <c r="P3" s="7">
        <f t="shared" ref="P3:P66" si="1">IFERROR(E3/G3,0)</f>
        <v>92.151898734177209</v>
      </c>
      <c r="Q3" t="s">
        <v>2031</v>
      </c>
      <c r="R3" t="s">
        <v>2032</v>
      </c>
      <c r="S3" s="15">
        <f t="shared" ref="S3:S66" si="2">(((J3/60)/60/24)+DATE(1970,1,1))</f>
        <v>41870.208333333336</v>
      </c>
      <c r="T3" s="15">
        <f t="shared" ref="T3:T66" si="3">(((K3/60)/60)/24)+DATE(1970,1,1)</f>
        <v>41872.208333333336</v>
      </c>
      <c r="W3" s="15"/>
    </row>
    <row r="4" spans="1:23" ht="34" x14ac:dyDescent="0.2">
      <c r="A4">
        <v>2</v>
      </c>
      <c r="B4" t="s">
        <v>24</v>
      </c>
      <c r="C4" s="3" t="s">
        <v>25</v>
      </c>
      <c r="D4">
        <v>108400</v>
      </c>
      <c r="E4">
        <v>142523</v>
      </c>
      <c r="F4" t="s">
        <v>20</v>
      </c>
      <c r="G4">
        <v>1425</v>
      </c>
      <c r="H4" t="s">
        <v>26</v>
      </c>
      <c r="I4" t="s">
        <v>27</v>
      </c>
      <c r="J4">
        <v>1384668000</v>
      </c>
      <c r="K4">
        <v>1384840800</v>
      </c>
      <c r="L4" t="b">
        <v>0</v>
      </c>
      <c r="M4" t="b">
        <v>0</v>
      </c>
      <c r="N4" t="s">
        <v>28</v>
      </c>
      <c r="O4" s="5">
        <f t="shared" si="0"/>
        <v>1.3147878228782288</v>
      </c>
      <c r="P4" s="7">
        <f t="shared" si="1"/>
        <v>100.01614035087719</v>
      </c>
      <c r="Q4" t="s">
        <v>2033</v>
      </c>
      <c r="R4" t="s">
        <v>2034</v>
      </c>
      <c r="S4" s="15">
        <f t="shared" si="2"/>
        <v>41595.25</v>
      </c>
      <c r="T4" s="15">
        <f t="shared" si="3"/>
        <v>41597.25</v>
      </c>
    </row>
    <row r="5" spans="1:23" ht="34" x14ac:dyDescent="0.2">
      <c r="A5">
        <v>3</v>
      </c>
      <c r="B5" t="s">
        <v>29</v>
      </c>
      <c r="C5" s="3" t="s">
        <v>30</v>
      </c>
      <c r="D5">
        <v>4200</v>
      </c>
      <c r="E5">
        <v>2477</v>
      </c>
      <c r="F5" t="s">
        <v>14</v>
      </c>
      <c r="G5">
        <v>24</v>
      </c>
      <c r="H5" t="s">
        <v>21</v>
      </c>
      <c r="I5" t="s">
        <v>22</v>
      </c>
      <c r="J5">
        <v>1565499600</v>
      </c>
      <c r="K5">
        <v>1568955600</v>
      </c>
      <c r="L5" t="b">
        <v>0</v>
      </c>
      <c r="M5" t="b">
        <v>0</v>
      </c>
      <c r="N5" t="s">
        <v>23</v>
      </c>
      <c r="O5" s="5">
        <f t="shared" si="0"/>
        <v>0.58976190476190471</v>
      </c>
      <c r="P5" s="7">
        <f t="shared" si="1"/>
        <v>103.20833333333333</v>
      </c>
      <c r="Q5" t="s">
        <v>2031</v>
      </c>
      <c r="R5" t="s">
        <v>2032</v>
      </c>
      <c r="S5" s="15">
        <f t="shared" si="2"/>
        <v>43688.208333333328</v>
      </c>
      <c r="T5" s="15">
        <f t="shared" si="3"/>
        <v>43728.208333333328</v>
      </c>
    </row>
    <row r="6" spans="1:23" ht="17" x14ac:dyDescent="0.2">
      <c r="A6">
        <v>4</v>
      </c>
      <c r="B6" t="s">
        <v>31</v>
      </c>
      <c r="C6" s="3" t="s">
        <v>32</v>
      </c>
      <c r="D6">
        <v>7600</v>
      </c>
      <c r="E6">
        <v>5265</v>
      </c>
      <c r="F6" t="s">
        <v>14</v>
      </c>
      <c r="G6">
        <v>53</v>
      </c>
      <c r="H6" t="s">
        <v>21</v>
      </c>
      <c r="I6" t="s">
        <v>22</v>
      </c>
      <c r="J6">
        <v>1547964000</v>
      </c>
      <c r="K6">
        <v>1548309600</v>
      </c>
      <c r="L6" t="b">
        <v>0</v>
      </c>
      <c r="M6" t="b">
        <v>0</v>
      </c>
      <c r="N6" t="s">
        <v>33</v>
      </c>
      <c r="O6" s="5">
        <f t="shared" si="0"/>
        <v>0.69276315789473686</v>
      </c>
      <c r="P6" s="7">
        <f t="shared" si="1"/>
        <v>99.339622641509436</v>
      </c>
      <c r="Q6" t="s">
        <v>2035</v>
      </c>
      <c r="R6" t="s">
        <v>2036</v>
      </c>
      <c r="S6" s="15">
        <f t="shared" si="2"/>
        <v>43485.25</v>
      </c>
      <c r="T6" s="15">
        <f t="shared" si="3"/>
        <v>43489.25</v>
      </c>
    </row>
    <row r="7" spans="1:23" ht="17" x14ac:dyDescent="0.2">
      <c r="A7">
        <v>5</v>
      </c>
      <c r="B7" t="s">
        <v>34</v>
      </c>
      <c r="C7" s="3" t="s">
        <v>35</v>
      </c>
      <c r="D7">
        <v>7600</v>
      </c>
      <c r="E7">
        <v>13195</v>
      </c>
      <c r="F7" t="s">
        <v>20</v>
      </c>
      <c r="G7">
        <v>174</v>
      </c>
      <c r="H7" t="s">
        <v>36</v>
      </c>
      <c r="I7" t="s">
        <v>37</v>
      </c>
      <c r="J7">
        <v>1346130000</v>
      </c>
      <c r="K7">
        <v>1347080400</v>
      </c>
      <c r="L7" t="b">
        <v>0</v>
      </c>
      <c r="M7" t="b">
        <v>0</v>
      </c>
      <c r="N7" t="s">
        <v>33</v>
      </c>
      <c r="O7" s="5">
        <f t="shared" si="0"/>
        <v>1.7361842105263159</v>
      </c>
      <c r="P7" s="7">
        <f t="shared" si="1"/>
        <v>75.833333333333329</v>
      </c>
      <c r="Q7" t="s">
        <v>2035</v>
      </c>
      <c r="R7" t="s">
        <v>2036</v>
      </c>
      <c r="S7" s="15">
        <f t="shared" si="2"/>
        <v>41149.208333333336</v>
      </c>
      <c r="T7" s="15">
        <f t="shared" si="3"/>
        <v>41160.208333333336</v>
      </c>
    </row>
    <row r="8" spans="1:23" ht="17" x14ac:dyDescent="0.2">
      <c r="A8">
        <v>6</v>
      </c>
      <c r="B8" t="s">
        <v>38</v>
      </c>
      <c r="C8" s="3" t="s">
        <v>39</v>
      </c>
      <c r="D8">
        <v>5200</v>
      </c>
      <c r="E8">
        <v>1090</v>
      </c>
      <c r="F8" t="s">
        <v>14</v>
      </c>
      <c r="G8">
        <v>18</v>
      </c>
      <c r="H8" t="s">
        <v>40</v>
      </c>
      <c r="I8" t="s">
        <v>41</v>
      </c>
      <c r="J8">
        <v>1505278800</v>
      </c>
      <c r="K8">
        <v>1505365200</v>
      </c>
      <c r="L8" t="b">
        <v>0</v>
      </c>
      <c r="M8" t="b">
        <v>0</v>
      </c>
      <c r="N8" t="s">
        <v>42</v>
      </c>
      <c r="O8" s="5">
        <f t="shared" si="0"/>
        <v>0.20961538461538462</v>
      </c>
      <c r="P8" s="7">
        <f t="shared" si="1"/>
        <v>60.555555555555557</v>
      </c>
      <c r="Q8" t="s">
        <v>2037</v>
      </c>
      <c r="R8" t="s">
        <v>2038</v>
      </c>
      <c r="S8" s="15">
        <f t="shared" si="2"/>
        <v>42991.208333333328</v>
      </c>
      <c r="T8" s="15">
        <f t="shared" si="3"/>
        <v>42992.208333333328</v>
      </c>
    </row>
    <row r="9" spans="1:23" ht="17" x14ac:dyDescent="0.2">
      <c r="A9">
        <v>7</v>
      </c>
      <c r="B9" t="s">
        <v>43</v>
      </c>
      <c r="C9" s="3" t="s">
        <v>44</v>
      </c>
      <c r="D9">
        <v>4500</v>
      </c>
      <c r="E9">
        <v>14741</v>
      </c>
      <c r="F9" t="s">
        <v>20</v>
      </c>
      <c r="G9">
        <v>227</v>
      </c>
      <c r="H9" t="s">
        <v>36</v>
      </c>
      <c r="I9" t="s">
        <v>37</v>
      </c>
      <c r="J9">
        <v>1439442000</v>
      </c>
      <c r="K9">
        <v>1439614800</v>
      </c>
      <c r="L9" t="b">
        <v>0</v>
      </c>
      <c r="M9" t="b">
        <v>0</v>
      </c>
      <c r="N9" t="s">
        <v>33</v>
      </c>
      <c r="O9" s="5">
        <f t="shared" si="0"/>
        <v>3.2757777777777779</v>
      </c>
      <c r="P9" s="7">
        <f t="shared" si="1"/>
        <v>64.93832599118943</v>
      </c>
      <c r="Q9" t="s">
        <v>2035</v>
      </c>
      <c r="R9" t="s">
        <v>2036</v>
      </c>
      <c r="S9" s="15">
        <f t="shared" si="2"/>
        <v>42229.208333333328</v>
      </c>
      <c r="T9" s="15">
        <f t="shared" si="3"/>
        <v>42231.208333333328</v>
      </c>
    </row>
    <row r="10" spans="1:23" ht="17" x14ac:dyDescent="0.2">
      <c r="A10">
        <v>8</v>
      </c>
      <c r="B10" t="s">
        <v>45</v>
      </c>
      <c r="C10" s="3" t="s">
        <v>46</v>
      </c>
      <c r="D10">
        <v>110100</v>
      </c>
      <c r="E10">
        <v>21946</v>
      </c>
      <c r="F10" t="s">
        <v>47</v>
      </c>
      <c r="G10">
        <v>708</v>
      </c>
      <c r="H10" t="s">
        <v>36</v>
      </c>
      <c r="I10" t="s">
        <v>37</v>
      </c>
      <c r="J10">
        <v>1281330000</v>
      </c>
      <c r="K10">
        <v>1281502800</v>
      </c>
      <c r="L10" t="b">
        <v>0</v>
      </c>
      <c r="M10" t="b">
        <v>0</v>
      </c>
      <c r="N10" t="s">
        <v>33</v>
      </c>
      <c r="O10" s="5">
        <f t="shared" si="0"/>
        <v>0.19932788374205268</v>
      </c>
      <c r="P10" s="7">
        <f t="shared" si="1"/>
        <v>30.997175141242938</v>
      </c>
      <c r="Q10" t="s">
        <v>2035</v>
      </c>
      <c r="R10" t="s">
        <v>2036</v>
      </c>
      <c r="S10" s="15">
        <f t="shared" si="2"/>
        <v>40399.208333333336</v>
      </c>
      <c r="T10" s="15">
        <f t="shared" si="3"/>
        <v>40401.208333333336</v>
      </c>
    </row>
    <row r="11" spans="1:23" ht="17" x14ac:dyDescent="0.2">
      <c r="A11">
        <v>9</v>
      </c>
      <c r="B11" t="s">
        <v>48</v>
      </c>
      <c r="C11" s="3" t="s">
        <v>49</v>
      </c>
      <c r="D11">
        <v>6200</v>
      </c>
      <c r="E11">
        <v>3208</v>
      </c>
      <c r="F11" t="s">
        <v>14</v>
      </c>
      <c r="G11">
        <v>44</v>
      </c>
      <c r="H11" t="s">
        <v>21</v>
      </c>
      <c r="I11" t="s">
        <v>22</v>
      </c>
      <c r="J11">
        <v>1379566800</v>
      </c>
      <c r="K11">
        <v>1383804000</v>
      </c>
      <c r="L11" t="b">
        <v>0</v>
      </c>
      <c r="M11" t="b">
        <v>0</v>
      </c>
      <c r="N11" t="s">
        <v>50</v>
      </c>
      <c r="O11" s="5">
        <f t="shared" si="0"/>
        <v>0.51741935483870971</v>
      </c>
      <c r="P11" s="7">
        <f t="shared" si="1"/>
        <v>72.909090909090907</v>
      </c>
      <c r="Q11" t="s">
        <v>2031</v>
      </c>
      <c r="R11" t="s">
        <v>2039</v>
      </c>
      <c r="S11" s="15">
        <f t="shared" si="2"/>
        <v>41536.208333333336</v>
      </c>
      <c r="T11" s="15">
        <f t="shared" si="3"/>
        <v>41585.25</v>
      </c>
    </row>
    <row r="12" spans="1:23" ht="17" x14ac:dyDescent="0.2">
      <c r="A12">
        <v>10</v>
      </c>
      <c r="B12" t="s">
        <v>51</v>
      </c>
      <c r="C12" s="3" t="s">
        <v>52</v>
      </c>
      <c r="D12">
        <v>5200</v>
      </c>
      <c r="E12">
        <v>13838</v>
      </c>
      <c r="F12" t="s">
        <v>20</v>
      </c>
      <c r="G12">
        <v>220</v>
      </c>
      <c r="H12" t="s">
        <v>21</v>
      </c>
      <c r="I12" t="s">
        <v>22</v>
      </c>
      <c r="J12">
        <v>1281762000</v>
      </c>
      <c r="K12">
        <v>1285909200</v>
      </c>
      <c r="L12" t="b">
        <v>0</v>
      </c>
      <c r="M12" t="b">
        <v>0</v>
      </c>
      <c r="N12" t="s">
        <v>53</v>
      </c>
      <c r="O12" s="5">
        <f t="shared" si="0"/>
        <v>2.6611538461538462</v>
      </c>
      <c r="P12" s="7">
        <f t="shared" si="1"/>
        <v>62.9</v>
      </c>
      <c r="Q12" t="s">
        <v>2037</v>
      </c>
      <c r="R12" t="s">
        <v>2040</v>
      </c>
      <c r="S12" s="15">
        <f t="shared" si="2"/>
        <v>40404.208333333336</v>
      </c>
      <c r="T12" s="15">
        <f t="shared" si="3"/>
        <v>40452.208333333336</v>
      </c>
    </row>
    <row r="13" spans="1:23" ht="34" x14ac:dyDescent="0.2">
      <c r="A13">
        <v>11</v>
      </c>
      <c r="B13" t="s">
        <v>54</v>
      </c>
      <c r="C13" s="3" t="s">
        <v>55</v>
      </c>
      <c r="D13">
        <v>6300</v>
      </c>
      <c r="E13">
        <v>3030</v>
      </c>
      <c r="F13" t="s">
        <v>14</v>
      </c>
      <c r="G13">
        <v>27</v>
      </c>
      <c r="H13" t="s">
        <v>21</v>
      </c>
      <c r="I13" t="s">
        <v>22</v>
      </c>
      <c r="J13">
        <v>1285045200</v>
      </c>
      <c r="K13">
        <v>1285563600</v>
      </c>
      <c r="L13" t="b">
        <v>0</v>
      </c>
      <c r="M13" t="b">
        <v>1</v>
      </c>
      <c r="N13" t="s">
        <v>33</v>
      </c>
      <c r="O13" s="5">
        <f t="shared" si="0"/>
        <v>0.48095238095238096</v>
      </c>
      <c r="P13" s="7">
        <f t="shared" si="1"/>
        <v>112.22222222222223</v>
      </c>
      <c r="Q13" t="s">
        <v>2035</v>
      </c>
      <c r="R13" t="s">
        <v>2036</v>
      </c>
      <c r="S13" s="15">
        <f t="shared" si="2"/>
        <v>40442.208333333336</v>
      </c>
      <c r="T13" s="15">
        <f t="shared" si="3"/>
        <v>40448.208333333336</v>
      </c>
    </row>
    <row r="14" spans="1:23" ht="17" x14ac:dyDescent="0.2">
      <c r="A14">
        <v>12</v>
      </c>
      <c r="B14" t="s">
        <v>56</v>
      </c>
      <c r="C14" s="3" t="s">
        <v>57</v>
      </c>
      <c r="D14">
        <v>6300</v>
      </c>
      <c r="E14">
        <v>5629</v>
      </c>
      <c r="F14" t="s">
        <v>14</v>
      </c>
      <c r="G14">
        <v>55</v>
      </c>
      <c r="H14" t="s">
        <v>21</v>
      </c>
      <c r="I14" t="s">
        <v>22</v>
      </c>
      <c r="J14">
        <v>1571720400</v>
      </c>
      <c r="K14">
        <v>1572411600</v>
      </c>
      <c r="L14" t="b">
        <v>0</v>
      </c>
      <c r="M14" t="b">
        <v>0</v>
      </c>
      <c r="N14" t="s">
        <v>53</v>
      </c>
      <c r="O14" s="5">
        <f t="shared" si="0"/>
        <v>0.89349206349206345</v>
      </c>
      <c r="P14" s="7">
        <f t="shared" si="1"/>
        <v>102.34545454545454</v>
      </c>
      <c r="Q14" t="s">
        <v>2037</v>
      </c>
      <c r="R14" t="s">
        <v>2040</v>
      </c>
      <c r="S14" s="15">
        <f t="shared" si="2"/>
        <v>43760.208333333328</v>
      </c>
      <c r="T14" s="15">
        <f t="shared" si="3"/>
        <v>43768.208333333328</v>
      </c>
    </row>
    <row r="15" spans="1:23" ht="34" x14ac:dyDescent="0.2">
      <c r="A15">
        <v>13</v>
      </c>
      <c r="B15" t="s">
        <v>58</v>
      </c>
      <c r="C15" s="3" t="s">
        <v>59</v>
      </c>
      <c r="D15">
        <v>4200</v>
      </c>
      <c r="E15">
        <v>10295</v>
      </c>
      <c r="F15" t="s">
        <v>20</v>
      </c>
      <c r="G15">
        <v>98</v>
      </c>
      <c r="H15" t="s">
        <v>21</v>
      </c>
      <c r="I15" t="s">
        <v>22</v>
      </c>
      <c r="J15">
        <v>1465621200</v>
      </c>
      <c r="K15">
        <v>1466658000</v>
      </c>
      <c r="L15" t="b">
        <v>0</v>
      </c>
      <c r="M15" t="b">
        <v>0</v>
      </c>
      <c r="N15" t="s">
        <v>60</v>
      </c>
      <c r="O15" s="5">
        <f t="shared" si="0"/>
        <v>2.4511904761904764</v>
      </c>
      <c r="P15" s="7">
        <f t="shared" si="1"/>
        <v>105.05102040816327</v>
      </c>
      <c r="Q15" t="s">
        <v>2031</v>
      </c>
      <c r="R15" t="s">
        <v>2041</v>
      </c>
      <c r="S15" s="15">
        <f t="shared" si="2"/>
        <v>42532.208333333328</v>
      </c>
      <c r="T15" s="15">
        <f t="shared" si="3"/>
        <v>42544.208333333328</v>
      </c>
    </row>
    <row r="16" spans="1:23" ht="17" x14ac:dyDescent="0.2">
      <c r="A16">
        <v>14</v>
      </c>
      <c r="B16" t="s">
        <v>61</v>
      </c>
      <c r="C16" s="3" t="s">
        <v>62</v>
      </c>
      <c r="D16">
        <v>28200</v>
      </c>
      <c r="E16">
        <v>18829</v>
      </c>
      <c r="F16" t="s">
        <v>14</v>
      </c>
      <c r="G16">
        <v>200</v>
      </c>
      <c r="H16" t="s">
        <v>21</v>
      </c>
      <c r="I16" t="s">
        <v>22</v>
      </c>
      <c r="J16">
        <v>1331013600</v>
      </c>
      <c r="K16">
        <v>1333342800</v>
      </c>
      <c r="L16" t="b">
        <v>0</v>
      </c>
      <c r="M16" t="b">
        <v>0</v>
      </c>
      <c r="N16" t="s">
        <v>60</v>
      </c>
      <c r="O16" s="5">
        <f t="shared" si="0"/>
        <v>0.66769503546099296</v>
      </c>
      <c r="P16" s="7">
        <f t="shared" si="1"/>
        <v>94.144999999999996</v>
      </c>
      <c r="Q16" t="s">
        <v>2031</v>
      </c>
      <c r="R16" t="s">
        <v>2041</v>
      </c>
      <c r="S16" s="15">
        <f t="shared" si="2"/>
        <v>40974.25</v>
      </c>
      <c r="T16" s="15">
        <f t="shared" si="3"/>
        <v>41001.208333333336</v>
      </c>
    </row>
    <row r="17" spans="1:20" ht="17" x14ac:dyDescent="0.2">
      <c r="A17">
        <v>15</v>
      </c>
      <c r="B17" t="s">
        <v>63</v>
      </c>
      <c r="C17" s="3" t="s">
        <v>64</v>
      </c>
      <c r="D17">
        <v>81200</v>
      </c>
      <c r="E17">
        <v>38414</v>
      </c>
      <c r="F17" t="s">
        <v>14</v>
      </c>
      <c r="G17">
        <v>452</v>
      </c>
      <c r="H17" t="s">
        <v>21</v>
      </c>
      <c r="I17" t="s">
        <v>22</v>
      </c>
      <c r="J17">
        <v>1575957600</v>
      </c>
      <c r="K17">
        <v>1576303200</v>
      </c>
      <c r="L17" t="b">
        <v>0</v>
      </c>
      <c r="M17" t="b">
        <v>0</v>
      </c>
      <c r="N17" t="s">
        <v>65</v>
      </c>
      <c r="O17" s="5">
        <f t="shared" si="0"/>
        <v>0.47307881773399013</v>
      </c>
      <c r="P17" s="7">
        <f t="shared" si="1"/>
        <v>84.986725663716811</v>
      </c>
      <c r="Q17" t="s">
        <v>2033</v>
      </c>
      <c r="R17" t="s">
        <v>2042</v>
      </c>
      <c r="S17" s="15">
        <f t="shared" si="2"/>
        <v>43809.25</v>
      </c>
      <c r="T17" s="15">
        <f t="shared" si="3"/>
        <v>43813.25</v>
      </c>
    </row>
    <row r="18" spans="1:20" ht="17" x14ac:dyDescent="0.2">
      <c r="A18">
        <v>16</v>
      </c>
      <c r="B18" t="s">
        <v>66</v>
      </c>
      <c r="C18" s="3" t="s">
        <v>67</v>
      </c>
      <c r="D18">
        <v>1700</v>
      </c>
      <c r="E18">
        <v>11041</v>
      </c>
      <c r="F18" t="s">
        <v>20</v>
      </c>
      <c r="G18">
        <v>100</v>
      </c>
      <c r="H18" t="s">
        <v>21</v>
      </c>
      <c r="I18" t="s">
        <v>22</v>
      </c>
      <c r="J18">
        <v>1390370400</v>
      </c>
      <c r="K18">
        <v>1392271200</v>
      </c>
      <c r="L18" t="b">
        <v>0</v>
      </c>
      <c r="M18" t="b">
        <v>0</v>
      </c>
      <c r="N18" t="s">
        <v>68</v>
      </c>
      <c r="O18" s="5">
        <f t="shared" si="0"/>
        <v>6.4947058823529416</v>
      </c>
      <c r="P18" s="7">
        <f t="shared" si="1"/>
        <v>110.41</v>
      </c>
      <c r="Q18" t="s">
        <v>2043</v>
      </c>
      <c r="R18" t="s">
        <v>2044</v>
      </c>
      <c r="S18" s="15">
        <f t="shared" si="2"/>
        <v>41661.25</v>
      </c>
      <c r="T18" s="15">
        <f t="shared" si="3"/>
        <v>41683.25</v>
      </c>
    </row>
    <row r="19" spans="1:20" ht="17" x14ac:dyDescent="0.2">
      <c r="A19">
        <v>17</v>
      </c>
      <c r="B19" t="s">
        <v>69</v>
      </c>
      <c r="C19" s="3" t="s">
        <v>70</v>
      </c>
      <c r="D19">
        <v>84600</v>
      </c>
      <c r="E19">
        <v>134845</v>
      </c>
      <c r="F19" t="s">
        <v>20</v>
      </c>
      <c r="G19">
        <v>1249</v>
      </c>
      <c r="H19" t="s">
        <v>21</v>
      </c>
      <c r="I19" t="s">
        <v>22</v>
      </c>
      <c r="J19">
        <v>1294812000</v>
      </c>
      <c r="K19">
        <v>1294898400</v>
      </c>
      <c r="L19" t="b">
        <v>0</v>
      </c>
      <c r="M19" t="b">
        <v>0</v>
      </c>
      <c r="N19" t="s">
        <v>71</v>
      </c>
      <c r="O19" s="5">
        <f t="shared" si="0"/>
        <v>1.5939125295508274</v>
      </c>
      <c r="P19" s="7">
        <f t="shared" si="1"/>
        <v>107.96236989591674</v>
      </c>
      <c r="Q19" t="s">
        <v>2037</v>
      </c>
      <c r="R19" t="s">
        <v>2045</v>
      </c>
      <c r="S19" s="15">
        <f t="shared" si="2"/>
        <v>40555.25</v>
      </c>
      <c r="T19" s="15">
        <f t="shared" si="3"/>
        <v>40556.25</v>
      </c>
    </row>
    <row r="20" spans="1:20" ht="17" x14ac:dyDescent="0.2">
      <c r="A20">
        <v>18</v>
      </c>
      <c r="B20" t="s">
        <v>72</v>
      </c>
      <c r="C20" s="3" t="s">
        <v>73</v>
      </c>
      <c r="D20">
        <v>9100</v>
      </c>
      <c r="E20">
        <v>6089</v>
      </c>
      <c r="F20" t="s">
        <v>74</v>
      </c>
      <c r="G20">
        <v>135</v>
      </c>
      <c r="H20" t="s">
        <v>21</v>
      </c>
      <c r="I20" t="s">
        <v>22</v>
      </c>
      <c r="J20">
        <v>1536382800</v>
      </c>
      <c r="K20">
        <v>1537074000</v>
      </c>
      <c r="L20" t="b">
        <v>0</v>
      </c>
      <c r="M20" t="b">
        <v>0</v>
      </c>
      <c r="N20" t="s">
        <v>33</v>
      </c>
      <c r="O20" s="5">
        <f t="shared" si="0"/>
        <v>0.66912087912087914</v>
      </c>
      <c r="P20" s="7">
        <f t="shared" si="1"/>
        <v>45.103703703703701</v>
      </c>
      <c r="Q20" t="s">
        <v>2035</v>
      </c>
      <c r="R20" t="s">
        <v>2036</v>
      </c>
      <c r="S20" s="15">
        <f t="shared" si="2"/>
        <v>43351.208333333328</v>
      </c>
      <c r="T20" s="15">
        <f t="shared" si="3"/>
        <v>43359.208333333328</v>
      </c>
    </row>
    <row r="21" spans="1:20" ht="17" x14ac:dyDescent="0.2">
      <c r="A21">
        <v>19</v>
      </c>
      <c r="B21" t="s">
        <v>75</v>
      </c>
      <c r="C21" s="3" t="s">
        <v>76</v>
      </c>
      <c r="D21">
        <v>62500</v>
      </c>
      <c r="E21">
        <v>30331</v>
      </c>
      <c r="F21" t="s">
        <v>14</v>
      </c>
      <c r="G21">
        <v>674</v>
      </c>
      <c r="H21" t="s">
        <v>21</v>
      </c>
      <c r="I21" t="s">
        <v>22</v>
      </c>
      <c r="J21">
        <v>1551679200</v>
      </c>
      <c r="K21">
        <v>1553490000</v>
      </c>
      <c r="L21" t="b">
        <v>0</v>
      </c>
      <c r="M21" t="b">
        <v>1</v>
      </c>
      <c r="N21" t="s">
        <v>33</v>
      </c>
      <c r="O21" s="5">
        <f t="shared" si="0"/>
        <v>0.48529600000000001</v>
      </c>
      <c r="P21" s="7">
        <f t="shared" si="1"/>
        <v>45.001483679525222</v>
      </c>
      <c r="Q21" t="s">
        <v>2035</v>
      </c>
      <c r="R21" t="s">
        <v>2036</v>
      </c>
      <c r="S21" s="15">
        <f t="shared" si="2"/>
        <v>43528.25</v>
      </c>
      <c r="T21" s="15">
        <f t="shared" si="3"/>
        <v>43549.208333333328</v>
      </c>
    </row>
    <row r="22" spans="1:20" ht="17" x14ac:dyDescent="0.2">
      <c r="A22">
        <v>20</v>
      </c>
      <c r="B22" t="s">
        <v>77</v>
      </c>
      <c r="C22" s="3" t="s">
        <v>78</v>
      </c>
      <c r="D22">
        <v>131800</v>
      </c>
      <c r="E22">
        <v>147936</v>
      </c>
      <c r="F22" t="s">
        <v>20</v>
      </c>
      <c r="G22">
        <v>1396</v>
      </c>
      <c r="H22" t="s">
        <v>21</v>
      </c>
      <c r="I22" t="s">
        <v>22</v>
      </c>
      <c r="J22">
        <v>1406523600</v>
      </c>
      <c r="K22">
        <v>1406523600</v>
      </c>
      <c r="L22" t="b">
        <v>0</v>
      </c>
      <c r="M22" t="b">
        <v>0</v>
      </c>
      <c r="N22" t="s">
        <v>53</v>
      </c>
      <c r="O22" s="5">
        <f t="shared" si="0"/>
        <v>1.1224279210925645</v>
      </c>
      <c r="P22" s="7">
        <f t="shared" si="1"/>
        <v>105.97134670487107</v>
      </c>
      <c r="Q22" t="s">
        <v>2037</v>
      </c>
      <c r="R22" t="s">
        <v>2040</v>
      </c>
      <c r="S22" s="15">
        <f t="shared" si="2"/>
        <v>41848.208333333336</v>
      </c>
      <c r="T22" s="15">
        <f t="shared" si="3"/>
        <v>41848.208333333336</v>
      </c>
    </row>
    <row r="23" spans="1:20" ht="17" x14ac:dyDescent="0.2">
      <c r="A23">
        <v>21</v>
      </c>
      <c r="B23" t="s">
        <v>79</v>
      </c>
      <c r="C23" s="3" t="s">
        <v>80</v>
      </c>
      <c r="D23">
        <v>94000</v>
      </c>
      <c r="E23">
        <v>38533</v>
      </c>
      <c r="F23" t="s">
        <v>14</v>
      </c>
      <c r="G23">
        <v>558</v>
      </c>
      <c r="H23" t="s">
        <v>21</v>
      </c>
      <c r="I23" t="s">
        <v>22</v>
      </c>
      <c r="J23">
        <v>1313384400</v>
      </c>
      <c r="K23">
        <v>1316322000</v>
      </c>
      <c r="L23" t="b">
        <v>0</v>
      </c>
      <c r="M23" t="b">
        <v>0</v>
      </c>
      <c r="N23" t="s">
        <v>33</v>
      </c>
      <c r="O23" s="5">
        <f t="shared" si="0"/>
        <v>0.40992553191489361</v>
      </c>
      <c r="P23" s="7">
        <f t="shared" si="1"/>
        <v>69.055555555555557</v>
      </c>
      <c r="Q23" t="s">
        <v>2035</v>
      </c>
      <c r="R23" t="s">
        <v>2036</v>
      </c>
      <c r="S23" s="15">
        <f t="shared" si="2"/>
        <v>40770.208333333336</v>
      </c>
      <c r="T23" s="15">
        <f t="shared" si="3"/>
        <v>40804.208333333336</v>
      </c>
    </row>
    <row r="24" spans="1:20" ht="17" x14ac:dyDescent="0.2">
      <c r="A24">
        <v>22</v>
      </c>
      <c r="B24" t="s">
        <v>81</v>
      </c>
      <c r="C24" s="3" t="s">
        <v>82</v>
      </c>
      <c r="D24">
        <v>59100</v>
      </c>
      <c r="E24">
        <v>75690</v>
      </c>
      <c r="F24" t="s">
        <v>20</v>
      </c>
      <c r="G24">
        <v>890</v>
      </c>
      <c r="H24" t="s">
        <v>21</v>
      </c>
      <c r="I24" t="s">
        <v>22</v>
      </c>
      <c r="J24">
        <v>1522731600</v>
      </c>
      <c r="K24">
        <v>1524027600</v>
      </c>
      <c r="L24" t="b">
        <v>0</v>
      </c>
      <c r="M24" t="b">
        <v>0</v>
      </c>
      <c r="N24" t="s">
        <v>33</v>
      </c>
      <c r="O24" s="5">
        <f t="shared" si="0"/>
        <v>1.2807106598984772</v>
      </c>
      <c r="P24" s="7">
        <f t="shared" si="1"/>
        <v>85.044943820224717</v>
      </c>
      <c r="Q24" t="s">
        <v>2035</v>
      </c>
      <c r="R24" t="s">
        <v>2036</v>
      </c>
      <c r="S24" s="15">
        <f t="shared" si="2"/>
        <v>43193.208333333328</v>
      </c>
      <c r="T24" s="15">
        <f t="shared" si="3"/>
        <v>43208.208333333328</v>
      </c>
    </row>
    <row r="25" spans="1:20" ht="17" x14ac:dyDescent="0.2">
      <c r="A25">
        <v>23</v>
      </c>
      <c r="B25" t="s">
        <v>83</v>
      </c>
      <c r="C25" s="3" t="s">
        <v>84</v>
      </c>
      <c r="D25">
        <v>4500</v>
      </c>
      <c r="E25">
        <v>14942</v>
      </c>
      <c r="F25" t="s">
        <v>20</v>
      </c>
      <c r="G25">
        <v>142</v>
      </c>
      <c r="H25" t="s">
        <v>40</v>
      </c>
      <c r="I25" t="s">
        <v>41</v>
      </c>
      <c r="J25">
        <v>1550124000</v>
      </c>
      <c r="K25">
        <v>1554699600</v>
      </c>
      <c r="L25" t="b">
        <v>0</v>
      </c>
      <c r="M25" t="b">
        <v>0</v>
      </c>
      <c r="N25" t="s">
        <v>42</v>
      </c>
      <c r="O25" s="5">
        <f t="shared" si="0"/>
        <v>3.3204444444444445</v>
      </c>
      <c r="P25" s="7">
        <f t="shared" si="1"/>
        <v>105.22535211267606</v>
      </c>
      <c r="Q25" t="s">
        <v>2037</v>
      </c>
      <c r="R25" t="s">
        <v>2038</v>
      </c>
      <c r="S25" s="15">
        <f t="shared" si="2"/>
        <v>43510.25</v>
      </c>
      <c r="T25" s="15">
        <f t="shared" si="3"/>
        <v>43563.208333333328</v>
      </c>
    </row>
    <row r="26" spans="1:20" ht="17" x14ac:dyDescent="0.2">
      <c r="A26">
        <v>24</v>
      </c>
      <c r="B26" t="s">
        <v>85</v>
      </c>
      <c r="C26" s="3" t="s">
        <v>86</v>
      </c>
      <c r="D26">
        <v>92400</v>
      </c>
      <c r="E26">
        <v>104257</v>
      </c>
      <c r="F26" t="s">
        <v>20</v>
      </c>
      <c r="G26">
        <v>2673</v>
      </c>
      <c r="H26" t="s">
        <v>21</v>
      </c>
      <c r="I26" t="s">
        <v>22</v>
      </c>
      <c r="J26">
        <v>1403326800</v>
      </c>
      <c r="K26">
        <v>1403499600</v>
      </c>
      <c r="L26" t="b">
        <v>0</v>
      </c>
      <c r="M26" t="b">
        <v>0</v>
      </c>
      <c r="N26" t="s">
        <v>65</v>
      </c>
      <c r="O26" s="5">
        <f t="shared" si="0"/>
        <v>1.1283225108225108</v>
      </c>
      <c r="P26" s="7">
        <f t="shared" si="1"/>
        <v>39.003741114852225</v>
      </c>
      <c r="Q26" t="s">
        <v>2033</v>
      </c>
      <c r="R26" t="s">
        <v>2042</v>
      </c>
      <c r="S26" s="15">
        <f t="shared" si="2"/>
        <v>41811.208333333336</v>
      </c>
      <c r="T26" s="15">
        <f t="shared" si="3"/>
        <v>41813.208333333336</v>
      </c>
    </row>
    <row r="27" spans="1:20" ht="17" x14ac:dyDescent="0.2">
      <c r="A27">
        <v>25</v>
      </c>
      <c r="B27" t="s">
        <v>87</v>
      </c>
      <c r="C27" s="3" t="s">
        <v>88</v>
      </c>
      <c r="D27">
        <v>5500</v>
      </c>
      <c r="E27">
        <v>11904</v>
      </c>
      <c r="F27" t="s">
        <v>20</v>
      </c>
      <c r="G27">
        <v>163</v>
      </c>
      <c r="H27" t="s">
        <v>21</v>
      </c>
      <c r="I27" t="s">
        <v>22</v>
      </c>
      <c r="J27">
        <v>1305694800</v>
      </c>
      <c r="K27">
        <v>1307422800</v>
      </c>
      <c r="L27" t="b">
        <v>0</v>
      </c>
      <c r="M27" t="b">
        <v>1</v>
      </c>
      <c r="N27" t="s">
        <v>89</v>
      </c>
      <c r="O27" s="5">
        <f t="shared" si="0"/>
        <v>2.1643636363636363</v>
      </c>
      <c r="P27" s="7">
        <f t="shared" si="1"/>
        <v>73.030674846625772</v>
      </c>
      <c r="Q27" t="s">
        <v>2046</v>
      </c>
      <c r="R27" t="s">
        <v>2047</v>
      </c>
      <c r="S27" s="15">
        <f t="shared" si="2"/>
        <v>40681.208333333336</v>
      </c>
      <c r="T27" s="15">
        <f t="shared" si="3"/>
        <v>40701.208333333336</v>
      </c>
    </row>
    <row r="28" spans="1:20" ht="17" x14ac:dyDescent="0.2">
      <c r="A28">
        <v>26</v>
      </c>
      <c r="B28" t="s">
        <v>90</v>
      </c>
      <c r="C28" s="3" t="s">
        <v>91</v>
      </c>
      <c r="D28">
        <v>107500</v>
      </c>
      <c r="E28">
        <v>51814</v>
      </c>
      <c r="F28" t="s">
        <v>74</v>
      </c>
      <c r="G28">
        <v>1480</v>
      </c>
      <c r="H28" t="s">
        <v>21</v>
      </c>
      <c r="I28" t="s">
        <v>22</v>
      </c>
      <c r="J28">
        <v>1533013200</v>
      </c>
      <c r="K28">
        <v>1535346000</v>
      </c>
      <c r="L28" t="b">
        <v>0</v>
      </c>
      <c r="M28" t="b">
        <v>0</v>
      </c>
      <c r="N28" t="s">
        <v>33</v>
      </c>
      <c r="O28" s="5">
        <f t="shared" si="0"/>
        <v>0.4819906976744186</v>
      </c>
      <c r="P28" s="7">
        <f t="shared" si="1"/>
        <v>35.009459459459457</v>
      </c>
      <c r="Q28" t="s">
        <v>2035</v>
      </c>
      <c r="R28" t="s">
        <v>2036</v>
      </c>
      <c r="S28" s="15">
        <f t="shared" si="2"/>
        <v>43312.208333333328</v>
      </c>
      <c r="T28" s="15">
        <f t="shared" si="3"/>
        <v>43339.208333333328</v>
      </c>
    </row>
    <row r="29" spans="1:20" ht="17" x14ac:dyDescent="0.2">
      <c r="A29">
        <v>27</v>
      </c>
      <c r="B29" t="s">
        <v>92</v>
      </c>
      <c r="C29" s="3" t="s">
        <v>93</v>
      </c>
      <c r="D29">
        <v>2000</v>
      </c>
      <c r="E29">
        <v>1599</v>
      </c>
      <c r="F29" t="s">
        <v>14</v>
      </c>
      <c r="G29">
        <v>15</v>
      </c>
      <c r="H29" t="s">
        <v>21</v>
      </c>
      <c r="I29" t="s">
        <v>22</v>
      </c>
      <c r="J29">
        <v>1443848400</v>
      </c>
      <c r="K29">
        <v>1444539600</v>
      </c>
      <c r="L29" t="b">
        <v>0</v>
      </c>
      <c r="M29" t="b">
        <v>0</v>
      </c>
      <c r="N29" t="s">
        <v>23</v>
      </c>
      <c r="O29" s="5">
        <f t="shared" si="0"/>
        <v>0.79949999999999999</v>
      </c>
      <c r="P29" s="7">
        <f t="shared" si="1"/>
        <v>106.6</v>
      </c>
      <c r="Q29" t="s">
        <v>2031</v>
      </c>
      <c r="R29" t="s">
        <v>2032</v>
      </c>
      <c r="S29" s="15">
        <f t="shared" si="2"/>
        <v>42280.208333333328</v>
      </c>
      <c r="T29" s="15">
        <f t="shared" si="3"/>
        <v>42288.208333333328</v>
      </c>
    </row>
    <row r="30" spans="1:20" ht="17" x14ac:dyDescent="0.2">
      <c r="A30">
        <v>28</v>
      </c>
      <c r="B30" t="s">
        <v>94</v>
      </c>
      <c r="C30" s="3" t="s">
        <v>95</v>
      </c>
      <c r="D30">
        <v>130800</v>
      </c>
      <c r="E30">
        <v>137635</v>
      </c>
      <c r="F30" t="s">
        <v>20</v>
      </c>
      <c r="G30">
        <v>2220</v>
      </c>
      <c r="H30" t="s">
        <v>21</v>
      </c>
      <c r="I30" t="s">
        <v>22</v>
      </c>
      <c r="J30">
        <v>1265695200</v>
      </c>
      <c r="K30">
        <v>1267682400</v>
      </c>
      <c r="L30" t="b">
        <v>0</v>
      </c>
      <c r="M30" t="b">
        <v>1</v>
      </c>
      <c r="N30" t="s">
        <v>33</v>
      </c>
      <c r="O30" s="5">
        <f t="shared" si="0"/>
        <v>1.0522553516819573</v>
      </c>
      <c r="P30" s="7">
        <f t="shared" si="1"/>
        <v>61.997747747747745</v>
      </c>
      <c r="Q30" t="s">
        <v>2035</v>
      </c>
      <c r="R30" t="s">
        <v>2036</v>
      </c>
      <c r="S30" s="15">
        <f t="shared" si="2"/>
        <v>40218.25</v>
      </c>
      <c r="T30" s="15">
        <f t="shared" si="3"/>
        <v>40241.25</v>
      </c>
    </row>
    <row r="31" spans="1:20" ht="17" x14ac:dyDescent="0.2">
      <c r="A31">
        <v>29</v>
      </c>
      <c r="B31" t="s">
        <v>96</v>
      </c>
      <c r="C31" s="3" t="s">
        <v>97</v>
      </c>
      <c r="D31">
        <v>45900</v>
      </c>
      <c r="E31">
        <v>150965</v>
      </c>
      <c r="F31" t="s">
        <v>20</v>
      </c>
      <c r="G31">
        <v>1606</v>
      </c>
      <c r="H31" t="s">
        <v>98</v>
      </c>
      <c r="I31" t="s">
        <v>99</v>
      </c>
      <c r="J31">
        <v>1532062800</v>
      </c>
      <c r="K31">
        <v>1535518800</v>
      </c>
      <c r="L31" t="b">
        <v>0</v>
      </c>
      <c r="M31" t="b">
        <v>0</v>
      </c>
      <c r="N31" t="s">
        <v>100</v>
      </c>
      <c r="O31" s="5">
        <f t="shared" si="0"/>
        <v>3.2889978213507627</v>
      </c>
      <c r="P31" s="7">
        <f t="shared" si="1"/>
        <v>94.000622665006233</v>
      </c>
      <c r="Q31" t="s">
        <v>2037</v>
      </c>
      <c r="R31" t="s">
        <v>2048</v>
      </c>
      <c r="S31" s="15">
        <f t="shared" si="2"/>
        <v>43301.208333333328</v>
      </c>
      <c r="T31" s="15">
        <f t="shared" si="3"/>
        <v>43341.208333333328</v>
      </c>
    </row>
    <row r="32" spans="1:20" ht="17" x14ac:dyDescent="0.2">
      <c r="A32">
        <v>30</v>
      </c>
      <c r="B32" t="s">
        <v>101</v>
      </c>
      <c r="C32" s="3" t="s">
        <v>102</v>
      </c>
      <c r="D32">
        <v>9000</v>
      </c>
      <c r="E32">
        <v>14455</v>
      </c>
      <c r="F32" t="s">
        <v>20</v>
      </c>
      <c r="G32">
        <v>129</v>
      </c>
      <c r="H32" t="s">
        <v>21</v>
      </c>
      <c r="I32" t="s">
        <v>22</v>
      </c>
      <c r="J32">
        <v>1558674000</v>
      </c>
      <c r="K32">
        <v>1559106000</v>
      </c>
      <c r="L32" t="b">
        <v>0</v>
      </c>
      <c r="M32" t="b">
        <v>0</v>
      </c>
      <c r="N32" t="s">
        <v>71</v>
      </c>
      <c r="O32" s="5">
        <f t="shared" si="0"/>
        <v>1.606111111111111</v>
      </c>
      <c r="P32" s="7">
        <f t="shared" si="1"/>
        <v>112.05426356589147</v>
      </c>
      <c r="Q32" t="s">
        <v>2037</v>
      </c>
      <c r="R32" t="s">
        <v>2045</v>
      </c>
      <c r="S32" s="15">
        <f t="shared" si="2"/>
        <v>43609.208333333328</v>
      </c>
      <c r="T32" s="15">
        <f t="shared" si="3"/>
        <v>43614.208333333328</v>
      </c>
    </row>
    <row r="33" spans="1:20" ht="17" x14ac:dyDescent="0.2">
      <c r="A33">
        <v>31</v>
      </c>
      <c r="B33" t="s">
        <v>103</v>
      </c>
      <c r="C33" s="3" t="s">
        <v>104</v>
      </c>
      <c r="D33">
        <v>3500</v>
      </c>
      <c r="E33">
        <v>10850</v>
      </c>
      <c r="F33" t="s">
        <v>20</v>
      </c>
      <c r="G33">
        <v>226</v>
      </c>
      <c r="H33" t="s">
        <v>40</v>
      </c>
      <c r="I33" t="s">
        <v>41</v>
      </c>
      <c r="J33">
        <v>1451973600</v>
      </c>
      <c r="K33">
        <v>1454392800</v>
      </c>
      <c r="L33" t="b">
        <v>0</v>
      </c>
      <c r="M33" t="b">
        <v>0</v>
      </c>
      <c r="N33" t="s">
        <v>89</v>
      </c>
      <c r="O33" s="5">
        <f t="shared" si="0"/>
        <v>3.1</v>
      </c>
      <c r="P33" s="7">
        <f t="shared" si="1"/>
        <v>48.008849557522126</v>
      </c>
      <c r="Q33" t="s">
        <v>2046</v>
      </c>
      <c r="R33" t="s">
        <v>2047</v>
      </c>
      <c r="S33" s="15">
        <f t="shared" si="2"/>
        <v>42374.25</v>
      </c>
      <c r="T33" s="15">
        <f t="shared" si="3"/>
        <v>42402.25</v>
      </c>
    </row>
    <row r="34" spans="1:20" ht="17" x14ac:dyDescent="0.2">
      <c r="A34">
        <v>32</v>
      </c>
      <c r="B34" t="s">
        <v>105</v>
      </c>
      <c r="C34" s="3" t="s">
        <v>106</v>
      </c>
      <c r="D34">
        <v>101000</v>
      </c>
      <c r="E34">
        <v>87676</v>
      </c>
      <c r="F34" t="s">
        <v>14</v>
      </c>
      <c r="G34">
        <v>2307</v>
      </c>
      <c r="H34" t="s">
        <v>107</v>
      </c>
      <c r="I34" t="s">
        <v>108</v>
      </c>
      <c r="J34">
        <v>1515564000</v>
      </c>
      <c r="K34">
        <v>1517896800</v>
      </c>
      <c r="L34" t="b">
        <v>0</v>
      </c>
      <c r="M34" t="b">
        <v>0</v>
      </c>
      <c r="N34" t="s">
        <v>42</v>
      </c>
      <c r="O34" s="5">
        <f t="shared" si="0"/>
        <v>0.86807920792079207</v>
      </c>
      <c r="P34" s="7">
        <f t="shared" si="1"/>
        <v>38.004334633723452</v>
      </c>
      <c r="Q34" t="s">
        <v>2037</v>
      </c>
      <c r="R34" t="s">
        <v>2038</v>
      </c>
      <c r="S34" s="15">
        <f t="shared" si="2"/>
        <v>43110.25</v>
      </c>
      <c r="T34" s="15">
        <f t="shared" si="3"/>
        <v>43137.25</v>
      </c>
    </row>
    <row r="35" spans="1:20" ht="17" x14ac:dyDescent="0.2">
      <c r="A35">
        <v>33</v>
      </c>
      <c r="B35" t="s">
        <v>109</v>
      </c>
      <c r="C35" s="3" t="s">
        <v>110</v>
      </c>
      <c r="D35">
        <v>50200</v>
      </c>
      <c r="E35">
        <v>189666</v>
      </c>
      <c r="F35" t="s">
        <v>20</v>
      </c>
      <c r="G35">
        <v>5419</v>
      </c>
      <c r="H35" t="s">
        <v>21</v>
      </c>
      <c r="I35" t="s">
        <v>22</v>
      </c>
      <c r="J35">
        <v>1412485200</v>
      </c>
      <c r="K35">
        <v>1415685600</v>
      </c>
      <c r="L35" t="b">
        <v>0</v>
      </c>
      <c r="M35" t="b">
        <v>0</v>
      </c>
      <c r="N35" t="s">
        <v>33</v>
      </c>
      <c r="O35" s="5">
        <f t="shared" si="0"/>
        <v>3.7782071713147412</v>
      </c>
      <c r="P35" s="7">
        <f t="shared" si="1"/>
        <v>35.000184535892231</v>
      </c>
      <c r="Q35" t="s">
        <v>2035</v>
      </c>
      <c r="R35" t="s">
        <v>2036</v>
      </c>
      <c r="S35" s="15">
        <f t="shared" si="2"/>
        <v>41917.208333333336</v>
      </c>
      <c r="T35" s="15">
        <f t="shared" si="3"/>
        <v>41954.25</v>
      </c>
    </row>
    <row r="36" spans="1:20" ht="34" x14ac:dyDescent="0.2">
      <c r="A36">
        <v>34</v>
      </c>
      <c r="B36" t="s">
        <v>111</v>
      </c>
      <c r="C36" s="3" t="s">
        <v>112</v>
      </c>
      <c r="D36">
        <v>9300</v>
      </c>
      <c r="E36">
        <v>14025</v>
      </c>
      <c r="F36" t="s">
        <v>20</v>
      </c>
      <c r="G36">
        <v>165</v>
      </c>
      <c r="H36" t="s">
        <v>21</v>
      </c>
      <c r="I36" t="s">
        <v>22</v>
      </c>
      <c r="J36">
        <v>1490245200</v>
      </c>
      <c r="K36">
        <v>1490677200</v>
      </c>
      <c r="L36" t="b">
        <v>0</v>
      </c>
      <c r="M36" t="b">
        <v>0</v>
      </c>
      <c r="N36" t="s">
        <v>42</v>
      </c>
      <c r="O36" s="5">
        <f t="shared" si="0"/>
        <v>1.5080645161290323</v>
      </c>
      <c r="P36" s="7">
        <f t="shared" si="1"/>
        <v>85</v>
      </c>
      <c r="Q36" t="s">
        <v>2037</v>
      </c>
      <c r="R36" t="s">
        <v>2038</v>
      </c>
      <c r="S36" s="15">
        <f t="shared" si="2"/>
        <v>42817.208333333328</v>
      </c>
      <c r="T36" s="15">
        <f t="shared" si="3"/>
        <v>42822.208333333328</v>
      </c>
    </row>
    <row r="37" spans="1:20" ht="17" x14ac:dyDescent="0.2">
      <c r="A37">
        <v>35</v>
      </c>
      <c r="B37" t="s">
        <v>113</v>
      </c>
      <c r="C37" s="3" t="s">
        <v>114</v>
      </c>
      <c r="D37">
        <v>125500</v>
      </c>
      <c r="E37">
        <v>188628</v>
      </c>
      <c r="F37" t="s">
        <v>20</v>
      </c>
      <c r="G37">
        <v>1965</v>
      </c>
      <c r="H37" t="s">
        <v>36</v>
      </c>
      <c r="I37" t="s">
        <v>37</v>
      </c>
      <c r="J37">
        <v>1547877600</v>
      </c>
      <c r="K37">
        <v>1551506400</v>
      </c>
      <c r="L37" t="b">
        <v>0</v>
      </c>
      <c r="M37" t="b">
        <v>1</v>
      </c>
      <c r="N37" t="s">
        <v>53</v>
      </c>
      <c r="O37" s="5">
        <f t="shared" si="0"/>
        <v>1.5030119521912351</v>
      </c>
      <c r="P37" s="7">
        <f t="shared" si="1"/>
        <v>95.993893129770996</v>
      </c>
      <c r="Q37" t="s">
        <v>2037</v>
      </c>
      <c r="R37" t="s">
        <v>2040</v>
      </c>
      <c r="S37" s="15">
        <f t="shared" si="2"/>
        <v>43484.25</v>
      </c>
      <c r="T37" s="15">
        <f t="shared" si="3"/>
        <v>43526.25</v>
      </c>
    </row>
    <row r="38" spans="1:20" ht="17" x14ac:dyDescent="0.2">
      <c r="A38">
        <v>36</v>
      </c>
      <c r="B38" t="s">
        <v>115</v>
      </c>
      <c r="C38" s="3" t="s">
        <v>116</v>
      </c>
      <c r="D38">
        <v>700</v>
      </c>
      <c r="E38">
        <v>1101</v>
      </c>
      <c r="F38" t="s">
        <v>20</v>
      </c>
      <c r="G38">
        <v>16</v>
      </c>
      <c r="H38" t="s">
        <v>21</v>
      </c>
      <c r="I38" t="s">
        <v>22</v>
      </c>
      <c r="J38">
        <v>1298700000</v>
      </c>
      <c r="K38">
        <v>1300856400</v>
      </c>
      <c r="L38" t="b">
        <v>0</v>
      </c>
      <c r="M38" t="b">
        <v>0</v>
      </c>
      <c r="N38" t="s">
        <v>33</v>
      </c>
      <c r="O38" s="5">
        <f t="shared" si="0"/>
        <v>1.572857142857143</v>
      </c>
      <c r="P38" s="7">
        <f t="shared" si="1"/>
        <v>68.8125</v>
      </c>
      <c r="Q38" t="s">
        <v>2035</v>
      </c>
      <c r="R38" t="s">
        <v>2036</v>
      </c>
      <c r="S38" s="15">
        <f t="shared" si="2"/>
        <v>40600.25</v>
      </c>
      <c r="T38" s="15">
        <f t="shared" si="3"/>
        <v>40625.208333333336</v>
      </c>
    </row>
    <row r="39" spans="1:20" ht="34" x14ac:dyDescent="0.2">
      <c r="A39">
        <v>37</v>
      </c>
      <c r="B39" t="s">
        <v>117</v>
      </c>
      <c r="C39" s="3" t="s">
        <v>118</v>
      </c>
      <c r="D39">
        <v>8100</v>
      </c>
      <c r="E39">
        <v>11339</v>
      </c>
      <c r="F39" t="s">
        <v>20</v>
      </c>
      <c r="G39">
        <v>107</v>
      </c>
      <c r="H39" t="s">
        <v>21</v>
      </c>
      <c r="I39" t="s">
        <v>22</v>
      </c>
      <c r="J39">
        <v>1570338000</v>
      </c>
      <c r="K39">
        <v>1573192800</v>
      </c>
      <c r="L39" t="b">
        <v>0</v>
      </c>
      <c r="M39" t="b">
        <v>1</v>
      </c>
      <c r="N39" t="s">
        <v>119</v>
      </c>
      <c r="O39" s="5">
        <f t="shared" si="0"/>
        <v>1.3998765432098765</v>
      </c>
      <c r="P39" s="7">
        <f t="shared" si="1"/>
        <v>105.97196261682242</v>
      </c>
      <c r="Q39" t="s">
        <v>2043</v>
      </c>
      <c r="R39" t="s">
        <v>2049</v>
      </c>
      <c r="S39" s="15">
        <f t="shared" si="2"/>
        <v>43744.208333333328</v>
      </c>
      <c r="T39" s="15">
        <f t="shared" si="3"/>
        <v>43777.25</v>
      </c>
    </row>
    <row r="40" spans="1:20" ht="17" x14ac:dyDescent="0.2">
      <c r="A40">
        <v>38</v>
      </c>
      <c r="B40" t="s">
        <v>120</v>
      </c>
      <c r="C40" s="3" t="s">
        <v>121</v>
      </c>
      <c r="D40">
        <v>3100</v>
      </c>
      <c r="E40">
        <v>10085</v>
      </c>
      <c r="F40" t="s">
        <v>20</v>
      </c>
      <c r="G40">
        <v>134</v>
      </c>
      <c r="H40" t="s">
        <v>21</v>
      </c>
      <c r="I40" t="s">
        <v>22</v>
      </c>
      <c r="J40">
        <v>1287378000</v>
      </c>
      <c r="K40">
        <v>1287810000</v>
      </c>
      <c r="L40" t="b">
        <v>0</v>
      </c>
      <c r="M40" t="b">
        <v>0</v>
      </c>
      <c r="N40" t="s">
        <v>122</v>
      </c>
      <c r="O40" s="5">
        <f t="shared" si="0"/>
        <v>3.2532258064516131</v>
      </c>
      <c r="P40" s="7">
        <f t="shared" si="1"/>
        <v>75.261194029850742</v>
      </c>
      <c r="Q40" t="s">
        <v>2050</v>
      </c>
      <c r="R40" t="s">
        <v>2051</v>
      </c>
      <c r="S40" s="15">
        <f t="shared" si="2"/>
        <v>40469.208333333336</v>
      </c>
      <c r="T40" s="15">
        <f t="shared" si="3"/>
        <v>40474.208333333336</v>
      </c>
    </row>
    <row r="41" spans="1:20" ht="17" x14ac:dyDescent="0.2">
      <c r="A41">
        <v>39</v>
      </c>
      <c r="B41" t="s">
        <v>123</v>
      </c>
      <c r="C41" s="3" t="s">
        <v>124</v>
      </c>
      <c r="D41">
        <v>9900</v>
      </c>
      <c r="E41">
        <v>5027</v>
      </c>
      <c r="F41" t="s">
        <v>14</v>
      </c>
      <c r="G41">
        <v>88</v>
      </c>
      <c r="H41" t="s">
        <v>36</v>
      </c>
      <c r="I41" t="s">
        <v>37</v>
      </c>
      <c r="J41">
        <v>1361772000</v>
      </c>
      <c r="K41">
        <v>1362978000</v>
      </c>
      <c r="L41" t="b">
        <v>0</v>
      </c>
      <c r="M41" t="b">
        <v>0</v>
      </c>
      <c r="N41" t="s">
        <v>33</v>
      </c>
      <c r="O41" s="5">
        <f t="shared" si="0"/>
        <v>0.50777777777777777</v>
      </c>
      <c r="P41" s="7">
        <f t="shared" si="1"/>
        <v>57.125</v>
      </c>
      <c r="Q41" t="s">
        <v>2035</v>
      </c>
      <c r="R41" t="s">
        <v>2036</v>
      </c>
      <c r="S41" s="15">
        <f t="shared" si="2"/>
        <v>41330.25</v>
      </c>
      <c r="T41" s="15">
        <f t="shared" si="3"/>
        <v>41344.208333333336</v>
      </c>
    </row>
    <row r="42" spans="1:20" ht="17" x14ac:dyDescent="0.2">
      <c r="A42">
        <v>40</v>
      </c>
      <c r="B42" t="s">
        <v>125</v>
      </c>
      <c r="C42" s="3" t="s">
        <v>126</v>
      </c>
      <c r="D42">
        <v>8800</v>
      </c>
      <c r="E42">
        <v>14878</v>
      </c>
      <c r="F42" t="s">
        <v>20</v>
      </c>
      <c r="G42">
        <v>198</v>
      </c>
      <c r="H42" t="s">
        <v>21</v>
      </c>
      <c r="I42" t="s">
        <v>22</v>
      </c>
      <c r="J42">
        <v>1275714000</v>
      </c>
      <c r="K42">
        <v>1277355600</v>
      </c>
      <c r="L42" t="b">
        <v>0</v>
      </c>
      <c r="M42" t="b">
        <v>1</v>
      </c>
      <c r="N42" t="s">
        <v>65</v>
      </c>
      <c r="O42" s="5">
        <f t="shared" si="0"/>
        <v>1.6906818181818182</v>
      </c>
      <c r="P42" s="7">
        <f t="shared" si="1"/>
        <v>75.141414141414145</v>
      </c>
      <c r="Q42" t="s">
        <v>2033</v>
      </c>
      <c r="R42" t="s">
        <v>2042</v>
      </c>
      <c r="S42" s="15">
        <f t="shared" si="2"/>
        <v>40334.208333333336</v>
      </c>
      <c r="T42" s="15">
        <f t="shared" si="3"/>
        <v>40353.208333333336</v>
      </c>
    </row>
    <row r="43" spans="1:20" ht="17" x14ac:dyDescent="0.2">
      <c r="A43">
        <v>41</v>
      </c>
      <c r="B43" t="s">
        <v>127</v>
      </c>
      <c r="C43" s="3" t="s">
        <v>128</v>
      </c>
      <c r="D43">
        <v>5600</v>
      </c>
      <c r="E43">
        <v>11924</v>
      </c>
      <c r="F43" t="s">
        <v>20</v>
      </c>
      <c r="G43">
        <v>111</v>
      </c>
      <c r="H43" t="s">
        <v>107</v>
      </c>
      <c r="I43" t="s">
        <v>108</v>
      </c>
      <c r="J43">
        <v>1346734800</v>
      </c>
      <c r="K43">
        <v>1348981200</v>
      </c>
      <c r="L43" t="b">
        <v>0</v>
      </c>
      <c r="M43" t="b">
        <v>1</v>
      </c>
      <c r="N43" t="s">
        <v>23</v>
      </c>
      <c r="O43" s="5">
        <f t="shared" si="0"/>
        <v>2.1292857142857144</v>
      </c>
      <c r="P43" s="7">
        <f t="shared" si="1"/>
        <v>107.42342342342343</v>
      </c>
      <c r="Q43" t="s">
        <v>2031</v>
      </c>
      <c r="R43" t="s">
        <v>2032</v>
      </c>
      <c r="S43" s="15">
        <f t="shared" si="2"/>
        <v>41156.208333333336</v>
      </c>
      <c r="T43" s="15">
        <f t="shared" si="3"/>
        <v>41182.208333333336</v>
      </c>
    </row>
    <row r="44" spans="1:20" ht="17" x14ac:dyDescent="0.2">
      <c r="A44">
        <v>42</v>
      </c>
      <c r="B44" t="s">
        <v>129</v>
      </c>
      <c r="C44" s="3" t="s">
        <v>130</v>
      </c>
      <c r="D44">
        <v>1800</v>
      </c>
      <c r="E44">
        <v>7991</v>
      </c>
      <c r="F44" t="s">
        <v>20</v>
      </c>
      <c r="G44">
        <v>222</v>
      </c>
      <c r="H44" t="s">
        <v>21</v>
      </c>
      <c r="I44" t="s">
        <v>22</v>
      </c>
      <c r="J44">
        <v>1309755600</v>
      </c>
      <c r="K44">
        <v>1310533200</v>
      </c>
      <c r="L44" t="b">
        <v>0</v>
      </c>
      <c r="M44" t="b">
        <v>0</v>
      </c>
      <c r="N44" t="s">
        <v>17</v>
      </c>
      <c r="O44" s="5">
        <f t="shared" si="0"/>
        <v>4.4394444444444447</v>
      </c>
      <c r="P44" s="7">
        <f t="shared" si="1"/>
        <v>35.995495495495497</v>
      </c>
      <c r="Q44" t="s">
        <v>2029</v>
      </c>
      <c r="R44" t="s">
        <v>2030</v>
      </c>
      <c r="S44" s="15">
        <f t="shared" si="2"/>
        <v>40728.208333333336</v>
      </c>
      <c r="T44" s="15">
        <f t="shared" si="3"/>
        <v>40737.208333333336</v>
      </c>
    </row>
    <row r="45" spans="1:20" ht="17" x14ac:dyDescent="0.2">
      <c r="A45">
        <v>43</v>
      </c>
      <c r="B45" t="s">
        <v>131</v>
      </c>
      <c r="C45" s="3" t="s">
        <v>132</v>
      </c>
      <c r="D45">
        <v>90200</v>
      </c>
      <c r="E45">
        <v>167717</v>
      </c>
      <c r="F45" t="s">
        <v>20</v>
      </c>
      <c r="G45">
        <v>6212</v>
      </c>
      <c r="H45" t="s">
        <v>21</v>
      </c>
      <c r="I45" t="s">
        <v>22</v>
      </c>
      <c r="J45">
        <v>1406178000</v>
      </c>
      <c r="K45">
        <v>1407560400</v>
      </c>
      <c r="L45" t="b">
        <v>0</v>
      </c>
      <c r="M45" t="b">
        <v>0</v>
      </c>
      <c r="N45" t="s">
        <v>133</v>
      </c>
      <c r="O45" s="5">
        <f t="shared" si="0"/>
        <v>1.859390243902439</v>
      </c>
      <c r="P45" s="7">
        <f t="shared" si="1"/>
        <v>26.998873148744366</v>
      </c>
      <c r="Q45" t="s">
        <v>2043</v>
      </c>
      <c r="R45" t="s">
        <v>2052</v>
      </c>
      <c r="S45" s="15">
        <f t="shared" si="2"/>
        <v>41844.208333333336</v>
      </c>
      <c r="T45" s="15">
        <f t="shared" si="3"/>
        <v>41860.208333333336</v>
      </c>
    </row>
    <row r="46" spans="1:20" ht="17" x14ac:dyDescent="0.2">
      <c r="A46">
        <v>44</v>
      </c>
      <c r="B46" t="s">
        <v>134</v>
      </c>
      <c r="C46" s="3" t="s">
        <v>135</v>
      </c>
      <c r="D46">
        <v>1600</v>
      </c>
      <c r="E46">
        <v>10541</v>
      </c>
      <c r="F46" t="s">
        <v>20</v>
      </c>
      <c r="G46">
        <v>98</v>
      </c>
      <c r="H46" t="s">
        <v>36</v>
      </c>
      <c r="I46" t="s">
        <v>37</v>
      </c>
      <c r="J46">
        <v>1552798800</v>
      </c>
      <c r="K46">
        <v>1552885200</v>
      </c>
      <c r="L46" t="b">
        <v>0</v>
      </c>
      <c r="M46" t="b">
        <v>0</v>
      </c>
      <c r="N46" t="s">
        <v>119</v>
      </c>
      <c r="O46" s="5">
        <f t="shared" si="0"/>
        <v>6.5881249999999998</v>
      </c>
      <c r="P46" s="7">
        <f t="shared" si="1"/>
        <v>107.56122448979592</v>
      </c>
      <c r="Q46" t="s">
        <v>2043</v>
      </c>
      <c r="R46" t="s">
        <v>2049</v>
      </c>
      <c r="S46" s="15">
        <f t="shared" si="2"/>
        <v>43541.208333333328</v>
      </c>
      <c r="T46" s="15">
        <f t="shared" si="3"/>
        <v>43542.208333333328</v>
      </c>
    </row>
    <row r="47" spans="1:20" ht="34" x14ac:dyDescent="0.2">
      <c r="A47">
        <v>45</v>
      </c>
      <c r="B47" t="s">
        <v>136</v>
      </c>
      <c r="C47" s="3" t="s">
        <v>137</v>
      </c>
      <c r="D47">
        <v>9500</v>
      </c>
      <c r="E47">
        <v>4530</v>
      </c>
      <c r="F47" t="s">
        <v>14</v>
      </c>
      <c r="G47">
        <v>48</v>
      </c>
      <c r="H47" t="s">
        <v>21</v>
      </c>
      <c r="I47" t="s">
        <v>22</v>
      </c>
      <c r="J47">
        <v>1478062800</v>
      </c>
      <c r="K47">
        <v>1479362400</v>
      </c>
      <c r="L47" t="b">
        <v>0</v>
      </c>
      <c r="M47" t="b">
        <v>1</v>
      </c>
      <c r="N47" t="s">
        <v>33</v>
      </c>
      <c r="O47" s="5">
        <f t="shared" si="0"/>
        <v>0.4768421052631579</v>
      </c>
      <c r="P47" s="7">
        <f t="shared" si="1"/>
        <v>94.375</v>
      </c>
      <c r="Q47" t="s">
        <v>2035</v>
      </c>
      <c r="R47" t="s">
        <v>2036</v>
      </c>
      <c r="S47" s="15">
        <f t="shared" si="2"/>
        <v>42676.208333333328</v>
      </c>
      <c r="T47" s="15">
        <f t="shared" si="3"/>
        <v>42691.25</v>
      </c>
    </row>
    <row r="48" spans="1:20" ht="17" x14ac:dyDescent="0.2">
      <c r="A48">
        <v>46</v>
      </c>
      <c r="B48" t="s">
        <v>138</v>
      </c>
      <c r="C48" s="3" t="s">
        <v>139</v>
      </c>
      <c r="D48">
        <v>3700</v>
      </c>
      <c r="E48">
        <v>4247</v>
      </c>
      <c r="F48" t="s">
        <v>20</v>
      </c>
      <c r="G48">
        <v>92</v>
      </c>
      <c r="H48" t="s">
        <v>21</v>
      </c>
      <c r="I48" t="s">
        <v>22</v>
      </c>
      <c r="J48">
        <v>1278565200</v>
      </c>
      <c r="K48">
        <v>1280552400</v>
      </c>
      <c r="L48" t="b">
        <v>0</v>
      </c>
      <c r="M48" t="b">
        <v>0</v>
      </c>
      <c r="N48" t="s">
        <v>23</v>
      </c>
      <c r="O48" s="5">
        <f t="shared" si="0"/>
        <v>1.1478378378378378</v>
      </c>
      <c r="P48" s="7">
        <f t="shared" si="1"/>
        <v>46.163043478260867</v>
      </c>
      <c r="Q48" t="s">
        <v>2031</v>
      </c>
      <c r="R48" t="s">
        <v>2032</v>
      </c>
      <c r="S48" s="15">
        <f t="shared" si="2"/>
        <v>40367.208333333336</v>
      </c>
      <c r="T48" s="15">
        <f t="shared" si="3"/>
        <v>40390.208333333336</v>
      </c>
    </row>
    <row r="49" spans="1:20" ht="17" x14ac:dyDescent="0.2">
      <c r="A49">
        <v>47</v>
      </c>
      <c r="B49" t="s">
        <v>140</v>
      </c>
      <c r="C49" s="3" t="s">
        <v>141</v>
      </c>
      <c r="D49">
        <v>1500</v>
      </c>
      <c r="E49">
        <v>7129</v>
      </c>
      <c r="F49" t="s">
        <v>20</v>
      </c>
      <c r="G49">
        <v>149</v>
      </c>
      <c r="H49" t="s">
        <v>21</v>
      </c>
      <c r="I49" t="s">
        <v>22</v>
      </c>
      <c r="J49">
        <v>1396069200</v>
      </c>
      <c r="K49">
        <v>1398661200</v>
      </c>
      <c r="L49" t="b">
        <v>0</v>
      </c>
      <c r="M49" t="b">
        <v>0</v>
      </c>
      <c r="N49" t="s">
        <v>33</v>
      </c>
      <c r="O49" s="5">
        <f t="shared" si="0"/>
        <v>4.7526666666666664</v>
      </c>
      <c r="P49" s="7">
        <f t="shared" si="1"/>
        <v>47.845637583892618</v>
      </c>
      <c r="Q49" t="s">
        <v>2035</v>
      </c>
      <c r="R49" t="s">
        <v>2036</v>
      </c>
      <c r="S49" s="15">
        <f t="shared" si="2"/>
        <v>41727.208333333336</v>
      </c>
      <c r="T49" s="15">
        <f t="shared" si="3"/>
        <v>41757.208333333336</v>
      </c>
    </row>
    <row r="50" spans="1:20" ht="17" x14ac:dyDescent="0.2">
      <c r="A50">
        <v>48</v>
      </c>
      <c r="B50" t="s">
        <v>142</v>
      </c>
      <c r="C50" s="3" t="s">
        <v>143</v>
      </c>
      <c r="D50">
        <v>33300</v>
      </c>
      <c r="E50">
        <v>128862</v>
      </c>
      <c r="F50" t="s">
        <v>20</v>
      </c>
      <c r="G50">
        <v>2431</v>
      </c>
      <c r="H50" t="s">
        <v>21</v>
      </c>
      <c r="I50" t="s">
        <v>22</v>
      </c>
      <c r="J50">
        <v>1435208400</v>
      </c>
      <c r="K50">
        <v>1436245200</v>
      </c>
      <c r="L50" t="b">
        <v>0</v>
      </c>
      <c r="M50" t="b">
        <v>0</v>
      </c>
      <c r="N50" t="s">
        <v>33</v>
      </c>
      <c r="O50" s="5">
        <f t="shared" si="0"/>
        <v>3.86972972972973</v>
      </c>
      <c r="P50" s="7">
        <f t="shared" si="1"/>
        <v>53.007815713698065</v>
      </c>
      <c r="Q50" t="s">
        <v>2035</v>
      </c>
      <c r="R50" t="s">
        <v>2036</v>
      </c>
      <c r="S50" s="15">
        <f t="shared" si="2"/>
        <v>42180.208333333328</v>
      </c>
      <c r="T50" s="15">
        <f t="shared" si="3"/>
        <v>42192.208333333328</v>
      </c>
    </row>
    <row r="51" spans="1:20" ht="17" x14ac:dyDescent="0.2">
      <c r="A51">
        <v>49</v>
      </c>
      <c r="B51" t="s">
        <v>144</v>
      </c>
      <c r="C51" s="3" t="s">
        <v>145</v>
      </c>
      <c r="D51">
        <v>7200</v>
      </c>
      <c r="E51">
        <v>13653</v>
      </c>
      <c r="F51" t="s">
        <v>20</v>
      </c>
      <c r="G51">
        <v>303</v>
      </c>
      <c r="H51" t="s">
        <v>21</v>
      </c>
      <c r="I51" t="s">
        <v>22</v>
      </c>
      <c r="J51">
        <v>1571547600</v>
      </c>
      <c r="K51">
        <v>1575439200</v>
      </c>
      <c r="L51" t="b">
        <v>0</v>
      </c>
      <c r="M51" t="b">
        <v>0</v>
      </c>
      <c r="N51" t="s">
        <v>23</v>
      </c>
      <c r="O51" s="5">
        <f t="shared" si="0"/>
        <v>1.89625</v>
      </c>
      <c r="P51" s="7">
        <f t="shared" si="1"/>
        <v>45.059405940594061</v>
      </c>
      <c r="Q51" t="s">
        <v>2031</v>
      </c>
      <c r="R51" t="s">
        <v>2032</v>
      </c>
      <c r="S51" s="15">
        <f t="shared" si="2"/>
        <v>43758.208333333328</v>
      </c>
      <c r="T51" s="15">
        <f t="shared" si="3"/>
        <v>43803.25</v>
      </c>
    </row>
    <row r="52" spans="1:20" ht="34" x14ac:dyDescent="0.2">
      <c r="A52">
        <v>50</v>
      </c>
      <c r="B52" t="s">
        <v>146</v>
      </c>
      <c r="C52" s="3" t="s">
        <v>147</v>
      </c>
      <c r="D52">
        <v>100</v>
      </c>
      <c r="E52">
        <v>2</v>
      </c>
      <c r="F52" t="s">
        <v>14</v>
      </c>
      <c r="G52">
        <v>1</v>
      </c>
      <c r="H52" t="s">
        <v>107</v>
      </c>
      <c r="I52" t="s">
        <v>108</v>
      </c>
      <c r="J52">
        <v>1375333200</v>
      </c>
      <c r="K52">
        <v>1377752400</v>
      </c>
      <c r="L52" t="b">
        <v>0</v>
      </c>
      <c r="M52" t="b">
        <v>0</v>
      </c>
      <c r="N52" t="s">
        <v>148</v>
      </c>
      <c r="O52" s="5">
        <f t="shared" si="0"/>
        <v>0.02</v>
      </c>
      <c r="P52" s="7">
        <f t="shared" si="1"/>
        <v>2</v>
      </c>
      <c r="Q52" t="s">
        <v>2031</v>
      </c>
      <c r="R52" t="s">
        <v>2053</v>
      </c>
      <c r="S52" s="15">
        <f t="shared" si="2"/>
        <v>41487.208333333336</v>
      </c>
      <c r="T52" s="15">
        <f t="shared" si="3"/>
        <v>41515.208333333336</v>
      </c>
    </row>
    <row r="53" spans="1:20" ht="17" x14ac:dyDescent="0.2">
      <c r="A53">
        <v>51</v>
      </c>
      <c r="B53" t="s">
        <v>149</v>
      </c>
      <c r="C53" s="3" t="s">
        <v>150</v>
      </c>
      <c r="D53">
        <v>158100</v>
      </c>
      <c r="E53">
        <v>145243</v>
      </c>
      <c r="F53" t="s">
        <v>14</v>
      </c>
      <c r="G53">
        <v>1467</v>
      </c>
      <c r="H53" t="s">
        <v>40</v>
      </c>
      <c r="I53" t="s">
        <v>41</v>
      </c>
      <c r="J53">
        <v>1332824400</v>
      </c>
      <c r="K53">
        <v>1334206800</v>
      </c>
      <c r="L53" t="b">
        <v>0</v>
      </c>
      <c r="M53" t="b">
        <v>1</v>
      </c>
      <c r="N53" t="s">
        <v>65</v>
      </c>
      <c r="O53" s="5">
        <f t="shared" si="0"/>
        <v>0.91867805186590767</v>
      </c>
      <c r="P53" s="7">
        <f t="shared" si="1"/>
        <v>99.006816632583508</v>
      </c>
      <c r="Q53" t="s">
        <v>2033</v>
      </c>
      <c r="R53" t="s">
        <v>2042</v>
      </c>
      <c r="S53" s="15">
        <f t="shared" si="2"/>
        <v>40995.208333333336</v>
      </c>
      <c r="T53" s="15">
        <f t="shared" si="3"/>
        <v>41011.208333333336</v>
      </c>
    </row>
    <row r="54" spans="1:20" ht="17" x14ac:dyDescent="0.2">
      <c r="A54">
        <v>52</v>
      </c>
      <c r="B54" t="s">
        <v>151</v>
      </c>
      <c r="C54" s="3" t="s">
        <v>152</v>
      </c>
      <c r="D54">
        <v>7200</v>
      </c>
      <c r="E54">
        <v>2459</v>
      </c>
      <c r="F54" t="s">
        <v>14</v>
      </c>
      <c r="G54">
        <v>75</v>
      </c>
      <c r="H54" t="s">
        <v>21</v>
      </c>
      <c r="I54" t="s">
        <v>22</v>
      </c>
      <c r="J54">
        <v>1284526800</v>
      </c>
      <c r="K54">
        <v>1284872400</v>
      </c>
      <c r="L54" t="b">
        <v>0</v>
      </c>
      <c r="M54" t="b">
        <v>0</v>
      </c>
      <c r="N54" t="s">
        <v>33</v>
      </c>
      <c r="O54" s="5">
        <f t="shared" si="0"/>
        <v>0.34152777777777776</v>
      </c>
      <c r="P54" s="7">
        <f t="shared" si="1"/>
        <v>32.786666666666669</v>
      </c>
      <c r="Q54" t="s">
        <v>2035</v>
      </c>
      <c r="R54" t="s">
        <v>2036</v>
      </c>
      <c r="S54" s="15">
        <f t="shared" si="2"/>
        <v>40436.208333333336</v>
      </c>
      <c r="T54" s="15">
        <f t="shared" si="3"/>
        <v>40440.208333333336</v>
      </c>
    </row>
    <row r="55" spans="1:20" ht="17" x14ac:dyDescent="0.2">
      <c r="A55">
        <v>53</v>
      </c>
      <c r="B55" t="s">
        <v>153</v>
      </c>
      <c r="C55" s="3" t="s">
        <v>154</v>
      </c>
      <c r="D55">
        <v>8800</v>
      </c>
      <c r="E55">
        <v>12356</v>
      </c>
      <c r="F55" t="s">
        <v>20</v>
      </c>
      <c r="G55">
        <v>209</v>
      </c>
      <c r="H55" t="s">
        <v>21</v>
      </c>
      <c r="I55" t="s">
        <v>22</v>
      </c>
      <c r="J55">
        <v>1400562000</v>
      </c>
      <c r="K55">
        <v>1403931600</v>
      </c>
      <c r="L55" t="b">
        <v>0</v>
      </c>
      <c r="M55" t="b">
        <v>0</v>
      </c>
      <c r="N55" t="s">
        <v>53</v>
      </c>
      <c r="O55" s="5">
        <f t="shared" si="0"/>
        <v>1.4040909090909091</v>
      </c>
      <c r="P55" s="7">
        <f t="shared" si="1"/>
        <v>59.119617224880386</v>
      </c>
      <c r="Q55" t="s">
        <v>2037</v>
      </c>
      <c r="R55" t="s">
        <v>2040</v>
      </c>
      <c r="S55" s="15">
        <f t="shared" si="2"/>
        <v>41779.208333333336</v>
      </c>
      <c r="T55" s="15">
        <f t="shared" si="3"/>
        <v>41818.208333333336</v>
      </c>
    </row>
    <row r="56" spans="1:20" ht="34" x14ac:dyDescent="0.2">
      <c r="A56">
        <v>54</v>
      </c>
      <c r="B56" t="s">
        <v>155</v>
      </c>
      <c r="C56" s="3" t="s">
        <v>156</v>
      </c>
      <c r="D56">
        <v>6000</v>
      </c>
      <c r="E56">
        <v>5392</v>
      </c>
      <c r="F56" t="s">
        <v>14</v>
      </c>
      <c r="G56">
        <v>120</v>
      </c>
      <c r="H56" t="s">
        <v>21</v>
      </c>
      <c r="I56" t="s">
        <v>22</v>
      </c>
      <c r="J56">
        <v>1520748000</v>
      </c>
      <c r="K56">
        <v>1521262800</v>
      </c>
      <c r="L56" t="b">
        <v>0</v>
      </c>
      <c r="M56" t="b">
        <v>0</v>
      </c>
      <c r="N56" t="s">
        <v>65</v>
      </c>
      <c r="O56" s="5">
        <f t="shared" si="0"/>
        <v>0.89866666666666661</v>
      </c>
      <c r="P56" s="7">
        <f t="shared" si="1"/>
        <v>44.93333333333333</v>
      </c>
      <c r="Q56" t="s">
        <v>2033</v>
      </c>
      <c r="R56" t="s">
        <v>2042</v>
      </c>
      <c r="S56" s="15">
        <f t="shared" si="2"/>
        <v>43170.25</v>
      </c>
      <c r="T56" s="15">
        <f t="shared" si="3"/>
        <v>43176.208333333328</v>
      </c>
    </row>
    <row r="57" spans="1:20" ht="34" x14ac:dyDescent="0.2">
      <c r="A57">
        <v>55</v>
      </c>
      <c r="B57" t="s">
        <v>157</v>
      </c>
      <c r="C57" s="3" t="s">
        <v>158</v>
      </c>
      <c r="D57">
        <v>6600</v>
      </c>
      <c r="E57">
        <v>11746</v>
      </c>
      <c r="F57" t="s">
        <v>20</v>
      </c>
      <c r="G57">
        <v>131</v>
      </c>
      <c r="H57" t="s">
        <v>21</v>
      </c>
      <c r="I57" t="s">
        <v>22</v>
      </c>
      <c r="J57">
        <v>1532926800</v>
      </c>
      <c r="K57">
        <v>1533358800</v>
      </c>
      <c r="L57" t="b">
        <v>0</v>
      </c>
      <c r="M57" t="b">
        <v>0</v>
      </c>
      <c r="N57" t="s">
        <v>159</v>
      </c>
      <c r="O57" s="5">
        <f t="shared" si="0"/>
        <v>1.7796969696969698</v>
      </c>
      <c r="P57" s="7">
        <f t="shared" si="1"/>
        <v>89.664122137404576</v>
      </c>
      <c r="Q57" t="s">
        <v>2031</v>
      </c>
      <c r="R57" t="s">
        <v>2054</v>
      </c>
      <c r="S57" s="15">
        <f t="shared" si="2"/>
        <v>43311.208333333328</v>
      </c>
      <c r="T57" s="15">
        <f t="shared" si="3"/>
        <v>43316.208333333328</v>
      </c>
    </row>
    <row r="58" spans="1:20" ht="34" x14ac:dyDescent="0.2">
      <c r="A58">
        <v>56</v>
      </c>
      <c r="B58" t="s">
        <v>160</v>
      </c>
      <c r="C58" s="3" t="s">
        <v>161</v>
      </c>
      <c r="D58">
        <v>8000</v>
      </c>
      <c r="E58">
        <v>11493</v>
      </c>
      <c r="F58" t="s">
        <v>20</v>
      </c>
      <c r="G58">
        <v>164</v>
      </c>
      <c r="H58" t="s">
        <v>21</v>
      </c>
      <c r="I58" t="s">
        <v>22</v>
      </c>
      <c r="J58">
        <v>1420869600</v>
      </c>
      <c r="K58">
        <v>1421474400</v>
      </c>
      <c r="L58" t="b">
        <v>0</v>
      </c>
      <c r="M58" t="b">
        <v>0</v>
      </c>
      <c r="N58" t="s">
        <v>65</v>
      </c>
      <c r="O58" s="5">
        <f t="shared" si="0"/>
        <v>1.436625</v>
      </c>
      <c r="P58" s="7">
        <f t="shared" si="1"/>
        <v>70.079268292682926</v>
      </c>
      <c r="Q58" t="s">
        <v>2033</v>
      </c>
      <c r="R58" t="s">
        <v>2042</v>
      </c>
      <c r="S58" s="15">
        <f t="shared" si="2"/>
        <v>42014.25</v>
      </c>
      <c r="T58" s="15">
        <f t="shared" si="3"/>
        <v>42021.25</v>
      </c>
    </row>
    <row r="59" spans="1:20" ht="17" x14ac:dyDescent="0.2">
      <c r="A59">
        <v>57</v>
      </c>
      <c r="B59" t="s">
        <v>162</v>
      </c>
      <c r="C59" s="3" t="s">
        <v>163</v>
      </c>
      <c r="D59">
        <v>2900</v>
      </c>
      <c r="E59">
        <v>6243</v>
      </c>
      <c r="F59" t="s">
        <v>20</v>
      </c>
      <c r="G59">
        <v>201</v>
      </c>
      <c r="H59" t="s">
        <v>21</v>
      </c>
      <c r="I59" t="s">
        <v>22</v>
      </c>
      <c r="J59">
        <v>1504242000</v>
      </c>
      <c r="K59">
        <v>1505278800</v>
      </c>
      <c r="L59" t="b">
        <v>0</v>
      </c>
      <c r="M59" t="b">
        <v>0</v>
      </c>
      <c r="N59" t="s">
        <v>89</v>
      </c>
      <c r="O59" s="5">
        <f t="shared" si="0"/>
        <v>2.1527586206896552</v>
      </c>
      <c r="P59" s="7">
        <f t="shared" si="1"/>
        <v>31.059701492537314</v>
      </c>
      <c r="Q59" t="s">
        <v>2046</v>
      </c>
      <c r="R59" t="s">
        <v>2047</v>
      </c>
      <c r="S59" s="15">
        <f t="shared" si="2"/>
        <v>42979.208333333328</v>
      </c>
      <c r="T59" s="15">
        <f t="shared" si="3"/>
        <v>42991.208333333328</v>
      </c>
    </row>
    <row r="60" spans="1:20" ht="17" x14ac:dyDescent="0.2">
      <c r="A60">
        <v>58</v>
      </c>
      <c r="B60" t="s">
        <v>164</v>
      </c>
      <c r="C60" s="3" t="s">
        <v>165</v>
      </c>
      <c r="D60">
        <v>2700</v>
      </c>
      <c r="E60">
        <v>6132</v>
      </c>
      <c r="F60" t="s">
        <v>20</v>
      </c>
      <c r="G60">
        <v>211</v>
      </c>
      <c r="H60" t="s">
        <v>21</v>
      </c>
      <c r="I60" t="s">
        <v>22</v>
      </c>
      <c r="J60">
        <v>1442811600</v>
      </c>
      <c r="K60">
        <v>1443934800</v>
      </c>
      <c r="L60" t="b">
        <v>0</v>
      </c>
      <c r="M60" t="b">
        <v>0</v>
      </c>
      <c r="N60" t="s">
        <v>33</v>
      </c>
      <c r="O60" s="5">
        <f t="shared" si="0"/>
        <v>2.2711111111111113</v>
      </c>
      <c r="P60" s="7">
        <f t="shared" si="1"/>
        <v>29.061611374407583</v>
      </c>
      <c r="Q60" t="s">
        <v>2035</v>
      </c>
      <c r="R60" t="s">
        <v>2036</v>
      </c>
      <c r="S60" s="15">
        <f t="shared" si="2"/>
        <v>42268.208333333328</v>
      </c>
      <c r="T60" s="15">
        <f t="shared" si="3"/>
        <v>42281.208333333328</v>
      </c>
    </row>
    <row r="61" spans="1:20" ht="17" x14ac:dyDescent="0.2">
      <c r="A61">
        <v>59</v>
      </c>
      <c r="B61" t="s">
        <v>166</v>
      </c>
      <c r="C61" s="3" t="s">
        <v>167</v>
      </c>
      <c r="D61">
        <v>1400</v>
      </c>
      <c r="E61">
        <v>3851</v>
      </c>
      <c r="F61" t="s">
        <v>20</v>
      </c>
      <c r="G61">
        <v>128</v>
      </c>
      <c r="H61" t="s">
        <v>21</v>
      </c>
      <c r="I61" t="s">
        <v>22</v>
      </c>
      <c r="J61">
        <v>1497243600</v>
      </c>
      <c r="K61">
        <v>1498539600</v>
      </c>
      <c r="L61" t="b">
        <v>0</v>
      </c>
      <c r="M61" t="b">
        <v>1</v>
      </c>
      <c r="N61" t="s">
        <v>33</v>
      </c>
      <c r="O61" s="5">
        <f t="shared" si="0"/>
        <v>2.7507142857142859</v>
      </c>
      <c r="P61" s="7">
        <f t="shared" si="1"/>
        <v>30.0859375</v>
      </c>
      <c r="Q61" t="s">
        <v>2035</v>
      </c>
      <c r="R61" t="s">
        <v>2036</v>
      </c>
      <c r="S61" s="15">
        <f t="shared" si="2"/>
        <v>42898.208333333328</v>
      </c>
      <c r="T61" s="15">
        <f t="shared" si="3"/>
        <v>42913.208333333328</v>
      </c>
    </row>
    <row r="62" spans="1:20" ht="17" x14ac:dyDescent="0.2">
      <c r="A62">
        <v>60</v>
      </c>
      <c r="B62" t="s">
        <v>168</v>
      </c>
      <c r="C62" s="3" t="s">
        <v>169</v>
      </c>
      <c r="D62">
        <v>94200</v>
      </c>
      <c r="E62">
        <v>135997</v>
      </c>
      <c r="F62" t="s">
        <v>20</v>
      </c>
      <c r="G62">
        <v>1600</v>
      </c>
      <c r="H62" t="s">
        <v>15</v>
      </c>
      <c r="I62" t="s">
        <v>16</v>
      </c>
      <c r="J62">
        <v>1342501200</v>
      </c>
      <c r="K62">
        <v>1342760400</v>
      </c>
      <c r="L62" t="b">
        <v>0</v>
      </c>
      <c r="M62" t="b">
        <v>0</v>
      </c>
      <c r="N62" t="s">
        <v>33</v>
      </c>
      <c r="O62" s="5">
        <f t="shared" si="0"/>
        <v>1.4437048832271762</v>
      </c>
      <c r="P62" s="7">
        <f t="shared" si="1"/>
        <v>84.998125000000002</v>
      </c>
      <c r="Q62" t="s">
        <v>2035</v>
      </c>
      <c r="R62" t="s">
        <v>2036</v>
      </c>
      <c r="S62" s="15">
        <f t="shared" si="2"/>
        <v>41107.208333333336</v>
      </c>
      <c r="T62" s="15">
        <f t="shared" si="3"/>
        <v>41110.208333333336</v>
      </c>
    </row>
    <row r="63" spans="1:20" ht="34" x14ac:dyDescent="0.2">
      <c r="A63">
        <v>61</v>
      </c>
      <c r="B63" t="s">
        <v>170</v>
      </c>
      <c r="C63" s="3" t="s">
        <v>171</v>
      </c>
      <c r="D63">
        <v>199200</v>
      </c>
      <c r="E63">
        <v>184750</v>
      </c>
      <c r="F63" t="s">
        <v>14</v>
      </c>
      <c r="G63">
        <v>2253</v>
      </c>
      <c r="H63" t="s">
        <v>15</v>
      </c>
      <c r="I63" t="s">
        <v>16</v>
      </c>
      <c r="J63">
        <v>1298268000</v>
      </c>
      <c r="K63">
        <v>1301720400</v>
      </c>
      <c r="L63" t="b">
        <v>0</v>
      </c>
      <c r="M63" t="b">
        <v>0</v>
      </c>
      <c r="N63" t="s">
        <v>33</v>
      </c>
      <c r="O63" s="5">
        <f t="shared" si="0"/>
        <v>0.92745983935742971</v>
      </c>
      <c r="P63" s="7">
        <f t="shared" si="1"/>
        <v>82.001775410563695</v>
      </c>
      <c r="Q63" t="s">
        <v>2035</v>
      </c>
      <c r="R63" t="s">
        <v>2036</v>
      </c>
      <c r="S63" s="15">
        <f t="shared" si="2"/>
        <v>40595.25</v>
      </c>
      <c r="T63" s="15">
        <f t="shared" si="3"/>
        <v>40635.208333333336</v>
      </c>
    </row>
    <row r="64" spans="1:20" ht="34" x14ac:dyDescent="0.2">
      <c r="A64">
        <v>62</v>
      </c>
      <c r="B64" t="s">
        <v>172</v>
      </c>
      <c r="C64" s="3" t="s">
        <v>173</v>
      </c>
      <c r="D64">
        <v>2000</v>
      </c>
      <c r="E64">
        <v>14452</v>
      </c>
      <c r="F64" t="s">
        <v>20</v>
      </c>
      <c r="G64">
        <v>249</v>
      </c>
      <c r="H64" t="s">
        <v>21</v>
      </c>
      <c r="I64" t="s">
        <v>22</v>
      </c>
      <c r="J64">
        <v>1433480400</v>
      </c>
      <c r="K64">
        <v>1433566800</v>
      </c>
      <c r="L64" t="b">
        <v>0</v>
      </c>
      <c r="M64" t="b">
        <v>0</v>
      </c>
      <c r="N64" t="s">
        <v>28</v>
      </c>
      <c r="O64" s="5">
        <f t="shared" si="0"/>
        <v>7.226</v>
      </c>
      <c r="P64" s="7">
        <f t="shared" si="1"/>
        <v>58.040160642570278</v>
      </c>
      <c r="Q64" t="s">
        <v>2033</v>
      </c>
      <c r="R64" t="s">
        <v>2034</v>
      </c>
      <c r="S64" s="15">
        <f t="shared" si="2"/>
        <v>42160.208333333328</v>
      </c>
      <c r="T64" s="15">
        <f t="shared" si="3"/>
        <v>42161.208333333328</v>
      </c>
    </row>
    <row r="65" spans="1:20" ht="17" x14ac:dyDescent="0.2">
      <c r="A65">
        <v>63</v>
      </c>
      <c r="B65" t="s">
        <v>174</v>
      </c>
      <c r="C65" s="3" t="s">
        <v>175</v>
      </c>
      <c r="D65">
        <v>4700</v>
      </c>
      <c r="E65">
        <v>557</v>
      </c>
      <c r="F65" t="s">
        <v>14</v>
      </c>
      <c r="G65">
        <v>5</v>
      </c>
      <c r="H65" t="s">
        <v>21</v>
      </c>
      <c r="I65" t="s">
        <v>22</v>
      </c>
      <c r="J65">
        <v>1493355600</v>
      </c>
      <c r="K65">
        <v>1493874000</v>
      </c>
      <c r="L65" t="b">
        <v>0</v>
      </c>
      <c r="M65" t="b">
        <v>0</v>
      </c>
      <c r="N65" t="s">
        <v>33</v>
      </c>
      <c r="O65" s="5">
        <f t="shared" si="0"/>
        <v>0.11851063829787234</v>
      </c>
      <c r="P65" s="7">
        <f t="shared" si="1"/>
        <v>111.4</v>
      </c>
      <c r="Q65" t="s">
        <v>2035</v>
      </c>
      <c r="R65" t="s">
        <v>2036</v>
      </c>
      <c r="S65" s="15">
        <f t="shared" si="2"/>
        <v>42853.208333333328</v>
      </c>
      <c r="T65" s="15">
        <f t="shared" si="3"/>
        <v>42859.208333333328</v>
      </c>
    </row>
    <row r="66" spans="1:20" ht="17" x14ac:dyDescent="0.2">
      <c r="A66">
        <v>64</v>
      </c>
      <c r="B66" t="s">
        <v>176</v>
      </c>
      <c r="C66" s="3" t="s">
        <v>177</v>
      </c>
      <c r="D66">
        <v>2800</v>
      </c>
      <c r="E66">
        <v>2734</v>
      </c>
      <c r="F66" t="s">
        <v>14</v>
      </c>
      <c r="G66">
        <v>38</v>
      </c>
      <c r="H66" t="s">
        <v>21</v>
      </c>
      <c r="I66" t="s">
        <v>22</v>
      </c>
      <c r="J66">
        <v>1530507600</v>
      </c>
      <c r="K66">
        <v>1531803600</v>
      </c>
      <c r="L66" t="b">
        <v>0</v>
      </c>
      <c r="M66" t="b">
        <v>1</v>
      </c>
      <c r="N66" t="s">
        <v>28</v>
      </c>
      <c r="O66" s="5">
        <f t="shared" si="0"/>
        <v>0.97642857142857142</v>
      </c>
      <c r="P66" s="7">
        <f t="shared" si="1"/>
        <v>71.94736842105263</v>
      </c>
      <c r="Q66" t="s">
        <v>2033</v>
      </c>
      <c r="R66" t="s">
        <v>2034</v>
      </c>
      <c r="S66" s="15">
        <f t="shared" si="2"/>
        <v>43283.208333333328</v>
      </c>
      <c r="T66" s="15">
        <f t="shared" si="3"/>
        <v>43298.208333333328</v>
      </c>
    </row>
    <row r="67" spans="1:20" ht="17" x14ac:dyDescent="0.2">
      <c r="A67">
        <v>65</v>
      </c>
      <c r="B67" t="s">
        <v>178</v>
      </c>
      <c r="C67" s="3" t="s">
        <v>179</v>
      </c>
      <c r="D67">
        <v>6100</v>
      </c>
      <c r="E67">
        <v>14405</v>
      </c>
      <c r="F67" t="s">
        <v>20</v>
      </c>
      <c r="G67">
        <v>236</v>
      </c>
      <c r="H67" t="s">
        <v>21</v>
      </c>
      <c r="I67" t="s">
        <v>22</v>
      </c>
      <c r="J67">
        <v>1296108000</v>
      </c>
      <c r="K67">
        <v>1296712800</v>
      </c>
      <c r="L67" t="b">
        <v>0</v>
      </c>
      <c r="M67" t="b">
        <v>0</v>
      </c>
      <c r="N67" t="s">
        <v>33</v>
      </c>
      <c r="O67" s="5">
        <f t="shared" ref="O67:O130" si="4">E67/D67</f>
        <v>2.3614754098360655</v>
      </c>
      <c r="P67" s="7">
        <f t="shared" ref="P67:P130" si="5">IFERROR(E67/G67,0)</f>
        <v>61.038135593220339</v>
      </c>
      <c r="Q67" t="s">
        <v>2035</v>
      </c>
      <c r="R67" t="s">
        <v>2036</v>
      </c>
      <c r="S67" s="15">
        <f t="shared" ref="S67:S130" si="6">(((J67/60)/60/24)+DATE(1970,1,1))</f>
        <v>40570.25</v>
      </c>
      <c r="T67" s="15">
        <f t="shared" ref="T67:T130" si="7">(((K67/60)/60)/24)+DATE(1970,1,1)</f>
        <v>40577.25</v>
      </c>
    </row>
    <row r="68" spans="1:20" ht="17" x14ac:dyDescent="0.2">
      <c r="A68">
        <v>66</v>
      </c>
      <c r="B68" t="s">
        <v>180</v>
      </c>
      <c r="C68" s="3" t="s">
        <v>181</v>
      </c>
      <c r="D68">
        <v>2900</v>
      </c>
      <c r="E68">
        <v>1307</v>
      </c>
      <c r="F68" t="s">
        <v>14</v>
      </c>
      <c r="G68">
        <v>12</v>
      </c>
      <c r="H68" t="s">
        <v>21</v>
      </c>
      <c r="I68" t="s">
        <v>22</v>
      </c>
      <c r="J68">
        <v>1428469200</v>
      </c>
      <c r="K68">
        <v>1428901200</v>
      </c>
      <c r="L68" t="b">
        <v>0</v>
      </c>
      <c r="M68" t="b">
        <v>1</v>
      </c>
      <c r="N68" t="s">
        <v>33</v>
      </c>
      <c r="O68" s="5">
        <f t="shared" si="4"/>
        <v>0.45068965517241377</v>
      </c>
      <c r="P68" s="7">
        <f t="shared" si="5"/>
        <v>108.91666666666667</v>
      </c>
      <c r="Q68" t="s">
        <v>2035</v>
      </c>
      <c r="R68" t="s">
        <v>2036</v>
      </c>
      <c r="S68" s="15">
        <f t="shared" si="6"/>
        <v>42102.208333333328</v>
      </c>
      <c r="T68" s="15">
        <f t="shared" si="7"/>
        <v>42107.208333333328</v>
      </c>
    </row>
    <row r="69" spans="1:20" ht="34" x14ac:dyDescent="0.2">
      <c r="A69">
        <v>67</v>
      </c>
      <c r="B69" t="s">
        <v>182</v>
      </c>
      <c r="C69" s="3" t="s">
        <v>183</v>
      </c>
      <c r="D69">
        <v>72600</v>
      </c>
      <c r="E69">
        <v>117892</v>
      </c>
      <c r="F69" t="s">
        <v>20</v>
      </c>
      <c r="G69">
        <v>4065</v>
      </c>
      <c r="H69" t="s">
        <v>40</v>
      </c>
      <c r="I69" t="s">
        <v>41</v>
      </c>
      <c r="J69">
        <v>1264399200</v>
      </c>
      <c r="K69">
        <v>1264831200</v>
      </c>
      <c r="L69" t="b">
        <v>0</v>
      </c>
      <c r="M69" t="b">
        <v>1</v>
      </c>
      <c r="N69" t="s">
        <v>65</v>
      </c>
      <c r="O69" s="5">
        <f t="shared" si="4"/>
        <v>1.6238567493112948</v>
      </c>
      <c r="P69" s="7">
        <f t="shared" si="5"/>
        <v>29.001722017220171</v>
      </c>
      <c r="Q69" t="s">
        <v>2033</v>
      </c>
      <c r="R69" t="s">
        <v>2042</v>
      </c>
      <c r="S69" s="15">
        <f t="shared" si="6"/>
        <v>40203.25</v>
      </c>
      <c r="T69" s="15">
        <f t="shared" si="7"/>
        <v>40208.25</v>
      </c>
    </row>
    <row r="70" spans="1:20" ht="17" x14ac:dyDescent="0.2">
      <c r="A70">
        <v>68</v>
      </c>
      <c r="B70" t="s">
        <v>184</v>
      </c>
      <c r="C70" s="3" t="s">
        <v>185</v>
      </c>
      <c r="D70">
        <v>5700</v>
      </c>
      <c r="E70">
        <v>14508</v>
      </c>
      <c r="F70" t="s">
        <v>20</v>
      </c>
      <c r="G70">
        <v>246</v>
      </c>
      <c r="H70" t="s">
        <v>107</v>
      </c>
      <c r="I70" t="s">
        <v>108</v>
      </c>
      <c r="J70">
        <v>1501131600</v>
      </c>
      <c r="K70">
        <v>1505192400</v>
      </c>
      <c r="L70" t="b">
        <v>0</v>
      </c>
      <c r="M70" t="b">
        <v>1</v>
      </c>
      <c r="N70" t="s">
        <v>33</v>
      </c>
      <c r="O70" s="5">
        <f t="shared" si="4"/>
        <v>2.5452631578947367</v>
      </c>
      <c r="P70" s="7">
        <f t="shared" si="5"/>
        <v>58.975609756097562</v>
      </c>
      <c r="Q70" t="s">
        <v>2035</v>
      </c>
      <c r="R70" t="s">
        <v>2036</v>
      </c>
      <c r="S70" s="15">
        <f t="shared" si="6"/>
        <v>42943.208333333328</v>
      </c>
      <c r="T70" s="15">
        <f t="shared" si="7"/>
        <v>42990.208333333328</v>
      </c>
    </row>
    <row r="71" spans="1:20" ht="17" x14ac:dyDescent="0.2">
      <c r="A71">
        <v>69</v>
      </c>
      <c r="B71" t="s">
        <v>186</v>
      </c>
      <c r="C71" s="3" t="s">
        <v>187</v>
      </c>
      <c r="D71">
        <v>7900</v>
      </c>
      <c r="E71">
        <v>1901</v>
      </c>
      <c r="F71" t="s">
        <v>74</v>
      </c>
      <c r="G71">
        <v>17</v>
      </c>
      <c r="H71" t="s">
        <v>21</v>
      </c>
      <c r="I71" t="s">
        <v>22</v>
      </c>
      <c r="J71">
        <v>1292738400</v>
      </c>
      <c r="K71">
        <v>1295676000</v>
      </c>
      <c r="L71" t="b">
        <v>0</v>
      </c>
      <c r="M71" t="b">
        <v>0</v>
      </c>
      <c r="N71" t="s">
        <v>33</v>
      </c>
      <c r="O71" s="5">
        <f t="shared" si="4"/>
        <v>0.24063291139240506</v>
      </c>
      <c r="P71" s="7">
        <f t="shared" si="5"/>
        <v>111.82352941176471</v>
      </c>
      <c r="Q71" t="s">
        <v>2035</v>
      </c>
      <c r="R71" t="s">
        <v>2036</v>
      </c>
      <c r="S71" s="15">
        <f t="shared" si="6"/>
        <v>40531.25</v>
      </c>
      <c r="T71" s="15">
        <f t="shared" si="7"/>
        <v>40565.25</v>
      </c>
    </row>
    <row r="72" spans="1:20" ht="17" x14ac:dyDescent="0.2">
      <c r="A72">
        <v>70</v>
      </c>
      <c r="B72" t="s">
        <v>188</v>
      </c>
      <c r="C72" s="3" t="s">
        <v>189</v>
      </c>
      <c r="D72">
        <v>128000</v>
      </c>
      <c r="E72">
        <v>158389</v>
      </c>
      <c r="F72" t="s">
        <v>20</v>
      </c>
      <c r="G72">
        <v>2475</v>
      </c>
      <c r="H72" t="s">
        <v>107</v>
      </c>
      <c r="I72" t="s">
        <v>108</v>
      </c>
      <c r="J72">
        <v>1288674000</v>
      </c>
      <c r="K72">
        <v>1292911200</v>
      </c>
      <c r="L72" t="b">
        <v>0</v>
      </c>
      <c r="M72" t="b">
        <v>1</v>
      </c>
      <c r="N72" t="s">
        <v>33</v>
      </c>
      <c r="O72" s="5">
        <f t="shared" si="4"/>
        <v>1.2374140625000001</v>
      </c>
      <c r="P72" s="7">
        <f t="shared" si="5"/>
        <v>63.995555555555555</v>
      </c>
      <c r="Q72" t="s">
        <v>2035</v>
      </c>
      <c r="R72" t="s">
        <v>2036</v>
      </c>
      <c r="S72" s="15">
        <f t="shared" si="6"/>
        <v>40484.208333333336</v>
      </c>
      <c r="T72" s="15">
        <f t="shared" si="7"/>
        <v>40533.25</v>
      </c>
    </row>
    <row r="73" spans="1:20" ht="34" x14ac:dyDescent="0.2">
      <c r="A73">
        <v>71</v>
      </c>
      <c r="B73" t="s">
        <v>190</v>
      </c>
      <c r="C73" s="3" t="s">
        <v>191</v>
      </c>
      <c r="D73">
        <v>6000</v>
      </c>
      <c r="E73">
        <v>6484</v>
      </c>
      <c r="F73" t="s">
        <v>20</v>
      </c>
      <c r="G73">
        <v>76</v>
      </c>
      <c r="H73" t="s">
        <v>21</v>
      </c>
      <c r="I73" t="s">
        <v>22</v>
      </c>
      <c r="J73">
        <v>1575093600</v>
      </c>
      <c r="K73">
        <v>1575439200</v>
      </c>
      <c r="L73" t="b">
        <v>0</v>
      </c>
      <c r="M73" t="b">
        <v>0</v>
      </c>
      <c r="N73" t="s">
        <v>33</v>
      </c>
      <c r="O73" s="5">
        <f t="shared" si="4"/>
        <v>1.0806666666666667</v>
      </c>
      <c r="P73" s="7">
        <f t="shared" si="5"/>
        <v>85.315789473684205</v>
      </c>
      <c r="Q73" t="s">
        <v>2035</v>
      </c>
      <c r="R73" t="s">
        <v>2036</v>
      </c>
      <c r="S73" s="15">
        <f t="shared" si="6"/>
        <v>43799.25</v>
      </c>
      <c r="T73" s="15">
        <f t="shared" si="7"/>
        <v>43803.25</v>
      </c>
    </row>
    <row r="74" spans="1:20" ht="17" x14ac:dyDescent="0.2">
      <c r="A74">
        <v>72</v>
      </c>
      <c r="B74" t="s">
        <v>192</v>
      </c>
      <c r="C74" s="3" t="s">
        <v>193</v>
      </c>
      <c r="D74">
        <v>600</v>
      </c>
      <c r="E74">
        <v>4022</v>
      </c>
      <c r="F74" t="s">
        <v>20</v>
      </c>
      <c r="G74">
        <v>54</v>
      </c>
      <c r="H74" t="s">
        <v>21</v>
      </c>
      <c r="I74" t="s">
        <v>22</v>
      </c>
      <c r="J74">
        <v>1435726800</v>
      </c>
      <c r="K74">
        <v>1438837200</v>
      </c>
      <c r="L74" t="b">
        <v>0</v>
      </c>
      <c r="M74" t="b">
        <v>0</v>
      </c>
      <c r="N74" t="s">
        <v>71</v>
      </c>
      <c r="O74" s="5">
        <f t="shared" si="4"/>
        <v>6.7033333333333331</v>
      </c>
      <c r="P74" s="7">
        <f t="shared" si="5"/>
        <v>74.481481481481481</v>
      </c>
      <c r="Q74" t="s">
        <v>2037</v>
      </c>
      <c r="R74" t="s">
        <v>2045</v>
      </c>
      <c r="S74" s="15">
        <f t="shared" si="6"/>
        <v>42186.208333333328</v>
      </c>
      <c r="T74" s="15">
        <f t="shared" si="7"/>
        <v>42222.208333333328</v>
      </c>
    </row>
    <row r="75" spans="1:20" ht="17" x14ac:dyDescent="0.2">
      <c r="A75">
        <v>73</v>
      </c>
      <c r="B75" t="s">
        <v>194</v>
      </c>
      <c r="C75" s="3" t="s">
        <v>195</v>
      </c>
      <c r="D75">
        <v>1400</v>
      </c>
      <c r="E75">
        <v>9253</v>
      </c>
      <c r="F75" t="s">
        <v>20</v>
      </c>
      <c r="G75">
        <v>88</v>
      </c>
      <c r="H75" t="s">
        <v>21</v>
      </c>
      <c r="I75" t="s">
        <v>22</v>
      </c>
      <c r="J75">
        <v>1480226400</v>
      </c>
      <c r="K75">
        <v>1480485600</v>
      </c>
      <c r="L75" t="b">
        <v>0</v>
      </c>
      <c r="M75" t="b">
        <v>0</v>
      </c>
      <c r="N75" t="s">
        <v>159</v>
      </c>
      <c r="O75" s="5">
        <f t="shared" si="4"/>
        <v>6.609285714285714</v>
      </c>
      <c r="P75" s="7">
        <f t="shared" si="5"/>
        <v>105.14772727272727</v>
      </c>
      <c r="Q75" t="s">
        <v>2031</v>
      </c>
      <c r="R75" t="s">
        <v>2054</v>
      </c>
      <c r="S75" s="15">
        <f t="shared" si="6"/>
        <v>42701.25</v>
      </c>
      <c r="T75" s="15">
        <f t="shared" si="7"/>
        <v>42704.25</v>
      </c>
    </row>
    <row r="76" spans="1:20" ht="17" x14ac:dyDescent="0.2">
      <c r="A76">
        <v>74</v>
      </c>
      <c r="B76" t="s">
        <v>196</v>
      </c>
      <c r="C76" s="3" t="s">
        <v>197</v>
      </c>
      <c r="D76">
        <v>3900</v>
      </c>
      <c r="E76">
        <v>4776</v>
      </c>
      <c r="F76" t="s">
        <v>20</v>
      </c>
      <c r="G76">
        <v>85</v>
      </c>
      <c r="H76" t="s">
        <v>40</v>
      </c>
      <c r="I76" t="s">
        <v>41</v>
      </c>
      <c r="J76">
        <v>1459054800</v>
      </c>
      <c r="K76">
        <v>1459141200</v>
      </c>
      <c r="L76" t="b">
        <v>0</v>
      </c>
      <c r="M76" t="b">
        <v>0</v>
      </c>
      <c r="N76" t="s">
        <v>148</v>
      </c>
      <c r="O76" s="5">
        <f t="shared" si="4"/>
        <v>1.2246153846153847</v>
      </c>
      <c r="P76" s="7">
        <f t="shared" si="5"/>
        <v>56.188235294117646</v>
      </c>
      <c r="Q76" t="s">
        <v>2031</v>
      </c>
      <c r="R76" t="s">
        <v>2053</v>
      </c>
      <c r="S76" s="15">
        <f t="shared" si="6"/>
        <v>42456.208333333328</v>
      </c>
      <c r="T76" s="15">
        <f t="shared" si="7"/>
        <v>42457.208333333328</v>
      </c>
    </row>
    <row r="77" spans="1:20" ht="17" x14ac:dyDescent="0.2">
      <c r="A77">
        <v>75</v>
      </c>
      <c r="B77" t="s">
        <v>198</v>
      </c>
      <c r="C77" s="3" t="s">
        <v>199</v>
      </c>
      <c r="D77">
        <v>9700</v>
      </c>
      <c r="E77">
        <v>14606</v>
      </c>
      <c r="F77" t="s">
        <v>20</v>
      </c>
      <c r="G77">
        <v>170</v>
      </c>
      <c r="H77" t="s">
        <v>21</v>
      </c>
      <c r="I77" t="s">
        <v>22</v>
      </c>
      <c r="J77">
        <v>1531630800</v>
      </c>
      <c r="K77">
        <v>1532322000</v>
      </c>
      <c r="L77" t="b">
        <v>0</v>
      </c>
      <c r="M77" t="b">
        <v>0</v>
      </c>
      <c r="N77" t="s">
        <v>122</v>
      </c>
      <c r="O77" s="5">
        <f t="shared" si="4"/>
        <v>1.5057731958762886</v>
      </c>
      <c r="P77" s="7">
        <f t="shared" si="5"/>
        <v>85.917647058823533</v>
      </c>
      <c r="Q77" t="s">
        <v>2050</v>
      </c>
      <c r="R77" t="s">
        <v>2051</v>
      </c>
      <c r="S77" s="15">
        <f t="shared" si="6"/>
        <v>43296.208333333328</v>
      </c>
      <c r="T77" s="15">
        <f t="shared" si="7"/>
        <v>43304.208333333328</v>
      </c>
    </row>
    <row r="78" spans="1:20" ht="17" x14ac:dyDescent="0.2">
      <c r="A78">
        <v>76</v>
      </c>
      <c r="B78" t="s">
        <v>200</v>
      </c>
      <c r="C78" s="3" t="s">
        <v>201</v>
      </c>
      <c r="D78">
        <v>122900</v>
      </c>
      <c r="E78">
        <v>95993</v>
      </c>
      <c r="F78" t="s">
        <v>14</v>
      </c>
      <c r="G78">
        <v>1684</v>
      </c>
      <c r="H78" t="s">
        <v>21</v>
      </c>
      <c r="I78" t="s">
        <v>22</v>
      </c>
      <c r="J78">
        <v>1421992800</v>
      </c>
      <c r="K78">
        <v>1426222800</v>
      </c>
      <c r="L78" t="b">
        <v>1</v>
      </c>
      <c r="M78" t="b">
        <v>1</v>
      </c>
      <c r="N78" t="s">
        <v>33</v>
      </c>
      <c r="O78" s="5">
        <f t="shared" si="4"/>
        <v>0.78106590724165992</v>
      </c>
      <c r="P78" s="7">
        <f t="shared" si="5"/>
        <v>57.00296912114014</v>
      </c>
      <c r="Q78" t="s">
        <v>2035</v>
      </c>
      <c r="R78" t="s">
        <v>2036</v>
      </c>
      <c r="S78" s="15">
        <f t="shared" si="6"/>
        <v>42027.25</v>
      </c>
      <c r="T78" s="15">
        <f t="shared" si="7"/>
        <v>42076.208333333328</v>
      </c>
    </row>
    <row r="79" spans="1:20" ht="17" x14ac:dyDescent="0.2">
      <c r="A79">
        <v>77</v>
      </c>
      <c r="B79" t="s">
        <v>202</v>
      </c>
      <c r="C79" s="3" t="s">
        <v>203</v>
      </c>
      <c r="D79">
        <v>9500</v>
      </c>
      <c r="E79">
        <v>4460</v>
      </c>
      <c r="F79" t="s">
        <v>14</v>
      </c>
      <c r="G79">
        <v>56</v>
      </c>
      <c r="H79" t="s">
        <v>21</v>
      </c>
      <c r="I79" t="s">
        <v>22</v>
      </c>
      <c r="J79">
        <v>1285563600</v>
      </c>
      <c r="K79">
        <v>1286773200</v>
      </c>
      <c r="L79" t="b">
        <v>0</v>
      </c>
      <c r="M79" t="b">
        <v>1</v>
      </c>
      <c r="N79" t="s">
        <v>71</v>
      </c>
      <c r="O79" s="5">
        <f t="shared" si="4"/>
        <v>0.46947368421052632</v>
      </c>
      <c r="P79" s="7">
        <f t="shared" si="5"/>
        <v>79.642857142857139</v>
      </c>
      <c r="Q79" t="s">
        <v>2037</v>
      </c>
      <c r="R79" t="s">
        <v>2045</v>
      </c>
      <c r="S79" s="15">
        <f t="shared" si="6"/>
        <v>40448.208333333336</v>
      </c>
      <c r="T79" s="15">
        <f t="shared" si="7"/>
        <v>40462.208333333336</v>
      </c>
    </row>
    <row r="80" spans="1:20" ht="34" x14ac:dyDescent="0.2">
      <c r="A80">
        <v>78</v>
      </c>
      <c r="B80" t="s">
        <v>204</v>
      </c>
      <c r="C80" s="3" t="s">
        <v>205</v>
      </c>
      <c r="D80">
        <v>4500</v>
      </c>
      <c r="E80">
        <v>13536</v>
      </c>
      <c r="F80" t="s">
        <v>20</v>
      </c>
      <c r="G80">
        <v>330</v>
      </c>
      <c r="H80" t="s">
        <v>21</v>
      </c>
      <c r="I80" t="s">
        <v>22</v>
      </c>
      <c r="J80">
        <v>1523854800</v>
      </c>
      <c r="K80">
        <v>1523941200</v>
      </c>
      <c r="L80" t="b">
        <v>0</v>
      </c>
      <c r="M80" t="b">
        <v>0</v>
      </c>
      <c r="N80" t="s">
        <v>206</v>
      </c>
      <c r="O80" s="5">
        <f t="shared" si="4"/>
        <v>3.008</v>
      </c>
      <c r="P80" s="7">
        <f t="shared" si="5"/>
        <v>41.018181818181816</v>
      </c>
      <c r="Q80" t="s">
        <v>2043</v>
      </c>
      <c r="R80" t="s">
        <v>2055</v>
      </c>
      <c r="S80" s="15">
        <f t="shared" si="6"/>
        <v>43206.208333333328</v>
      </c>
      <c r="T80" s="15">
        <f t="shared" si="7"/>
        <v>43207.208333333328</v>
      </c>
    </row>
    <row r="81" spans="1:20" ht="17" x14ac:dyDescent="0.2">
      <c r="A81">
        <v>79</v>
      </c>
      <c r="B81" t="s">
        <v>207</v>
      </c>
      <c r="C81" s="3" t="s">
        <v>208</v>
      </c>
      <c r="D81">
        <v>57800</v>
      </c>
      <c r="E81">
        <v>40228</v>
      </c>
      <c r="F81" t="s">
        <v>14</v>
      </c>
      <c r="G81">
        <v>838</v>
      </c>
      <c r="H81" t="s">
        <v>21</v>
      </c>
      <c r="I81" t="s">
        <v>22</v>
      </c>
      <c r="J81">
        <v>1529125200</v>
      </c>
      <c r="K81">
        <v>1529557200</v>
      </c>
      <c r="L81" t="b">
        <v>0</v>
      </c>
      <c r="M81" t="b">
        <v>0</v>
      </c>
      <c r="N81" t="s">
        <v>33</v>
      </c>
      <c r="O81" s="5">
        <f t="shared" si="4"/>
        <v>0.6959861591695502</v>
      </c>
      <c r="P81" s="7">
        <f t="shared" si="5"/>
        <v>48.004773269689736</v>
      </c>
      <c r="Q81" t="s">
        <v>2035</v>
      </c>
      <c r="R81" t="s">
        <v>2036</v>
      </c>
      <c r="S81" s="15">
        <f t="shared" si="6"/>
        <v>43267.208333333328</v>
      </c>
      <c r="T81" s="15">
        <f t="shared" si="7"/>
        <v>43272.208333333328</v>
      </c>
    </row>
    <row r="82" spans="1:20" ht="17" x14ac:dyDescent="0.2">
      <c r="A82">
        <v>80</v>
      </c>
      <c r="B82" t="s">
        <v>209</v>
      </c>
      <c r="C82" s="3" t="s">
        <v>210</v>
      </c>
      <c r="D82">
        <v>1100</v>
      </c>
      <c r="E82">
        <v>7012</v>
      </c>
      <c r="F82" t="s">
        <v>20</v>
      </c>
      <c r="G82">
        <v>127</v>
      </c>
      <c r="H82" t="s">
        <v>21</v>
      </c>
      <c r="I82" t="s">
        <v>22</v>
      </c>
      <c r="J82">
        <v>1503982800</v>
      </c>
      <c r="K82">
        <v>1506574800</v>
      </c>
      <c r="L82" t="b">
        <v>0</v>
      </c>
      <c r="M82" t="b">
        <v>0</v>
      </c>
      <c r="N82" t="s">
        <v>89</v>
      </c>
      <c r="O82" s="5">
        <f t="shared" si="4"/>
        <v>6.374545454545455</v>
      </c>
      <c r="P82" s="7">
        <f t="shared" si="5"/>
        <v>55.212598425196852</v>
      </c>
      <c r="Q82" t="s">
        <v>2046</v>
      </c>
      <c r="R82" t="s">
        <v>2047</v>
      </c>
      <c r="S82" s="15">
        <f t="shared" si="6"/>
        <v>42976.208333333328</v>
      </c>
      <c r="T82" s="15">
        <f t="shared" si="7"/>
        <v>43006.208333333328</v>
      </c>
    </row>
    <row r="83" spans="1:20" ht="17" x14ac:dyDescent="0.2">
      <c r="A83">
        <v>81</v>
      </c>
      <c r="B83" t="s">
        <v>211</v>
      </c>
      <c r="C83" s="3" t="s">
        <v>212</v>
      </c>
      <c r="D83">
        <v>16800</v>
      </c>
      <c r="E83">
        <v>37857</v>
      </c>
      <c r="F83" t="s">
        <v>20</v>
      </c>
      <c r="G83">
        <v>411</v>
      </c>
      <c r="H83" t="s">
        <v>21</v>
      </c>
      <c r="I83" t="s">
        <v>22</v>
      </c>
      <c r="J83">
        <v>1511416800</v>
      </c>
      <c r="K83">
        <v>1513576800</v>
      </c>
      <c r="L83" t="b">
        <v>0</v>
      </c>
      <c r="M83" t="b">
        <v>0</v>
      </c>
      <c r="N83" t="s">
        <v>23</v>
      </c>
      <c r="O83" s="5">
        <f t="shared" si="4"/>
        <v>2.253392857142857</v>
      </c>
      <c r="P83" s="7">
        <f t="shared" si="5"/>
        <v>92.109489051094897</v>
      </c>
      <c r="Q83" t="s">
        <v>2031</v>
      </c>
      <c r="R83" t="s">
        <v>2032</v>
      </c>
      <c r="S83" s="15">
        <f t="shared" si="6"/>
        <v>43062.25</v>
      </c>
      <c r="T83" s="15">
        <f t="shared" si="7"/>
        <v>43087.25</v>
      </c>
    </row>
    <row r="84" spans="1:20" ht="17" x14ac:dyDescent="0.2">
      <c r="A84">
        <v>82</v>
      </c>
      <c r="B84" t="s">
        <v>213</v>
      </c>
      <c r="C84" s="3" t="s">
        <v>214</v>
      </c>
      <c r="D84">
        <v>1000</v>
      </c>
      <c r="E84">
        <v>14973</v>
      </c>
      <c r="F84" t="s">
        <v>20</v>
      </c>
      <c r="G84">
        <v>180</v>
      </c>
      <c r="H84" t="s">
        <v>40</v>
      </c>
      <c r="I84" t="s">
        <v>41</v>
      </c>
      <c r="J84">
        <v>1547704800</v>
      </c>
      <c r="K84">
        <v>1548309600</v>
      </c>
      <c r="L84" t="b">
        <v>0</v>
      </c>
      <c r="M84" t="b">
        <v>1</v>
      </c>
      <c r="N84" t="s">
        <v>89</v>
      </c>
      <c r="O84" s="5">
        <f t="shared" si="4"/>
        <v>14.973000000000001</v>
      </c>
      <c r="P84" s="7">
        <f t="shared" si="5"/>
        <v>83.183333333333337</v>
      </c>
      <c r="Q84" t="s">
        <v>2046</v>
      </c>
      <c r="R84" t="s">
        <v>2047</v>
      </c>
      <c r="S84" s="15">
        <f t="shared" si="6"/>
        <v>43482.25</v>
      </c>
      <c r="T84" s="15">
        <f t="shared" si="7"/>
        <v>43489.25</v>
      </c>
    </row>
    <row r="85" spans="1:20" ht="17" x14ac:dyDescent="0.2">
      <c r="A85">
        <v>83</v>
      </c>
      <c r="B85" t="s">
        <v>215</v>
      </c>
      <c r="C85" s="3" t="s">
        <v>216</v>
      </c>
      <c r="D85">
        <v>106400</v>
      </c>
      <c r="E85">
        <v>39996</v>
      </c>
      <c r="F85" t="s">
        <v>14</v>
      </c>
      <c r="G85">
        <v>1000</v>
      </c>
      <c r="H85" t="s">
        <v>21</v>
      </c>
      <c r="I85" t="s">
        <v>22</v>
      </c>
      <c r="J85">
        <v>1469682000</v>
      </c>
      <c r="K85">
        <v>1471582800</v>
      </c>
      <c r="L85" t="b">
        <v>0</v>
      </c>
      <c r="M85" t="b">
        <v>0</v>
      </c>
      <c r="N85" t="s">
        <v>50</v>
      </c>
      <c r="O85" s="5">
        <f t="shared" si="4"/>
        <v>0.37590225563909774</v>
      </c>
      <c r="P85" s="7">
        <f t="shared" si="5"/>
        <v>39.996000000000002</v>
      </c>
      <c r="Q85" t="s">
        <v>2031</v>
      </c>
      <c r="R85" t="s">
        <v>2039</v>
      </c>
      <c r="S85" s="15">
        <f t="shared" si="6"/>
        <v>42579.208333333328</v>
      </c>
      <c r="T85" s="15">
        <f t="shared" si="7"/>
        <v>42601.208333333328</v>
      </c>
    </row>
    <row r="86" spans="1:20" ht="17" x14ac:dyDescent="0.2">
      <c r="A86">
        <v>84</v>
      </c>
      <c r="B86" t="s">
        <v>217</v>
      </c>
      <c r="C86" s="3" t="s">
        <v>218</v>
      </c>
      <c r="D86">
        <v>31400</v>
      </c>
      <c r="E86">
        <v>41564</v>
      </c>
      <c r="F86" t="s">
        <v>20</v>
      </c>
      <c r="G86">
        <v>374</v>
      </c>
      <c r="H86" t="s">
        <v>21</v>
      </c>
      <c r="I86" t="s">
        <v>22</v>
      </c>
      <c r="J86">
        <v>1343451600</v>
      </c>
      <c r="K86">
        <v>1344315600</v>
      </c>
      <c r="L86" t="b">
        <v>0</v>
      </c>
      <c r="M86" t="b">
        <v>0</v>
      </c>
      <c r="N86" t="s">
        <v>65</v>
      </c>
      <c r="O86" s="5">
        <f t="shared" si="4"/>
        <v>1.3236942675159236</v>
      </c>
      <c r="P86" s="7">
        <f t="shared" si="5"/>
        <v>111.1336898395722</v>
      </c>
      <c r="Q86" t="s">
        <v>2033</v>
      </c>
      <c r="R86" t="s">
        <v>2042</v>
      </c>
      <c r="S86" s="15">
        <f t="shared" si="6"/>
        <v>41118.208333333336</v>
      </c>
      <c r="T86" s="15">
        <f t="shared" si="7"/>
        <v>41128.208333333336</v>
      </c>
    </row>
    <row r="87" spans="1:20" ht="17" x14ac:dyDescent="0.2">
      <c r="A87">
        <v>85</v>
      </c>
      <c r="B87" t="s">
        <v>219</v>
      </c>
      <c r="C87" s="3" t="s">
        <v>220</v>
      </c>
      <c r="D87">
        <v>4900</v>
      </c>
      <c r="E87">
        <v>6430</v>
      </c>
      <c r="F87" t="s">
        <v>20</v>
      </c>
      <c r="G87">
        <v>71</v>
      </c>
      <c r="H87" t="s">
        <v>26</v>
      </c>
      <c r="I87" t="s">
        <v>27</v>
      </c>
      <c r="J87">
        <v>1315717200</v>
      </c>
      <c r="K87">
        <v>1316408400</v>
      </c>
      <c r="L87" t="b">
        <v>0</v>
      </c>
      <c r="M87" t="b">
        <v>0</v>
      </c>
      <c r="N87" t="s">
        <v>60</v>
      </c>
      <c r="O87" s="5">
        <f t="shared" si="4"/>
        <v>1.3122448979591836</v>
      </c>
      <c r="P87" s="7">
        <f t="shared" si="5"/>
        <v>90.563380281690144</v>
      </c>
      <c r="Q87" t="s">
        <v>2031</v>
      </c>
      <c r="R87" t="s">
        <v>2041</v>
      </c>
      <c r="S87" s="15">
        <f t="shared" si="6"/>
        <v>40797.208333333336</v>
      </c>
      <c r="T87" s="15">
        <f t="shared" si="7"/>
        <v>40805.208333333336</v>
      </c>
    </row>
    <row r="88" spans="1:20" ht="17" x14ac:dyDescent="0.2">
      <c r="A88">
        <v>86</v>
      </c>
      <c r="B88" t="s">
        <v>221</v>
      </c>
      <c r="C88" s="3" t="s">
        <v>222</v>
      </c>
      <c r="D88">
        <v>7400</v>
      </c>
      <c r="E88">
        <v>12405</v>
      </c>
      <c r="F88" t="s">
        <v>20</v>
      </c>
      <c r="G88">
        <v>203</v>
      </c>
      <c r="H88" t="s">
        <v>21</v>
      </c>
      <c r="I88" t="s">
        <v>22</v>
      </c>
      <c r="J88">
        <v>1430715600</v>
      </c>
      <c r="K88">
        <v>1431838800</v>
      </c>
      <c r="L88" t="b">
        <v>1</v>
      </c>
      <c r="M88" t="b">
        <v>0</v>
      </c>
      <c r="N88" t="s">
        <v>33</v>
      </c>
      <c r="O88" s="5">
        <f t="shared" si="4"/>
        <v>1.6763513513513513</v>
      </c>
      <c r="P88" s="7">
        <f t="shared" si="5"/>
        <v>61.108374384236456</v>
      </c>
      <c r="Q88" t="s">
        <v>2035</v>
      </c>
      <c r="R88" t="s">
        <v>2036</v>
      </c>
      <c r="S88" s="15">
        <f t="shared" si="6"/>
        <v>42128.208333333328</v>
      </c>
      <c r="T88" s="15">
        <f t="shared" si="7"/>
        <v>42141.208333333328</v>
      </c>
    </row>
    <row r="89" spans="1:20" ht="34" x14ac:dyDescent="0.2">
      <c r="A89">
        <v>87</v>
      </c>
      <c r="B89" t="s">
        <v>223</v>
      </c>
      <c r="C89" s="3" t="s">
        <v>224</v>
      </c>
      <c r="D89">
        <v>198500</v>
      </c>
      <c r="E89">
        <v>123040</v>
      </c>
      <c r="F89" t="s">
        <v>14</v>
      </c>
      <c r="G89">
        <v>1482</v>
      </c>
      <c r="H89" t="s">
        <v>26</v>
      </c>
      <c r="I89" t="s">
        <v>27</v>
      </c>
      <c r="J89">
        <v>1299564000</v>
      </c>
      <c r="K89">
        <v>1300510800</v>
      </c>
      <c r="L89" t="b">
        <v>0</v>
      </c>
      <c r="M89" t="b">
        <v>1</v>
      </c>
      <c r="N89" t="s">
        <v>23</v>
      </c>
      <c r="O89" s="5">
        <f t="shared" si="4"/>
        <v>0.6198488664987406</v>
      </c>
      <c r="P89" s="7">
        <f t="shared" si="5"/>
        <v>83.022941970310384</v>
      </c>
      <c r="Q89" t="s">
        <v>2031</v>
      </c>
      <c r="R89" t="s">
        <v>2032</v>
      </c>
      <c r="S89" s="15">
        <f t="shared" si="6"/>
        <v>40610.25</v>
      </c>
      <c r="T89" s="15">
        <f t="shared" si="7"/>
        <v>40621.208333333336</v>
      </c>
    </row>
    <row r="90" spans="1:20" ht="17" x14ac:dyDescent="0.2">
      <c r="A90">
        <v>88</v>
      </c>
      <c r="B90" t="s">
        <v>225</v>
      </c>
      <c r="C90" s="3" t="s">
        <v>226</v>
      </c>
      <c r="D90">
        <v>4800</v>
      </c>
      <c r="E90">
        <v>12516</v>
      </c>
      <c r="F90" t="s">
        <v>20</v>
      </c>
      <c r="G90">
        <v>113</v>
      </c>
      <c r="H90" t="s">
        <v>21</v>
      </c>
      <c r="I90" t="s">
        <v>22</v>
      </c>
      <c r="J90">
        <v>1429160400</v>
      </c>
      <c r="K90">
        <v>1431061200</v>
      </c>
      <c r="L90" t="b">
        <v>0</v>
      </c>
      <c r="M90" t="b">
        <v>0</v>
      </c>
      <c r="N90" t="s">
        <v>206</v>
      </c>
      <c r="O90" s="5">
        <f t="shared" si="4"/>
        <v>2.6074999999999999</v>
      </c>
      <c r="P90" s="7">
        <f t="shared" si="5"/>
        <v>110.76106194690266</v>
      </c>
      <c r="Q90" t="s">
        <v>2043</v>
      </c>
      <c r="R90" t="s">
        <v>2055</v>
      </c>
      <c r="S90" s="15">
        <f t="shared" si="6"/>
        <v>42110.208333333328</v>
      </c>
      <c r="T90" s="15">
        <f t="shared" si="7"/>
        <v>42132.208333333328</v>
      </c>
    </row>
    <row r="91" spans="1:20" ht="17" x14ac:dyDescent="0.2">
      <c r="A91">
        <v>89</v>
      </c>
      <c r="B91" t="s">
        <v>227</v>
      </c>
      <c r="C91" s="3" t="s">
        <v>228</v>
      </c>
      <c r="D91">
        <v>3400</v>
      </c>
      <c r="E91">
        <v>8588</v>
      </c>
      <c r="F91" t="s">
        <v>20</v>
      </c>
      <c r="G91">
        <v>96</v>
      </c>
      <c r="H91" t="s">
        <v>21</v>
      </c>
      <c r="I91" t="s">
        <v>22</v>
      </c>
      <c r="J91">
        <v>1271307600</v>
      </c>
      <c r="K91">
        <v>1271480400</v>
      </c>
      <c r="L91" t="b">
        <v>0</v>
      </c>
      <c r="M91" t="b">
        <v>0</v>
      </c>
      <c r="N91" t="s">
        <v>33</v>
      </c>
      <c r="O91" s="5">
        <f t="shared" si="4"/>
        <v>2.5258823529411765</v>
      </c>
      <c r="P91" s="7">
        <f t="shared" si="5"/>
        <v>89.458333333333329</v>
      </c>
      <c r="Q91" t="s">
        <v>2035</v>
      </c>
      <c r="R91" t="s">
        <v>2036</v>
      </c>
      <c r="S91" s="15">
        <f t="shared" si="6"/>
        <v>40283.208333333336</v>
      </c>
      <c r="T91" s="15">
        <f t="shared" si="7"/>
        <v>40285.208333333336</v>
      </c>
    </row>
    <row r="92" spans="1:20" ht="17" x14ac:dyDescent="0.2">
      <c r="A92">
        <v>90</v>
      </c>
      <c r="B92" t="s">
        <v>229</v>
      </c>
      <c r="C92" s="3" t="s">
        <v>230</v>
      </c>
      <c r="D92">
        <v>7800</v>
      </c>
      <c r="E92">
        <v>6132</v>
      </c>
      <c r="F92" t="s">
        <v>14</v>
      </c>
      <c r="G92">
        <v>106</v>
      </c>
      <c r="H92" t="s">
        <v>21</v>
      </c>
      <c r="I92" t="s">
        <v>22</v>
      </c>
      <c r="J92">
        <v>1456380000</v>
      </c>
      <c r="K92">
        <v>1456380000</v>
      </c>
      <c r="L92" t="b">
        <v>0</v>
      </c>
      <c r="M92" t="b">
        <v>1</v>
      </c>
      <c r="N92" t="s">
        <v>33</v>
      </c>
      <c r="O92" s="5">
        <f t="shared" si="4"/>
        <v>0.7861538461538462</v>
      </c>
      <c r="P92" s="7">
        <f t="shared" si="5"/>
        <v>57.849056603773583</v>
      </c>
      <c r="Q92" t="s">
        <v>2035</v>
      </c>
      <c r="R92" t="s">
        <v>2036</v>
      </c>
      <c r="S92" s="15">
        <f t="shared" si="6"/>
        <v>42425.25</v>
      </c>
      <c r="T92" s="15">
        <f t="shared" si="7"/>
        <v>42425.25</v>
      </c>
    </row>
    <row r="93" spans="1:20" ht="17" x14ac:dyDescent="0.2">
      <c r="A93">
        <v>91</v>
      </c>
      <c r="B93" t="s">
        <v>231</v>
      </c>
      <c r="C93" s="3" t="s">
        <v>232</v>
      </c>
      <c r="D93">
        <v>154300</v>
      </c>
      <c r="E93">
        <v>74688</v>
      </c>
      <c r="F93" t="s">
        <v>14</v>
      </c>
      <c r="G93">
        <v>679</v>
      </c>
      <c r="H93" t="s">
        <v>107</v>
      </c>
      <c r="I93" t="s">
        <v>108</v>
      </c>
      <c r="J93">
        <v>1470459600</v>
      </c>
      <c r="K93">
        <v>1472878800</v>
      </c>
      <c r="L93" t="b">
        <v>0</v>
      </c>
      <c r="M93" t="b">
        <v>0</v>
      </c>
      <c r="N93" t="s">
        <v>206</v>
      </c>
      <c r="O93" s="5">
        <f t="shared" si="4"/>
        <v>0.48404406999351912</v>
      </c>
      <c r="P93" s="7">
        <f t="shared" si="5"/>
        <v>109.99705449189985</v>
      </c>
      <c r="Q93" t="s">
        <v>2043</v>
      </c>
      <c r="R93" t="s">
        <v>2055</v>
      </c>
      <c r="S93" s="15">
        <f t="shared" si="6"/>
        <v>42588.208333333328</v>
      </c>
      <c r="T93" s="15">
        <f t="shared" si="7"/>
        <v>42616.208333333328</v>
      </c>
    </row>
    <row r="94" spans="1:20" ht="34" x14ac:dyDescent="0.2">
      <c r="A94">
        <v>92</v>
      </c>
      <c r="B94" t="s">
        <v>233</v>
      </c>
      <c r="C94" s="3" t="s">
        <v>234</v>
      </c>
      <c r="D94">
        <v>20000</v>
      </c>
      <c r="E94">
        <v>51775</v>
      </c>
      <c r="F94" t="s">
        <v>20</v>
      </c>
      <c r="G94">
        <v>498</v>
      </c>
      <c r="H94" t="s">
        <v>98</v>
      </c>
      <c r="I94" t="s">
        <v>99</v>
      </c>
      <c r="J94">
        <v>1277269200</v>
      </c>
      <c r="K94">
        <v>1277355600</v>
      </c>
      <c r="L94" t="b">
        <v>0</v>
      </c>
      <c r="M94" t="b">
        <v>1</v>
      </c>
      <c r="N94" t="s">
        <v>89</v>
      </c>
      <c r="O94" s="5">
        <f t="shared" si="4"/>
        <v>2.5887500000000001</v>
      </c>
      <c r="P94" s="7">
        <f t="shared" si="5"/>
        <v>103.96586345381526</v>
      </c>
      <c r="Q94" t="s">
        <v>2046</v>
      </c>
      <c r="R94" t="s">
        <v>2047</v>
      </c>
      <c r="S94" s="15">
        <f t="shared" si="6"/>
        <v>40352.208333333336</v>
      </c>
      <c r="T94" s="15">
        <f t="shared" si="7"/>
        <v>40353.208333333336</v>
      </c>
    </row>
    <row r="95" spans="1:20" ht="17" x14ac:dyDescent="0.2">
      <c r="A95">
        <v>93</v>
      </c>
      <c r="B95" t="s">
        <v>235</v>
      </c>
      <c r="C95" s="3" t="s">
        <v>236</v>
      </c>
      <c r="D95">
        <v>108800</v>
      </c>
      <c r="E95">
        <v>65877</v>
      </c>
      <c r="F95" t="s">
        <v>74</v>
      </c>
      <c r="G95">
        <v>610</v>
      </c>
      <c r="H95" t="s">
        <v>21</v>
      </c>
      <c r="I95" t="s">
        <v>22</v>
      </c>
      <c r="J95">
        <v>1350709200</v>
      </c>
      <c r="K95">
        <v>1351054800</v>
      </c>
      <c r="L95" t="b">
        <v>0</v>
      </c>
      <c r="M95" t="b">
        <v>1</v>
      </c>
      <c r="N95" t="s">
        <v>33</v>
      </c>
      <c r="O95" s="5">
        <f t="shared" si="4"/>
        <v>0.60548713235294116</v>
      </c>
      <c r="P95" s="7">
        <f t="shared" si="5"/>
        <v>107.99508196721311</v>
      </c>
      <c r="Q95" t="s">
        <v>2035</v>
      </c>
      <c r="R95" t="s">
        <v>2036</v>
      </c>
      <c r="S95" s="15">
        <f t="shared" si="6"/>
        <v>41202.208333333336</v>
      </c>
      <c r="T95" s="15">
        <f t="shared" si="7"/>
        <v>41206.208333333336</v>
      </c>
    </row>
    <row r="96" spans="1:20" ht="17" x14ac:dyDescent="0.2">
      <c r="A96">
        <v>94</v>
      </c>
      <c r="B96" t="s">
        <v>237</v>
      </c>
      <c r="C96" s="3" t="s">
        <v>238</v>
      </c>
      <c r="D96">
        <v>2900</v>
      </c>
      <c r="E96">
        <v>8807</v>
      </c>
      <c r="F96" t="s">
        <v>20</v>
      </c>
      <c r="G96">
        <v>180</v>
      </c>
      <c r="H96" t="s">
        <v>40</v>
      </c>
      <c r="I96" t="s">
        <v>41</v>
      </c>
      <c r="J96">
        <v>1554613200</v>
      </c>
      <c r="K96">
        <v>1555563600</v>
      </c>
      <c r="L96" t="b">
        <v>0</v>
      </c>
      <c r="M96" t="b">
        <v>0</v>
      </c>
      <c r="N96" t="s">
        <v>28</v>
      </c>
      <c r="O96" s="5">
        <f t="shared" si="4"/>
        <v>3.036896551724138</v>
      </c>
      <c r="P96" s="7">
        <f t="shared" si="5"/>
        <v>48.927777777777777</v>
      </c>
      <c r="Q96" t="s">
        <v>2033</v>
      </c>
      <c r="R96" t="s">
        <v>2034</v>
      </c>
      <c r="S96" s="15">
        <f t="shared" si="6"/>
        <v>43562.208333333328</v>
      </c>
      <c r="T96" s="15">
        <f t="shared" si="7"/>
        <v>43573.208333333328</v>
      </c>
    </row>
    <row r="97" spans="1:20" ht="34" x14ac:dyDescent="0.2">
      <c r="A97">
        <v>95</v>
      </c>
      <c r="B97" t="s">
        <v>239</v>
      </c>
      <c r="C97" s="3" t="s">
        <v>240</v>
      </c>
      <c r="D97">
        <v>900</v>
      </c>
      <c r="E97">
        <v>1017</v>
      </c>
      <c r="F97" t="s">
        <v>20</v>
      </c>
      <c r="G97">
        <v>27</v>
      </c>
      <c r="H97" t="s">
        <v>21</v>
      </c>
      <c r="I97" t="s">
        <v>22</v>
      </c>
      <c r="J97">
        <v>1571029200</v>
      </c>
      <c r="K97">
        <v>1571634000</v>
      </c>
      <c r="L97" t="b">
        <v>0</v>
      </c>
      <c r="M97" t="b">
        <v>0</v>
      </c>
      <c r="N97" t="s">
        <v>42</v>
      </c>
      <c r="O97" s="5">
        <f t="shared" si="4"/>
        <v>1.1299999999999999</v>
      </c>
      <c r="P97" s="7">
        <f t="shared" si="5"/>
        <v>37.666666666666664</v>
      </c>
      <c r="Q97" t="s">
        <v>2037</v>
      </c>
      <c r="R97" t="s">
        <v>2038</v>
      </c>
      <c r="S97" s="15">
        <f t="shared" si="6"/>
        <v>43752.208333333328</v>
      </c>
      <c r="T97" s="15">
        <f t="shared" si="7"/>
        <v>43759.208333333328</v>
      </c>
    </row>
    <row r="98" spans="1:20" ht="17" x14ac:dyDescent="0.2">
      <c r="A98">
        <v>96</v>
      </c>
      <c r="B98" t="s">
        <v>241</v>
      </c>
      <c r="C98" s="3" t="s">
        <v>242</v>
      </c>
      <c r="D98">
        <v>69700</v>
      </c>
      <c r="E98">
        <v>151513</v>
      </c>
      <c r="F98" t="s">
        <v>20</v>
      </c>
      <c r="G98">
        <v>2331</v>
      </c>
      <c r="H98" t="s">
        <v>21</v>
      </c>
      <c r="I98" t="s">
        <v>22</v>
      </c>
      <c r="J98">
        <v>1299736800</v>
      </c>
      <c r="K98">
        <v>1300856400</v>
      </c>
      <c r="L98" t="b">
        <v>0</v>
      </c>
      <c r="M98" t="b">
        <v>0</v>
      </c>
      <c r="N98" t="s">
        <v>33</v>
      </c>
      <c r="O98" s="5">
        <f t="shared" si="4"/>
        <v>2.1737876614060259</v>
      </c>
      <c r="P98" s="7">
        <f t="shared" si="5"/>
        <v>64.999141999141997</v>
      </c>
      <c r="Q98" t="s">
        <v>2035</v>
      </c>
      <c r="R98" t="s">
        <v>2036</v>
      </c>
      <c r="S98" s="15">
        <f t="shared" si="6"/>
        <v>40612.25</v>
      </c>
      <c r="T98" s="15">
        <f t="shared" si="7"/>
        <v>40625.208333333336</v>
      </c>
    </row>
    <row r="99" spans="1:20" ht="17" x14ac:dyDescent="0.2">
      <c r="A99">
        <v>97</v>
      </c>
      <c r="B99" t="s">
        <v>243</v>
      </c>
      <c r="C99" s="3" t="s">
        <v>244</v>
      </c>
      <c r="D99">
        <v>1300</v>
      </c>
      <c r="E99">
        <v>12047</v>
      </c>
      <c r="F99" t="s">
        <v>20</v>
      </c>
      <c r="G99">
        <v>113</v>
      </c>
      <c r="H99" t="s">
        <v>21</v>
      </c>
      <c r="I99" t="s">
        <v>22</v>
      </c>
      <c r="J99">
        <v>1435208400</v>
      </c>
      <c r="K99">
        <v>1439874000</v>
      </c>
      <c r="L99" t="b">
        <v>0</v>
      </c>
      <c r="M99" t="b">
        <v>0</v>
      </c>
      <c r="N99" t="s">
        <v>17</v>
      </c>
      <c r="O99" s="5">
        <f t="shared" si="4"/>
        <v>9.2669230769230762</v>
      </c>
      <c r="P99" s="7">
        <f t="shared" si="5"/>
        <v>106.61061946902655</v>
      </c>
      <c r="Q99" t="s">
        <v>2029</v>
      </c>
      <c r="R99" t="s">
        <v>2030</v>
      </c>
      <c r="S99" s="15">
        <f t="shared" si="6"/>
        <v>42180.208333333328</v>
      </c>
      <c r="T99" s="15">
        <f t="shared" si="7"/>
        <v>42234.208333333328</v>
      </c>
    </row>
    <row r="100" spans="1:20" ht="17" x14ac:dyDescent="0.2">
      <c r="A100">
        <v>98</v>
      </c>
      <c r="B100" t="s">
        <v>245</v>
      </c>
      <c r="C100" s="3" t="s">
        <v>246</v>
      </c>
      <c r="D100">
        <v>97800</v>
      </c>
      <c r="E100">
        <v>32951</v>
      </c>
      <c r="F100" t="s">
        <v>14</v>
      </c>
      <c r="G100">
        <v>1220</v>
      </c>
      <c r="H100" t="s">
        <v>26</v>
      </c>
      <c r="I100" t="s">
        <v>27</v>
      </c>
      <c r="J100">
        <v>1437973200</v>
      </c>
      <c r="K100">
        <v>1438318800</v>
      </c>
      <c r="L100" t="b">
        <v>0</v>
      </c>
      <c r="M100" t="b">
        <v>0</v>
      </c>
      <c r="N100" t="s">
        <v>89</v>
      </c>
      <c r="O100" s="5">
        <f t="shared" si="4"/>
        <v>0.33692229038854804</v>
      </c>
      <c r="P100" s="7">
        <f t="shared" si="5"/>
        <v>27.009016393442622</v>
      </c>
      <c r="Q100" t="s">
        <v>2046</v>
      </c>
      <c r="R100" t="s">
        <v>2047</v>
      </c>
      <c r="S100" s="15">
        <f t="shared" si="6"/>
        <v>42212.208333333328</v>
      </c>
      <c r="T100" s="15">
        <f t="shared" si="7"/>
        <v>42216.208333333328</v>
      </c>
    </row>
    <row r="101" spans="1:20" ht="34" x14ac:dyDescent="0.2">
      <c r="A101">
        <v>99</v>
      </c>
      <c r="B101" t="s">
        <v>247</v>
      </c>
      <c r="C101" s="3" t="s">
        <v>248</v>
      </c>
      <c r="D101">
        <v>7600</v>
      </c>
      <c r="E101">
        <v>14951</v>
      </c>
      <c r="F101" t="s">
        <v>20</v>
      </c>
      <c r="G101">
        <v>164</v>
      </c>
      <c r="H101" t="s">
        <v>21</v>
      </c>
      <c r="I101" t="s">
        <v>22</v>
      </c>
      <c r="J101">
        <v>1416895200</v>
      </c>
      <c r="K101">
        <v>1419400800</v>
      </c>
      <c r="L101" t="b">
        <v>0</v>
      </c>
      <c r="M101" t="b">
        <v>0</v>
      </c>
      <c r="N101" t="s">
        <v>33</v>
      </c>
      <c r="O101" s="5">
        <f t="shared" si="4"/>
        <v>1.9672368421052631</v>
      </c>
      <c r="P101" s="7">
        <f t="shared" si="5"/>
        <v>91.16463414634147</v>
      </c>
      <c r="Q101" t="s">
        <v>2035</v>
      </c>
      <c r="R101" t="s">
        <v>2036</v>
      </c>
      <c r="S101" s="15">
        <f t="shared" si="6"/>
        <v>41968.25</v>
      </c>
      <c r="T101" s="15">
        <f t="shared" si="7"/>
        <v>41997.25</v>
      </c>
    </row>
    <row r="102" spans="1:20" ht="17" x14ac:dyDescent="0.2">
      <c r="A102">
        <v>100</v>
      </c>
      <c r="B102" t="s">
        <v>249</v>
      </c>
      <c r="C102" s="3" t="s">
        <v>250</v>
      </c>
      <c r="D102">
        <v>100</v>
      </c>
      <c r="E102">
        <v>1</v>
      </c>
      <c r="F102" t="s">
        <v>14</v>
      </c>
      <c r="G102">
        <v>1</v>
      </c>
      <c r="H102" t="s">
        <v>21</v>
      </c>
      <c r="I102" t="s">
        <v>22</v>
      </c>
      <c r="J102">
        <v>1319000400</v>
      </c>
      <c r="K102">
        <v>1320555600</v>
      </c>
      <c r="L102" t="b">
        <v>0</v>
      </c>
      <c r="M102" t="b">
        <v>0</v>
      </c>
      <c r="N102" t="s">
        <v>33</v>
      </c>
      <c r="O102" s="5">
        <f t="shared" si="4"/>
        <v>0.01</v>
      </c>
      <c r="P102" s="7">
        <f t="shared" si="5"/>
        <v>1</v>
      </c>
      <c r="Q102" t="s">
        <v>2035</v>
      </c>
      <c r="R102" t="s">
        <v>2036</v>
      </c>
      <c r="S102" s="15">
        <f t="shared" si="6"/>
        <v>40835.208333333336</v>
      </c>
      <c r="T102" s="15">
        <f t="shared" si="7"/>
        <v>40853.208333333336</v>
      </c>
    </row>
    <row r="103" spans="1:20" ht="17" x14ac:dyDescent="0.2">
      <c r="A103">
        <v>101</v>
      </c>
      <c r="B103" t="s">
        <v>251</v>
      </c>
      <c r="C103" s="3" t="s">
        <v>252</v>
      </c>
      <c r="D103">
        <v>900</v>
      </c>
      <c r="E103">
        <v>9193</v>
      </c>
      <c r="F103" t="s">
        <v>20</v>
      </c>
      <c r="G103">
        <v>164</v>
      </c>
      <c r="H103" t="s">
        <v>21</v>
      </c>
      <c r="I103" t="s">
        <v>22</v>
      </c>
      <c r="J103">
        <v>1424498400</v>
      </c>
      <c r="K103">
        <v>1425103200</v>
      </c>
      <c r="L103" t="b">
        <v>0</v>
      </c>
      <c r="M103" t="b">
        <v>1</v>
      </c>
      <c r="N103" t="s">
        <v>50</v>
      </c>
      <c r="O103" s="5">
        <f t="shared" si="4"/>
        <v>10.214444444444444</v>
      </c>
      <c r="P103" s="7">
        <f t="shared" si="5"/>
        <v>56.054878048780488</v>
      </c>
      <c r="Q103" t="s">
        <v>2031</v>
      </c>
      <c r="R103" t="s">
        <v>2039</v>
      </c>
      <c r="S103" s="15">
        <f t="shared" si="6"/>
        <v>42056.25</v>
      </c>
      <c r="T103" s="15">
        <f t="shared" si="7"/>
        <v>42063.25</v>
      </c>
    </row>
    <row r="104" spans="1:20" ht="17" x14ac:dyDescent="0.2">
      <c r="A104">
        <v>102</v>
      </c>
      <c r="B104" t="s">
        <v>253</v>
      </c>
      <c r="C104" s="3" t="s">
        <v>254</v>
      </c>
      <c r="D104">
        <v>3700</v>
      </c>
      <c r="E104">
        <v>10422</v>
      </c>
      <c r="F104" t="s">
        <v>20</v>
      </c>
      <c r="G104">
        <v>336</v>
      </c>
      <c r="H104" t="s">
        <v>21</v>
      </c>
      <c r="I104" t="s">
        <v>22</v>
      </c>
      <c r="J104">
        <v>1526274000</v>
      </c>
      <c r="K104">
        <v>1526878800</v>
      </c>
      <c r="L104" t="b">
        <v>0</v>
      </c>
      <c r="M104" t="b">
        <v>1</v>
      </c>
      <c r="N104" t="s">
        <v>65</v>
      </c>
      <c r="O104" s="5">
        <f t="shared" si="4"/>
        <v>2.8167567567567566</v>
      </c>
      <c r="P104" s="7">
        <f t="shared" si="5"/>
        <v>31.017857142857142</v>
      </c>
      <c r="Q104" t="s">
        <v>2033</v>
      </c>
      <c r="R104" t="s">
        <v>2042</v>
      </c>
      <c r="S104" s="15">
        <f t="shared" si="6"/>
        <v>43234.208333333328</v>
      </c>
      <c r="T104" s="15">
        <f t="shared" si="7"/>
        <v>43241.208333333328</v>
      </c>
    </row>
    <row r="105" spans="1:20" ht="17" x14ac:dyDescent="0.2">
      <c r="A105">
        <v>103</v>
      </c>
      <c r="B105" t="s">
        <v>255</v>
      </c>
      <c r="C105" s="3" t="s">
        <v>256</v>
      </c>
      <c r="D105">
        <v>10000</v>
      </c>
      <c r="E105">
        <v>2461</v>
      </c>
      <c r="F105" t="s">
        <v>14</v>
      </c>
      <c r="G105">
        <v>37</v>
      </c>
      <c r="H105" t="s">
        <v>107</v>
      </c>
      <c r="I105" t="s">
        <v>108</v>
      </c>
      <c r="J105">
        <v>1287896400</v>
      </c>
      <c r="K105">
        <v>1288674000</v>
      </c>
      <c r="L105" t="b">
        <v>0</v>
      </c>
      <c r="M105" t="b">
        <v>0</v>
      </c>
      <c r="N105" t="s">
        <v>50</v>
      </c>
      <c r="O105" s="5">
        <f t="shared" si="4"/>
        <v>0.24610000000000001</v>
      </c>
      <c r="P105" s="7">
        <f t="shared" si="5"/>
        <v>66.513513513513516</v>
      </c>
      <c r="Q105" t="s">
        <v>2031</v>
      </c>
      <c r="R105" t="s">
        <v>2039</v>
      </c>
      <c r="S105" s="15">
        <f t="shared" si="6"/>
        <v>40475.208333333336</v>
      </c>
      <c r="T105" s="15">
        <f t="shared" si="7"/>
        <v>40484.208333333336</v>
      </c>
    </row>
    <row r="106" spans="1:20" ht="17" x14ac:dyDescent="0.2">
      <c r="A106">
        <v>104</v>
      </c>
      <c r="B106" t="s">
        <v>257</v>
      </c>
      <c r="C106" s="3" t="s">
        <v>258</v>
      </c>
      <c r="D106">
        <v>119200</v>
      </c>
      <c r="E106">
        <v>170623</v>
      </c>
      <c r="F106" t="s">
        <v>20</v>
      </c>
      <c r="G106">
        <v>1917</v>
      </c>
      <c r="H106" t="s">
        <v>21</v>
      </c>
      <c r="I106" t="s">
        <v>22</v>
      </c>
      <c r="J106">
        <v>1495515600</v>
      </c>
      <c r="K106">
        <v>1495602000</v>
      </c>
      <c r="L106" t="b">
        <v>0</v>
      </c>
      <c r="M106" t="b">
        <v>0</v>
      </c>
      <c r="N106" t="s">
        <v>60</v>
      </c>
      <c r="O106" s="5">
        <f t="shared" si="4"/>
        <v>1.4314010067114094</v>
      </c>
      <c r="P106" s="7">
        <f t="shared" si="5"/>
        <v>89.005216484089729</v>
      </c>
      <c r="Q106" t="s">
        <v>2031</v>
      </c>
      <c r="R106" t="s">
        <v>2041</v>
      </c>
      <c r="S106" s="15">
        <f t="shared" si="6"/>
        <v>42878.208333333328</v>
      </c>
      <c r="T106" s="15">
        <f t="shared" si="7"/>
        <v>42879.208333333328</v>
      </c>
    </row>
    <row r="107" spans="1:20" ht="17" x14ac:dyDescent="0.2">
      <c r="A107">
        <v>105</v>
      </c>
      <c r="B107" t="s">
        <v>259</v>
      </c>
      <c r="C107" s="3" t="s">
        <v>260</v>
      </c>
      <c r="D107">
        <v>6800</v>
      </c>
      <c r="E107">
        <v>9829</v>
      </c>
      <c r="F107" t="s">
        <v>20</v>
      </c>
      <c r="G107">
        <v>95</v>
      </c>
      <c r="H107" t="s">
        <v>21</v>
      </c>
      <c r="I107" t="s">
        <v>22</v>
      </c>
      <c r="J107">
        <v>1364878800</v>
      </c>
      <c r="K107">
        <v>1366434000</v>
      </c>
      <c r="L107" t="b">
        <v>0</v>
      </c>
      <c r="M107" t="b">
        <v>0</v>
      </c>
      <c r="N107" t="s">
        <v>28</v>
      </c>
      <c r="O107" s="5">
        <f t="shared" si="4"/>
        <v>1.4454411764705883</v>
      </c>
      <c r="P107" s="7">
        <f t="shared" si="5"/>
        <v>103.46315789473684</v>
      </c>
      <c r="Q107" t="s">
        <v>2033</v>
      </c>
      <c r="R107" t="s">
        <v>2034</v>
      </c>
      <c r="S107" s="15">
        <f t="shared" si="6"/>
        <v>41366.208333333336</v>
      </c>
      <c r="T107" s="15">
        <f t="shared" si="7"/>
        <v>41384.208333333336</v>
      </c>
    </row>
    <row r="108" spans="1:20" ht="17" x14ac:dyDescent="0.2">
      <c r="A108">
        <v>106</v>
      </c>
      <c r="B108" t="s">
        <v>261</v>
      </c>
      <c r="C108" s="3" t="s">
        <v>262</v>
      </c>
      <c r="D108">
        <v>3900</v>
      </c>
      <c r="E108">
        <v>14006</v>
      </c>
      <c r="F108" t="s">
        <v>20</v>
      </c>
      <c r="G108">
        <v>147</v>
      </c>
      <c r="H108" t="s">
        <v>21</v>
      </c>
      <c r="I108" t="s">
        <v>22</v>
      </c>
      <c r="J108">
        <v>1567918800</v>
      </c>
      <c r="K108">
        <v>1568350800</v>
      </c>
      <c r="L108" t="b">
        <v>0</v>
      </c>
      <c r="M108" t="b">
        <v>0</v>
      </c>
      <c r="N108" t="s">
        <v>33</v>
      </c>
      <c r="O108" s="5">
        <f t="shared" si="4"/>
        <v>3.5912820512820511</v>
      </c>
      <c r="P108" s="7">
        <f t="shared" si="5"/>
        <v>95.278911564625844</v>
      </c>
      <c r="Q108" t="s">
        <v>2035</v>
      </c>
      <c r="R108" t="s">
        <v>2036</v>
      </c>
      <c r="S108" s="15">
        <f t="shared" si="6"/>
        <v>43716.208333333328</v>
      </c>
      <c r="T108" s="15">
        <f t="shared" si="7"/>
        <v>43721.208333333328</v>
      </c>
    </row>
    <row r="109" spans="1:20" ht="34" x14ac:dyDescent="0.2">
      <c r="A109">
        <v>107</v>
      </c>
      <c r="B109" t="s">
        <v>263</v>
      </c>
      <c r="C109" s="3" t="s">
        <v>264</v>
      </c>
      <c r="D109">
        <v>3500</v>
      </c>
      <c r="E109">
        <v>6527</v>
      </c>
      <c r="F109" t="s">
        <v>20</v>
      </c>
      <c r="G109">
        <v>86</v>
      </c>
      <c r="H109" t="s">
        <v>21</v>
      </c>
      <c r="I109" t="s">
        <v>22</v>
      </c>
      <c r="J109">
        <v>1524459600</v>
      </c>
      <c r="K109">
        <v>1525928400</v>
      </c>
      <c r="L109" t="b">
        <v>0</v>
      </c>
      <c r="M109" t="b">
        <v>1</v>
      </c>
      <c r="N109" t="s">
        <v>33</v>
      </c>
      <c r="O109" s="5">
        <f t="shared" si="4"/>
        <v>1.8648571428571428</v>
      </c>
      <c r="P109" s="7">
        <f t="shared" si="5"/>
        <v>75.895348837209298</v>
      </c>
      <c r="Q109" t="s">
        <v>2035</v>
      </c>
      <c r="R109" t="s">
        <v>2036</v>
      </c>
      <c r="S109" s="15">
        <f t="shared" si="6"/>
        <v>43213.208333333328</v>
      </c>
      <c r="T109" s="15">
        <f t="shared" si="7"/>
        <v>43230.208333333328</v>
      </c>
    </row>
    <row r="110" spans="1:20" ht="34" x14ac:dyDescent="0.2">
      <c r="A110">
        <v>108</v>
      </c>
      <c r="B110" t="s">
        <v>265</v>
      </c>
      <c r="C110" s="3" t="s">
        <v>266</v>
      </c>
      <c r="D110">
        <v>1500</v>
      </c>
      <c r="E110">
        <v>8929</v>
      </c>
      <c r="F110" t="s">
        <v>20</v>
      </c>
      <c r="G110">
        <v>83</v>
      </c>
      <c r="H110" t="s">
        <v>21</v>
      </c>
      <c r="I110" t="s">
        <v>22</v>
      </c>
      <c r="J110">
        <v>1333688400</v>
      </c>
      <c r="K110">
        <v>1336885200</v>
      </c>
      <c r="L110" t="b">
        <v>0</v>
      </c>
      <c r="M110" t="b">
        <v>0</v>
      </c>
      <c r="N110" t="s">
        <v>42</v>
      </c>
      <c r="O110" s="5">
        <f t="shared" si="4"/>
        <v>5.9526666666666666</v>
      </c>
      <c r="P110" s="7">
        <f t="shared" si="5"/>
        <v>107.57831325301204</v>
      </c>
      <c r="Q110" t="s">
        <v>2037</v>
      </c>
      <c r="R110" t="s">
        <v>2038</v>
      </c>
      <c r="S110" s="15">
        <f t="shared" si="6"/>
        <v>41005.208333333336</v>
      </c>
      <c r="T110" s="15">
        <f t="shared" si="7"/>
        <v>41042.208333333336</v>
      </c>
    </row>
    <row r="111" spans="1:20" ht="17" x14ac:dyDescent="0.2">
      <c r="A111">
        <v>109</v>
      </c>
      <c r="B111" t="s">
        <v>267</v>
      </c>
      <c r="C111" s="3" t="s">
        <v>268</v>
      </c>
      <c r="D111">
        <v>5200</v>
      </c>
      <c r="E111">
        <v>3079</v>
      </c>
      <c r="F111" t="s">
        <v>14</v>
      </c>
      <c r="G111">
        <v>60</v>
      </c>
      <c r="H111" t="s">
        <v>21</v>
      </c>
      <c r="I111" t="s">
        <v>22</v>
      </c>
      <c r="J111">
        <v>1389506400</v>
      </c>
      <c r="K111">
        <v>1389679200</v>
      </c>
      <c r="L111" t="b">
        <v>0</v>
      </c>
      <c r="M111" t="b">
        <v>0</v>
      </c>
      <c r="N111" t="s">
        <v>269</v>
      </c>
      <c r="O111" s="5">
        <f t="shared" si="4"/>
        <v>0.5921153846153846</v>
      </c>
      <c r="P111" s="7">
        <f t="shared" si="5"/>
        <v>51.31666666666667</v>
      </c>
      <c r="Q111" t="s">
        <v>2037</v>
      </c>
      <c r="R111" t="s">
        <v>2056</v>
      </c>
      <c r="S111" s="15">
        <f t="shared" si="6"/>
        <v>41651.25</v>
      </c>
      <c r="T111" s="15">
        <f t="shared" si="7"/>
        <v>41653.25</v>
      </c>
    </row>
    <row r="112" spans="1:20" ht="34" x14ac:dyDescent="0.2">
      <c r="A112">
        <v>110</v>
      </c>
      <c r="B112" t="s">
        <v>270</v>
      </c>
      <c r="C112" s="3" t="s">
        <v>271</v>
      </c>
      <c r="D112">
        <v>142400</v>
      </c>
      <c r="E112">
        <v>21307</v>
      </c>
      <c r="F112" t="s">
        <v>14</v>
      </c>
      <c r="G112">
        <v>296</v>
      </c>
      <c r="H112" t="s">
        <v>21</v>
      </c>
      <c r="I112" t="s">
        <v>22</v>
      </c>
      <c r="J112">
        <v>1536642000</v>
      </c>
      <c r="K112">
        <v>1538283600</v>
      </c>
      <c r="L112" t="b">
        <v>0</v>
      </c>
      <c r="M112" t="b">
        <v>0</v>
      </c>
      <c r="N112" t="s">
        <v>17</v>
      </c>
      <c r="O112" s="5">
        <f t="shared" si="4"/>
        <v>0.14962780898876404</v>
      </c>
      <c r="P112" s="7">
        <f t="shared" si="5"/>
        <v>71.983108108108112</v>
      </c>
      <c r="Q112" t="s">
        <v>2029</v>
      </c>
      <c r="R112" t="s">
        <v>2030</v>
      </c>
      <c r="S112" s="15">
        <f t="shared" si="6"/>
        <v>43354.208333333328</v>
      </c>
      <c r="T112" s="15">
        <f t="shared" si="7"/>
        <v>43373.208333333328</v>
      </c>
    </row>
    <row r="113" spans="1:20" ht="17" x14ac:dyDescent="0.2">
      <c r="A113">
        <v>111</v>
      </c>
      <c r="B113" t="s">
        <v>272</v>
      </c>
      <c r="C113" s="3" t="s">
        <v>273</v>
      </c>
      <c r="D113">
        <v>61400</v>
      </c>
      <c r="E113">
        <v>73653</v>
      </c>
      <c r="F113" t="s">
        <v>20</v>
      </c>
      <c r="G113">
        <v>676</v>
      </c>
      <c r="H113" t="s">
        <v>21</v>
      </c>
      <c r="I113" t="s">
        <v>22</v>
      </c>
      <c r="J113">
        <v>1348290000</v>
      </c>
      <c r="K113">
        <v>1348808400</v>
      </c>
      <c r="L113" t="b">
        <v>0</v>
      </c>
      <c r="M113" t="b">
        <v>0</v>
      </c>
      <c r="N113" t="s">
        <v>133</v>
      </c>
      <c r="O113" s="5">
        <f t="shared" si="4"/>
        <v>1.1995602605863191</v>
      </c>
      <c r="P113" s="7">
        <f t="shared" si="5"/>
        <v>108.95414201183432</v>
      </c>
      <c r="Q113" t="s">
        <v>2043</v>
      </c>
      <c r="R113" t="s">
        <v>2052</v>
      </c>
      <c r="S113" s="15">
        <f t="shared" si="6"/>
        <v>41174.208333333336</v>
      </c>
      <c r="T113" s="15">
        <f t="shared" si="7"/>
        <v>41180.208333333336</v>
      </c>
    </row>
    <row r="114" spans="1:20" ht="17" x14ac:dyDescent="0.2">
      <c r="A114">
        <v>112</v>
      </c>
      <c r="B114" t="s">
        <v>274</v>
      </c>
      <c r="C114" s="3" t="s">
        <v>275</v>
      </c>
      <c r="D114">
        <v>4700</v>
      </c>
      <c r="E114">
        <v>12635</v>
      </c>
      <c r="F114" t="s">
        <v>20</v>
      </c>
      <c r="G114">
        <v>361</v>
      </c>
      <c r="H114" t="s">
        <v>26</v>
      </c>
      <c r="I114" t="s">
        <v>27</v>
      </c>
      <c r="J114">
        <v>1408856400</v>
      </c>
      <c r="K114">
        <v>1410152400</v>
      </c>
      <c r="L114" t="b">
        <v>0</v>
      </c>
      <c r="M114" t="b">
        <v>0</v>
      </c>
      <c r="N114" t="s">
        <v>28</v>
      </c>
      <c r="O114" s="5">
        <f t="shared" si="4"/>
        <v>2.6882978723404256</v>
      </c>
      <c r="P114" s="7">
        <f t="shared" si="5"/>
        <v>35</v>
      </c>
      <c r="Q114" t="s">
        <v>2033</v>
      </c>
      <c r="R114" t="s">
        <v>2034</v>
      </c>
      <c r="S114" s="15">
        <f t="shared" si="6"/>
        <v>41875.208333333336</v>
      </c>
      <c r="T114" s="15">
        <f t="shared" si="7"/>
        <v>41890.208333333336</v>
      </c>
    </row>
    <row r="115" spans="1:20" ht="17" x14ac:dyDescent="0.2">
      <c r="A115">
        <v>113</v>
      </c>
      <c r="B115" t="s">
        <v>276</v>
      </c>
      <c r="C115" s="3" t="s">
        <v>277</v>
      </c>
      <c r="D115">
        <v>3300</v>
      </c>
      <c r="E115">
        <v>12437</v>
      </c>
      <c r="F115" t="s">
        <v>20</v>
      </c>
      <c r="G115">
        <v>131</v>
      </c>
      <c r="H115" t="s">
        <v>21</v>
      </c>
      <c r="I115" t="s">
        <v>22</v>
      </c>
      <c r="J115">
        <v>1505192400</v>
      </c>
      <c r="K115">
        <v>1505797200</v>
      </c>
      <c r="L115" t="b">
        <v>0</v>
      </c>
      <c r="M115" t="b">
        <v>0</v>
      </c>
      <c r="N115" t="s">
        <v>17</v>
      </c>
      <c r="O115" s="5">
        <f t="shared" si="4"/>
        <v>3.7687878787878786</v>
      </c>
      <c r="P115" s="7">
        <f t="shared" si="5"/>
        <v>94.938931297709928</v>
      </c>
      <c r="Q115" t="s">
        <v>2029</v>
      </c>
      <c r="R115" t="s">
        <v>2030</v>
      </c>
      <c r="S115" s="15">
        <f t="shared" si="6"/>
        <v>42990.208333333328</v>
      </c>
      <c r="T115" s="15">
        <f t="shared" si="7"/>
        <v>42997.208333333328</v>
      </c>
    </row>
    <row r="116" spans="1:20" ht="17" x14ac:dyDescent="0.2">
      <c r="A116">
        <v>114</v>
      </c>
      <c r="B116" t="s">
        <v>278</v>
      </c>
      <c r="C116" s="3" t="s">
        <v>279</v>
      </c>
      <c r="D116">
        <v>1900</v>
      </c>
      <c r="E116">
        <v>13816</v>
      </c>
      <c r="F116" t="s">
        <v>20</v>
      </c>
      <c r="G116">
        <v>126</v>
      </c>
      <c r="H116" t="s">
        <v>21</v>
      </c>
      <c r="I116" t="s">
        <v>22</v>
      </c>
      <c r="J116">
        <v>1554786000</v>
      </c>
      <c r="K116">
        <v>1554872400</v>
      </c>
      <c r="L116" t="b">
        <v>0</v>
      </c>
      <c r="M116" t="b">
        <v>1</v>
      </c>
      <c r="N116" t="s">
        <v>65</v>
      </c>
      <c r="O116" s="5">
        <f t="shared" si="4"/>
        <v>7.2715789473684209</v>
      </c>
      <c r="P116" s="7">
        <f t="shared" si="5"/>
        <v>109.65079365079364</v>
      </c>
      <c r="Q116" t="s">
        <v>2033</v>
      </c>
      <c r="R116" t="s">
        <v>2042</v>
      </c>
      <c r="S116" s="15">
        <f t="shared" si="6"/>
        <v>43564.208333333328</v>
      </c>
      <c r="T116" s="15">
        <f t="shared" si="7"/>
        <v>43565.208333333328</v>
      </c>
    </row>
    <row r="117" spans="1:20" ht="17" x14ac:dyDescent="0.2">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 t="shared" si="4"/>
        <v>0.87211757648470301</v>
      </c>
      <c r="P117" s="7">
        <f t="shared" si="5"/>
        <v>44.001815980629537</v>
      </c>
      <c r="Q117" t="s">
        <v>2043</v>
      </c>
      <c r="R117" t="s">
        <v>2049</v>
      </c>
      <c r="S117" s="15">
        <f t="shared" si="6"/>
        <v>43056.25</v>
      </c>
      <c r="T117" s="15">
        <f t="shared" si="7"/>
        <v>43091.25</v>
      </c>
    </row>
    <row r="118" spans="1:20" ht="34" x14ac:dyDescent="0.2">
      <c r="A118">
        <v>116</v>
      </c>
      <c r="B118" t="s">
        <v>282</v>
      </c>
      <c r="C118" s="3" t="s">
        <v>283</v>
      </c>
      <c r="D118">
        <v>7200</v>
      </c>
      <c r="E118">
        <v>6336</v>
      </c>
      <c r="F118" t="s">
        <v>14</v>
      </c>
      <c r="G118">
        <v>73</v>
      </c>
      <c r="H118" t="s">
        <v>21</v>
      </c>
      <c r="I118" t="s">
        <v>22</v>
      </c>
      <c r="J118">
        <v>1442552400</v>
      </c>
      <c r="K118">
        <v>1442638800</v>
      </c>
      <c r="L118" t="b">
        <v>0</v>
      </c>
      <c r="M118" t="b">
        <v>0</v>
      </c>
      <c r="N118" t="s">
        <v>33</v>
      </c>
      <c r="O118" s="5">
        <f t="shared" si="4"/>
        <v>0.88</v>
      </c>
      <c r="P118" s="7">
        <f t="shared" si="5"/>
        <v>86.794520547945211</v>
      </c>
      <c r="Q118" t="s">
        <v>2035</v>
      </c>
      <c r="R118" t="s">
        <v>2036</v>
      </c>
      <c r="S118" s="15">
        <f t="shared" si="6"/>
        <v>42265.208333333328</v>
      </c>
      <c r="T118" s="15">
        <f t="shared" si="7"/>
        <v>42266.208333333328</v>
      </c>
    </row>
    <row r="119" spans="1:20" ht="17" x14ac:dyDescent="0.2">
      <c r="A119">
        <v>117</v>
      </c>
      <c r="B119" t="s">
        <v>284</v>
      </c>
      <c r="C119" s="3" t="s">
        <v>285</v>
      </c>
      <c r="D119">
        <v>4900</v>
      </c>
      <c r="E119">
        <v>8523</v>
      </c>
      <c r="F119" t="s">
        <v>20</v>
      </c>
      <c r="G119">
        <v>275</v>
      </c>
      <c r="H119" t="s">
        <v>21</v>
      </c>
      <c r="I119" t="s">
        <v>22</v>
      </c>
      <c r="J119">
        <v>1316667600</v>
      </c>
      <c r="K119">
        <v>1317186000</v>
      </c>
      <c r="L119" t="b">
        <v>0</v>
      </c>
      <c r="M119" t="b">
        <v>0</v>
      </c>
      <c r="N119" t="s">
        <v>269</v>
      </c>
      <c r="O119" s="5">
        <f t="shared" si="4"/>
        <v>1.7393877551020409</v>
      </c>
      <c r="P119" s="7">
        <f t="shared" si="5"/>
        <v>30.992727272727272</v>
      </c>
      <c r="Q119" t="s">
        <v>2037</v>
      </c>
      <c r="R119" t="s">
        <v>2056</v>
      </c>
      <c r="S119" s="15">
        <f t="shared" si="6"/>
        <v>40808.208333333336</v>
      </c>
      <c r="T119" s="15">
        <f t="shared" si="7"/>
        <v>40814.208333333336</v>
      </c>
    </row>
    <row r="120" spans="1:20" ht="17" x14ac:dyDescent="0.2">
      <c r="A120">
        <v>118</v>
      </c>
      <c r="B120" t="s">
        <v>286</v>
      </c>
      <c r="C120" s="3" t="s">
        <v>287</v>
      </c>
      <c r="D120">
        <v>5400</v>
      </c>
      <c r="E120">
        <v>6351</v>
      </c>
      <c r="F120" t="s">
        <v>20</v>
      </c>
      <c r="G120">
        <v>67</v>
      </c>
      <c r="H120" t="s">
        <v>21</v>
      </c>
      <c r="I120" t="s">
        <v>22</v>
      </c>
      <c r="J120">
        <v>1390716000</v>
      </c>
      <c r="K120">
        <v>1391234400</v>
      </c>
      <c r="L120" t="b">
        <v>0</v>
      </c>
      <c r="M120" t="b">
        <v>0</v>
      </c>
      <c r="N120" t="s">
        <v>122</v>
      </c>
      <c r="O120" s="5">
        <f t="shared" si="4"/>
        <v>1.1761111111111111</v>
      </c>
      <c r="P120" s="7">
        <f t="shared" si="5"/>
        <v>94.791044776119406</v>
      </c>
      <c r="Q120" t="s">
        <v>2050</v>
      </c>
      <c r="R120" t="s">
        <v>2051</v>
      </c>
      <c r="S120" s="15">
        <f t="shared" si="6"/>
        <v>41665.25</v>
      </c>
      <c r="T120" s="15">
        <f t="shared" si="7"/>
        <v>41671.25</v>
      </c>
    </row>
    <row r="121" spans="1:20" ht="34" x14ac:dyDescent="0.2">
      <c r="A121">
        <v>119</v>
      </c>
      <c r="B121" t="s">
        <v>288</v>
      </c>
      <c r="C121" s="3" t="s">
        <v>289</v>
      </c>
      <c r="D121">
        <v>5000</v>
      </c>
      <c r="E121">
        <v>10748</v>
      </c>
      <c r="F121" t="s">
        <v>20</v>
      </c>
      <c r="G121">
        <v>154</v>
      </c>
      <c r="H121" t="s">
        <v>21</v>
      </c>
      <c r="I121" t="s">
        <v>22</v>
      </c>
      <c r="J121">
        <v>1402894800</v>
      </c>
      <c r="K121">
        <v>1404363600</v>
      </c>
      <c r="L121" t="b">
        <v>0</v>
      </c>
      <c r="M121" t="b">
        <v>1</v>
      </c>
      <c r="N121" t="s">
        <v>42</v>
      </c>
      <c r="O121" s="5">
        <f t="shared" si="4"/>
        <v>2.1496</v>
      </c>
      <c r="P121" s="7">
        <f t="shared" si="5"/>
        <v>69.79220779220779</v>
      </c>
      <c r="Q121" t="s">
        <v>2037</v>
      </c>
      <c r="R121" t="s">
        <v>2038</v>
      </c>
      <c r="S121" s="15">
        <f t="shared" si="6"/>
        <v>41806.208333333336</v>
      </c>
      <c r="T121" s="15">
        <f t="shared" si="7"/>
        <v>41823.208333333336</v>
      </c>
    </row>
    <row r="122" spans="1:20" ht="17" x14ac:dyDescent="0.2">
      <c r="A122">
        <v>120</v>
      </c>
      <c r="B122" t="s">
        <v>290</v>
      </c>
      <c r="C122" s="3" t="s">
        <v>291</v>
      </c>
      <c r="D122">
        <v>75100</v>
      </c>
      <c r="E122">
        <v>112272</v>
      </c>
      <c r="F122" t="s">
        <v>20</v>
      </c>
      <c r="G122">
        <v>1782</v>
      </c>
      <c r="H122" t="s">
        <v>21</v>
      </c>
      <c r="I122" t="s">
        <v>22</v>
      </c>
      <c r="J122">
        <v>1429246800</v>
      </c>
      <c r="K122">
        <v>1429592400</v>
      </c>
      <c r="L122" t="b">
        <v>0</v>
      </c>
      <c r="M122" t="b">
        <v>1</v>
      </c>
      <c r="N122" t="s">
        <v>292</v>
      </c>
      <c r="O122" s="5">
        <f t="shared" si="4"/>
        <v>1.4949667110519307</v>
      </c>
      <c r="P122" s="7">
        <f t="shared" si="5"/>
        <v>63.003367003367003</v>
      </c>
      <c r="Q122" t="s">
        <v>2046</v>
      </c>
      <c r="R122" t="s">
        <v>2057</v>
      </c>
      <c r="S122" s="15">
        <f t="shared" si="6"/>
        <v>42111.208333333328</v>
      </c>
      <c r="T122" s="15">
        <f t="shared" si="7"/>
        <v>42115.208333333328</v>
      </c>
    </row>
    <row r="123" spans="1:20" ht="17" x14ac:dyDescent="0.2">
      <c r="A123">
        <v>121</v>
      </c>
      <c r="B123" t="s">
        <v>293</v>
      </c>
      <c r="C123" s="3" t="s">
        <v>294</v>
      </c>
      <c r="D123">
        <v>45300</v>
      </c>
      <c r="E123">
        <v>99361</v>
      </c>
      <c r="F123" t="s">
        <v>20</v>
      </c>
      <c r="G123">
        <v>903</v>
      </c>
      <c r="H123" t="s">
        <v>21</v>
      </c>
      <c r="I123" t="s">
        <v>22</v>
      </c>
      <c r="J123">
        <v>1412485200</v>
      </c>
      <c r="K123">
        <v>1413608400</v>
      </c>
      <c r="L123" t="b">
        <v>0</v>
      </c>
      <c r="M123" t="b">
        <v>0</v>
      </c>
      <c r="N123" t="s">
        <v>89</v>
      </c>
      <c r="O123" s="5">
        <f t="shared" si="4"/>
        <v>2.1933995584988963</v>
      </c>
      <c r="P123" s="7">
        <f t="shared" si="5"/>
        <v>110.0343300110742</v>
      </c>
      <c r="Q123" t="s">
        <v>2046</v>
      </c>
      <c r="R123" t="s">
        <v>2047</v>
      </c>
      <c r="S123" s="15">
        <f t="shared" si="6"/>
        <v>41917.208333333336</v>
      </c>
      <c r="T123" s="15">
        <f t="shared" si="7"/>
        <v>41930.208333333336</v>
      </c>
    </row>
    <row r="124" spans="1:20" ht="17" x14ac:dyDescent="0.2">
      <c r="A124">
        <v>122</v>
      </c>
      <c r="B124" t="s">
        <v>295</v>
      </c>
      <c r="C124" s="3" t="s">
        <v>296</v>
      </c>
      <c r="D124">
        <v>136800</v>
      </c>
      <c r="E124">
        <v>88055</v>
      </c>
      <c r="F124" t="s">
        <v>14</v>
      </c>
      <c r="G124">
        <v>3387</v>
      </c>
      <c r="H124" t="s">
        <v>21</v>
      </c>
      <c r="I124" t="s">
        <v>22</v>
      </c>
      <c r="J124">
        <v>1417068000</v>
      </c>
      <c r="K124">
        <v>1419400800</v>
      </c>
      <c r="L124" t="b">
        <v>0</v>
      </c>
      <c r="M124" t="b">
        <v>0</v>
      </c>
      <c r="N124" t="s">
        <v>119</v>
      </c>
      <c r="O124" s="5">
        <f t="shared" si="4"/>
        <v>0.64367690058479532</v>
      </c>
      <c r="P124" s="7">
        <f t="shared" si="5"/>
        <v>25.997933274284026</v>
      </c>
      <c r="Q124" t="s">
        <v>2043</v>
      </c>
      <c r="R124" t="s">
        <v>2049</v>
      </c>
      <c r="S124" s="15">
        <f t="shared" si="6"/>
        <v>41970.25</v>
      </c>
      <c r="T124" s="15">
        <f t="shared" si="7"/>
        <v>41997.25</v>
      </c>
    </row>
    <row r="125" spans="1:20" ht="17" x14ac:dyDescent="0.2">
      <c r="A125">
        <v>123</v>
      </c>
      <c r="B125" t="s">
        <v>297</v>
      </c>
      <c r="C125" s="3" t="s">
        <v>298</v>
      </c>
      <c r="D125">
        <v>177700</v>
      </c>
      <c r="E125">
        <v>33092</v>
      </c>
      <c r="F125" t="s">
        <v>14</v>
      </c>
      <c r="G125">
        <v>662</v>
      </c>
      <c r="H125" t="s">
        <v>15</v>
      </c>
      <c r="I125" t="s">
        <v>16</v>
      </c>
      <c r="J125">
        <v>1448344800</v>
      </c>
      <c r="K125">
        <v>1448604000</v>
      </c>
      <c r="L125" t="b">
        <v>1</v>
      </c>
      <c r="M125" t="b">
        <v>0</v>
      </c>
      <c r="N125" t="s">
        <v>33</v>
      </c>
      <c r="O125" s="5">
        <f t="shared" si="4"/>
        <v>0.18622397298818233</v>
      </c>
      <c r="P125" s="7">
        <f t="shared" si="5"/>
        <v>49.987915407854985</v>
      </c>
      <c r="Q125" t="s">
        <v>2035</v>
      </c>
      <c r="R125" t="s">
        <v>2036</v>
      </c>
      <c r="S125" s="15">
        <f t="shared" si="6"/>
        <v>42332.25</v>
      </c>
      <c r="T125" s="15">
        <f t="shared" si="7"/>
        <v>42335.25</v>
      </c>
    </row>
    <row r="126" spans="1:20" ht="17" x14ac:dyDescent="0.2">
      <c r="A126">
        <v>124</v>
      </c>
      <c r="B126" t="s">
        <v>299</v>
      </c>
      <c r="C126" s="3" t="s">
        <v>300</v>
      </c>
      <c r="D126">
        <v>2600</v>
      </c>
      <c r="E126">
        <v>9562</v>
      </c>
      <c r="F126" t="s">
        <v>20</v>
      </c>
      <c r="G126">
        <v>94</v>
      </c>
      <c r="H126" t="s">
        <v>107</v>
      </c>
      <c r="I126" t="s">
        <v>108</v>
      </c>
      <c r="J126">
        <v>1557723600</v>
      </c>
      <c r="K126">
        <v>1562302800</v>
      </c>
      <c r="L126" t="b">
        <v>0</v>
      </c>
      <c r="M126" t="b">
        <v>0</v>
      </c>
      <c r="N126" t="s">
        <v>122</v>
      </c>
      <c r="O126" s="5">
        <f t="shared" si="4"/>
        <v>3.6776923076923076</v>
      </c>
      <c r="P126" s="7">
        <f t="shared" si="5"/>
        <v>101.72340425531915</v>
      </c>
      <c r="Q126" t="s">
        <v>2050</v>
      </c>
      <c r="R126" t="s">
        <v>2051</v>
      </c>
      <c r="S126" s="15">
        <f t="shared" si="6"/>
        <v>43598.208333333328</v>
      </c>
      <c r="T126" s="15">
        <f t="shared" si="7"/>
        <v>43651.208333333328</v>
      </c>
    </row>
    <row r="127" spans="1:20" ht="17" x14ac:dyDescent="0.2">
      <c r="A127">
        <v>125</v>
      </c>
      <c r="B127" t="s">
        <v>301</v>
      </c>
      <c r="C127" s="3" t="s">
        <v>302</v>
      </c>
      <c r="D127">
        <v>5300</v>
      </c>
      <c r="E127">
        <v>8475</v>
      </c>
      <c r="F127" t="s">
        <v>20</v>
      </c>
      <c r="G127">
        <v>180</v>
      </c>
      <c r="H127" t="s">
        <v>21</v>
      </c>
      <c r="I127" t="s">
        <v>22</v>
      </c>
      <c r="J127">
        <v>1537333200</v>
      </c>
      <c r="K127">
        <v>1537678800</v>
      </c>
      <c r="L127" t="b">
        <v>0</v>
      </c>
      <c r="M127" t="b">
        <v>0</v>
      </c>
      <c r="N127" t="s">
        <v>33</v>
      </c>
      <c r="O127" s="5">
        <f t="shared" si="4"/>
        <v>1.5990566037735849</v>
      </c>
      <c r="P127" s="7">
        <f t="shared" si="5"/>
        <v>47.083333333333336</v>
      </c>
      <c r="Q127" t="s">
        <v>2035</v>
      </c>
      <c r="R127" t="s">
        <v>2036</v>
      </c>
      <c r="S127" s="15">
        <f t="shared" si="6"/>
        <v>43362.208333333328</v>
      </c>
      <c r="T127" s="15">
        <f t="shared" si="7"/>
        <v>43366.208333333328</v>
      </c>
    </row>
    <row r="128" spans="1:20" ht="17" x14ac:dyDescent="0.2">
      <c r="A128">
        <v>126</v>
      </c>
      <c r="B128" t="s">
        <v>303</v>
      </c>
      <c r="C128" s="3" t="s">
        <v>304</v>
      </c>
      <c r="D128">
        <v>180200</v>
      </c>
      <c r="E128">
        <v>69617</v>
      </c>
      <c r="F128" t="s">
        <v>14</v>
      </c>
      <c r="G128">
        <v>774</v>
      </c>
      <c r="H128" t="s">
        <v>21</v>
      </c>
      <c r="I128" t="s">
        <v>22</v>
      </c>
      <c r="J128">
        <v>1471150800</v>
      </c>
      <c r="K128">
        <v>1473570000</v>
      </c>
      <c r="L128" t="b">
        <v>0</v>
      </c>
      <c r="M128" t="b">
        <v>1</v>
      </c>
      <c r="N128" t="s">
        <v>33</v>
      </c>
      <c r="O128" s="5">
        <f t="shared" si="4"/>
        <v>0.38633185349611543</v>
      </c>
      <c r="P128" s="7">
        <f t="shared" si="5"/>
        <v>89.944444444444443</v>
      </c>
      <c r="Q128" t="s">
        <v>2035</v>
      </c>
      <c r="R128" t="s">
        <v>2036</v>
      </c>
      <c r="S128" s="15">
        <f t="shared" si="6"/>
        <v>42596.208333333328</v>
      </c>
      <c r="T128" s="15">
        <f t="shared" si="7"/>
        <v>42624.208333333328</v>
      </c>
    </row>
    <row r="129" spans="1:20" ht="17" x14ac:dyDescent="0.2">
      <c r="A129">
        <v>127</v>
      </c>
      <c r="B129" t="s">
        <v>305</v>
      </c>
      <c r="C129" s="3" t="s">
        <v>306</v>
      </c>
      <c r="D129">
        <v>103200</v>
      </c>
      <c r="E129">
        <v>53067</v>
      </c>
      <c r="F129" t="s">
        <v>14</v>
      </c>
      <c r="G129">
        <v>672</v>
      </c>
      <c r="H129" t="s">
        <v>15</v>
      </c>
      <c r="I129" t="s">
        <v>16</v>
      </c>
      <c r="J129">
        <v>1273640400</v>
      </c>
      <c r="K129">
        <v>1273899600</v>
      </c>
      <c r="L129" t="b">
        <v>0</v>
      </c>
      <c r="M129" t="b">
        <v>0</v>
      </c>
      <c r="N129" t="s">
        <v>33</v>
      </c>
      <c r="O129" s="5">
        <f t="shared" si="4"/>
        <v>0.51421511627906979</v>
      </c>
      <c r="P129" s="7">
        <f t="shared" si="5"/>
        <v>78.96875</v>
      </c>
      <c r="Q129" t="s">
        <v>2035</v>
      </c>
      <c r="R129" t="s">
        <v>2036</v>
      </c>
      <c r="S129" s="15">
        <f t="shared" si="6"/>
        <v>40310.208333333336</v>
      </c>
      <c r="T129" s="15">
        <f t="shared" si="7"/>
        <v>40313.208333333336</v>
      </c>
    </row>
    <row r="130" spans="1:20" ht="17" x14ac:dyDescent="0.2">
      <c r="A130">
        <v>128</v>
      </c>
      <c r="B130" t="s">
        <v>307</v>
      </c>
      <c r="C130" s="3" t="s">
        <v>308</v>
      </c>
      <c r="D130">
        <v>70600</v>
      </c>
      <c r="E130">
        <v>42596</v>
      </c>
      <c r="F130" t="s">
        <v>74</v>
      </c>
      <c r="G130">
        <v>532</v>
      </c>
      <c r="H130" t="s">
        <v>21</v>
      </c>
      <c r="I130" t="s">
        <v>22</v>
      </c>
      <c r="J130">
        <v>1282885200</v>
      </c>
      <c r="K130">
        <v>1284008400</v>
      </c>
      <c r="L130" t="b">
        <v>0</v>
      </c>
      <c r="M130" t="b">
        <v>0</v>
      </c>
      <c r="N130" t="s">
        <v>23</v>
      </c>
      <c r="O130" s="5">
        <f t="shared" si="4"/>
        <v>0.60334277620396604</v>
      </c>
      <c r="P130" s="7">
        <f t="shared" si="5"/>
        <v>80.067669172932327</v>
      </c>
      <c r="Q130" t="s">
        <v>2031</v>
      </c>
      <c r="R130" t="s">
        <v>2032</v>
      </c>
      <c r="S130" s="15">
        <f t="shared" si="6"/>
        <v>40417.208333333336</v>
      </c>
      <c r="T130" s="15">
        <f t="shared" si="7"/>
        <v>40430.208333333336</v>
      </c>
    </row>
    <row r="131" spans="1:20" ht="17" x14ac:dyDescent="0.2">
      <c r="A131">
        <v>129</v>
      </c>
      <c r="B131" t="s">
        <v>309</v>
      </c>
      <c r="C131" s="3" t="s">
        <v>310</v>
      </c>
      <c r="D131">
        <v>148500</v>
      </c>
      <c r="E131">
        <v>4756</v>
      </c>
      <c r="F131" t="s">
        <v>74</v>
      </c>
      <c r="G131">
        <v>55</v>
      </c>
      <c r="H131" t="s">
        <v>26</v>
      </c>
      <c r="I131" t="s">
        <v>27</v>
      </c>
      <c r="J131">
        <v>1422943200</v>
      </c>
      <c r="K131">
        <v>1425103200</v>
      </c>
      <c r="L131" t="b">
        <v>0</v>
      </c>
      <c r="M131" t="b">
        <v>0</v>
      </c>
      <c r="N131" t="s">
        <v>17</v>
      </c>
      <c r="O131" s="5">
        <f t="shared" ref="O131:O194" si="8">E131/D131</f>
        <v>3.2026936026936029E-2</v>
      </c>
      <c r="P131" s="7">
        <f t="shared" ref="P131:P194" si="9">IFERROR(E131/G131,0)</f>
        <v>86.472727272727269</v>
      </c>
      <c r="Q131" t="s">
        <v>2029</v>
      </c>
      <c r="R131" t="s">
        <v>2030</v>
      </c>
      <c r="S131" s="15">
        <f t="shared" ref="S131:S194" si="10">(((J131/60)/60/24)+DATE(1970,1,1))</f>
        <v>42038.25</v>
      </c>
      <c r="T131" s="15">
        <f t="shared" ref="T131:T194" si="11">(((K131/60)/60)/24)+DATE(1970,1,1)</f>
        <v>42063.25</v>
      </c>
    </row>
    <row r="132" spans="1:20" ht="17" x14ac:dyDescent="0.2">
      <c r="A132">
        <v>130</v>
      </c>
      <c r="B132" t="s">
        <v>311</v>
      </c>
      <c r="C132" s="3" t="s">
        <v>312</v>
      </c>
      <c r="D132">
        <v>9600</v>
      </c>
      <c r="E132">
        <v>14925</v>
      </c>
      <c r="F132" t="s">
        <v>20</v>
      </c>
      <c r="G132">
        <v>533</v>
      </c>
      <c r="H132" t="s">
        <v>36</v>
      </c>
      <c r="I132" t="s">
        <v>37</v>
      </c>
      <c r="J132">
        <v>1319605200</v>
      </c>
      <c r="K132">
        <v>1320991200</v>
      </c>
      <c r="L132" t="b">
        <v>0</v>
      </c>
      <c r="M132" t="b">
        <v>0</v>
      </c>
      <c r="N132" t="s">
        <v>53</v>
      </c>
      <c r="O132" s="5">
        <f t="shared" si="8"/>
        <v>1.5546875</v>
      </c>
      <c r="P132" s="7">
        <f t="shared" si="9"/>
        <v>28.001876172607879</v>
      </c>
      <c r="Q132" t="s">
        <v>2037</v>
      </c>
      <c r="R132" t="s">
        <v>2040</v>
      </c>
      <c r="S132" s="15">
        <f t="shared" si="10"/>
        <v>40842.208333333336</v>
      </c>
      <c r="T132" s="15">
        <f t="shared" si="11"/>
        <v>40858.25</v>
      </c>
    </row>
    <row r="133" spans="1:20" ht="34" x14ac:dyDescent="0.2">
      <c r="A133">
        <v>131</v>
      </c>
      <c r="B133" t="s">
        <v>313</v>
      </c>
      <c r="C133" s="3" t="s">
        <v>314</v>
      </c>
      <c r="D133">
        <v>164700</v>
      </c>
      <c r="E133">
        <v>166116</v>
      </c>
      <c r="F133" t="s">
        <v>20</v>
      </c>
      <c r="G133">
        <v>2443</v>
      </c>
      <c r="H133" t="s">
        <v>40</v>
      </c>
      <c r="I133" t="s">
        <v>41</v>
      </c>
      <c r="J133">
        <v>1385704800</v>
      </c>
      <c r="K133">
        <v>1386828000</v>
      </c>
      <c r="L133" t="b">
        <v>0</v>
      </c>
      <c r="M133" t="b">
        <v>0</v>
      </c>
      <c r="N133" t="s">
        <v>28</v>
      </c>
      <c r="O133" s="5">
        <f t="shared" si="8"/>
        <v>1.0085974499089254</v>
      </c>
      <c r="P133" s="7">
        <f t="shared" si="9"/>
        <v>67.996725337699544</v>
      </c>
      <c r="Q133" t="s">
        <v>2033</v>
      </c>
      <c r="R133" t="s">
        <v>2034</v>
      </c>
      <c r="S133" s="15">
        <f t="shared" si="10"/>
        <v>41607.25</v>
      </c>
      <c r="T133" s="15">
        <f t="shared" si="11"/>
        <v>41620.25</v>
      </c>
    </row>
    <row r="134" spans="1:20" ht="17" x14ac:dyDescent="0.2">
      <c r="A134">
        <v>132</v>
      </c>
      <c r="B134" t="s">
        <v>315</v>
      </c>
      <c r="C134" s="3" t="s">
        <v>316</v>
      </c>
      <c r="D134">
        <v>3300</v>
      </c>
      <c r="E134">
        <v>3834</v>
      </c>
      <c r="F134" t="s">
        <v>20</v>
      </c>
      <c r="G134">
        <v>89</v>
      </c>
      <c r="H134" t="s">
        <v>21</v>
      </c>
      <c r="I134" t="s">
        <v>22</v>
      </c>
      <c r="J134">
        <v>1515736800</v>
      </c>
      <c r="K134">
        <v>1517119200</v>
      </c>
      <c r="L134" t="b">
        <v>0</v>
      </c>
      <c r="M134" t="b">
        <v>1</v>
      </c>
      <c r="N134" t="s">
        <v>33</v>
      </c>
      <c r="O134" s="5">
        <f t="shared" si="8"/>
        <v>1.1618181818181819</v>
      </c>
      <c r="P134" s="7">
        <f t="shared" si="9"/>
        <v>43.078651685393261</v>
      </c>
      <c r="Q134" t="s">
        <v>2035</v>
      </c>
      <c r="R134" t="s">
        <v>2036</v>
      </c>
      <c r="S134" s="15">
        <f t="shared" si="10"/>
        <v>43112.25</v>
      </c>
      <c r="T134" s="15">
        <f t="shared" si="11"/>
        <v>43128.25</v>
      </c>
    </row>
    <row r="135" spans="1:20" ht="17" x14ac:dyDescent="0.2">
      <c r="A135">
        <v>133</v>
      </c>
      <c r="B135" t="s">
        <v>317</v>
      </c>
      <c r="C135" s="3" t="s">
        <v>318</v>
      </c>
      <c r="D135">
        <v>4500</v>
      </c>
      <c r="E135">
        <v>13985</v>
      </c>
      <c r="F135" t="s">
        <v>20</v>
      </c>
      <c r="G135">
        <v>159</v>
      </c>
      <c r="H135" t="s">
        <v>21</v>
      </c>
      <c r="I135" t="s">
        <v>22</v>
      </c>
      <c r="J135">
        <v>1313125200</v>
      </c>
      <c r="K135">
        <v>1315026000</v>
      </c>
      <c r="L135" t="b">
        <v>0</v>
      </c>
      <c r="M135" t="b">
        <v>0</v>
      </c>
      <c r="N135" t="s">
        <v>319</v>
      </c>
      <c r="O135" s="5">
        <f t="shared" si="8"/>
        <v>3.1077777777777778</v>
      </c>
      <c r="P135" s="7">
        <f t="shared" si="9"/>
        <v>87.95597484276729</v>
      </c>
      <c r="Q135" t="s">
        <v>2031</v>
      </c>
      <c r="R135" t="s">
        <v>2058</v>
      </c>
      <c r="S135" s="15">
        <f t="shared" si="10"/>
        <v>40767.208333333336</v>
      </c>
      <c r="T135" s="15">
        <f t="shared" si="11"/>
        <v>40789.208333333336</v>
      </c>
    </row>
    <row r="136" spans="1:20" ht="17" x14ac:dyDescent="0.2">
      <c r="A136">
        <v>134</v>
      </c>
      <c r="B136" t="s">
        <v>320</v>
      </c>
      <c r="C136" s="3" t="s">
        <v>321</v>
      </c>
      <c r="D136">
        <v>99500</v>
      </c>
      <c r="E136">
        <v>89288</v>
      </c>
      <c r="F136" t="s">
        <v>14</v>
      </c>
      <c r="G136">
        <v>940</v>
      </c>
      <c r="H136" t="s">
        <v>98</v>
      </c>
      <c r="I136" t="s">
        <v>99</v>
      </c>
      <c r="J136">
        <v>1308459600</v>
      </c>
      <c r="K136">
        <v>1312693200</v>
      </c>
      <c r="L136" t="b">
        <v>0</v>
      </c>
      <c r="M136" t="b">
        <v>1</v>
      </c>
      <c r="N136" t="s">
        <v>42</v>
      </c>
      <c r="O136" s="5">
        <f t="shared" si="8"/>
        <v>0.89736683417085428</v>
      </c>
      <c r="P136" s="7">
        <f t="shared" si="9"/>
        <v>94.987234042553197</v>
      </c>
      <c r="Q136" t="s">
        <v>2037</v>
      </c>
      <c r="R136" t="s">
        <v>2038</v>
      </c>
      <c r="S136" s="15">
        <f t="shared" si="10"/>
        <v>40713.208333333336</v>
      </c>
      <c r="T136" s="15">
        <f t="shared" si="11"/>
        <v>40762.208333333336</v>
      </c>
    </row>
    <row r="137" spans="1:20" ht="17" x14ac:dyDescent="0.2">
      <c r="A137">
        <v>135</v>
      </c>
      <c r="B137" t="s">
        <v>322</v>
      </c>
      <c r="C137" s="3" t="s">
        <v>323</v>
      </c>
      <c r="D137">
        <v>7700</v>
      </c>
      <c r="E137">
        <v>5488</v>
      </c>
      <c r="F137" t="s">
        <v>14</v>
      </c>
      <c r="G137">
        <v>117</v>
      </c>
      <c r="H137" t="s">
        <v>21</v>
      </c>
      <c r="I137" t="s">
        <v>22</v>
      </c>
      <c r="J137">
        <v>1362636000</v>
      </c>
      <c r="K137">
        <v>1363064400</v>
      </c>
      <c r="L137" t="b">
        <v>0</v>
      </c>
      <c r="M137" t="b">
        <v>1</v>
      </c>
      <c r="N137" t="s">
        <v>33</v>
      </c>
      <c r="O137" s="5">
        <f t="shared" si="8"/>
        <v>0.71272727272727276</v>
      </c>
      <c r="P137" s="7">
        <f t="shared" si="9"/>
        <v>46.905982905982903</v>
      </c>
      <c r="Q137" t="s">
        <v>2035</v>
      </c>
      <c r="R137" t="s">
        <v>2036</v>
      </c>
      <c r="S137" s="15">
        <f t="shared" si="10"/>
        <v>41340.25</v>
      </c>
      <c r="T137" s="15">
        <f t="shared" si="11"/>
        <v>41345.208333333336</v>
      </c>
    </row>
    <row r="138" spans="1:20" ht="17" x14ac:dyDescent="0.2">
      <c r="A138">
        <v>136</v>
      </c>
      <c r="B138" t="s">
        <v>324</v>
      </c>
      <c r="C138" s="3" t="s">
        <v>325</v>
      </c>
      <c r="D138">
        <v>82800</v>
      </c>
      <c r="E138">
        <v>2721</v>
      </c>
      <c r="F138" t="s">
        <v>74</v>
      </c>
      <c r="G138">
        <v>58</v>
      </c>
      <c r="H138" t="s">
        <v>21</v>
      </c>
      <c r="I138" t="s">
        <v>22</v>
      </c>
      <c r="J138">
        <v>1402117200</v>
      </c>
      <c r="K138">
        <v>1403154000</v>
      </c>
      <c r="L138" t="b">
        <v>0</v>
      </c>
      <c r="M138" t="b">
        <v>1</v>
      </c>
      <c r="N138" t="s">
        <v>53</v>
      </c>
      <c r="O138" s="5">
        <f t="shared" si="8"/>
        <v>3.2862318840579711E-2</v>
      </c>
      <c r="P138" s="7">
        <f t="shared" si="9"/>
        <v>46.913793103448278</v>
      </c>
      <c r="Q138" t="s">
        <v>2037</v>
      </c>
      <c r="R138" t="s">
        <v>2040</v>
      </c>
      <c r="S138" s="15">
        <f t="shared" si="10"/>
        <v>41797.208333333336</v>
      </c>
      <c r="T138" s="15">
        <f t="shared" si="11"/>
        <v>41809.208333333336</v>
      </c>
    </row>
    <row r="139" spans="1:20" ht="17" x14ac:dyDescent="0.2">
      <c r="A139">
        <v>137</v>
      </c>
      <c r="B139" t="s">
        <v>326</v>
      </c>
      <c r="C139" s="3" t="s">
        <v>327</v>
      </c>
      <c r="D139">
        <v>1800</v>
      </c>
      <c r="E139">
        <v>4712</v>
      </c>
      <c r="F139" t="s">
        <v>20</v>
      </c>
      <c r="G139">
        <v>50</v>
      </c>
      <c r="H139" t="s">
        <v>21</v>
      </c>
      <c r="I139" t="s">
        <v>22</v>
      </c>
      <c r="J139">
        <v>1286341200</v>
      </c>
      <c r="K139">
        <v>1286859600</v>
      </c>
      <c r="L139" t="b">
        <v>0</v>
      </c>
      <c r="M139" t="b">
        <v>0</v>
      </c>
      <c r="N139" t="s">
        <v>68</v>
      </c>
      <c r="O139" s="5">
        <f t="shared" si="8"/>
        <v>2.617777777777778</v>
      </c>
      <c r="P139" s="7">
        <f t="shared" si="9"/>
        <v>94.24</v>
      </c>
      <c r="Q139" t="s">
        <v>2043</v>
      </c>
      <c r="R139" t="s">
        <v>2044</v>
      </c>
      <c r="S139" s="15">
        <f t="shared" si="10"/>
        <v>40457.208333333336</v>
      </c>
      <c r="T139" s="15">
        <f t="shared" si="11"/>
        <v>40463.208333333336</v>
      </c>
    </row>
    <row r="140" spans="1:20" ht="34" x14ac:dyDescent="0.2">
      <c r="A140">
        <v>138</v>
      </c>
      <c r="B140" t="s">
        <v>328</v>
      </c>
      <c r="C140" s="3" t="s">
        <v>329</v>
      </c>
      <c r="D140">
        <v>9600</v>
      </c>
      <c r="E140">
        <v>9216</v>
      </c>
      <c r="F140" t="s">
        <v>14</v>
      </c>
      <c r="G140">
        <v>115</v>
      </c>
      <c r="H140" t="s">
        <v>21</v>
      </c>
      <c r="I140" t="s">
        <v>22</v>
      </c>
      <c r="J140">
        <v>1348808400</v>
      </c>
      <c r="K140">
        <v>1349326800</v>
      </c>
      <c r="L140" t="b">
        <v>0</v>
      </c>
      <c r="M140" t="b">
        <v>0</v>
      </c>
      <c r="N140" t="s">
        <v>292</v>
      </c>
      <c r="O140" s="5">
        <f t="shared" si="8"/>
        <v>0.96</v>
      </c>
      <c r="P140" s="7">
        <f t="shared" si="9"/>
        <v>80.139130434782615</v>
      </c>
      <c r="Q140" t="s">
        <v>2046</v>
      </c>
      <c r="R140" t="s">
        <v>2057</v>
      </c>
      <c r="S140" s="15">
        <f t="shared" si="10"/>
        <v>41180.208333333336</v>
      </c>
      <c r="T140" s="15">
        <f t="shared" si="11"/>
        <v>41186.208333333336</v>
      </c>
    </row>
    <row r="141" spans="1:20" ht="17" x14ac:dyDescent="0.2">
      <c r="A141">
        <v>139</v>
      </c>
      <c r="B141" t="s">
        <v>330</v>
      </c>
      <c r="C141" s="3" t="s">
        <v>331</v>
      </c>
      <c r="D141">
        <v>92100</v>
      </c>
      <c r="E141">
        <v>19246</v>
      </c>
      <c r="F141" t="s">
        <v>14</v>
      </c>
      <c r="G141">
        <v>326</v>
      </c>
      <c r="H141" t="s">
        <v>21</v>
      </c>
      <c r="I141" t="s">
        <v>22</v>
      </c>
      <c r="J141">
        <v>1429592400</v>
      </c>
      <c r="K141">
        <v>1430974800</v>
      </c>
      <c r="L141" t="b">
        <v>0</v>
      </c>
      <c r="M141" t="b">
        <v>1</v>
      </c>
      <c r="N141" t="s">
        <v>65</v>
      </c>
      <c r="O141" s="5">
        <f t="shared" si="8"/>
        <v>0.20896851248642778</v>
      </c>
      <c r="P141" s="7">
        <f t="shared" si="9"/>
        <v>59.036809815950917</v>
      </c>
      <c r="Q141" t="s">
        <v>2033</v>
      </c>
      <c r="R141" t="s">
        <v>2042</v>
      </c>
      <c r="S141" s="15">
        <f t="shared" si="10"/>
        <v>42115.208333333328</v>
      </c>
      <c r="T141" s="15">
        <f t="shared" si="11"/>
        <v>42131.208333333328</v>
      </c>
    </row>
    <row r="142" spans="1:20" ht="34" x14ac:dyDescent="0.2">
      <c r="A142">
        <v>140</v>
      </c>
      <c r="B142" t="s">
        <v>332</v>
      </c>
      <c r="C142" s="3" t="s">
        <v>333</v>
      </c>
      <c r="D142">
        <v>5500</v>
      </c>
      <c r="E142">
        <v>12274</v>
      </c>
      <c r="F142" t="s">
        <v>20</v>
      </c>
      <c r="G142">
        <v>186</v>
      </c>
      <c r="H142" t="s">
        <v>21</v>
      </c>
      <c r="I142" t="s">
        <v>22</v>
      </c>
      <c r="J142">
        <v>1519538400</v>
      </c>
      <c r="K142">
        <v>1519970400</v>
      </c>
      <c r="L142" t="b">
        <v>0</v>
      </c>
      <c r="M142" t="b">
        <v>0</v>
      </c>
      <c r="N142" t="s">
        <v>42</v>
      </c>
      <c r="O142" s="5">
        <f t="shared" si="8"/>
        <v>2.2316363636363636</v>
      </c>
      <c r="P142" s="7">
        <f t="shared" si="9"/>
        <v>65.989247311827953</v>
      </c>
      <c r="Q142" t="s">
        <v>2037</v>
      </c>
      <c r="R142" t="s">
        <v>2038</v>
      </c>
      <c r="S142" s="15">
        <f t="shared" si="10"/>
        <v>43156.25</v>
      </c>
      <c r="T142" s="15">
        <f t="shared" si="11"/>
        <v>43161.25</v>
      </c>
    </row>
    <row r="143" spans="1:20" ht="17" x14ac:dyDescent="0.2">
      <c r="A143">
        <v>141</v>
      </c>
      <c r="B143" t="s">
        <v>334</v>
      </c>
      <c r="C143" s="3" t="s">
        <v>335</v>
      </c>
      <c r="D143">
        <v>64300</v>
      </c>
      <c r="E143">
        <v>65323</v>
      </c>
      <c r="F143" t="s">
        <v>20</v>
      </c>
      <c r="G143">
        <v>1071</v>
      </c>
      <c r="H143" t="s">
        <v>21</v>
      </c>
      <c r="I143" t="s">
        <v>22</v>
      </c>
      <c r="J143">
        <v>1434085200</v>
      </c>
      <c r="K143">
        <v>1434603600</v>
      </c>
      <c r="L143" t="b">
        <v>0</v>
      </c>
      <c r="M143" t="b">
        <v>0</v>
      </c>
      <c r="N143" t="s">
        <v>28</v>
      </c>
      <c r="O143" s="5">
        <f t="shared" si="8"/>
        <v>1.0159097978227061</v>
      </c>
      <c r="P143" s="7">
        <f t="shared" si="9"/>
        <v>60.992530345471522</v>
      </c>
      <c r="Q143" t="s">
        <v>2033</v>
      </c>
      <c r="R143" t="s">
        <v>2034</v>
      </c>
      <c r="S143" s="15">
        <f t="shared" si="10"/>
        <v>42167.208333333328</v>
      </c>
      <c r="T143" s="15">
        <f t="shared" si="11"/>
        <v>42173.208333333328</v>
      </c>
    </row>
    <row r="144" spans="1:20" ht="34" x14ac:dyDescent="0.2">
      <c r="A144">
        <v>142</v>
      </c>
      <c r="B144" t="s">
        <v>336</v>
      </c>
      <c r="C144" s="3" t="s">
        <v>337</v>
      </c>
      <c r="D144">
        <v>5000</v>
      </c>
      <c r="E144">
        <v>11502</v>
      </c>
      <c r="F144" t="s">
        <v>20</v>
      </c>
      <c r="G144">
        <v>117</v>
      </c>
      <c r="H144" t="s">
        <v>21</v>
      </c>
      <c r="I144" t="s">
        <v>22</v>
      </c>
      <c r="J144">
        <v>1333688400</v>
      </c>
      <c r="K144">
        <v>1337230800</v>
      </c>
      <c r="L144" t="b">
        <v>0</v>
      </c>
      <c r="M144" t="b">
        <v>0</v>
      </c>
      <c r="N144" t="s">
        <v>28</v>
      </c>
      <c r="O144" s="5">
        <f t="shared" si="8"/>
        <v>2.3003999999999998</v>
      </c>
      <c r="P144" s="7">
        <f t="shared" si="9"/>
        <v>98.307692307692307</v>
      </c>
      <c r="Q144" t="s">
        <v>2033</v>
      </c>
      <c r="R144" t="s">
        <v>2034</v>
      </c>
      <c r="S144" s="15">
        <f t="shared" si="10"/>
        <v>41005.208333333336</v>
      </c>
      <c r="T144" s="15">
        <f t="shared" si="11"/>
        <v>41046.208333333336</v>
      </c>
    </row>
    <row r="145" spans="1:20" ht="17" x14ac:dyDescent="0.2">
      <c r="A145">
        <v>143</v>
      </c>
      <c r="B145" t="s">
        <v>338</v>
      </c>
      <c r="C145" s="3" t="s">
        <v>339</v>
      </c>
      <c r="D145">
        <v>5400</v>
      </c>
      <c r="E145">
        <v>7322</v>
      </c>
      <c r="F145" t="s">
        <v>20</v>
      </c>
      <c r="G145">
        <v>70</v>
      </c>
      <c r="H145" t="s">
        <v>21</v>
      </c>
      <c r="I145" t="s">
        <v>22</v>
      </c>
      <c r="J145">
        <v>1277701200</v>
      </c>
      <c r="K145">
        <v>1279429200</v>
      </c>
      <c r="L145" t="b">
        <v>0</v>
      </c>
      <c r="M145" t="b">
        <v>0</v>
      </c>
      <c r="N145" t="s">
        <v>60</v>
      </c>
      <c r="O145" s="5">
        <f t="shared" si="8"/>
        <v>1.355925925925926</v>
      </c>
      <c r="P145" s="7">
        <f t="shared" si="9"/>
        <v>104.6</v>
      </c>
      <c r="Q145" t="s">
        <v>2031</v>
      </c>
      <c r="R145" t="s">
        <v>2041</v>
      </c>
      <c r="S145" s="15">
        <f t="shared" si="10"/>
        <v>40357.208333333336</v>
      </c>
      <c r="T145" s="15">
        <f t="shared" si="11"/>
        <v>40377.208333333336</v>
      </c>
    </row>
    <row r="146" spans="1:20" ht="17" x14ac:dyDescent="0.2">
      <c r="A146">
        <v>144</v>
      </c>
      <c r="B146" t="s">
        <v>340</v>
      </c>
      <c r="C146" s="3" t="s">
        <v>341</v>
      </c>
      <c r="D146">
        <v>9000</v>
      </c>
      <c r="E146">
        <v>11619</v>
      </c>
      <c r="F146" t="s">
        <v>20</v>
      </c>
      <c r="G146">
        <v>135</v>
      </c>
      <c r="H146" t="s">
        <v>21</v>
      </c>
      <c r="I146" t="s">
        <v>22</v>
      </c>
      <c r="J146">
        <v>1560747600</v>
      </c>
      <c r="K146">
        <v>1561438800</v>
      </c>
      <c r="L146" t="b">
        <v>0</v>
      </c>
      <c r="M146" t="b">
        <v>0</v>
      </c>
      <c r="N146" t="s">
        <v>33</v>
      </c>
      <c r="O146" s="5">
        <f t="shared" si="8"/>
        <v>1.2909999999999999</v>
      </c>
      <c r="P146" s="7">
        <f t="shared" si="9"/>
        <v>86.066666666666663</v>
      </c>
      <c r="Q146" t="s">
        <v>2035</v>
      </c>
      <c r="R146" t="s">
        <v>2036</v>
      </c>
      <c r="S146" s="15">
        <f t="shared" si="10"/>
        <v>43633.208333333328</v>
      </c>
      <c r="T146" s="15">
        <f t="shared" si="11"/>
        <v>43641.208333333328</v>
      </c>
    </row>
    <row r="147" spans="1:20" ht="17" x14ac:dyDescent="0.2">
      <c r="A147">
        <v>145</v>
      </c>
      <c r="B147" t="s">
        <v>342</v>
      </c>
      <c r="C147" s="3" t="s">
        <v>343</v>
      </c>
      <c r="D147">
        <v>25000</v>
      </c>
      <c r="E147">
        <v>59128</v>
      </c>
      <c r="F147" t="s">
        <v>20</v>
      </c>
      <c r="G147">
        <v>768</v>
      </c>
      <c r="H147" t="s">
        <v>98</v>
      </c>
      <c r="I147" t="s">
        <v>99</v>
      </c>
      <c r="J147">
        <v>1410066000</v>
      </c>
      <c r="K147">
        <v>1410498000</v>
      </c>
      <c r="L147" t="b">
        <v>0</v>
      </c>
      <c r="M147" t="b">
        <v>0</v>
      </c>
      <c r="N147" t="s">
        <v>65</v>
      </c>
      <c r="O147" s="5">
        <f t="shared" si="8"/>
        <v>2.3651200000000001</v>
      </c>
      <c r="P147" s="7">
        <f t="shared" si="9"/>
        <v>76.989583333333329</v>
      </c>
      <c r="Q147" t="s">
        <v>2033</v>
      </c>
      <c r="R147" t="s">
        <v>2042</v>
      </c>
      <c r="S147" s="15">
        <f t="shared" si="10"/>
        <v>41889.208333333336</v>
      </c>
      <c r="T147" s="15">
        <f t="shared" si="11"/>
        <v>41894.208333333336</v>
      </c>
    </row>
    <row r="148" spans="1:20" ht="34" x14ac:dyDescent="0.2">
      <c r="A148">
        <v>146</v>
      </c>
      <c r="B148" t="s">
        <v>344</v>
      </c>
      <c r="C148" s="3" t="s">
        <v>345</v>
      </c>
      <c r="D148">
        <v>8800</v>
      </c>
      <c r="E148">
        <v>1518</v>
      </c>
      <c r="F148" t="s">
        <v>74</v>
      </c>
      <c r="G148">
        <v>51</v>
      </c>
      <c r="H148" t="s">
        <v>21</v>
      </c>
      <c r="I148" t="s">
        <v>22</v>
      </c>
      <c r="J148">
        <v>1320732000</v>
      </c>
      <c r="K148">
        <v>1322460000</v>
      </c>
      <c r="L148" t="b">
        <v>0</v>
      </c>
      <c r="M148" t="b">
        <v>0</v>
      </c>
      <c r="N148" t="s">
        <v>33</v>
      </c>
      <c r="O148" s="5">
        <f t="shared" si="8"/>
        <v>0.17249999999999999</v>
      </c>
      <c r="P148" s="7">
        <f t="shared" si="9"/>
        <v>29.764705882352942</v>
      </c>
      <c r="Q148" t="s">
        <v>2035</v>
      </c>
      <c r="R148" t="s">
        <v>2036</v>
      </c>
      <c r="S148" s="15">
        <f t="shared" si="10"/>
        <v>40855.25</v>
      </c>
      <c r="T148" s="15">
        <f t="shared" si="11"/>
        <v>40875.25</v>
      </c>
    </row>
    <row r="149" spans="1:20" ht="34" x14ac:dyDescent="0.2">
      <c r="A149">
        <v>147</v>
      </c>
      <c r="B149" t="s">
        <v>346</v>
      </c>
      <c r="C149" s="3" t="s">
        <v>347</v>
      </c>
      <c r="D149">
        <v>8300</v>
      </c>
      <c r="E149">
        <v>9337</v>
      </c>
      <c r="F149" t="s">
        <v>20</v>
      </c>
      <c r="G149">
        <v>199</v>
      </c>
      <c r="H149" t="s">
        <v>21</v>
      </c>
      <c r="I149" t="s">
        <v>22</v>
      </c>
      <c r="J149">
        <v>1465794000</v>
      </c>
      <c r="K149">
        <v>1466312400</v>
      </c>
      <c r="L149" t="b">
        <v>0</v>
      </c>
      <c r="M149" t="b">
        <v>1</v>
      </c>
      <c r="N149" t="s">
        <v>33</v>
      </c>
      <c r="O149" s="5">
        <f t="shared" si="8"/>
        <v>1.1249397590361445</v>
      </c>
      <c r="P149" s="7">
        <f t="shared" si="9"/>
        <v>46.91959798994975</v>
      </c>
      <c r="Q149" t="s">
        <v>2035</v>
      </c>
      <c r="R149" t="s">
        <v>2036</v>
      </c>
      <c r="S149" s="15">
        <f t="shared" si="10"/>
        <v>42534.208333333328</v>
      </c>
      <c r="T149" s="15">
        <f t="shared" si="11"/>
        <v>42540.208333333328</v>
      </c>
    </row>
    <row r="150" spans="1:20" ht="17" x14ac:dyDescent="0.2">
      <c r="A150">
        <v>148</v>
      </c>
      <c r="B150" t="s">
        <v>348</v>
      </c>
      <c r="C150" s="3" t="s">
        <v>349</v>
      </c>
      <c r="D150">
        <v>9300</v>
      </c>
      <c r="E150">
        <v>11255</v>
      </c>
      <c r="F150" t="s">
        <v>20</v>
      </c>
      <c r="G150">
        <v>107</v>
      </c>
      <c r="H150" t="s">
        <v>21</v>
      </c>
      <c r="I150" t="s">
        <v>22</v>
      </c>
      <c r="J150">
        <v>1500958800</v>
      </c>
      <c r="K150">
        <v>1501736400</v>
      </c>
      <c r="L150" t="b">
        <v>0</v>
      </c>
      <c r="M150" t="b">
        <v>0</v>
      </c>
      <c r="N150" t="s">
        <v>65</v>
      </c>
      <c r="O150" s="5">
        <f t="shared" si="8"/>
        <v>1.2102150537634409</v>
      </c>
      <c r="P150" s="7">
        <f t="shared" si="9"/>
        <v>105.18691588785046</v>
      </c>
      <c r="Q150" t="s">
        <v>2033</v>
      </c>
      <c r="R150" t="s">
        <v>2042</v>
      </c>
      <c r="S150" s="15">
        <f t="shared" si="10"/>
        <v>42941.208333333328</v>
      </c>
      <c r="T150" s="15">
        <f t="shared" si="11"/>
        <v>42950.208333333328</v>
      </c>
    </row>
    <row r="151" spans="1:20" ht="17" x14ac:dyDescent="0.2">
      <c r="A151">
        <v>149</v>
      </c>
      <c r="B151" t="s">
        <v>350</v>
      </c>
      <c r="C151" s="3" t="s">
        <v>351</v>
      </c>
      <c r="D151">
        <v>6200</v>
      </c>
      <c r="E151">
        <v>13632</v>
      </c>
      <c r="F151" t="s">
        <v>20</v>
      </c>
      <c r="G151">
        <v>195</v>
      </c>
      <c r="H151" t="s">
        <v>21</v>
      </c>
      <c r="I151" t="s">
        <v>22</v>
      </c>
      <c r="J151">
        <v>1357020000</v>
      </c>
      <c r="K151">
        <v>1361512800</v>
      </c>
      <c r="L151" t="b">
        <v>0</v>
      </c>
      <c r="M151" t="b">
        <v>0</v>
      </c>
      <c r="N151" t="s">
        <v>60</v>
      </c>
      <c r="O151" s="5">
        <f t="shared" si="8"/>
        <v>2.1987096774193549</v>
      </c>
      <c r="P151" s="7">
        <f t="shared" si="9"/>
        <v>69.907692307692301</v>
      </c>
      <c r="Q151" t="s">
        <v>2031</v>
      </c>
      <c r="R151" t="s">
        <v>2041</v>
      </c>
      <c r="S151" s="15">
        <f t="shared" si="10"/>
        <v>41275.25</v>
      </c>
      <c r="T151" s="15">
        <f t="shared" si="11"/>
        <v>41327.25</v>
      </c>
    </row>
    <row r="152" spans="1:20" ht="17" x14ac:dyDescent="0.2">
      <c r="A152">
        <v>150</v>
      </c>
      <c r="B152" t="s">
        <v>352</v>
      </c>
      <c r="C152" s="3" t="s">
        <v>353</v>
      </c>
      <c r="D152">
        <v>100</v>
      </c>
      <c r="E152">
        <v>1</v>
      </c>
      <c r="F152" t="s">
        <v>14</v>
      </c>
      <c r="G152">
        <v>1</v>
      </c>
      <c r="H152" t="s">
        <v>21</v>
      </c>
      <c r="I152" t="s">
        <v>22</v>
      </c>
      <c r="J152">
        <v>1544940000</v>
      </c>
      <c r="K152">
        <v>1545026400</v>
      </c>
      <c r="L152" t="b">
        <v>0</v>
      </c>
      <c r="M152" t="b">
        <v>0</v>
      </c>
      <c r="N152" t="s">
        <v>23</v>
      </c>
      <c r="O152" s="5">
        <f t="shared" si="8"/>
        <v>0.01</v>
      </c>
      <c r="P152" s="7">
        <f t="shared" si="9"/>
        <v>1</v>
      </c>
      <c r="Q152" t="s">
        <v>2031</v>
      </c>
      <c r="R152" t="s">
        <v>2032</v>
      </c>
      <c r="S152" s="15">
        <f t="shared" si="10"/>
        <v>43450.25</v>
      </c>
      <c r="T152" s="15">
        <f t="shared" si="11"/>
        <v>43451.25</v>
      </c>
    </row>
    <row r="153" spans="1:20" ht="17" x14ac:dyDescent="0.2">
      <c r="A153">
        <v>151</v>
      </c>
      <c r="B153" t="s">
        <v>354</v>
      </c>
      <c r="C153" s="3" t="s">
        <v>355</v>
      </c>
      <c r="D153">
        <v>137200</v>
      </c>
      <c r="E153">
        <v>88037</v>
      </c>
      <c r="F153" t="s">
        <v>14</v>
      </c>
      <c r="G153">
        <v>1467</v>
      </c>
      <c r="H153" t="s">
        <v>21</v>
      </c>
      <c r="I153" t="s">
        <v>22</v>
      </c>
      <c r="J153">
        <v>1402290000</v>
      </c>
      <c r="K153">
        <v>1406696400</v>
      </c>
      <c r="L153" t="b">
        <v>0</v>
      </c>
      <c r="M153" t="b">
        <v>0</v>
      </c>
      <c r="N153" t="s">
        <v>50</v>
      </c>
      <c r="O153" s="5">
        <f t="shared" si="8"/>
        <v>0.64166909620991253</v>
      </c>
      <c r="P153" s="7">
        <f t="shared" si="9"/>
        <v>60.011588275391958</v>
      </c>
      <c r="Q153" t="s">
        <v>2031</v>
      </c>
      <c r="R153" t="s">
        <v>2039</v>
      </c>
      <c r="S153" s="15">
        <f t="shared" si="10"/>
        <v>41799.208333333336</v>
      </c>
      <c r="T153" s="15">
        <f t="shared" si="11"/>
        <v>41850.208333333336</v>
      </c>
    </row>
    <row r="154" spans="1:20" ht="17" x14ac:dyDescent="0.2">
      <c r="A154">
        <v>152</v>
      </c>
      <c r="B154" t="s">
        <v>356</v>
      </c>
      <c r="C154" s="3" t="s">
        <v>357</v>
      </c>
      <c r="D154">
        <v>41500</v>
      </c>
      <c r="E154">
        <v>175573</v>
      </c>
      <c r="F154" t="s">
        <v>20</v>
      </c>
      <c r="G154">
        <v>3376</v>
      </c>
      <c r="H154" t="s">
        <v>21</v>
      </c>
      <c r="I154" t="s">
        <v>22</v>
      </c>
      <c r="J154">
        <v>1487311200</v>
      </c>
      <c r="K154">
        <v>1487916000</v>
      </c>
      <c r="L154" t="b">
        <v>0</v>
      </c>
      <c r="M154" t="b">
        <v>0</v>
      </c>
      <c r="N154" t="s">
        <v>60</v>
      </c>
      <c r="O154" s="5">
        <f t="shared" si="8"/>
        <v>4.2306746987951804</v>
      </c>
      <c r="P154" s="7">
        <f t="shared" si="9"/>
        <v>52.006220379146917</v>
      </c>
      <c r="Q154" t="s">
        <v>2031</v>
      </c>
      <c r="R154" t="s">
        <v>2041</v>
      </c>
      <c r="S154" s="15">
        <f t="shared" si="10"/>
        <v>42783.25</v>
      </c>
      <c r="T154" s="15">
        <f t="shared" si="11"/>
        <v>42790.25</v>
      </c>
    </row>
    <row r="155" spans="1:20" ht="17" x14ac:dyDescent="0.2">
      <c r="A155">
        <v>153</v>
      </c>
      <c r="B155" t="s">
        <v>358</v>
      </c>
      <c r="C155" s="3" t="s">
        <v>359</v>
      </c>
      <c r="D155">
        <v>189400</v>
      </c>
      <c r="E155">
        <v>176112</v>
      </c>
      <c r="F155" t="s">
        <v>14</v>
      </c>
      <c r="G155">
        <v>5681</v>
      </c>
      <c r="H155" t="s">
        <v>21</v>
      </c>
      <c r="I155" t="s">
        <v>22</v>
      </c>
      <c r="J155">
        <v>1350622800</v>
      </c>
      <c r="K155">
        <v>1351141200</v>
      </c>
      <c r="L155" t="b">
        <v>0</v>
      </c>
      <c r="M155" t="b">
        <v>0</v>
      </c>
      <c r="N155" t="s">
        <v>33</v>
      </c>
      <c r="O155" s="5">
        <f t="shared" si="8"/>
        <v>0.92984160506863778</v>
      </c>
      <c r="P155" s="7">
        <f t="shared" si="9"/>
        <v>31.000176025347649</v>
      </c>
      <c r="Q155" t="s">
        <v>2035</v>
      </c>
      <c r="R155" t="s">
        <v>2036</v>
      </c>
      <c r="S155" s="15">
        <f t="shared" si="10"/>
        <v>41201.208333333336</v>
      </c>
      <c r="T155" s="15">
        <f t="shared" si="11"/>
        <v>41207.208333333336</v>
      </c>
    </row>
    <row r="156" spans="1:20" ht="17" x14ac:dyDescent="0.2">
      <c r="A156">
        <v>154</v>
      </c>
      <c r="B156" t="s">
        <v>360</v>
      </c>
      <c r="C156" s="3" t="s">
        <v>361</v>
      </c>
      <c r="D156">
        <v>171300</v>
      </c>
      <c r="E156">
        <v>100650</v>
      </c>
      <c r="F156" t="s">
        <v>14</v>
      </c>
      <c r="G156">
        <v>1059</v>
      </c>
      <c r="H156" t="s">
        <v>21</v>
      </c>
      <c r="I156" t="s">
        <v>22</v>
      </c>
      <c r="J156">
        <v>1463029200</v>
      </c>
      <c r="K156">
        <v>1465016400</v>
      </c>
      <c r="L156" t="b">
        <v>0</v>
      </c>
      <c r="M156" t="b">
        <v>1</v>
      </c>
      <c r="N156" t="s">
        <v>60</v>
      </c>
      <c r="O156" s="5">
        <f t="shared" si="8"/>
        <v>0.58756567425569173</v>
      </c>
      <c r="P156" s="7">
        <f t="shared" si="9"/>
        <v>95.042492917847028</v>
      </c>
      <c r="Q156" t="s">
        <v>2031</v>
      </c>
      <c r="R156" t="s">
        <v>2041</v>
      </c>
      <c r="S156" s="15">
        <f t="shared" si="10"/>
        <v>42502.208333333328</v>
      </c>
      <c r="T156" s="15">
        <f t="shared" si="11"/>
        <v>42525.208333333328</v>
      </c>
    </row>
    <row r="157" spans="1:20" ht="17" x14ac:dyDescent="0.2">
      <c r="A157">
        <v>155</v>
      </c>
      <c r="B157" t="s">
        <v>362</v>
      </c>
      <c r="C157" s="3" t="s">
        <v>363</v>
      </c>
      <c r="D157">
        <v>139500</v>
      </c>
      <c r="E157">
        <v>90706</v>
      </c>
      <c r="F157" t="s">
        <v>14</v>
      </c>
      <c r="G157">
        <v>1194</v>
      </c>
      <c r="H157" t="s">
        <v>21</v>
      </c>
      <c r="I157" t="s">
        <v>22</v>
      </c>
      <c r="J157">
        <v>1269493200</v>
      </c>
      <c r="K157">
        <v>1270789200</v>
      </c>
      <c r="L157" t="b">
        <v>0</v>
      </c>
      <c r="M157" t="b">
        <v>0</v>
      </c>
      <c r="N157" t="s">
        <v>33</v>
      </c>
      <c r="O157" s="5">
        <f t="shared" si="8"/>
        <v>0.65022222222222226</v>
      </c>
      <c r="P157" s="7">
        <f t="shared" si="9"/>
        <v>75.968174204355108</v>
      </c>
      <c r="Q157" t="s">
        <v>2035</v>
      </c>
      <c r="R157" t="s">
        <v>2036</v>
      </c>
      <c r="S157" s="15">
        <f t="shared" si="10"/>
        <v>40262.208333333336</v>
      </c>
      <c r="T157" s="15">
        <f t="shared" si="11"/>
        <v>40277.208333333336</v>
      </c>
    </row>
    <row r="158" spans="1:20" ht="17" x14ac:dyDescent="0.2">
      <c r="A158">
        <v>156</v>
      </c>
      <c r="B158" t="s">
        <v>364</v>
      </c>
      <c r="C158" s="3" t="s">
        <v>365</v>
      </c>
      <c r="D158">
        <v>36400</v>
      </c>
      <c r="E158">
        <v>26914</v>
      </c>
      <c r="F158" t="s">
        <v>74</v>
      </c>
      <c r="G158">
        <v>379</v>
      </c>
      <c r="H158" t="s">
        <v>26</v>
      </c>
      <c r="I158" t="s">
        <v>27</v>
      </c>
      <c r="J158">
        <v>1570251600</v>
      </c>
      <c r="K158">
        <v>1572325200</v>
      </c>
      <c r="L158" t="b">
        <v>0</v>
      </c>
      <c r="M158" t="b">
        <v>0</v>
      </c>
      <c r="N158" t="s">
        <v>23</v>
      </c>
      <c r="O158" s="5">
        <f t="shared" si="8"/>
        <v>0.73939560439560437</v>
      </c>
      <c r="P158" s="7">
        <f t="shared" si="9"/>
        <v>71.013192612137203</v>
      </c>
      <c r="Q158" t="s">
        <v>2031</v>
      </c>
      <c r="R158" t="s">
        <v>2032</v>
      </c>
      <c r="S158" s="15">
        <f t="shared" si="10"/>
        <v>43743.208333333328</v>
      </c>
      <c r="T158" s="15">
        <f t="shared" si="11"/>
        <v>43767.208333333328</v>
      </c>
    </row>
    <row r="159" spans="1:20" ht="17" x14ac:dyDescent="0.2">
      <c r="A159">
        <v>157</v>
      </c>
      <c r="B159" t="s">
        <v>366</v>
      </c>
      <c r="C159" s="3" t="s">
        <v>367</v>
      </c>
      <c r="D159">
        <v>4200</v>
      </c>
      <c r="E159">
        <v>2212</v>
      </c>
      <c r="F159" t="s">
        <v>14</v>
      </c>
      <c r="G159">
        <v>30</v>
      </c>
      <c r="H159" t="s">
        <v>26</v>
      </c>
      <c r="I159" t="s">
        <v>27</v>
      </c>
      <c r="J159">
        <v>1388383200</v>
      </c>
      <c r="K159">
        <v>1389420000</v>
      </c>
      <c r="L159" t="b">
        <v>0</v>
      </c>
      <c r="M159" t="b">
        <v>0</v>
      </c>
      <c r="N159" t="s">
        <v>122</v>
      </c>
      <c r="O159" s="5">
        <f t="shared" si="8"/>
        <v>0.52666666666666662</v>
      </c>
      <c r="P159" s="7">
        <f t="shared" si="9"/>
        <v>73.733333333333334</v>
      </c>
      <c r="Q159" t="s">
        <v>2050</v>
      </c>
      <c r="R159" t="s">
        <v>2051</v>
      </c>
      <c r="S159" s="15">
        <f t="shared" si="10"/>
        <v>41638.25</v>
      </c>
      <c r="T159" s="15">
        <f t="shared" si="11"/>
        <v>41650.25</v>
      </c>
    </row>
    <row r="160" spans="1:20" ht="17" x14ac:dyDescent="0.2">
      <c r="A160">
        <v>158</v>
      </c>
      <c r="B160" t="s">
        <v>368</v>
      </c>
      <c r="C160" s="3" t="s">
        <v>369</v>
      </c>
      <c r="D160">
        <v>2100</v>
      </c>
      <c r="E160">
        <v>4640</v>
      </c>
      <c r="F160" t="s">
        <v>20</v>
      </c>
      <c r="G160">
        <v>41</v>
      </c>
      <c r="H160" t="s">
        <v>21</v>
      </c>
      <c r="I160" t="s">
        <v>22</v>
      </c>
      <c r="J160">
        <v>1449554400</v>
      </c>
      <c r="K160">
        <v>1449640800</v>
      </c>
      <c r="L160" t="b">
        <v>0</v>
      </c>
      <c r="M160" t="b">
        <v>0</v>
      </c>
      <c r="N160" t="s">
        <v>23</v>
      </c>
      <c r="O160" s="5">
        <f t="shared" si="8"/>
        <v>2.2095238095238097</v>
      </c>
      <c r="P160" s="7">
        <f t="shared" si="9"/>
        <v>113.17073170731707</v>
      </c>
      <c r="Q160" t="s">
        <v>2031</v>
      </c>
      <c r="R160" t="s">
        <v>2032</v>
      </c>
      <c r="S160" s="15">
        <f t="shared" si="10"/>
        <v>42346.25</v>
      </c>
      <c r="T160" s="15">
        <f t="shared" si="11"/>
        <v>42347.25</v>
      </c>
    </row>
    <row r="161" spans="1:20" ht="17" x14ac:dyDescent="0.2">
      <c r="A161">
        <v>159</v>
      </c>
      <c r="B161" t="s">
        <v>370</v>
      </c>
      <c r="C161" s="3" t="s">
        <v>371</v>
      </c>
      <c r="D161">
        <v>191200</v>
      </c>
      <c r="E161">
        <v>191222</v>
      </c>
      <c r="F161" t="s">
        <v>20</v>
      </c>
      <c r="G161">
        <v>1821</v>
      </c>
      <c r="H161" t="s">
        <v>21</v>
      </c>
      <c r="I161" t="s">
        <v>22</v>
      </c>
      <c r="J161">
        <v>1553662800</v>
      </c>
      <c r="K161">
        <v>1555218000</v>
      </c>
      <c r="L161" t="b">
        <v>0</v>
      </c>
      <c r="M161" t="b">
        <v>1</v>
      </c>
      <c r="N161" t="s">
        <v>33</v>
      </c>
      <c r="O161" s="5">
        <f t="shared" si="8"/>
        <v>1.0001150627615063</v>
      </c>
      <c r="P161" s="7">
        <f t="shared" si="9"/>
        <v>105.00933552992861</v>
      </c>
      <c r="Q161" t="s">
        <v>2035</v>
      </c>
      <c r="R161" t="s">
        <v>2036</v>
      </c>
      <c r="S161" s="15">
        <f t="shared" si="10"/>
        <v>43551.208333333328</v>
      </c>
      <c r="T161" s="15">
        <f t="shared" si="11"/>
        <v>43569.208333333328</v>
      </c>
    </row>
    <row r="162" spans="1:20" ht="17" x14ac:dyDescent="0.2">
      <c r="A162">
        <v>160</v>
      </c>
      <c r="B162" t="s">
        <v>372</v>
      </c>
      <c r="C162" s="3" t="s">
        <v>373</v>
      </c>
      <c r="D162">
        <v>8000</v>
      </c>
      <c r="E162">
        <v>12985</v>
      </c>
      <c r="F162" t="s">
        <v>20</v>
      </c>
      <c r="G162">
        <v>164</v>
      </c>
      <c r="H162" t="s">
        <v>21</v>
      </c>
      <c r="I162" t="s">
        <v>22</v>
      </c>
      <c r="J162">
        <v>1556341200</v>
      </c>
      <c r="K162">
        <v>1557723600</v>
      </c>
      <c r="L162" t="b">
        <v>0</v>
      </c>
      <c r="M162" t="b">
        <v>0</v>
      </c>
      <c r="N162" t="s">
        <v>65</v>
      </c>
      <c r="O162" s="5">
        <f t="shared" si="8"/>
        <v>1.6231249999999999</v>
      </c>
      <c r="P162" s="7">
        <f t="shared" si="9"/>
        <v>79.176829268292678</v>
      </c>
      <c r="Q162" t="s">
        <v>2033</v>
      </c>
      <c r="R162" t="s">
        <v>2042</v>
      </c>
      <c r="S162" s="15">
        <f t="shared" si="10"/>
        <v>43582.208333333328</v>
      </c>
      <c r="T162" s="15">
        <f t="shared" si="11"/>
        <v>43598.208333333328</v>
      </c>
    </row>
    <row r="163" spans="1:20" ht="34" x14ac:dyDescent="0.2">
      <c r="A163">
        <v>161</v>
      </c>
      <c r="B163" t="s">
        <v>374</v>
      </c>
      <c r="C163" s="3" t="s">
        <v>375</v>
      </c>
      <c r="D163">
        <v>5500</v>
      </c>
      <c r="E163">
        <v>4300</v>
      </c>
      <c r="F163" t="s">
        <v>14</v>
      </c>
      <c r="G163">
        <v>75</v>
      </c>
      <c r="H163" t="s">
        <v>21</v>
      </c>
      <c r="I163" t="s">
        <v>22</v>
      </c>
      <c r="J163">
        <v>1442984400</v>
      </c>
      <c r="K163">
        <v>1443502800</v>
      </c>
      <c r="L163" t="b">
        <v>0</v>
      </c>
      <c r="M163" t="b">
        <v>1</v>
      </c>
      <c r="N163" t="s">
        <v>28</v>
      </c>
      <c r="O163" s="5">
        <f t="shared" si="8"/>
        <v>0.78181818181818186</v>
      </c>
      <c r="P163" s="7">
        <f t="shared" si="9"/>
        <v>57.333333333333336</v>
      </c>
      <c r="Q163" t="s">
        <v>2033</v>
      </c>
      <c r="R163" t="s">
        <v>2034</v>
      </c>
      <c r="S163" s="15">
        <f t="shared" si="10"/>
        <v>42270.208333333328</v>
      </c>
      <c r="T163" s="15">
        <f t="shared" si="11"/>
        <v>42276.208333333328</v>
      </c>
    </row>
    <row r="164" spans="1:20" ht="34" x14ac:dyDescent="0.2">
      <c r="A164">
        <v>162</v>
      </c>
      <c r="B164" t="s">
        <v>376</v>
      </c>
      <c r="C164" s="3" t="s">
        <v>377</v>
      </c>
      <c r="D164">
        <v>6100</v>
      </c>
      <c r="E164">
        <v>9134</v>
      </c>
      <c r="F164" t="s">
        <v>20</v>
      </c>
      <c r="G164">
        <v>157</v>
      </c>
      <c r="H164" t="s">
        <v>98</v>
      </c>
      <c r="I164" t="s">
        <v>99</v>
      </c>
      <c r="J164">
        <v>1544248800</v>
      </c>
      <c r="K164">
        <v>1546840800</v>
      </c>
      <c r="L164" t="b">
        <v>0</v>
      </c>
      <c r="M164" t="b">
        <v>0</v>
      </c>
      <c r="N164" t="s">
        <v>23</v>
      </c>
      <c r="O164" s="5">
        <f t="shared" si="8"/>
        <v>1.4973770491803278</v>
      </c>
      <c r="P164" s="7">
        <f t="shared" si="9"/>
        <v>58.178343949044589</v>
      </c>
      <c r="Q164" t="s">
        <v>2031</v>
      </c>
      <c r="R164" t="s">
        <v>2032</v>
      </c>
      <c r="S164" s="15">
        <f t="shared" si="10"/>
        <v>43442.25</v>
      </c>
      <c r="T164" s="15">
        <f t="shared" si="11"/>
        <v>43472.25</v>
      </c>
    </row>
    <row r="165" spans="1:20" ht="17" x14ac:dyDescent="0.2">
      <c r="A165">
        <v>163</v>
      </c>
      <c r="B165" t="s">
        <v>378</v>
      </c>
      <c r="C165" s="3" t="s">
        <v>379</v>
      </c>
      <c r="D165">
        <v>3500</v>
      </c>
      <c r="E165">
        <v>8864</v>
      </c>
      <c r="F165" t="s">
        <v>20</v>
      </c>
      <c r="G165">
        <v>246</v>
      </c>
      <c r="H165" t="s">
        <v>21</v>
      </c>
      <c r="I165" t="s">
        <v>22</v>
      </c>
      <c r="J165">
        <v>1508475600</v>
      </c>
      <c r="K165">
        <v>1512712800</v>
      </c>
      <c r="L165" t="b">
        <v>0</v>
      </c>
      <c r="M165" t="b">
        <v>1</v>
      </c>
      <c r="N165" t="s">
        <v>122</v>
      </c>
      <c r="O165" s="5">
        <f t="shared" si="8"/>
        <v>2.5325714285714285</v>
      </c>
      <c r="P165" s="7">
        <f t="shared" si="9"/>
        <v>36.032520325203251</v>
      </c>
      <c r="Q165" t="s">
        <v>2050</v>
      </c>
      <c r="R165" t="s">
        <v>2051</v>
      </c>
      <c r="S165" s="15">
        <f t="shared" si="10"/>
        <v>43028.208333333328</v>
      </c>
      <c r="T165" s="15">
        <f t="shared" si="11"/>
        <v>43077.25</v>
      </c>
    </row>
    <row r="166" spans="1:20" ht="17" x14ac:dyDescent="0.2">
      <c r="A166">
        <v>164</v>
      </c>
      <c r="B166" t="s">
        <v>380</v>
      </c>
      <c r="C166" s="3" t="s">
        <v>381</v>
      </c>
      <c r="D166">
        <v>150500</v>
      </c>
      <c r="E166">
        <v>150755</v>
      </c>
      <c r="F166" t="s">
        <v>20</v>
      </c>
      <c r="G166">
        <v>1396</v>
      </c>
      <c r="H166" t="s">
        <v>21</v>
      </c>
      <c r="I166" t="s">
        <v>22</v>
      </c>
      <c r="J166">
        <v>1507438800</v>
      </c>
      <c r="K166">
        <v>1507525200</v>
      </c>
      <c r="L166" t="b">
        <v>0</v>
      </c>
      <c r="M166" t="b">
        <v>0</v>
      </c>
      <c r="N166" t="s">
        <v>33</v>
      </c>
      <c r="O166" s="5">
        <f t="shared" si="8"/>
        <v>1.0016943521594683</v>
      </c>
      <c r="P166" s="7">
        <f t="shared" si="9"/>
        <v>107.99068767908309</v>
      </c>
      <c r="Q166" t="s">
        <v>2035</v>
      </c>
      <c r="R166" t="s">
        <v>2036</v>
      </c>
      <c r="S166" s="15">
        <f t="shared" si="10"/>
        <v>43016.208333333328</v>
      </c>
      <c r="T166" s="15">
        <f t="shared" si="11"/>
        <v>43017.208333333328</v>
      </c>
    </row>
    <row r="167" spans="1:20" ht="17" x14ac:dyDescent="0.2">
      <c r="A167">
        <v>165</v>
      </c>
      <c r="B167" t="s">
        <v>382</v>
      </c>
      <c r="C167" s="3" t="s">
        <v>383</v>
      </c>
      <c r="D167">
        <v>90400</v>
      </c>
      <c r="E167">
        <v>110279</v>
      </c>
      <c r="F167" t="s">
        <v>20</v>
      </c>
      <c r="G167">
        <v>2506</v>
      </c>
      <c r="H167" t="s">
        <v>21</v>
      </c>
      <c r="I167" t="s">
        <v>22</v>
      </c>
      <c r="J167">
        <v>1501563600</v>
      </c>
      <c r="K167">
        <v>1504328400</v>
      </c>
      <c r="L167" t="b">
        <v>0</v>
      </c>
      <c r="M167" t="b">
        <v>0</v>
      </c>
      <c r="N167" t="s">
        <v>28</v>
      </c>
      <c r="O167" s="5">
        <f t="shared" si="8"/>
        <v>1.2199004424778761</v>
      </c>
      <c r="P167" s="7">
        <f t="shared" si="9"/>
        <v>44.005985634477256</v>
      </c>
      <c r="Q167" t="s">
        <v>2033</v>
      </c>
      <c r="R167" t="s">
        <v>2034</v>
      </c>
      <c r="S167" s="15">
        <f t="shared" si="10"/>
        <v>42948.208333333328</v>
      </c>
      <c r="T167" s="15">
        <f t="shared" si="11"/>
        <v>42980.208333333328</v>
      </c>
    </row>
    <row r="168" spans="1:20" ht="17" x14ac:dyDescent="0.2">
      <c r="A168">
        <v>166</v>
      </c>
      <c r="B168" t="s">
        <v>384</v>
      </c>
      <c r="C168" s="3" t="s">
        <v>385</v>
      </c>
      <c r="D168">
        <v>9800</v>
      </c>
      <c r="E168">
        <v>13439</v>
      </c>
      <c r="F168" t="s">
        <v>20</v>
      </c>
      <c r="G168">
        <v>244</v>
      </c>
      <c r="H168" t="s">
        <v>21</v>
      </c>
      <c r="I168" t="s">
        <v>22</v>
      </c>
      <c r="J168">
        <v>1292997600</v>
      </c>
      <c r="K168">
        <v>1293343200</v>
      </c>
      <c r="L168" t="b">
        <v>0</v>
      </c>
      <c r="M168" t="b">
        <v>0</v>
      </c>
      <c r="N168" t="s">
        <v>122</v>
      </c>
      <c r="O168" s="5">
        <f t="shared" si="8"/>
        <v>1.3713265306122449</v>
      </c>
      <c r="P168" s="7">
        <f t="shared" si="9"/>
        <v>55.077868852459019</v>
      </c>
      <c r="Q168" t="s">
        <v>2050</v>
      </c>
      <c r="R168" t="s">
        <v>2051</v>
      </c>
      <c r="S168" s="15">
        <f t="shared" si="10"/>
        <v>40534.25</v>
      </c>
      <c r="T168" s="15">
        <f t="shared" si="11"/>
        <v>40538.25</v>
      </c>
    </row>
    <row r="169" spans="1:20" ht="17" x14ac:dyDescent="0.2">
      <c r="A169">
        <v>167</v>
      </c>
      <c r="B169" t="s">
        <v>386</v>
      </c>
      <c r="C169" s="3" t="s">
        <v>387</v>
      </c>
      <c r="D169">
        <v>2600</v>
      </c>
      <c r="E169">
        <v>10804</v>
      </c>
      <c r="F169" t="s">
        <v>20</v>
      </c>
      <c r="G169">
        <v>146</v>
      </c>
      <c r="H169" t="s">
        <v>26</v>
      </c>
      <c r="I169" t="s">
        <v>27</v>
      </c>
      <c r="J169">
        <v>1370840400</v>
      </c>
      <c r="K169">
        <v>1371704400</v>
      </c>
      <c r="L169" t="b">
        <v>0</v>
      </c>
      <c r="M169" t="b">
        <v>0</v>
      </c>
      <c r="N169" t="s">
        <v>33</v>
      </c>
      <c r="O169" s="5">
        <f t="shared" si="8"/>
        <v>4.155384615384615</v>
      </c>
      <c r="P169" s="7">
        <f t="shared" si="9"/>
        <v>74</v>
      </c>
      <c r="Q169" t="s">
        <v>2035</v>
      </c>
      <c r="R169" t="s">
        <v>2036</v>
      </c>
      <c r="S169" s="15">
        <f t="shared" si="10"/>
        <v>41435.208333333336</v>
      </c>
      <c r="T169" s="15">
        <f t="shared" si="11"/>
        <v>41445.208333333336</v>
      </c>
    </row>
    <row r="170" spans="1:20" ht="17" x14ac:dyDescent="0.2">
      <c r="A170">
        <v>168</v>
      </c>
      <c r="B170" t="s">
        <v>388</v>
      </c>
      <c r="C170" s="3" t="s">
        <v>389</v>
      </c>
      <c r="D170">
        <v>128100</v>
      </c>
      <c r="E170">
        <v>40107</v>
      </c>
      <c r="F170" t="s">
        <v>14</v>
      </c>
      <c r="G170">
        <v>955</v>
      </c>
      <c r="H170" t="s">
        <v>36</v>
      </c>
      <c r="I170" t="s">
        <v>37</v>
      </c>
      <c r="J170">
        <v>1550815200</v>
      </c>
      <c r="K170">
        <v>1552798800</v>
      </c>
      <c r="L170" t="b">
        <v>0</v>
      </c>
      <c r="M170" t="b">
        <v>1</v>
      </c>
      <c r="N170" t="s">
        <v>60</v>
      </c>
      <c r="O170" s="5">
        <f t="shared" si="8"/>
        <v>0.3130913348946136</v>
      </c>
      <c r="P170" s="7">
        <f t="shared" si="9"/>
        <v>41.996858638743454</v>
      </c>
      <c r="Q170" t="s">
        <v>2031</v>
      </c>
      <c r="R170" t="s">
        <v>2041</v>
      </c>
      <c r="S170" s="15">
        <f t="shared" si="10"/>
        <v>43518.25</v>
      </c>
      <c r="T170" s="15">
        <f t="shared" si="11"/>
        <v>43541.208333333328</v>
      </c>
    </row>
    <row r="171" spans="1:20" ht="17" x14ac:dyDescent="0.2">
      <c r="A171">
        <v>169</v>
      </c>
      <c r="B171" t="s">
        <v>390</v>
      </c>
      <c r="C171" s="3" t="s">
        <v>391</v>
      </c>
      <c r="D171">
        <v>23300</v>
      </c>
      <c r="E171">
        <v>98811</v>
      </c>
      <c r="F171" t="s">
        <v>20</v>
      </c>
      <c r="G171">
        <v>1267</v>
      </c>
      <c r="H171" t="s">
        <v>21</v>
      </c>
      <c r="I171" t="s">
        <v>22</v>
      </c>
      <c r="J171">
        <v>1339909200</v>
      </c>
      <c r="K171">
        <v>1342328400</v>
      </c>
      <c r="L171" t="b">
        <v>0</v>
      </c>
      <c r="M171" t="b">
        <v>1</v>
      </c>
      <c r="N171" t="s">
        <v>100</v>
      </c>
      <c r="O171" s="5">
        <f t="shared" si="8"/>
        <v>4.240815450643777</v>
      </c>
      <c r="P171" s="7">
        <f t="shared" si="9"/>
        <v>77.988161010260455</v>
      </c>
      <c r="Q171" t="s">
        <v>2037</v>
      </c>
      <c r="R171" t="s">
        <v>2048</v>
      </c>
      <c r="S171" s="15">
        <f t="shared" si="10"/>
        <v>41077.208333333336</v>
      </c>
      <c r="T171" s="15">
        <f t="shared" si="11"/>
        <v>41105.208333333336</v>
      </c>
    </row>
    <row r="172" spans="1:20" ht="17" x14ac:dyDescent="0.2">
      <c r="A172">
        <v>170</v>
      </c>
      <c r="B172" t="s">
        <v>392</v>
      </c>
      <c r="C172" s="3" t="s">
        <v>393</v>
      </c>
      <c r="D172">
        <v>188100</v>
      </c>
      <c r="E172">
        <v>5528</v>
      </c>
      <c r="F172" t="s">
        <v>14</v>
      </c>
      <c r="G172">
        <v>67</v>
      </c>
      <c r="H172" t="s">
        <v>21</v>
      </c>
      <c r="I172" t="s">
        <v>22</v>
      </c>
      <c r="J172">
        <v>1501736400</v>
      </c>
      <c r="K172">
        <v>1502341200</v>
      </c>
      <c r="L172" t="b">
        <v>0</v>
      </c>
      <c r="M172" t="b">
        <v>0</v>
      </c>
      <c r="N172" t="s">
        <v>60</v>
      </c>
      <c r="O172" s="5">
        <f t="shared" si="8"/>
        <v>2.9388623072833599E-2</v>
      </c>
      <c r="P172" s="7">
        <f t="shared" si="9"/>
        <v>82.507462686567166</v>
      </c>
      <c r="Q172" t="s">
        <v>2031</v>
      </c>
      <c r="R172" t="s">
        <v>2041</v>
      </c>
      <c r="S172" s="15">
        <f t="shared" si="10"/>
        <v>42950.208333333328</v>
      </c>
      <c r="T172" s="15">
        <f t="shared" si="11"/>
        <v>42957.208333333328</v>
      </c>
    </row>
    <row r="173" spans="1:20" ht="34" x14ac:dyDescent="0.2">
      <c r="A173">
        <v>171</v>
      </c>
      <c r="B173" t="s">
        <v>394</v>
      </c>
      <c r="C173" s="3" t="s">
        <v>395</v>
      </c>
      <c r="D173">
        <v>4900</v>
      </c>
      <c r="E173">
        <v>521</v>
      </c>
      <c r="F173" t="s">
        <v>14</v>
      </c>
      <c r="G173">
        <v>5</v>
      </c>
      <c r="H173" t="s">
        <v>21</v>
      </c>
      <c r="I173" t="s">
        <v>22</v>
      </c>
      <c r="J173">
        <v>1395291600</v>
      </c>
      <c r="K173">
        <v>1397192400</v>
      </c>
      <c r="L173" t="b">
        <v>0</v>
      </c>
      <c r="M173" t="b">
        <v>0</v>
      </c>
      <c r="N173" t="s">
        <v>206</v>
      </c>
      <c r="O173" s="5">
        <f t="shared" si="8"/>
        <v>0.1063265306122449</v>
      </c>
      <c r="P173" s="7">
        <f t="shared" si="9"/>
        <v>104.2</v>
      </c>
      <c r="Q173" t="s">
        <v>2043</v>
      </c>
      <c r="R173" t="s">
        <v>2055</v>
      </c>
      <c r="S173" s="15">
        <f t="shared" si="10"/>
        <v>41718.208333333336</v>
      </c>
      <c r="T173" s="15">
        <f t="shared" si="11"/>
        <v>41740.208333333336</v>
      </c>
    </row>
    <row r="174" spans="1:20" ht="17" x14ac:dyDescent="0.2">
      <c r="A174">
        <v>172</v>
      </c>
      <c r="B174" t="s">
        <v>396</v>
      </c>
      <c r="C174" s="3" t="s">
        <v>397</v>
      </c>
      <c r="D174">
        <v>800</v>
      </c>
      <c r="E174">
        <v>663</v>
      </c>
      <c r="F174" t="s">
        <v>14</v>
      </c>
      <c r="G174">
        <v>26</v>
      </c>
      <c r="H174" t="s">
        <v>21</v>
      </c>
      <c r="I174" t="s">
        <v>22</v>
      </c>
      <c r="J174">
        <v>1405746000</v>
      </c>
      <c r="K174">
        <v>1407042000</v>
      </c>
      <c r="L174" t="b">
        <v>0</v>
      </c>
      <c r="M174" t="b">
        <v>1</v>
      </c>
      <c r="N174" t="s">
        <v>42</v>
      </c>
      <c r="O174" s="5">
        <f t="shared" si="8"/>
        <v>0.82874999999999999</v>
      </c>
      <c r="P174" s="7">
        <f t="shared" si="9"/>
        <v>25.5</v>
      </c>
      <c r="Q174" t="s">
        <v>2037</v>
      </c>
      <c r="R174" t="s">
        <v>2038</v>
      </c>
      <c r="S174" s="15">
        <f t="shared" si="10"/>
        <v>41839.208333333336</v>
      </c>
      <c r="T174" s="15">
        <f t="shared" si="11"/>
        <v>41854.208333333336</v>
      </c>
    </row>
    <row r="175" spans="1:20" ht="34" x14ac:dyDescent="0.2">
      <c r="A175">
        <v>173</v>
      </c>
      <c r="B175" t="s">
        <v>398</v>
      </c>
      <c r="C175" s="3" t="s">
        <v>399</v>
      </c>
      <c r="D175">
        <v>96700</v>
      </c>
      <c r="E175">
        <v>157635</v>
      </c>
      <c r="F175" t="s">
        <v>20</v>
      </c>
      <c r="G175">
        <v>1561</v>
      </c>
      <c r="H175" t="s">
        <v>21</v>
      </c>
      <c r="I175" t="s">
        <v>22</v>
      </c>
      <c r="J175">
        <v>1368853200</v>
      </c>
      <c r="K175">
        <v>1369371600</v>
      </c>
      <c r="L175" t="b">
        <v>0</v>
      </c>
      <c r="M175" t="b">
        <v>0</v>
      </c>
      <c r="N175" t="s">
        <v>33</v>
      </c>
      <c r="O175" s="5">
        <f t="shared" si="8"/>
        <v>1.6301447776628748</v>
      </c>
      <c r="P175" s="7">
        <f t="shared" si="9"/>
        <v>100.98334401024984</v>
      </c>
      <c r="Q175" t="s">
        <v>2035</v>
      </c>
      <c r="R175" t="s">
        <v>2036</v>
      </c>
      <c r="S175" s="15">
        <f t="shared" si="10"/>
        <v>41412.208333333336</v>
      </c>
      <c r="T175" s="15">
        <f t="shared" si="11"/>
        <v>41418.208333333336</v>
      </c>
    </row>
    <row r="176" spans="1:20" ht="17" x14ac:dyDescent="0.2">
      <c r="A176">
        <v>174</v>
      </c>
      <c r="B176" t="s">
        <v>400</v>
      </c>
      <c r="C176" s="3" t="s">
        <v>401</v>
      </c>
      <c r="D176">
        <v>600</v>
      </c>
      <c r="E176">
        <v>5368</v>
      </c>
      <c r="F176" t="s">
        <v>20</v>
      </c>
      <c r="G176">
        <v>48</v>
      </c>
      <c r="H176" t="s">
        <v>21</v>
      </c>
      <c r="I176" t="s">
        <v>22</v>
      </c>
      <c r="J176">
        <v>1444021200</v>
      </c>
      <c r="K176">
        <v>1444107600</v>
      </c>
      <c r="L176" t="b">
        <v>0</v>
      </c>
      <c r="M176" t="b">
        <v>1</v>
      </c>
      <c r="N176" t="s">
        <v>65</v>
      </c>
      <c r="O176" s="5">
        <f t="shared" si="8"/>
        <v>8.9466666666666672</v>
      </c>
      <c r="P176" s="7">
        <f t="shared" si="9"/>
        <v>111.83333333333333</v>
      </c>
      <c r="Q176" t="s">
        <v>2033</v>
      </c>
      <c r="R176" t="s">
        <v>2042</v>
      </c>
      <c r="S176" s="15">
        <f t="shared" si="10"/>
        <v>42282.208333333328</v>
      </c>
      <c r="T176" s="15">
        <f t="shared" si="11"/>
        <v>42283.208333333328</v>
      </c>
    </row>
    <row r="177" spans="1:20" ht="17" x14ac:dyDescent="0.2">
      <c r="A177">
        <v>175</v>
      </c>
      <c r="B177" t="s">
        <v>402</v>
      </c>
      <c r="C177" s="3" t="s">
        <v>403</v>
      </c>
      <c r="D177">
        <v>181200</v>
      </c>
      <c r="E177">
        <v>47459</v>
      </c>
      <c r="F177" t="s">
        <v>14</v>
      </c>
      <c r="G177">
        <v>1130</v>
      </c>
      <c r="H177" t="s">
        <v>21</v>
      </c>
      <c r="I177" t="s">
        <v>22</v>
      </c>
      <c r="J177">
        <v>1472619600</v>
      </c>
      <c r="K177">
        <v>1474261200</v>
      </c>
      <c r="L177" t="b">
        <v>0</v>
      </c>
      <c r="M177" t="b">
        <v>0</v>
      </c>
      <c r="N177" t="s">
        <v>33</v>
      </c>
      <c r="O177" s="5">
        <f t="shared" si="8"/>
        <v>0.26191501103752757</v>
      </c>
      <c r="P177" s="7">
        <f t="shared" si="9"/>
        <v>41.999115044247787</v>
      </c>
      <c r="Q177" t="s">
        <v>2035</v>
      </c>
      <c r="R177" t="s">
        <v>2036</v>
      </c>
      <c r="S177" s="15">
        <f t="shared" si="10"/>
        <v>42613.208333333328</v>
      </c>
      <c r="T177" s="15">
        <f t="shared" si="11"/>
        <v>42632.208333333328</v>
      </c>
    </row>
    <row r="178" spans="1:20" ht="34" x14ac:dyDescent="0.2">
      <c r="A178">
        <v>176</v>
      </c>
      <c r="B178" t="s">
        <v>404</v>
      </c>
      <c r="C178" s="3" t="s">
        <v>405</v>
      </c>
      <c r="D178">
        <v>115000</v>
      </c>
      <c r="E178">
        <v>86060</v>
      </c>
      <c r="F178" t="s">
        <v>14</v>
      </c>
      <c r="G178">
        <v>782</v>
      </c>
      <c r="H178" t="s">
        <v>21</v>
      </c>
      <c r="I178" t="s">
        <v>22</v>
      </c>
      <c r="J178">
        <v>1472878800</v>
      </c>
      <c r="K178">
        <v>1473656400</v>
      </c>
      <c r="L178" t="b">
        <v>0</v>
      </c>
      <c r="M178" t="b">
        <v>0</v>
      </c>
      <c r="N178" t="s">
        <v>33</v>
      </c>
      <c r="O178" s="5">
        <f t="shared" si="8"/>
        <v>0.74834782608695649</v>
      </c>
      <c r="P178" s="7">
        <f t="shared" si="9"/>
        <v>110.05115089514067</v>
      </c>
      <c r="Q178" t="s">
        <v>2035</v>
      </c>
      <c r="R178" t="s">
        <v>2036</v>
      </c>
      <c r="S178" s="15">
        <f t="shared" si="10"/>
        <v>42616.208333333328</v>
      </c>
      <c r="T178" s="15">
        <f t="shared" si="11"/>
        <v>42625.208333333328</v>
      </c>
    </row>
    <row r="179" spans="1:20" ht="17" x14ac:dyDescent="0.2">
      <c r="A179">
        <v>177</v>
      </c>
      <c r="B179" t="s">
        <v>406</v>
      </c>
      <c r="C179" s="3" t="s">
        <v>407</v>
      </c>
      <c r="D179">
        <v>38800</v>
      </c>
      <c r="E179">
        <v>161593</v>
      </c>
      <c r="F179" t="s">
        <v>20</v>
      </c>
      <c r="G179">
        <v>2739</v>
      </c>
      <c r="H179" t="s">
        <v>21</v>
      </c>
      <c r="I179" t="s">
        <v>22</v>
      </c>
      <c r="J179">
        <v>1289800800</v>
      </c>
      <c r="K179">
        <v>1291960800</v>
      </c>
      <c r="L179" t="b">
        <v>0</v>
      </c>
      <c r="M179" t="b">
        <v>0</v>
      </c>
      <c r="N179" t="s">
        <v>33</v>
      </c>
      <c r="O179" s="5">
        <f t="shared" si="8"/>
        <v>4.1647680412371137</v>
      </c>
      <c r="P179" s="7">
        <f t="shared" si="9"/>
        <v>58.997079225994888</v>
      </c>
      <c r="Q179" t="s">
        <v>2035</v>
      </c>
      <c r="R179" t="s">
        <v>2036</v>
      </c>
      <c r="S179" s="15">
        <f t="shared" si="10"/>
        <v>40497.25</v>
      </c>
      <c r="T179" s="15">
        <f t="shared" si="11"/>
        <v>40522.25</v>
      </c>
    </row>
    <row r="180" spans="1:20" ht="17" x14ac:dyDescent="0.2">
      <c r="A180">
        <v>178</v>
      </c>
      <c r="B180" t="s">
        <v>408</v>
      </c>
      <c r="C180" s="3" t="s">
        <v>409</v>
      </c>
      <c r="D180">
        <v>7200</v>
      </c>
      <c r="E180">
        <v>6927</v>
      </c>
      <c r="F180" t="s">
        <v>14</v>
      </c>
      <c r="G180">
        <v>210</v>
      </c>
      <c r="H180" t="s">
        <v>21</v>
      </c>
      <c r="I180" t="s">
        <v>22</v>
      </c>
      <c r="J180">
        <v>1505970000</v>
      </c>
      <c r="K180">
        <v>1506747600</v>
      </c>
      <c r="L180" t="b">
        <v>0</v>
      </c>
      <c r="M180" t="b">
        <v>0</v>
      </c>
      <c r="N180" t="s">
        <v>17</v>
      </c>
      <c r="O180" s="5">
        <f t="shared" si="8"/>
        <v>0.96208333333333329</v>
      </c>
      <c r="P180" s="7">
        <f t="shared" si="9"/>
        <v>32.985714285714288</v>
      </c>
      <c r="Q180" t="s">
        <v>2029</v>
      </c>
      <c r="R180" t="s">
        <v>2030</v>
      </c>
      <c r="S180" s="15">
        <f t="shared" si="10"/>
        <v>42999.208333333328</v>
      </c>
      <c r="T180" s="15">
        <f t="shared" si="11"/>
        <v>43008.208333333328</v>
      </c>
    </row>
    <row r="181" spans="1:20" ht="34" x14ac:dyDescent="0.2">
      <c r="A181">
        <v>179</v>
      </c>
      <c r="B181" t="s">
        <v>410</v>
      </c>
      <c r="C181" s="3" t="s">
        <v>411</v>
      </c>
      <c r="D181">
        <v>44500</v>
      </c>
      <c r="E181">
        <v>159185</v>
      </c>
      <c r="F181" t="s">
        <v>20</v>
      </c>
      <c r="G181">
        <v>3537</v>
      </c>
      <c r="H181" t="s">
        <v>15</v>
      </c>
      <c r="I181" t="s">
        <v>16</v>
      </c>
      <c r="J181">
        <v>1363496400</v>
      </c>
      <c r="K181">
        <v>1363582800</v>
      </c>
      <c r="L181" t="b">
        <v>0</v>
      </c>
      <c r="M181" t="b">
        <v>1</v>
      </c>
      <c r="N181" t="s">
        <v>33</v>
      </c>
      <c r="O181" s="5">
        <f t="shared" si="8"/>
        <v>3.5771910112359548</v>
      </c>
      <c r="P181" s="7">
        <f t="shared" si="9"/>
        <v>45.005654509471306</v>
      </c>
      <c r="Q181" t="s">
        <v>2035</v>
      </c>
      <c r="R181" t="s">
        <v>2036</v>
      </c>
      <c r="S181" s="15">
        <f t="shared" si="10"/>
        <v>41350.208333333336</v>
      </c>
      <c r="T181" s="15">
        <f t="shared" si="11"/>
        <v>41351.208333333336</v>
      </c>
    </row>
    <row r="182" spans="1:20" ht="17" x14ac:dyDescent="0.2">
      <c r="A182">
        <v>180</v>
      </c>
      <c r="B182" t="s">
        <v>412</v>
      </c>
      <c r="C182" s="3" t="s">
        <v>413</v>
      </c>
      <c r="D182">
        <v>56000</v>
      </c>
      <c r="E182">
        <v>172736</v>
      </c>
      <c r="F182" t="s">
        <v>20</v>
      </c>
      <c r="G182">
        <v>2107</v>
      </c>
      <c r="H182" t="s">
        <v>26</v>
      </c>
      <c r="I182" t="s">
        <v>27</v>
      </c>
      <c r="J182">
        <v>1269234000</v>
      </c>
      <c r="K182">
        <v>1269666000</v>
      </c>
      <c r="L182" t="b">
        <v>0</v>
      </c>
      <c r="M182" t="b">
        <v>0</v>
      </c>
      <c r="N182" t="s">
        <v>65</v>
      </c>
      <c r="O182" s="5">
        <f t="shared" si="8"/>
        <v>3.0845714285714285</v>
      </c>
      <c r="P182" s="7">
        <f t="shared" si="9"/>
        <v>81.98196487897485</v>
      </c>
      <c r="Q182" t="s">
        <v>2033</v>
      </c>
      <c r="R182" t="s">
        <v>2042</v>
      </c>
      <c r="S182" s="15">
        <f t="shared" si="10"/>
        <v>40259.208333333336</v>
      </c>
      <c r="T182" s="15">
        <f t="shared" si="11"/>
        <v>40264.208333333336</v>
      </c>
    </row>
    <row r="183" spans="1:20" ht="17" x14ac:dyDescent="0.2">
      <c r="A183">
        <v>181</v>
      </c>
      <c r="B183" t="s">
        <v>414</v>
      </c>
      <c r="C183" s="3" t="s">
        <v>415</v>
      </c>
      <c r="D183">
        <v>8600</v>
      </c>
      <c r="E183">
        <v>5315</v>
      </c>
      <c r="F183" t="s">
        <v>14</v>
      </c>
      <c r="G183">
        <v>136</v>
      </c>
      <c r="H183" t="s">
        <v>21</v>
      </c>
      <c r="I183" t="s">
        <v>22</v>
      </c>
      <c r="J183">
        <v>1507093200</v>
      </c>
      <c r="K183">
        <v>1508648400</v>
      </c>
      <c r="L183" t="b">
        <v>0</v>
      </c>
      <c r="M183" t="b">
        <v>0</v>
      </c>
      <c r="N183" t="s">
        <v>28</v>
      </c>
      <c r="O183" s="5">
        <f t="shared" si="8"/>
        <v>0.61802325581395345</v>
      </c>
      <c r="P183" s="7">
        <f t="shared" si="9"/>
        <v>39.080882352941174</v>
      </c>
      <c r="Q183" t="s">
        <v>2033</v>
      </c>
      <c r="R183" t="s">
        <v>2034</v>
      </c>
      <c r="S183" s="15">
        <f t="shared" si="10"/>
        <v>43012.208333333328</v>
      </c>
      <c r="T183" s="15">
        <f t="shared" si="11"/>
        <v>43030.208333333328</v>
      </c>
    </row>
    <row r="184" spans="1:20" ht="34" x14ac:dyDescent="0.2">
      <c r="A184">
        <v>182</v>
      </c>
      <c r="B184" t="s">
        <v>416</v>
      </c>
      <c r="C184" s="3" t="s">
        <v>417</v>
      </c>
      <c r="D184">
        <v>27100</v>
      </c>
      <c r="E184">
        <v>195750</v>
      </c>
      <c r="F184" t="s">
        <v>20</v>
      </c>
      <c r="G184">
        <v>3318</v>
      </c>
      <c r="H184" t="s">
        <v>36</v>
      </c>
      <c r="I184" t="s">
        <v>37</v>
      </c>
      <c r="J184">
        <v>1560574800</v>
      </c>
      <c r="K184">
        <v>1561957200</v>
      </c>
      <c r="L184" t="b">
        <v>0</v>
      </c>
      <c r="M184" t="b">
        <v>0</v>
      </c>
      <c r="N184" t="s">
        <v>33</v>
      </c>
      <c r="O184" s="5">
        <f t="shared" si="8"/>
        <v>7.2232472324723247</v>
      </c>
      <c r="P184" s="7">
        <f t="shared" si="9"/>
        <v>58.996383363471971</v>
      </c>
      <c r="Q184" t="s">
        <v>2035</v>
      </c>
      <c r="R184" t="s">
        <v>2036</v>
      </c>
      <c r="S184" s="15">
        <f t="shared" si="10"/>
        <v>43631.208333333328</v>
      </c>
      <c r="T184" s="15">
        <f t="shared" si="11"/>
        <v>43647.208333333328</v>
      </c>
    </row>
    <row r="185" spans="1:20" ht="34" x14ac:dyDescent="0.2">
      <c r="A185">
        <v>183</v>
      </c>
      <c r="B185" t="s">
        <v>418</v>
      </c>
      <c r="C185" s="3" t="s">
        <v>419</v>
      </c>
      <c r="D185">
        <v>5100</v>
      </c>
      <c r="E185">
        <v>3525</v>
      </c>
      <c r="F185" t="s">
        <v>14</v>
      </c>
      <c r="G185">
        <v>86</v>
      </c>
      <c r="H185" t="s">
        <v>15</v>
      </c>
      <c r="I185" t="s">
        <v>16</v>
      </c>
      <c r="J185">
        <v>1284008400</v>
      </c>
      <c r="K185">
        <v>1285131600</v>
      </c>
      <c r="L185" t="b">
        <v>0</v>
      </c>
      <c r="M185" t="b">
        <v>0</v>
      </c>
      <c r="N185" t="s">
        <v>23</v>
      </c>
      <c r="O185" s="5">
        <f t="shared" si="8"/>
        <v>0.69117647058823528</v>
      </c>
      <c r="P185" s="7">
        <f t="shared" si="9"/>
        <v>40.988372093023258</v>
      </c>
      <c r="Q185" t="s">
        <v>2031</v>
      </c>
      <c r="R185" t="s">
        <v>2032</v>
      </c>
      <c r="S185" s="15">
        <f t="shared" si="10"/>
        <v>40430.208333333336</v>
      </c>
      <c r="T185" s="15">
        <f t="shared" si="11"/>
        <v>40443.208333333336</v>
      </c>
    </row>
    <row r="186" spans="1:20" ht="17" x14ac:dyDescent="0.2">
      <c r="A186">
        <v>184</v>
      </c>
      <c r="B186" t="s">
        <v>420</v>
      </c>
      <c r="C186" s="3" t="s">
        <v>421</v>
      </c>
      <c r="D186">
        <v>3600</v>
      </c>
      <c r="E186">
        <v>10550</v>
      </c>
      <c r="F186" t="s">
        <v>20</v>
      </c>
      <c r="G186">
        <v>340</v>
      </c>
      <c r="H186" t="s">
        <v>21</v>
      </c>
      <c r="I186" t="s">
        <v>22</v>
      </c>
      <c r="J186">
        <v>1556859600</v>
      </c>
      <c r="K186">
        <v>1556946000</v>
      </c>
      <c r="L186" t="b">
        <v>0</v>
      </c>
      <c r="M186" t="b">
        <v>0</v>
      </c>
      <c r="N186" t="s">
        <v>33</v>
      </c>
      <c r="O186" s="5">
        <f t="shared" si="8"/>
        <v>2.9305555555555554</v>
      </c>
      <c r="P186" s="7">
        <f t="shared" si="9"/>
        <v>31.029411764705884</v>
      </c>
      <c r="Q186" t="s">
        <v>2035</v>
      </c>
      <c r="R186" t="s">
        <v>2036</v>
      </c>
      <c r="S186" s="15">
        <f t="shared" si="10"/>
        <v>43588.208333333328</v>
      </c>
      <c r="T186" s="15">
        <f t="shared" si="11"/>
        <v>43589.208333333328</v>
      </c>
    </row>
    <row r="187" spans="1:20" ht="17" x14ac:dyDescent="0.2">
      <c r="A187">
        <v>185</v>
      </c>
      <c r="B187" t="s">
        <v>422</v>
      </c>
      <c r="C187" s="3" t="s">
        <v>423</v>
      </c>
      <c r="D187">
        <v>1000</v>
      </c>
      <c r="E187">
        <v>718</v>
      </c>
      <c r="F187" t="s">
        <v>14</v>
      </c>
      <c r="G187">
        <v>19</v>
      </c>
      <c r="H187" t="s">
        <v>21</v>
      </c>
      <c r="I187" t="s">
        <v>22</v>
      </c>
      <c r="J187">
        <v>1526187600</v>
      </c>
      <c r="K187">
        <v>1527138000</v>
      </c>
      <c r="L187" t="b">
        <v>0</v>
      </c>
      <c r="M187" t="b">
        <v>0</v>
      </c>
      <c r="N187" t="s">
        <v>269</v>
      </c>
      <c r="O187" s="5">
        <f t="shared" si="8"/>
        <v>0.71799999999999997</v>
      </c>
      <c r="P187" s="7">
        <f t="shared" si="9"/>
        <v>37.789473684210527</v>
      </c>
      <c r="Q187" t="s">
        <v>2037</v>
      </c>
      <c r="R187" t="s">
        <v>2056</v>
      </c>
      <c r="S187" s="15">
        <f t="shared" si="10"/>
        <v>43233.208333333328</v>
      </c>
      <c r="T187" s="15">
        <f t="shared" si="11"/>
        <v>43244.208333333328</v>
      </c>
    </row>
    <row r="188" spans="1:20" ht="17" x14ac:dyDescent="0.2">
      <c r="A188">
        <v>186</v>
      </c>
      <c r="B188" t="s">
        <v>424</v>
      </c>
      <c r="C188" s="3" t="s">
        <v>425</v>
      </c>
      <c r="D188">
        <v>88800</v>
      </c>
      <c r="E188">
        <v>28358</v>
      </c>
      <c r="F188" t="s">
        <v>14</v>
      </c>
      <c r="G188">
        <v>886</v>
      </c>
      <c r="H188" t="s">
        <v>21</v>
      </c>
      <c r="I188" t="s">
        <v>22</v>
      </c>
      <c r="J188">
        <v>1400821200</v>
      </c>
      <c r="K188">
        <v>1402117200</v>
      </c>
      <c r="L188" t="b">
        <v>0</v>
      </c>
      <c r="M188" t="b">
        <v>0</v>
      </c>
      <c r="N188" t="s">
        <v>33</v>
      </c>
      <c r="O188" s="5">
        <f t="shared" si="8"/>
        <v>0.31934684684684683</v>
      </c>
      <c r="P188" s="7">
        <f t="shared" si="9"/>
        <v>32.006772009029348</v>
      </c>
      <c r="Q188" t="s">
        <v>2035</v>
      </c>
      <c r="R188" t="s">
        <v>2036</v>
      </c>
      <c r="S188" s="15">
        <f t="shared" si="10"/>
        <v>41782.208333333336</v>
      </c>
      <c r="T188" s="15">
        <f t="shared" si="11"/>
        <v>41797.208333333336</v>
      </c>
    </row>
    <row r="189" spans="1:20" ht="17" x14ac:dyDescent="0.2">
      <c r="A189">
        <v>187</v>
      </c>
      <c r="B189" t="s">
        <v>426</v>
      </c>
      <c r="C189" s="3" t="s">
        <v>427</v>
      </c>
      <c r="D189">
        <v>60200</v>
      </c>
      <c r="E189">
        <v>138384</v>
      </c>
      <c r="F189" t="s">
        <v>20</v>
      </c>
      <c r="G189">
        <v>1442</v>
      </c>
      <c r="H189" t="s">
        <v>15</v>
      </c>
      <c r="I189" t="s">
        <v>16</v>
      </c>
      <c r="J189">
        <v>1361599200</v>
      </c>
      <c r="K189">
        <v>1364014800</v>
      </c>
      <c r="L189" t="b">
        <v>0</v>
      </c>
      <c r="M189" t="b">
        <v>1</v>
      </c>
      <c r="N189" t="s">
        <v>100</v>
      </c>
      <c r="O189" s="5">
        <f t="shared" si="8"/>
        <v>2.2987375415282392</v>
      </c>
      <c r="P189" s="7">
        <f t="shared" si="9"/>
        <v>95.966712898751737</v>
      </c>
      <c r="Q189" t="s">
        <v>2037</v>
      </c>
      <c r="R189" t="s">
        <v>2048</v>
      </c>
      <c r="S189" s="15">
        <f t="shared" si="10"/>
        <v>41328.25</v>
      </c>
      <c r="T189" s="15">
        <f t="shared" si="11"/>
        <v>41356.208333333336</v>
      </c>
    </row>
    <row r="190" spans="1:20" ht="17" x14ac:dyDescent="0.2">
      <c r="A190">
        <v>188</v>
      </c>
      <c r="B190" t="s">
        <v>428</v>
      </c>
      <c r="C190" s="3" t="s">
        <v>429</v>
      </c>
      <c r="D190">
        <v>8200</v>
      </c>
      <c r="E190">
        <v>2625</v>
      </c>
      <c r="F190" t="s">
        <v>14</v>
      </c>
      <c r="G190">
        <v>35</v>
      </c>
      <c r="H190" t="s">
        <v>107</v>
      </c>
      <c r="I190" t="s">
        <v>108</v>
      </c>
      <c r="J190">
        <v>1417500000</v>
      </c>
      <c r="K190">
        <v>1417586400</v>
      </c>
      <c r="L190" t="b">
        <v>0</v>
      </c>
      <c r="M190" t="b">
        <v>0</v>
      </c>
      <c r="N190" t="s">
        <v>33</v>
      </c>
      <c r="O190" s="5">
        <f t="shared" si="8"/>
        <v>0.3201219512195122</v>
      </c>
      <c r="P190" s="7">
        <f t="shared" si="9"/>
        <v>75</v>
      </c>
      <c r="Q190" t="s">
        <v>2035</v>
      </c>
      <c r="R190" t="s">
        <v>2036</v>
      </c>
      <c r="S190" s="15">
        <f t="shared" si="10"/>
        <v>41975.25</v>
      </c>
      <c r="T190" s="15">
        <f t="shared" si="11"/>
        <v>41976.25</v>
      </c>
    </row>
    <row r="191" spans="1:20" ht="17" x14ac:dyDescent="0.2">
      <c r="A191">
        <v>189</v>
      </c>
      <c r="B191" t="s">
        <v>430</v>
      </c>
      <c r="C191" s="3" t="s">
        <v>431</v>
      </c>
      <c r="D191">
        <v>191300</v>
      </c>
      <c r="E191">
        <v>45004</v>
      </c>
      <c r="F191" t="s">
        <v>74</v>
      </c>
      <c r="G191">
        <v>441</v>
      </c>
      <c r="H191" t="s">
        <v>21</v>
      </c>
      <c r="I191" t="s">
        <v>22</v>
      </c>
      <c r="J191">
        <v>1457071200</v>
      </c>
      <c r="K191">
        <v>1457071200</v>
      </c>
      <c r="L191" t="b">
        <v>0</v>
      </c>
      <c r="M191" t="b">
        <v>0</v>
      </c>
      <c r="N191" t="s">
        <v>33</v>
      </c>
      <c r="O191" s="5">
        <f t="shared" si="8"/>
        <v>0.23525352848928385</v>
      </c>
      <c r="P191" s="7">
        <f t="shared" si="9"/>
        <v>102.0498866213152</v>
      </c>
      <c r="Q191" t="s">
        <v>2035</v>
      </c>
      <c r="R191" t="s">
        <v>2036</v>
      </c>
      <c r="S191" s="15">
        <f t="shared" si="10"/>
        <v>42433.25</v>
      </c>
      <c r="T191" s="15">
        <f t="shared" si="11"/>
        <v>42433.25</v>
      </c>
    </row>
    <row r="192" spans="1:20" ht="17" x14ac:dyDescent="0.2">
      <c r="A192">
        <v>190</v>
      </c>
      <c r="B192" t="s">
        <v>432</v>
      </c>
      <c r="C192" s="3" t="s">
        <v>433</v>
      </c>
      <c r="D192">
        <v>3700</v>
      </c>
      <c r="E192">
        <v>2538</v>
      </c>
      <c r="F192" t="s">
        <v>14</v>
      </c>
      <c r="G192">
        <v>24</v>
      </c>
      <c r="H192" t="s">
        <v>21</v>
      </c>
      <c r="I192" t="s">
        <v>22</v>
      </c>
      <c r="J192">
        <v>1370322000</v>
      </c>
      <c r="K192">
        <v>1370408400</v>
      </c>
      <c r="L192" t="b">
        <v>0</v>
      </c>
      <c r="M192" t="b">
        <v>1</v>
      </c>
      <c r="N192" t="s">
        <v>33</v>
      </c>
      <c r="O192" s="5">
        <f t="shared" si="8"/>
        <v>0.68594594594594593</v>
      </c>
      <c r="P192" s="7">
        <f t="shared" si="9"/>
        <v>105.75</v>
      </c>
      <c r="Q192" t="s">
        <v>2035</v>
      </c>
      <c r="R192" t="s">
        <v>2036</v>
      </c>
      <c r="S192" s="15">
        <f t="shared" si="10"/>
        <v>41429.208333333336</v>
      </c>
      <c r="T192" s="15">
        <f t="shared" si="11"/>
        <v>41430.208333333336</v>
      </c>
    </row>
    <row r="193" spans="1:20" ht="17" x14ac:dyDescent="0.2">
      <c r="A193">
        <v>191</v>
      </c>
      <c r="B193" t="s">
        <v>434</v>
      </c>
      <c r="C193" s="3" t="s">
        <v>435</v>
      </c>
      <c r="D193">
        <v>8400</v>
      </c>
      <c r="E193">
        <v>3188</v>
      </c>
      <c r="F193" t="s">
        <v>14</v>
      </c>
      <c r="G193">
        <v>86</v>
      </c>
      <c r="H193" t="s">
        <v>107</v>
      </c>
      <c r="I193" t="s">
        <v>108</v>
      </c>
      <c r="J193">
        <v>1552366800</v>
      </c>
      <c r="K193">
        <v>1552626000</v>
      </c>
      <c r="L193" t="b">
        <v>0</v>
      </c>
      <c r="M193" t="b">
        <v>0</v>
      </c>
      <c r="N193" t="s">
        <v>33</v>
      </c>
      <c r="O193" s="5">
        <f t="shared" si="8"/>
        <v>0.37952380952380954</v>
      </c>
      <c r="P193" s="7">
        <f t="shared" si="9"/>
        <v>37.069767441860463</v>
      </c>
      <c r="Q193" t="s">
        <v>2035</v>
      </c>
      <c r="R193" t="s">
        <v>2036</v>
      </c>
      <c r="S193" s="15">
        <f t="shared" si="10"/>
        <v>43536.208333333328</v>
      </c>
      <c r="T193" s="15">
        <f t="shared" si="11"/>
        <v>43539.208333333328</v>
      </c>
    </row>
    <row r="194" spans="1:20" ht="17" x14ac:dyDescent="0.2">
      <c r="A194">
        <v>192</v>
      </c>
      <c r="B194" t="s">
        <v>436</v>
      </c>
      <c r="C194" s="3" t="s">
        <v>437</v>
      </c>
      <c r="D194">
        <v>42600</v>
      </c>
      <c r="E194">
        <v>8517</v>
      </c>
      <c r="F194" t="s">
        <v>14</v>
      </c>
      <c r="G194">
        <v>243</v>
      </c>
      <c r="H194" t="s">
        <v>21</v>
      </c>
      <c r="I194" t="s">
        <v>22</v>
      </c>
      <c r="J194">
        <v>1403845200</v>
      </c>
      <c r="K194">
        <v>1404190800</v>
      </c>
      <c r="L194" t="b">
        <v>0</v>
      </c>
      <c r="M194" t="b">
        <v>0</v>
      </c>
      <c r="N194" t="s">
        <v>23</v>
      </c>
      <c r="O194" s="5">
        <f t="shared" si="8"/>
        <v>0.19992957746478873</v>
      </c>
      <c r="P194" s="7">
        <f t="shared" si="9"/>
        <v>35.049382716049379</v>
      </c>
      <c r="Q194" t="s">
        <v>2031</v>
      </c>
      <c r="R194" t="s">
        <v>2032</v>
      </c>
      <c r="S194" s="15">
        <f t="shared" si="10"/>
        <v>41817.208333333336</v>
      </c>
      <c r="T194" s="15">
        <f t="shared" si="11"/>
        <v>41821.208333333336</v>
      </c>
    </row>
    <row r="195" spans="1:20" ht="17" x14ac:dyDescent="0.2">
      <c r="A195">
        <v>193</v>
      </c>
      <c r="B195" t="s">
        <v>438</v>
      </c>
      <c r="C195" s="3" t="s">
        <v>439</v>
      </c>
      <c r="D195">
        <v>6600</v>
      </c>
      <c r="E195">
        <v>3012</v>
      </c>
      <c r="F195" t="s">
        <v>14</v>
      </c>
      <c r="G195">
        <v>65</v>
      </c>
      <c r="H195" t="s">
        <v>21</v>
      </c>
      <c r="I195" t="s">
        <v>22</v>
      </c>
      <c r="J195">
        <v>1523163600</v>
      </c>
      <c r="K195">
        <v>1523509200</v>
      </c>
      <c r="L195" t="b">
        <v>1</v>
      </c>
      <c r="M195" t="b">
        <v>0</v>
      </c>
      <c r="N195" t="s">
        <v>60</v>
      </c>
      <c r="O195" s="5">
        <f t="shared" ref="O195:O258" si="12">E195/D195</f>
        <v>0.45636363636363636</v>
      </c>
      <c r="P195" s="7">
        <f t="shared" ref="P195:P258" si="13">IFERROR(E195/G195,0)</f>
        <v>46.338461538461537</v>
      </c>
      <c r="Q195" t="s">
        <v>2031</v>
      </c>
      <c r="R195" t="s">
        <v>2041</v>
      </c>
      <c r="S195" s="15">
        <f t="shared" ref="S195:S258" si="14">(((J195/60)/60/24)+DATE(1970,1,1))</f>
        <v>43198.208333333328</v>
      </c>
      <c r="T195" s="15">
        <f t="shared" ref="T195:T258" si="15">(((K195/60)/60)/24)+DATE(1970,1,1)</f>
        <v>43202.208333333328</v>
      </c>
    </row>
    <row r="196" spans="1:20" ht="17" x14ac:dyDescent="0.2">
      <c r="A196">
        <v>194</v>
      </c>
      <c r="B196" t="s">
        <v>440</v>
      </c>
      <c r="C196" s="3" t="s">
        <v>441</v>
      </c>
      <c r="D196">
        <v>7100</v>
      </c>
      <c r="E196">
        <v>8716</v>
      </c>
      <c r="F196" t="s">
        <v>20</v>
      </c>
      <c r="G196">
        <v>126</v>
      </c>
      <c r="H196" t="s">
        <v>21</v>
      </c>
      <c r="I196" t="s">
        <v>22</v>
      </c>
      <c r="J196">
        <v>1442206800</v>
      </c>
      <c r="K196">
        <v>1443589200</v>
      </c>
      <c r="L196" t="b">
        <v>0</v>
      </c>
      <c r="M196" t="b">
        <v>0</v>
      </c>
      <c r="N196" t="s">
        <v>148</v>
      </c>
      <c r="O196" s="5">
        <f t="shared" si="12"/>
        <v>1.227605633802817</v>
      </c>
      <c r="P196" s="7">
        <f t="shared" si="13"/>
        <v>69.174603174603178</v>
      </c>
      <c r="Q196" t="s">
        <v>2031</v>
      </c>
      <c r="R196" t="s">
        <v>2053</v>
      </c>
      <c r="S196" s="15">
        <f t="shared" si="14"/>
        <v>42261.208333333328</v>
      </c>
      <c r="T196" s="15">
        <f t="shared" si="15"/>
        <v>42277.208333333328</v>
      </c>
    </row>
    <row r="197" spans="1:20" ht="17" x14ac:dyDescent="0.2">
      <c r="A197">
        <v>195</v>
      </c>
      <c r="B197" t="s">
        <v>442</v>
      </c>
      <c r="C197" s="3" t="s">
        <v>443</v>
      </c>
      <c r="D197">
        <v>15800</v>
      </c>
      <c r="E197">
        <v>57157</v>
      </c>
      <c r="F197" t="s">
        <v>20</v>
      </c>
      <c r="G197">
        <v>524</v>
      </c>
      <c r="H197" t="s">
        <v>21</v>
      </c>
      <c r="I197" t="s">
        <v>22</v>
      </c>
      <c r="J197">
        <v>1532840400</v>
      </c>
      <c r="K197">
        <v>1533445200</v>
      </c>
      <c r="L197" t="b">
        <v>0</v>
      </c>
      <c r="M197" t="b">
        <v>0</v>
      </c>
      <c r="N197" t="s">
        <v>50</v>
      </c>
      <c r="O197" s="5">
        <f t="shared" si="12"/>
        <v>3.61753164556962</v>
      </c>
      <c r="P197" s="7">
        <f t="shared" si="13"/>
        <v>109.07824427480917</v>
      </c>
      <c r="Q197" t="s">
        <v>2031</v>
      </c>
      <c r="R197" t="s">
        <v>2039</v>
      </c>
      <c r="S197" s="15">
        <f t="shared" si="14"/>
        <v>43310.208333333328</v>
      </c>
      <c r="T197" s="15">
        <f t="shared" si="15"/>
        <v>43317.208333333328</v>
      </c>
    </row>
    <row r="198" spans="1:20" ht="17" x14ac:dyDescent="0.2">
      <c r="A198">
        <v>196</v>
      </c>
      <c r="B198" t="s">
        <v>444</v>
      </c>
      <c r="C198" s="3" t="s">
        <v>445</v>
      </c>
      <c r="D198">
        <v>8200</v>
      </c>
      <c r="E198">
        <v>5178</v>
      </c>
      <c r="F198" t="s">
        <v>14</v>
      </c>
      <c r="G198">
        <v>100</v>
      </c>
      <c r="H198" t="s">
        <v>36</v>
      </c>
      <c r="I198" t="s">
        <v>37</v>
      </c>
      <c r="J198">
        <v>1472878800</v>
      </c>
      <c r="K198">
        <v>1474520400</v>
      </c>
      <c r="L198" t="b">
        <v>0</v>
      </c>
      <c r="M198" t="b">
        <v>0</v>
      </c>
      <c r="N198" t="s">
        <v>65</v>
      </c>
      <c r="O198" s="5">
        <f t="shared" si="12"/>
        <v>0.63146341463414635</v>
      </c>
      <c r="P198" s="7">
        <f t="shared" si="13"/>
        <v>51.78</v>
      </c>
      <c r="Q198" t="s">
        <v>2033</v>
      </c>
      <c r="R198" t="s">
        <v>2042</v>
      </c>
      <c r="S198" s="15">
        <f t="shared" si="14"/>
        <v>42616.208333333328</v>
      </c>
      <c r="T198" s="15">
        <f t="shared" si="15"/>
        <v>42635.208333333328</v>
      </c>
    </row>
    <row r="199" spans="1:20" ht="17" x14ac:dyDescent="0.2">
      <c r="A199">
        <v>197</v>
      </c>
      <c r="B199" t="s">
        <v>446</v>
      </c>
      <c r="C199" s="3" t="s">
        <v>447</v>
      </c>
      <c r="D199">
        <v>54700</v>
      </c>
      <c r="E199">
        <v>163118</v>
      </c>
      <c r="F199" t="s">
        <v>20</v>
      </c>
      <c r="G199">
        <v>1989</v>
      </c>
      <c r="H199" t="s">
        <v>21</v>
      </c>
      <c r="I199" t="s">
        <v>22</v>
      </c>
      <c r="J199">
        <v>1498194000</v>
      </c>
      <c r="K199">
        <v>1499403600</v>
      </c>
      <c r="L199" t="b">
        <v>0</v>
      </c>
      <c r="M199" t="b">
        <v>0</v>
      </c>
      <c r="N199" t="s">
        <v>53</v>
      </c>
      <c r="O199" s="5">
        <f t="shared" si="12"/>
        <v>2.9820475319926874</v>
      </c>
      <c r="P199" s="7">
        <f t="shared" si="13"/>
        <v>82.010055304172951</v>
      </c>
      <c r="Q199" t="s">
        <v>2037</v>
      </c>
      <c r="R199" t="s">
        <v>2040</v>
      </c>
      <c r="S199" s="15">
        <f t="shared" si="14"/>
        <v>42909.208333333328</v>
      </c>
      <c r="T199" s="15">
        <f t="shared" si="15"/>
        <v>42923.208333333328</v>
      </c>
    </row>
    <row r="200" spans="1:20" ht="17" x14ac:dyDescent="0.2">
      <c r="A200">
        <v>198</v>
      </c>
      <c r="B200" t="s">
        <v>448</v>
      </c>
      <c r="C200" s="3" t="s">
        <v>449</v>
      </c>
      <c r="D200">
        <v>63200</v>
      </c>
      <c r="E200">
        <v>6041</v>
      </c>
      <c r="F200" t="s">
        <v>14</v>
      </c>
      <c r="G200">
        <v>168</v>
      </c>
      <c r="H200" t="s">
        <v>21</v>
      </c>
      <c r="I200" t="s">
        <v>22</v>
      </c>
      <c r="J200">
        <v>1281070800</v>
      </c>
      <c r="K200">
        <v>1283576400</v>
      </c>
      <c r="L200" t="b">
        <v>0</v>
      </c>
      <c r="M200" t="b">
        <v>0</v>
      </c>
      <c r="N200" t="s">
        <v>50</v>
      </c>
      <c r="O200" s="5">
        <f t="shared" si="12"/>
        <v>9.5585443037974685E-2</v>
      </c>
      <c r="P200" s="7">
        <f t="shared" si="13"/>
        <v>35.958333333333336</v>
      </c>
      <c r="Q200" t="s">
        <v>2031</v>
      </c>
      <c r="R200" t="s">
        <v>2039</v>
      </c>
      <c r="S200" s="15">
        <f t="shared" si="14"/>
        <v>40396.208333333336</v>
      </c>
      <c r="T200" s="15">
        <f t="shared" si="15"/>
        <v>40425.208333333336</v>
      </c>
    </row>
    <row r="201" spans="1:20" ht="17" x14ac:dyDescent="0.2">
      <c r="A201">
        <v>199</v>
      </c>
      <c r="B201" t="s">
        <v>450</v>
      </c>
      <c r="C201" s="3" t="s">
        <v>451</v>
      </c>
      <c r="D201">
        <v>1800</v>
      </c>
      <c r="E201">
        <v>968</v>
      </c>
      <c r="F201" t="s">
        <v>14</v>
      </c>
      <c r="G201">
        <v>13</v>
      </c>
      <c r="H201" t="s">
        <v>21</v>
      </c>
      <c r="I201" t="s">
        <v>22</v>
      </c>
      <c r="J201">
        <v>1436245200</v>
      </c>
      <c r="K201">
        <v>1436590800</v>
      </c>
      <c r="L201" t="b">
        <v>0</v>
      </c>
      <c r="M201" t="b">
        <v>0</v>
      </c>
      <c r="N201" t="s">
        <v>23</v>
      </c>
      <c r="O201" s="5">
        <f t="shared" si="12"/>
        <v>0.5377777777777778</v>
      </c>
      <c r="P201" s="7">
        <f t="shared" si="13"/>
        <v>74.461538461538467</v>
      </c>
      <c r="Q201" t="s">
        <v>2031</v>
      </c>
      <c r="R201" t="s">
        <v>2032</v>
      </c>
      <c r="S201" s="15">
        <f t="shared" si="14"/>
        <v>42192.208333333328</v>
      </c>
      <c r="T201" s="15">
        <f t="shared" si="15"/>
        <v>42196.208333333328</v>
      </c>
    </row>
    <row r="202" spans="1:20" ht="17" x14ac:dyDescent="0.2">
      <c r="A202">
        <v>200</v>
      </c>
      <c r="B202" t="s">
        <v>452</v>
      </c>
      <c r="C202" s="3" t="s">
        <v>453</v>
      </c>
      <c r="D202">
        <v>100</v>
      </c>
      <c r="E202">
        <v>2</v>
      </c>
      <c r="F202" t="s">
        <v>14</v>
      </c>
      <c r="G202">
        <v>1</v>
      </c>
      <c r="H202" t="s">
        <v>15</v>
      </c>
      <c r="I202" t="s">
        <v>16</v>
      </c>
      <c r="J202">
        <v>1269493200</v>
      </c>
      <c r="K202">
        <v>1270443600</v>
      </c>
      <c r="L202" t="b">
        <v>0</v>
      </c>
      <c r="M202" t="b">
        <v>0</v>
      </c>
      <c r="N202" t="s">
        <v>33</v>
      </c>
      <c r="O202" s="5">
        <f t="shared" si="12"/>
        <v>0.02</v>
      </c>
      <c r="P202" s="7">
        <f t="shared" si="13"/>
        <v>2</v>
      </c>
      <c r="Q202" t="s">
        <v>2035</v>
      </c>
      <c r="R202" t="s">
        <v>2036</v>
      </c>
      <c r="S202" s="15">
        <f t="shared" si="14"/>
        <v>40262.208333333336</v>
      </c>
      <c r="T202" s="15">
        <f t="shared" si="15"/>
        <v>40273.208333333336</v>
      </c>
    </row>
    <row r="203" spans="1:20" ht="34" x14ac:dyDescent="0.2">
      <c r="A203">
        <v>201</v>
      </c>
      <c r="B203" t="s">
        <v>454</v>
      </c>
      <c r="C203" s="3" t="s">
        <v>455</v>
      </c>
      <c r="D203">
        <v>2100</v>
      </c>
      <c r="E203">
        <v>14305</v>
      </c>
      <c r="F203" t="s">
        <v>20</v>
      </c>
      <c r="G203">
        <v>157</v>
      </c>
      <c r="H203" t="s">
        <v>21</v>
      </c>
      <c r="I203" t="s">
        <v>22</v>
      </c>
      <c r="J203">
        <v>1406264400</v>
      </c>
      <c r="K203">
        <v>1407819600</v>
      </c>
      <c r="L203" t="b">
        <v>0</v>
      </c>
      <c r="M203" t="b">
        <v>0</v>
      </c>
      <c r="N203" t="s">
        <v>28</v>
      </c>
      <c r="O203" s="5">
        <f t="shared" si="12"/>
        <v>6.8119047619047617</v>
      </c>
      <c r="P203" s="7">
        <f t="shared" si="13"/>
        <v>91.114649681528661</v>
      </c>
      <c r="Q203" t="s">
        <v>2033</v>
      </c>
      <c r="R203" t="s">
        <v>2034</v>
      </c>
      <c r="S203" s="15">
        <f t="shared" si="14"/>
        <v>41845.208333333336</v>
      </c>
      <c r="T203" s="15">
        <f t="shared" si="15"/>
        <v>41863.208333333336</v>
      </c>
    </row>
    <row r="204" spans="1:20" ht="17" x14ac:dyDescent="0.2">
      <c r="A204">
        <v>202</v>
      </c>
      <c r="B204" t="s">
        <v>456</v>
      </c>
      <c r="C204" s="3" t="s">
        <v>457</v>
      </c>
      <c r="D204">
        <v>8300</v>
      </c>
      <c r="E204">
        <v>6543</v>
      </c>
      <c r="F204" t="s">
        <v>74</v>
      </c>
      <c r="G204">
        <v>82</v>
      </c>
      <c r="H204" t="s">
        <v>21</v>
      </c>
      <c r="I204" t="s">
        <v>22</v>
      </c>
      <c r="J204">
        <v>1317531600</v>
      </c>
      <c r="K204">
        <v>1317877200</v>
      </c>
      <c r="L204" t="b">
        <v>0</v>
      </c>
      <c r="M204" t="b">
        <v>0</v>
      </c>
      <c r="N204" t="s">
        <v>17</v>
      </c>
      <c r="O204" s="5">
        <f t="shared" si="12"/>
        <v>0.78831325301204824</v>
      </c>
      <c r="P204" s="7">
        <f t="shared" si="13"/>
        <v>79.792682926829272</v>
      </c>
      <c r="Q204" t="s">
        <v>2029</v>
      </c>
      <c r="R204" t="s">
        <v>2030</v>
      </c>
      <c r="S204" s="15">
        <f t="shared" si="14"/>
        <v>40818.208333333336</v>
      </c>
      <c r="T204" s="15">
        <f t="shared" si="15"/>
        <v>40822.208333333336</v>
      </c>
    </row>
    <row r="205" spans="1:20" ht="34" x14ac:dyDescent="0.2">
      <c r="A205">
        <v>203</v>
      </c>
      <c r="B205" t="s">
        <v>458</v>
      </c>
      <c r="C205" s="3" t="s">
        <v>459</v>
      </c>
      <c r="D205">
        <v>143900</v>
      </c>
      <c r="E205">
        <v>193413</v>
      </c>
      <c r="F205" t="s">
        <v>20</v>
      </c>
      <c r="G205">
        <v>4498</v>
      </c>
      <c r="H205" t="s">
        <v>26</v>
      </c>
      <c r="I205" t="s">
        <v>27</v>
      </c>
      <c r="J205">
        <v>1484632800</v>
      </c>
      <c r="K205">
        <v>1484805600</v>
      </c>
      <c r="L205" t="b">
        <v>0</v>
      </c>
      <c r="M205" t="b">
        <v>0</v>
      </c>
      <c r="N205" t="s">
        <v>33</v>
      </c>
      <c r="O205" s="5">
        <f t="shared" si="12"/>
        <v>1.3440792216817234</v>
      </c>
      <c r="P205" s="7">
        <f t="shared" si="13"/>
        <v>42.999777678968428</v>
      </c>
      <c r="Q205" t="s">
        <v>2035</v>
      </c>
      <c r="R205" t="s">
        <v>2036</v>
      </c>
      <c r="S205" s="15">
        <f t="shared" si="14"/>
        <v>42752.25</v>
      </c>
      <c r="T205" s="15">
        <f t="shared" si="15"/>
        <v>42754.25</v>
      </c>
    </row>
    <row r="206" spans="1:20" ht="17" x14ac:dyDescent="0.2">
      <c r="A206">
        <v>204</v>
      </c>
      <c r="B206" t="s">
        <v>460</v>
      </c>
      <c r="C206" s="3" t="s">
        <v>461</v>
      </c>
      <c r="D206">
        <v>75000</v>
      </c>
      <c r="E206">
        <v>2529</v>
      </c>
      <c r="F206" t="s">
        <v>14</v>
      </c>
      <c r="G206">
        <v>40</v>
      </c>
      <c r="H206" t="s">
        <v>21</v>
      </c>
      <c r="I206" t="s">
        <v>22</v>
      </c>
      <c r="J206">
        <v>1301806800</v>
      </c>
      <c r="K206">
        <v>1302670800</v>
      </c>
      <c r="L206" t="b">
        <v>0</v>
      </c>
      <c r="M206" t="b">
        <v>0</v>
      </c>
      <c r="N206" t="s">
        <v>159</v>
      </c>
      <c r="O206" s="5">
        <f t="shared" si="12"/>
        <v>3.372E-2</v>
      </c>
      <c r="P206" s="7">
        <f t="shared" si="13"/>
        <v>63.225000000000001</v>
      </c>
      <c r="Q206" t="s">
        <v>2031</v>
      </c>
      <c r="R206" t="s">
        <v>2054</v>
      </c>
      <c r="S206" s="15">
        <f t="shared" si="14"/>
        <v>40636.208333333336</v>
      </c>
      <c r="T206" s="15">
        <f t="shared" si="15"/>
        <v>40646.208333333336</v>
      </c>
    </row>
    <row r="207" spans="1:20" ht="17" x14ac:dyDescent="0.2">
      <c r="A207">
        <v>205</v>
      </c>
      <c r="B207" t="s">
        <v>462</v>
      </c>
      <c r="C207" s="3" t="s">
        <v>463</v>
      </c>
      <c r="D207">
        <v>1300</v>
      </c>
      <c r="E207">
        <v>5614</v>
      </c>
      <c r="F207" t="s">
        <v>20</v>
      </c>
      <c r="G207">
        <v>80</v>
      </c>
      <c r="H207" t="s">
        <v>21</v>
      </c>
      <c r="I207" t="s">
        <v>22</v>
      </c>
      <c r="J207">
        <v>1539752400</v>
      </c>
      <c r="K207">
        <v>1540789200</v>
      </c>
      <c r="L207" t="b">
        <v>1</v>
      </c>
      <c r="M207" t="b">
        <v>0</v>
      </c>
      <c r="N207" t="s">
        <v>33</v>
      </c>
      <c r="O207" s="5">
        <f t="shared" si="12"/>
        <v>4.3184615384615386</v>
      </c>
      <c r="P207" s="7">
        <f t="shared" si="13"/>
        <v>70.174999999999997</v>
      </c>
      <c r="Q207" t="s">
        <v>2035</v>
      </c>
      <c r="R207" t="s">
        <v>2036</v>
      </c>
      <c r="S207" s="15">
        <f t="shared" si="14"/>
        <v>43390.208333333328</v>
      </c>
      <c r="T207" s="15">
        <f t="shared" si="15"/>
        <v>43402.208333333328</v>
      </c>
    </row>
    <row r="208" spans="1:20" ht="17" x14ac:dyDescent="0.2">
      <c r="A208">
        <v>206</v>
      </c>
      <c r="B208" t="s">
        <v>464</v>
      </c>
      <c r="C208" s="3" t="s">
        <v>465</v>
      </c>
      <c r="D208">
        <v>9000</v>
      </c>
      <c r="E208">
        <v>3496</v>
      </c>
      <c r="F208" t="s">
        <v>74</v>
      </c>
      <c r="G208">
        <v>57</v>
      </c>
      <c r="H208" t="s">
        <v>21</v>
      </c>
      <c r="I208" t="s">
        <v>22</v>
      </c>
      <c r="J208">
        <v>1267250400</v>
      </c>
      <c r="K208">
        <v>1268028000</v>
      </c>
      <c r="L208" t="b">
        <v>0</v>
      </c>
      <c r="M208" t="b">
        <v>0</v>
      </c>
      <c r="N208" t="s">
        <v>119</v>
      </c>
      <c r="O208" s="5">
        <f t="shared" si="12"/>
        <v>0.38844444444444443</v>
      </c>
      <c r="P208" s="7">
        <f t="shared" si="13"/>
        <v>61.333333333333336</v>
      </c>
      <c r="Q208" t="s">
        <v>2043</v>
      </c>
      <c r="R208" t="s">
        <v>2049</v>
      </c>
      <c r="S208" s="15">
        <f t="shared" si="14"/>
        <v>40236.25</v>
      </c>
      <c r="T208" s="15">
        <f t="shared" si="15"/>
        <v>40245.25</v>
      </c>
    </row>
    <row r="209" spans="1:20" ht="34" x14ac:dyDescent="0.2">
      <c r="A209">
        <v>207</v>
      </c>
      <c r="B209" t="s">
        <v>466</v>
      </c>
      <c r="C209" s="3" t="s">
        <v>467</v>
      </c>
      <c r="D209">
        <v>1000</v>
      </c>
      <c r="E209">
        <v>4257</v>
      </c>
      <c r="F209" t="s">
        <v>20</v>
      </c>
      <c r="G209">
        <v>43</v>
      </c>
      <c r="H209" t="s">
        <v>21</v>
      </c>
      <c r="I209" t="s">
        <v>22</v>
      </c>
      <c r="J209">
        <v>1535432400</v>
      </c>
      <c r="K209">
        <v>1537160400</v>
      </c>
      <c r="L209" t="b">
        <v>0</v>
      </c>
      <c r="M209" t="b">
        <v>1</v>
      </c>
      <c r="N209" t="s">
        <v>23</v>
      </c>
      <c r="O209" s="5">
        <f t="shared" si="12"/>
        <v>4.2569999999999997</v>
      </c>
      <c r="P209" s="7">
        <f t="shared" si="13"/>
        <v>99</v>
      </c>
      <c r="Q209" t="s">
        <v>2031</v>
      </c>
      <c r="R209" t="s">
        <v>2032</v>
      </c>
      <c r="S209" s="15">
        <f t="shared" si="14"/>
        <v>43340.208333333328</v>
      </c>
      <c r="T209" s="15">
        <f t="shared" si="15"/>
        <v>43360.208333333328</v>
      </c>
    </row>
    <row r="210" spans="1:20" ht="17" x14ac:dyDescent="0.2">
      <c r="A210">
        <v>208</v>
      </c>
      <c r="B210" t="s">
        <v>468</v>
      </c>
      <c r="C210" s="3" t="s">
        <v>469</v>
      </c>
      <c r="D210">
        <v>196900</v>
      </c>
      <c r="E210">
        <v>199110</v>
      </c>
      <c r="F210" t="s">
        <v>20</v>
      </c>
      <c r="G210">
        <v>2053</v>
      </c>
      <c r="H210" t="s">
        <v>21</v>
      </c>
      <c r="I210" t="s">
        <v>22</v>
      </c>
      <c r="J210">
        <v>1510207200</v>
      </c>
      <c r="K210">
        <v>1512280800</v>
      </c>
      <c r="L210" t="b">
        <v>0</v>
      </c>
      <c r="M210" t="b">
        <v>0</v>
      </c>
      <c r="N210" t="s">
        <v>42</v>
      </c>
      <c r="O210" s="5">
        <f t="shared" si="12"/>
        <v>1.0112239715591671</v>
      </c>
      <c r="P210" s="7">
        <f t="shared" si="13"/>
        <v>96.984900146127615</v>
      </c>
      <c r="Q210" t="s">
        <v>2037</v>
      </c>
      <c r="R210" t="s">
        <v>2038</v>
      </c>
      <c r="S210" s="15">
        <f t="shared" si="14"/>
        <v>43048.25</v>
      </c>
      <c r="T210" s="15">
        <f t="shared" si="15"/>
        <v>43072.25</v>
      </c>
    </row>
    <row r="211" spans="1:20" ht="17" x14ac:dyDescent="0.2">
      <c r="A211">
        <v>209</v>
      </c>
      <c r="B211" t="s">
        <v>470</v>
      </c>
      <c r="C211" s="3" t="s">
        <v>471</v>
      </c>
      <c r="D211">
        <v>194500</v>
      </c>
      <c r="E211">
        <v>41212</v>
      </c>
      <c r="F211" t="s">
        <v>47</v>
      </c>
      <c r="G211">
        <v>808</v>
      </c>
      <c r="H211" t="s">
        <v>26</v>
      </c>
      <c r="I211" t="s">
        <v>27</v>
      </c>
      <c r="J211">
        <v>1462510800</v>
      </c>
      <c r="K211">
        <v>1463115600</v>
      </c>
      <c r="L211" t="b">
        <v>0</v>
      </c>
      <c r="M211" t="b">
        <v>0</v>
      </c>
      <c r="N211" t="s">
        <v>42</v>
      </c>
      <c r="O211" s="5">
        <f t="shared" si="12"/>
        <v>0.21188688946015424</v>
      </c>
      <c r="P211" s="7">
        <f t="shared" si="13"/>
        <v>51.004950495049506</v>
      </c>
      <c r="Q211" t="s">
        <v>2037</v>
      </c>
      <c r="R211" t="s">
        <v>2038</v>
      </c>
      <c r="S211" s="15">
        <f t="shared" si="14"/>
        <v>42496.208333333328</v>
      </c>
      <c r="T211" s="15">
        <f t="shared" si="15"/>
        <v>42503.208333333328</v>
      </c>
    </row>
    <row r="212" spans="1:20" ht="17" x14ac:dyDescent="0.2">
      <c r="A212">
        <v>210</v>
      </c>
      <c r="B212" t="s">
        <v>472</v>
      </c>
      <c r="C212" s="3" t="s">
        <v>473</v>
      </c>
      <c r="D212">
        <v>9400</v>
      </c>
      <c r="E212">
        <v>6338</v>
      </c>
      <c r="F212" t="s">
        <v>14</v>
      </c>
      <c r="G212">
        <v>226</v>
      </c>
      <c r="H212" t="s">
        <v>36</v>
      </c>
      <c r="I212" t="s">
        <v>37</v>
      </c>
      <c r="J212">
        <v>1488520800</v>
      </c>
      <c r="K212">
        <v>1490850000</v>
      </c>
      <c r="L212" t="b">
        <v>0</v>
      </c>
      <c r="M212" t="b">
        <v>0</v>
      </c>
      <c r="N212" t="s">
        <v>474</v>
      </c>
      <c r="O212" s="5">
        <f t="shared" si="12"/>
        <v>0.67425531914893622</v>
      </c>
      <c r="P212" s="7">
        <f t="shared" si="13"/>
        <v>28.044247787610619</v>
      </c>
      <c r="Q212" t="s">
        <v>2037</v>
      </c>
      <c r="R212" t="s">
        <v>2059</v>
      </c>
      <c r="S212" s="15">
        <f t="shared" si="14"/>
        <v>42797.25</v>
      </c>
      <c r="T212" s="15">
        <f t="shared" si="15"/>
        <v>42824.208333333328</v>
      </c>
    </row>
    <row r="213" spans="1:20" ht="34" x14ac:dyDescent="0.2">
      <c r="A213">
        <v>211</v>
      </c>
      <c r="B213" t="s">
        <v>475</v>
      </c>
      <c r="C213" s="3" t="s">
        <v>476</v>
      </c>
      <c r="D213">
        <v>104400</v>
      </c>
      <c r="E213">
        <v>99100</v>
      </c>
      <c r="F213" t="s">
        <v>14</v>
      </c>
      <c r="G213">
        <v>1625</v>
      </c>
      <c r="H213" t="s">
        <v>21</v>
      </c>
      <c r="I213" t="s">
        <v>22</v>
      </c>
      <c r="J213">
        <v>1377579600</v>
      </c>
      <c r="K213">
        <v>1379653200</v>
      </c>
      <c r="L213" t="b">
        <v>0</v>
      </c>
      <c r="M213" t="b">
        <v>0</v>
      </c>
      <c r="N213" t="s">
        <v>33</v>
      </c>
      <c r="O213" s="5">
        <f t="shared" si="12"/>
        <v>0.9492337164750958</v>
      </c>
      <c r="P213" s="7">
        <f t="shared" si="13"/>
        <v>60.984615384615381</v>
      </c>
      <c r="Q213" t="s">
        <v>2035</v>
      </c>
      <c r="R213" t="s">
        <v>2036</v>
      </c>
      <c r="S213" s="15">
        <f t="shared" si="14"/>
        <v>41513.208333333336</v>
      </c>
      <c r="T213" s="15">
        <f t="shared" si="15"/>
        <v>41537.208333333336</v>
      </c>
    </row>
    <row r="214" spans="1:20" ht="34" x14ac:dyDescent="0.2">
      <c r="A214">
        <v>212</v>
      </c>
      <c r="B214" t="s">
        <v>477</v>
      </c>
      <c r="C214" s="3" t="s">
        <v>478</v>
      </c>
      <c r="D214">
        <v>8100</v>
      </c>
      <c r="E214">
        <v>12300</v>
      </c>
      <c r="F214" t="s">
        <v>20</v>
      </c>
      <c r="G214">
        <v>168</v>
      </c>
      <c r="H214" t="s">
        <v>21</v>
      </c>
      <c r="I214" t="s">
        <v>22</v>
      </c>
      <c r="J214">
        <v>1576389600</v>
      </c>
      <c r="K214">
        <v>1580364000</v>
      </c>
      <c r="L214" t="b">
        <v>0</v>
      </c>
      <c r="M214" t="b">
        <v>0</v>
      </c>
      <c r="N214" t="s">
        <v>33</v>
      </c>
      <c r="O214" s="5">
        <f t="shared" si="12"/>
        <v>1.5185185185185186</v>
      </c>
      <c r="P214" s="7">
        <f t="shared" si="13"/>
        <v>73.214285714285708</v>
      </c>
      <c r="Q214" t="s">
        <v>2035</v>
      </c>
      <c r="R214" t="s">
        <v>2036</v>
      </c>
      <c r="S214" s="15">
        <f t="shared" si="14"/>
        <v>43814.25</v>
      </c>
      <c r="T214" s="15">
        <f t="shared" si="15"/>
        <v>43860.25</v>
      </c>
    </row>
    <row r="215" spans="1:20" ht="34" x14ac:dyDescent="0.2">
      <c r="A215">
        <v>213</v>
      </c>
      <c r="B215" t="s">
        <v>479</v>
      </c>
      <c r="C215" s="3" t="s">
        <v>480</v>
      </c>
      <c r="D215">
        <v>87900</v>
      </c>
      <c r="E215">
        <v>171549</v>
      </c>
      <c r="F215" t="s">
        <v>20</v>
      </c>
      <c r="G215">
        <v>4289</v>
      </c>
      <c r="H215" t="s">
        <v>21</v>
      </c>
      <c r="I215" t="s">
        <v>22</v>
      </c>
      <c r="J215">
        <v>1289019600</v>
      </c>
      <c r="K215">
        <v>1289714400</v>
      </c>
      <c r="L215" t="b">
        <v>0</v>
      </c>
      <c r="M215" t="b">
        <v>1</v>
      </c>
      <c r="N215" t="s">
        <v>60</v>
      </c>
      <c r="O215" s="5">
        <f t="shared" si="12"/>
        <v>1.9516382252559727</v>
      </c>
      <c r="P215" s="7">
        <f t="shared" si="13"/>
        <v>39.997435299603637</v>
      </c>
      <c r="Q215" t="s">
        <v>2031</v>
      </c>
      <c r="R215" t="s">
        <v>2041</v>
      </c>
      <c r="S215" s="15">
        <f t="shared" si="14"/>
        <v>40488.208333333336</v>
      </c>
      <c r="T215" s="15">
        <f t="shared" si="15"/>
        <v>40496.25</v>
      </c>
    </row>
    <row r="216" spans="1:20" ht="17" x14ac:dyDescent="0.2">
      <c r="A216">
        <v>214</v>
      </c>
      <c r="B216" t="s">
        <v>481</v>
      </c>
      <c r="C216" s="3" t="s">
        <v>482</v>
      </c>
      <c r="D216">
        <v>1400</v>
      </c>
      <c r="E216">
        <v>14324</v>
      </c>
      <c r="F216" t="s">
        <v>20</v>
      </c>
      <c r="G216">
        <v>165</v>
      </c>
      <c r="H216" t="s">
        <v>21</v>
      </c>
      <c r="I216" t="s">
        <v>22</v>
      </c>
      <c r="J216">
        <v>1282194000</v>
      </c>
      <c r="K216">
        <v>1282712400</v>
      </c>
      <c r="L216" t="b">
        <v>0</v>
      </c>
      <c r="M216" t="b">
        <v>0</v>
      </c>
      <c r="N216" t="s">
        <v>23</v>
      </c>
      <c r="O216" s="5">
        <f t="shared" si="12"/>
        <v>10.231428571428571</v>
      </c>
      <c r="P216" s="7">
        <f t="shared" si="13"/>
        <v>86.812121212121212</v>
      </c>
      <c r="Q216" t="s">
        <v>2031</v>
      </c>
      <c r="R216" t="s">
        <v>2032</v>
      </c>
      <c r="S216" s="15">
        <f t="shared" si="14"/>
        <v>40409.208333333336</v>
      </c>
      <c r="T216" s="15">
        <f t="shared" si="15"/>
        <v>40415.208333333336</v>
      </c>
    </row>
    <row r="217" spans="1:20" ht="17" x14ac:dyDescent="0.2">
      <c r="A217">
        <v>215</v>
      </c>
      <c r="B217" t="s">
        <v>483</v>
      </c>
      <c r="C217" s="3" t="s">
        <v>484</v>
      </c>
      <c r="D217">
        <v>156800</v>
      </c>
      <c r="E217">
        <v>6024</v>
      </c>
      <c r="F217" t="s">
        <v>14</v>
      </c>
      <c r="G217">
        <v>143</v>
      </c>
      <c r="H217" t="s">
        <v>21</v>
      </c>
      <c r="I217" t="s">
        <v>22</v>
      </c>
      <c r="J217">
        <v>1550037600</v>
      </c>
      <c r="K217">
        <v>1550210400</v>
      </c>
      <c r="L217" t="b">
        <v>0</v>
      </c>
      <c r="M217" t="b">
        <v>0</v>
      </c>
      <c r="N217" t="s">
        <v>33</v>
      </c>
      <c r="O217" s="5">
        <f t="shared" si="12"/>
        <v>3.8418367346938778E-2</v>
      </c>
      <c r="P217" s="7">
        <f t="shared" si="13"/>
        <v>42.125874125874127</v>
      </c>
      <c r="Q217" t="s">
        <v>2035</v>
      </c>
      <c r="R217" t="s">
        <v>2036</v>
      </c>
      <c r="S217" s="15">
        <f t="shared" si="14"/>
        <v>43509.25</v>
      </c>
      <c r="T217" s="15">
        <f t="shared" si="15"/>
        <v>43511.25</v>
      </c>
    </row>
    <row r="218" spans="1:20" ht="17" x14ac:dyDescent="0.2">
      <c r="A218">
        <v>216</v>
      </c>
      <c r="B218" t="s">
        <v>485</v>
      </c>
      <c r="C218" s="3" t="s">
        <v>486</v>
      </c>
      <c r="D218">
        <v>121700</v>
      </c>
      <c r="E218">
        <v>188721</v>
      </c>
      <c r="F218" t="s">
        <v>20</v>
      </c>
      <c r="G218">
        <v>1815</v>
      </c>
      <c r="H218" t="s">
        <v>21</v>
      </c>
      <c r="I218" t="s">
        <v>22</v>
      </c>
      <c r="J218">
        <v>1321941600</v>
      </c>
      <c r="K218">
        <v>1322114400</v>
      </c>
      <c r="L218" t="b">
        <v>0</v>
      </c>
      <c r="M218" t="b">
        <v>0</v>
      </c>
      <c r="N218" t="s">
        <v>33</v>
      </c>
      <c r="O218" s="5">
        <f t="shared" si="12"/>
        <v>1.5507066557107643</v>
      </c>
      <c r="P218" s="7">
        <f t="shared" si="13"/>
        <v>103.97851239669421</v>
      </c>
      <c r="Q218" t="s">
        <v>2035</v>
      </c>
      <c r="R218" t="s">
        <v>2036</v>
      </c>
      <c r="S218" s="15">
        <f t="shared" si="14"/>
        <v>40869.25</v>
      </c>
      <c r="T218" s="15">
        <f t="shared" si="15"/>
        <v>40871.25</v>
      </c>
    </row>
    <row r="219" spans="1:20" ht="17" x14ac:dyDescent="0.2">
      <c r="A219">
        <v>217</v>
      </c>
      <c r="B219" t="s">
        <v>487</v>
      </c>
      <c r="C219" s="3" t="s">
        <v>488</v>
      </c>
      <c r="D219">
        <v>129400</v>
      </c>
      <c r="E219">
        <v>57911</v>
      </c>
      <c r="F219" t="s">
        <v>14</v>
      </c>
      <c r="G219">
        <v>934</v>
      </c>
      <c r="H219" t="s">
        <v>21</v>
      </c>
      <c r="I219" t="s">
        <v>22</v>
      </c>
      <c r="J219">
        <v>1556427600</v>
      </c>
      <c r="K219">
        <v>1557205200</v>
      </c>
      <c r="L219" t="b">
        <v>0</v>
      </c>
      <c r="M219" t="b">
        <v>0</v>
      </c>
      <c r="N219" t="s">
        <v>474</v>
      </c>
      <c r="O219" s="5">
        <f t="shared" si="12"/>
        <v>0.44753477588871715</v>
      </c>
      <c r="P219" s="7">
        <f t="shared" si="13"/>
        <v>62.003211991434689</v>
      </c>
      <c r="Q219" t="s">
        <v>2037</v>
      </c>
      <c r="R219" t="s">
        <v>2059</v>
      </c>
      <c r="S219" s="15">
        <f t="shared" si="14"/>
        <v>43583.208333333328</v>
      </c>
      <c r="T219" s="15">
        <f t="shared" si="15"/>
        <v>43592.208333333328</v>
      </c>
    </row>
    <row r="220" spans="1:20" ht="17" x14ac:dyDescent="0.2">
      <c r="A220">
        <v>218</v>
      </c>
      <c r="B220" t="s">
        <v>489</v>
      </c>
      <c r="C220" s="3" t="s">
        <v>490</v>
      </c>
      <c r="D220">
        <v>5700</v>
      </c>
      <c r="E220">
        <v>12309</v>
      </c>
      <c r="F220" t="s">
        <v>20</v>
      </c>
      <c r="G220">
        <v>397</v>
      </c>
      <c r="H220" t="s">
        <v>40</v>
      </c>
      <c r="I220" t="s">
        <v>41</v>
      </c>
      <c r="J220">
        <v>1320991200</v>
      </c>
      <c r="K220">
        <v>1323928800</v>
      </c>
      <c r="L220" t="b">
        <v>0</v>
      </c>
      <c r="M220" t="b">
        <v>1</v>
      </c>
      <c r="N220" t="s">
        <v>100</v>
      </c>
      <c r="O220" s="5">
        <f t="shared" si="12"/>
        <v>2.1594736842105262</v>
      </c>
      <c r="P220" s="7">
        <f t="shared" si="13"/>
        <v>31.005037783375315</v>
      </c>
      <c r="Q220" t="s">
        <v>2037</v>
      </c>
      <c r="R220" t="s">
        <v>2048</v>
      </c>
      <c r="S220" s="15">
        <f t="shared" si="14"/>
        <v>40858.25</v>
      </c>
      <c r="T220" s="15">
        <f t="shared" si="15"/>
        <v>40892.25</v>
      </c>
    </row>
    <row r="221" spans="1:20" ht="17" x14ac:dyDescent="0.2">
      <c r="A221">
        <v>219</v>
      </c>
      <c r="B221" t="s">
        <v>491</v>
      </c>
      <c r="C221" s="3" t="s">
        <v>492</v>
      </c>
      <c r="D221">
        <v>41700</v>
      </c>
      <c r="E221">
        <v>138497</v>
      </c>
      <c r="F221" t="s">
        <v>20</v>
      </c>
      <c r="G221">
        <v>1539</v>
      </c>
      <c r="H221" t="s">
        <v>21</v>
      </c>
      <c r="I221" t="s">
        <v>22</v>
      </c>
      <c r="J221">
        <v>1345093200</v>
      </c>
      <c r="K221">
        <v>1346130000</v>
      </c>
      <c r="L221" t="b">
        <v>0</v>
      </c>
      <c r="M221" t="b">
        <v>0</v>
      </c>
      <c r="N221" t="s">
        <v>71</v>
      </c>
      <c r="O221" s="5">
        <f t="shared" si="12"/>
        <v>3.3212709832134291</v>
      </c>
      <c r="P221" s="7">
        <f t="shared" si="13"/>
        <v>89.991552956465242</v>
      </c>
      <c r="Q221" t="s">
        <v>2037</v>
      </c>
      <c r="R221" t="s">
        <v>2045</v>
      </c>
      <c r="S221" s="15">
        <f t="shared" si="14"/>
        <v>41137.208333333336</v>
      </c>
      <c r="T221" s="15">
        <f t="shared" si="15"/>
        <v>41149.208333333336</v>
      </c>
    </row>
    <row r="222" spans="1:20" ht="17" x14ac:dyDescent="0.2">
      <c r="A222">
        <v>220</v>
      </c>
      <c r="B222" t="s">
        <v>493</v>
      </c>
      <c r="C222" s="3" t="s">
        <v>494</v>
      </c>
      <c r="D222">
        <v>7900</v>
      </c>
      <c r="E222">
        <v>667</v>
      </c>
      <c r="F222" t="s">
        <v>14</v>
      </c>
      <c r="G222">
        <v>17</v>
      </c>
      <c r="H222" t="s">
        <v>21</v>
      </c>
      <c r="I222" t="s">
        <v>22</v>
      </c>
      <c r="J222">
        <v>1309496400</v>
      </c>
      <c r="K222">
        <v>1311051600</v>
      </c>
      <c r="L222" t="b">
        <v>1</v>
      </c>
      <c r="M222" t="b">
        <v>0</v>
      </c>
      <c r="N222" t="s">
        <v>33</v>
      </c>
      <c r="O222" s="5">
        <f t="shared" si="12"/>
        <v>8.4430379746835441E-2</v>
      </c>
      <c r="P222" s="7">
        <f t="shared" si="13"/>
        <v>39.235294117647058</v>
      </c>
      <c r="Q222" t="s">
        <v>2035</v>
      </c>
      <c r="R222" t="s">
        <v>2036</v>
      </c>
      <c r="S222" s="15">
        <f t="shared" si="14"/>
        <v>40725.208333333336</v>
      </c>
      <c r="T222" s="15">
        <f t="shared" si="15"/>
        <v>40743.208333333336</v>
      </c>
    </row>
    <row r="223" spans="1:20" ht="34" x14ac:dyDescent="0.2">
      <c r="A223">
        <v>221</v>
      </c>
      <c r="B223" t="s">
        <v>495</v>
      </c>
      <c r="C223" s="3" t="s">
        <v>496</v>
      </c>
      <c r="D223">
        <v>121500</v>
      </c>
      <c r="E223">
        <v>119830</v>
      </c>
      <c r="F223" t="s">
        <v>14</v>
      </c>
      <c r="G223">
        <v>2179</v>
      </c>
      <c r="H223" t="s">
        <v>21</v>
      </c>
      <c r="I223" t="s">
        <v>22</v>
      </c>
      <c r="J223">
        <v>1340254800</v>
      </c>
      <c r="K223">
        <v>1340427600</v>
      </c>
      <c r="L223" t="b">
        <v>1</v>
      </c>
      <c r="M223" t="b">
        <v>0</v>
      </c>
      <c r="N223" t="s">
        <v>17</v>
      </c>
      <c r="O223" s="5">
        <f t="shared" si="12"/>
        <v>0.9862551440329218</v>
      </c>
      <c r="P223" s="7">
        <f t="shared" si="13"/>
        <v>54.993116108306566</v>
      </c>
      <c r="Q223" t="s">
        <v>2029</v>
      </c>
      <c r="R223" t="s">
        <v>2030</v>
      </c>
      <c r="S223" s="15">
        <f t="shared" si="14"/>
        <v>41081.208333333336</v>
      </c>
      <c r="T223" s="15">
        <f t="shared" si="15"/>
        <v>41083.208333333336</v>
      </c>
    </row>
    <row r="224" spans="1:20" ht="17" x14ac:dyDescent="0.2">
      <c r="A224">
        <v>222</v>
      </c>
      <c r="B224" t="s">
        <v>497</v>
      </c>
      <c r="C224" s="3" t="s">
        <v>498</v>
      </c>
      <c r="D224">
        <v>4800</v>
      </c>
      <c r="E224">
        <v>6623</v>
      </c>
      <c r="F224" t="s">
        <v>20</v>
      </c>
      <c r="G224">
        <v>138</v>
      </c>
      <c r="H224" t="s">
        <v>21</v>
      </c>
      <c r="I224" t="s">
        <v>22</v>
      </c>
      <c r="J224">
        <v>1412226000</v>
      </c>
      <c r="K224">
        <v>1412312400</v>
      </c>
      <c r="L224" t="b">
        <v>0</v>
      </c>
      <c r="M224" t="b">
        <v>0</v>
      </c>
      <c r="N224" t="s">
        <v>122</v>
      </c>
      <c r="O224" s="5">
        <f t="shared" si="12"/>
        <v>1.3797916666666667</v>
      </c>
      <c r="P224" s="7">
        <f t="shared" si="13"/>
        <v>47.992753623188406</v>
      </c>
      <c r="Q224" t="s">
        <v>2050</v>
      </c>
      <c r="R224" t="s">
        <v>2051</v>
      </c>
      <c r="S224" s="15">
        <f t="shared" si="14"/>
        <v>41914.208333333336</v>
      </c>
      <c r="T224" s="15">
        <f t="shared" si="15"/>
        <v>41915.208333333336</v>
      </c>
    </row>
    <row r="225" spans="1:20" ht="17" x14ac:dyDescent="0.2">
      <c r="A225">
        <v>223</v>
      </c>
      <c r="B225" t="s">
        <v>499</v>
      </c>
      <c r="C225" s="3" t="s">
        <v>500</v>
      </c>
      <c r="D225">
        <v>87300</v>
      </c>
      <c r="E225">
        <v>81897</v>
      </c>
      <c r="F225" t="s">
        <v>14</v>
      </c>
      <c r="G225">
        <v>931</v>
      </c>
      <c r="H225" t="s">
        <v>21</v>
      </c>
      <c r="I225" t="s">
        <v>22</v>
      </c>
      <c r="J225">
        <v>1458104400</v>
      </c>
      <c r="K225">
        <v>1459314000</v>
      </c>
      <c r="L225" t="b">
        <v>0</v>
      </c>
      <c r="M225" t="b">
        <v>0</v>
      </c>
      <c r="N225" t="s">
        <v>33</v>
      </c>
      <c r="O225" s="5">
        <f t="shared" si="12"/>
        <v>0.93810996563573879</v>
      </c>
      <c r="P225" s="7">
        <f t="shared" si="13"/>
        <v>87.966702470461868</v>
      </c>
      <c r="Q225" t="s">
        <v>2035</v>
      </c>
      <c r="R225" t="s">
        <v>2036</v>
      </c>
      <c r="S225" s="15">
        <f t="shared" si="14"/>
        <v>42445.208333333328</v>
      </c>
      <c r="T225" s="15">
        <f t="shared" si="15"/>
        <v>42459.208333333328</v>
      </c>
    </row>
    <row r="226" spans="1:20" ht="17" x14ac:dyDescent="0.2">
      <c r="A226">
        <v>224</v>
      </c>
      <c r="B226" t="s">
        <v>501</v>
      </c>
      <c r="C226" s="3" t="s">
        <v>502</v>
      </c>
      <c r="D226">
        <v>46300</v>
      </c>
      <c r="E226">
        <v>186885</v>
      </c>
      <c r="F226" t="s">
        <v>20</v>
      </c>
      <c r="G226">
        <v>3594</v>
      </c>
      <c r="H226" t="s">
        <v>21</v>
      </c>
      <c r="I226" t="s">
        <v>22</v>
      </c>
      <c r="J226">
        <v>1411534800</v>
      </c>
      <c r="K226">
        <v>1415426400</v>
      </c>
      <c r="L226" t="b">
        <v>0</v>
      </c>
      <c r="M226" t="b">
        <v>0</v>
      </c>
      <c r="N226" t="s">
        <v>474</v>
      </c>
      <c r="O226" s="5">
        <f t="shared" si="12"/>
        <v>4.0363930885529156</v>
      </c>
      <c r="P226" s="7">
        <f t="shared" si="13"/>
        <v>51.999165275459099</v>
      </c>
      <c r="Q226" t="s">
        <v>2037</v>
      </c>
      <c r="R226" t="s">
        <v>2059</v>
      </c>
      <c r="S226" s="15">
        <f t="shared" si="14"/>
        <v>41906.208333333336</v>
      </c>
      <c r="T226" s="15">
        <f t="shared" si="15"/>
        <v>41951.25</v>
      </c>
    </row>
    <row r="227" spans="1:20" ht="17" x14ac:dyDescent="0.2">
      <c r="A227">
        <v>225</v>
      </c>
      <c r="B227" t="s">
        <v>503</v>
      </c>
      <c r="C227" s="3" t="s">
        <v>504</v>
      </c>
      <c r="D227">
        <v>67800</v>
      </c>
      <c r="E227">
        <v>176398</v>
      </c>
      <c r="F227" t="s">
        <v>20</v>
      </c>
      <c r="G227">
        <v>5880</v>
      </c>
      <c r="H227" t="s">
        <v>21</v>
      </c>
      <c r="I227" t="s">
        <v>22</v>
      </c>
      <c r="J227">
        <v>1399093200</v>
      </c>
      <c r="K227">
        <v>1399093200</v>
      </c>
      <c r="L227" t="b">
        <v>1</v>
      </c>
      <c r="M227" t="b">
        <v>0</v>
      </c>
      <c r="N227" t="s">
        <v>23</v>
      </c>
      <c r="O227" s="5">
        <f t="shared" si="12"/>
        <v>2.6017404129793511</v>
      </c>
      <c r="P227" s="7">
        <f t="shared" si="13"/>
        <v>29.999659863945578</v>
      </c>
      <c r="Q227" t="s">
        <v>2031</v>
      </c>
      <c r="R227" t="s">
        <v>2032</v>
      </c>
      <c r="S227" s="15">
        <f t="shared" si="14"/>
        <v>41762.208333333336</v>
      </c>
      <c r="T227" s="15">
        <f t="shared" si="15"/>
        <v>41762.208333333336</v>
      </c>
    </row>
    <row r="228" spans="1:20" ht="17" x14ac:dyDescent="0.2">
      <c r="A228">
        <v>226</v>
      </c>
      <c r="B228" t="s">
        <v>253</v>
      </c>
      <c r="C228" s="3" t="s">
        <v>505</v>
      </c>
      <c r="D228">
        <v>3000</v>
      </c>
      <c r="E228">
        <v>10999</v>
      </c>
      <c r="F228" t="s">
        <v>20</v>
      </c>
      <c r="G228">
        <v>112</v>
      </c>
      <c r="H228" t="s">
        <v>21</v>
      </c>
      <c r="I228" t="s">
        <v>22</v>
      </c>
      <c r="J228">
        <v>1270702800</v>
      </c>
      <c r="K228">
        <v>1273899600</v>
      </c>
      <c r="L228" t="b">
        <v>0</v>
      </c>
      <c r="M228" t="b">
        <v>0</v>
      </c>
      <c r="N228" t="s">
        <v>122</v>
      </c>
      <c r="O228" s="5">
        <f t="shared" si="12"/>
        <v>3.6663333333333332</v>
      </c>
      <c r="P228" s="7">
        <f t="shared" si="13"/>
        <v>98.205357142857139</v>
      </c>
      <c r="Q228" t="s">
        <v>2050</v>
      </c>
      <c r="R228" t="s">
        <v>2051</v>
      </c>
      <c r="S228" s="15">
        <f t="shared" si="14"/>
        <v>40276.208333333336</v>
      </c>
      <c r="T228" s="15">
        <f t="shared" si="15"/>
        <v>40313.208333333336</v>
      </c>
    </row>
    <row r="229" spans="1:20" ht="17" x14ac:dyDescent="0.2">
      <c r="A229">
        <v>227</v>
      </c>
      <c r="B229" t="s">
        <v>506</v>
      </c>
      <c r="C229" s="3" t="s">
        <v>507</v>
      </c>
      <c r="D229">
        <v>60900</v>
      </c>
      <c r="E229">
        <v>102751</v>
      </c>
      <c r="F229" t="s">
        <v>20</v>
      </c>
      <c r="G229">
        <v>943</v>
      </c>
      <c r="H229" t="s">
        <v>21</v>
      </c>
      <c r="I229" t="s">
        <v>22</v>
      </c>
      <c r="J229">
        <v>1431666000</v>
      </c>
      <c r="K229">
        <v>1432184400</v>
      </c>
      <c r="L229" t="b">
        <v>0</v>
      </c>
      <c r="M229" t="b">
        <v>0</v>
      </c>
      <c r="N229" t="s">
        <v>292</v>
      </c>
      <c r="O229" s="5">
        <f t="shared" si="12"/>
        <v>1.687208538587849</v>
      </c>
      <c r="P229" s="7">
        <f t="shared" si="13"/>
        <v>108.96182396606575</v>
      </c>
      <c r="Q229" t="s">
        <v>2046</v>
      </c>
      <c r="R229" t="s">
        <v>2057</v>
      </c>
      <c r="S229" s="15">
        <f t="shared" si="14"/>
        <v>42139.208333333328</v>
      </c>
      <c r="T229" s="15">
        <f t="shared" si="15"/>
        <v>42145.208333333328</v>
      </c>
    </row>
    <row r="230" spans="1:20" ht="17" x14ac:dyDescent="0.2">
      <c r="A230">
        <v>228</v>
      </c>
      <c r="B230" t="s">
        <v>508</v>
      </c>
      <c r="C230" s="3" t="s">
        <v>509</v>
      </c>
      <c r="D230">
        <v>137900</v>
      </c>
      <c r="E230">
        <v>165352</v>
      </c>
      <c r="F230" t="s">
        <v>20</v>
      </c>
      <c r="G230">
        <v>2468</v>
      </c>
      <c r="H230" t="s">
        <v>21</v>
      </c>
      <c r="I230" t="s">
        <v>22</v>
      </c>
      <c r="J230">
        <v>1472619600</v>
      </c>
      <c r="K230">
        <v>1474779600</v>
      </c>
      <c r="L230" t="b">
        <v>0</v>
      </c>
      <c r="M230" t="b">
        <v>0</v>
      </c>
      <c r="N230" t="s">
        <v>71</v>
      </c>
      <c r="O230" s="5">
        <f t="shared" si="12"/>
        <v>1.1990717911530093</v>
      </c>
      <c r="P230" s="7">
        <f t="shared" si="13"/>
        <v>66.998379254457049</v>
      </c>
      <c r="Q230" t="s">
        <v>2037</v>
      </c>
      <c r="R230" t="s">
        <v>2045</v>
      </c>
      <c r="S230" s="15">
        <f t="shared" si="14"/>
        <v>42613.208333333328</v>
      </c>
      <c r="T230" s="15">
        <f t="shared" si="15"/>
        <v>42638.208333333328</v>
      </c>
    </row>
    <row r="231" spans="1:20" ht="17" x14ac:dyDescent="0.2">
      <c r="A231">
        <v>229</v>
      </c>
      <c r="B231" t="s">
        <v>510</v>
      </c>
      <c r="C231" s="3" t="s">
        <v>511</v>
      </c>
      <c r="D231">
        <v>85600</v>
      </c>
      <c r="E231">
        <v>165798</v>
      </c>
      <c r="F231" t="s">
        <v>20</v>
      </c>
      <c r="G231">
        <v>2551</v>
      </c>
      <c r="H231" t="s">
        <v>21</v>
      </c>
      <c r="I231" t="s">
        <v>22</v>
      </c>
      <c r="J231">
        <v>1496293200</v>
      </c>
      <c r="K231">
        <v>1500440400</v>
      </c>
      <c r="L231" t="b">
        <v>0</v>
      </c>
      <c r="M231" t="b">
        <v>1</v>
      </c>
      <c r="N231" t="s">
        <v>292</v>
      </c>
      <c r="O231" s="5">
        <f t="shared" si="12"/>
        <v>1.936892523364486</v>
      </c>
      <c r="P231" s="7">
        <f t="shared" si="13"/>
        <v>64.99333594668758</v>
      </c>
      <c r="Q231" t="s">
        <v>2046</v>
      </c>
      <c r="R231" t="s">
        <v>2057</v>
      </c>
      <c r="S231" s="15">
        <f t="shared" si="14"/>
        <v>42887.208333333328</v>
      </c>
      <c r="T231" s="15">
        <f t="shared" si="15"/>
        <v>42935.208333333328</v>
      </c>
    </row>
    <row r="232" spans="1:20" ht="17" x14ac:dyDescent="0.2">
      <c r="A232">
        <v>230</v>
      </c>
      <c r="B232" t="s">
        <v>512</v>
      </c>
      <c r="C232" s="3" t="s">
        <v>513</v>
      </c>
      <c r="D232">
        <v>2400</v>
      </c>
      <c r="E232">
        <v>10084</v>
      </c>
      <c r="F232" t="s">
        <v>20</v>
      </c>
      <c r="G232">
        <v>101</v>
      </c>
      <c r="H232" t="s">
        <v>21</v>
      </c>
      <c r="I232" t="s">
        <v>22</v>
      </c>
      <c r="J232">
        <v>1575612000</v>
      </c>
      <c r="K232">
        <v>1575612000</v>
      </c>
      <c r="L232" t="b">
        <v>0</v>
      </c>
      <c r="M232" t="b">
        <v>0</v>
      </c>
      <c r="N232" t="s">
        <v>89</v>
      </c>
      <c r="O232" s="5">
        <f t="shared" si="12"/>
        <v>4.2016666666666671</v>
      </c>
      <c r="P232" s="7">
        <f t="shared" si="13"/>
        <v>99.841584158415841</v>
      </c>
      <c r="Q232" t="s">
        <v>2046</v>
      </c>
      <c r="R232" t="s">
        <v>2047</v>
      </c>
      <c r="S232" s="15">
        <f t="shared" si="14"/>
        <v>43805.25</v>
      </c>
      <c r="T232" s="15">
        <f t="shared" si="15"/>
        <v>43805.25</v>
      </c>
    </row>
    <row r="233" spans="1:20" ht="17" x14ac:dyDescent="0.2">
      <c r="A233">
        <v>231</v>
      </c>
      <c r="B233" t="s">
        <v>514</v>
      </c>
      <c r="C233" s="3" t="s">
        <v>515</v>
      </c>
      <c r="D233">
        <v>7200</v>
      </c>
      <c r="E233">
        <v>5523</v>
      </c>
      <c r="F233" t="s">
        <v>74</v>
      </c>
      <c r="G233">
        <v>67</v>
      </c>
      <c r="H233" t="s">
        <v>21</v>
      </c>
      <c r="I233" t="s">
        <v>22</v>
      </c>
      <c r="J233">
        <v>1369112400</v>
      </c>
      <c r="K233">
        <v>1374123600</v>
      </c>
      <c r="L233" t="b">
        <v>0</v>
      </c>
      <c r="M233" t="b">
        <v>0</v>
      </c>
      <c r="N233" t="s">
        <v>33</v>
      </c>
      <c r="O233" s="5">
        <f t="shared" si="12"/>
        <v>0.76708333333333334</v>
      </c>
      <c r="P233" s="7">
        <f t="shared" si="13"/>
        <v>82.432835820895519</v>
      </c>
      <c r="Q233" t="s">
        <v>2035</v>
      </c>
      <c r="R233" t="s">
        <v>2036</v>
      </c>
      <c r="S233" s="15">
        <f t="shared" si="14"/>
        <v>41415.208333333336</v>
      </c>
      <c r="T233" s="15">
        <f t="shared" si="15"/>
        <v>41473.208333333336</v>
      </c>
    </row>
    <row r="234" spans="1:20" ht="17" x14ac:dyDescent="0.2">
      <c r="A234">
        <v>232</v>
      </c>
      <c r="B234" t="s">
        <v>516</v>
      </c>
      <c r="C234" s="3" t="s">
        <v>517</v>
      </c>
      <c r="D234">
        <v>3400</v>
      </c>
      <c r="E234">
        <v>5823</v>
      </c>
      <c r="F234" t="s">
        <v>20</v>
      </c>
      <c r="G234">
        <v>92</v>
      </c>
      <c r="H234" t="s">
        <v>21</v>
      </c>
      <c r="I234" t="s">
        <v>22</v>
      </c>
      <c r="J234">
        <v>1469422800</v>
      </c>
      <c r="K234">
        <v>1469509200</v>
      </c>
      <c r="L234" t="b">
        <v>0</v>
      </c>
      <c r="M234" t="b">
        <v>0</v>
      </c>
      <c r="N234" t="s">
        <v>33</v>
      </c>
      <c r="O234" s="5">
        <f t="shared" si="12"/>
        <v>1.7126470588235294</v>
      </c>
      <c r="P234" s="7">
        <f t="shared" si="13"/>
        <v>63.293478260869563</v>
      </c>
      <c r="Q234" t="s">
        <v>2035</v>
      </c>
      <c r="R234" t="s">
        <v>2036</v>
      </c>
      <c r="S234" s="15">
        <f t="shared" si="14"/>
        <v>42576.208333333328</v>
      </c>
      <c r="T234" s="15">
        <f t="shared" si="15"/>
        <v>42577.208333333328</v>
      </c>
    </row>
    <row r="235" spans="1:20" ht="17" x14ac:dyDescent="0.2">
      <c r="A235">
        <v>233</v>
      </c>
      <c r="B235" t="s">
        <v>518</v>
      </c>
      <c r="C235" s="3" t="s">
        <v>519</v>
      </c>
      <c r="D235">
        <v>3800</v>
      </c>
      <c r="E235">
        <v>6000</v>
      </c>
      <c r="F235" t="s">
        <v>20</v>
      </c>
      <c r="G235">
        <v>62</v>
      </c>
      <c r="H235" t="s">
        <v>21</v>
      </c>
      <c r="I235" t="s">
        <v>22</v>
      </c>
      <c r="J235">
        <v>1307854800</v>
      </c>
      <c r="K235">
        <v>1309237200</v>
      </c>
      <c r="L235" t="b">
        <v>0</v>
      </c>
      <c r="M235" t="b">
        <v>0</v>
      </c>
      <c r="N235" t="s">
        <v>71</v>
      </c>
      <c r="O235" s="5">
        <f t="shared" si="12"/>
        <v>1.5789473684210527</v>
      </c>
      <c r="P235" s="7">
        <f t="shared" si="13"/>
        <v>96.774193548387103</v>
      </c>
      <c r="Q235" t="s">
        <v>2037</v>
      </c>
      <c r="R235" t="s">
        <v>2045</v>
      </c>
      <c r="S235" s="15">
        <f t="shared" si="14"/>
        <v>40706.208333333336</v>
      </c>
      <c r="T235" s="15">
        <f t="shared" si="15"/>
        <v>40722.208333333336</v>
      </c>
    </row>
    <row r="236" spans="1:20" ht="17" x14ac:dyDescent="0.2">
      <c r="A236">
        <v>234</v>
      </c>
      <c r="B236" t="s">
        <v>520</v>
      </c>
      <c r="C236" s="3" t="s">
        <v>521</v>
      </c>
      <c r="D236">
        <v>7500</v>
      </c>
      <c r="E236">
        <v>8181</v>
      </c>
      <c r="F236" t="s">
        <v>20</v>
      </c>
      <c r="G236">
        <v>149</v>
      </c>
      <c r="H236" t="s">
        <v>107</v>
      </c>
      <c r="I236" t="s">
        <v>108</v>
      </c>
      <c r="J236">
        <v>1503378000</v>
      </c>
      <c r="K236">
        <v>1503982800</v>
      </c>
      <c r="L236" t="b">
        <v>0</v>
      </c>
      <c r="M236" t="b">
        <v>1</v>
      </c>
      <c r="N236" t="s">
        <v>89</v>
      </c>
      <c r="O236" s="5">
        <f t="shared" si="12"/>
        <v>1.0908</v>
      </c>
      <c r="P236" s="7">
        <f t="shared" si="13"/>
        <v>54.906040268456373</v>
      </c>
      <c r="Q236" t="s">
        <v>2046</v>
      </c>
      <c r="R236" t="s">
        <v>2047</v>
      </c>
      <c r="S236" s="15">
        <f t="shared" si="14"/>
        <v>42969.208333333328</v>
      </c>
      <c r="T236" s="15">
        <f t="shared" si="15"/>
        <v>42976.208333333328</v>
      </c>
    </row>
    <row r="237" spans="1:20" ht="34" x14ac:dyDescent="0.2">
      <c r="A237">
        <v>235</v>
      </c>
      <c r="B237" t="s">
        <v>522</v>
      </c>
      <c r="C237" s="3" t="s">
        <v>523</v>
      </c>
      <c r="D237">
        <v>8600</v>
      </c>
      <c r="E237">
        <v>3589</v>
      </c>
      <c r="F237" t="s">
        <v>14</v>
      </c>
      <c r="G237">
        <v>92</v>
      </c>
      <c r="H237" t="s">
        <v>21</v>
      </c>
      <c r="I237" t="s">
        <v>22</v>
      </c>
      <c r="J237">
        <v>1486965600</v>
      </c>
      <c r="K237">
        <v>1487397600</v>
      </c>
      <c r="L237" t="b">
        <v>0</v>
      </c>
      <c r="M237" t="b">
        <v>0</v>
      </c>
      <c r="N237" t="s">
        <v>71</v>
      </c>
      <c r="O237" s="5">
        <f t="shared" si="12"/>
        <v>0.41732558139534881</v>
      </c>
      <c r="P237" s="7">
        <f t="shared" si="13"/>
        <v>39.010869565217391</v>
      </c>
      <c r="Q237" t="s">
        <v>2037</v>
      </c>
      <c r="R237" t="s">
        <v>2045</v>
      </c>
      <c r="S237" s="15">
        <f t="shared" si="14"/>
        <v>42779.25</v>
      </c>
      <c r="T237" s="15">
        <f t="shared" si="15"/>
        <v>42784.25</v>
      </c>
    </row>
    <row r="238" spans="1:20" ht="17" x14ac:dyDescent="0.2">
      <c r="A238">
        <v>236</v>
      </c>
      <c r="B238" t="s">
        <v>524</v>
      </c>
      <c r="C238" s="3" t="s">
        <v>525</v>
      </c>
      <c r="D238">
        <v>39500</v>
      </c>
      <c r="E238">
        <v>4323</v>
      </c>
      <c r="F238" t="s">
        <v>14</v>
      </c>
      <c r="G238">
        <v>57</v>
      </c>
      <c r="H238" t="s">
        <v>26</v>
      </c>
      <c r="I238" t="s">
        <v>27</v>
      </c>
      <c r="J238">
        <v>1561438800</v>
      </c>
      <c r="K238">
        <v>1562043600</v>
      </c>
      <c r="L238" t="b">
        <v>0</v>
      </c>
      <c r="M238" t="b">
        <v>1</v>
      </c>
      <c r="N238" t="s">
        <v>23</v>
      </c>
      <c r="O238" s="5">
        <f t="shared" si="12"/>
        <v>0.10944303797468355</v>
      </c>
      <c r="P238" s="7">
        <f t="shared" si="13"/>
        <v>75.84210526315789</v>
      </c>
      <c r="Q238" t="s">
        <v>2031</v>
      </c>
      <c r="R238" t="s">
        <v>2032</v>
      </c>
      <c r="S238" s="15">
        <f t="shared" si="14"/>
        <v>43641.208333333328</v>
      </c>
      <c r="T238" s="15">
        <f t="shared" si="15"/>
        <v>43648.208333333328</v>
      </c>
    </row>
    <row r="239" spans="1:20" ht="34" x14ac:dyDescent="0.2">
      <c r="A239">
        <v>237</v>
      </c>
      <c r="B239" t="s">
        <v>526</v>
      </c>
      <c r="C239" s="3" t="s">
        <v>527</v>
      </c>
      <c r="D239">
        <v>9300</v>
      </c>
      <c r="E239">
        <v>14822</v>
      </c>
      <c r="F239" t="s">
        <v>20</v>
      </c>
      <c r="G239">
        <v>329</v>
      </c>
      <c r="H239" t="s">
        <v>21</v>
      </c>
      <c r="I239" t="s">
        <v>22</v>
      </c>
      <c r="J239">
        <v>1398402000</v>
      </c>
      <c r="K239">
        <v>1398574800</v>
      </c>
      <c r="L239" t="b">
        <v>0</v>
      </c>
      <c r="M239" t="b">
        <v>0</v>
      </c>
      <c r="N239" t="s">
        <v>71</v>
      </c>
      <c r="O239" s="5">
        <f t="shared" si="12"/>
        <v>1.593763440860215</v>
      </c>
      <c r="P239" s="7">
        <f t="shared" si="13"/>
        <v>45.051671732522799</v>
      </c>
      <c r="Q239" t="s">
        <v>2037</v>
      </c>
      <c r="R239" t="s">
        <v>2045</v>
      </c>
      <c r="S239" s="15">
        <f t="shared" si="14"/>
        <v>41754.208333333336</v>
      </c>
      <c r="T239" s="15">
        <f t="shared" si="15"/>
        <v>41756.208333333336</v>
      </c>
    </row>
    <row r="240" spans="1:20" ht="17" x14ac:dyDescent="0.2">
      <c r="A240">
        <v>238</v>
      </c>
      <c r="B240" t="s">
        <v>528</v>
      </c>
      <c r="C240" s="3" t="s">
        <v>529</v>
      </c>
      <c r="D240">
        <v>2400</v>
      </c>
      <c r="E240">
        <v>10138</v>
      </c>
      <c r="F240" t="s">
        <v>20</v>
      </c>
      <c r="G240">
        <v>97</v>
      </c>
      <c r="H240" t="s">
        <v>36</v>
      </c>
      <c r="I240" t="s">
        <v>37</v>
      </c>
      <c r="J240">
        <v>1513231200</v>
      </c>
      <c r="K240">
        <v>1515391200</v>
      </c>
      <c r="L240" t="b">
        <v>0</v>
      </c>
      <c r="M240" t="b">
        <v>1</v>
      </c>
      <c r="N240" t="s">
        <v>33</v>
      </c>
      <c r="O240" s="5">
        <f t="shared" si="12"/>
        <v>4.2241666666666671</v>
      </c>
      <c r="P240" s="7">
        <f t="shared" si="13"/>
        <v>104.51546391752578</v>
      </c>
      <c r="Q240" t="s">
        <v>2035</v>
      </c>
      <c r="R240" t="s">
        <v>2036</v>
      </c>
      <c r="S240" s="15">
        <f t="shared" si="14"/>
        <v>43083.25</v>
      </c>
      <c r="T240" s="15">
        <f t="shared" si="15"/>
        <v>43108.25</v>
      </c>
    </row>
    <row r="241" spans="1:20" ht="34" x14ac:dyDescent="0.2">
      <c r="A241">
        <v>239</v>
      </c>
      <c r="B241" t="s">
        <v>530</v>
      </c>
      <c r="C241" s="3" t="s">
        <v>531</v>
      </c>
      <c r="D241">
        <v>3200</v>
      </c>
      <c r="E241">
        <v>3127</v>
      </c>
      <c r="F241" t="s">
        <v>14</v>
      </c>
      <c r="G241">
        <v>41</v>
      </c>
      <c r="H241" t="s">
        <v>21</v>
      </c>
      <c r="I241" t="s">
        <v>22</v>
      </c>
      <c r="J241">
        <v>1440824400</v>
      </c>
      <c r="K241">
        <v>1441170000</v>
      </c>
      <c r="L241" t="b">
        <v>0</v>
      </c>
      <c r="M241" t="b">
        <v>0</v>
      </c>
      <c r="N241" t="s">
        <v>65</v>
      </c>
      <c r="O241" s="5">
        <f t="shared" si="12"/>
        <v>0.97718749999999999</v>
      </c>
      <c r="P241" s="7">
        <f t="shared" si="13"/>
        <v>76.268292682926827</v>
      </c>
      <c r="Q241" t="s">
        <v>2033</v>
      </c>
      <c r="R241" t="s">
        <v>2042</v>
      </c>
      <c r="S241" s="15">
        <f t="shared" si="14"/>
        <v>42245.208333333328</v>
      </c>
      <c r="T241" s="15">
        <f t="shared" si="15"/>
        <v>42249.208333333328</v>
      </c>
    </row>
    <row r="242" spans="1:20" ht="17" x14ac:dyDescent="0.2">
      <c r="A242">
        <v>240</v>
      </c>
      <c r="B242" t="s">
        <v>532</v>
      </c>
      <c r="C242" s="3" t="s">
        <v>533</v>
      </c>
      <c r="D242">
        <v>29400</v>
      </c>
      <c r="E242">
        <v>123124</v>
      </c>
      <c r="F242" t="s">
        <v>20</v>
      </c>
      <c r="G242">
        <v>1784</v>
      </c>
      <c r="H242" t="s">
        <v>21</v>
      </c>
      <c r="I242" t="s">
        <v>22</v>
      </c>
      <c r="J242">
        <v>1281070800</v>
      </c>
      <c r="K242">
        <v>1281157200</v>
      </c>
      <c r="L242" t="b">
        <v>0</v>
      </c>
      <c r="M242" t="b">
        <v>0</v>
      </c>
      <c r="N242" t="s">
        <v>33</v>
      </c>
      <c r="O242" s="5">
        <f t="shared" si="12"/>
        <v>4.1878911564625847</v>
      </c>
      <c r="P242" s="7">
        <f t="shared" si="13"/>
        <v>69.015695067264573</v>
      </c>
      <c r="Q242" t="s">
        <v>2035</v>
      </c>
      <c r="R242" t="s">
        <v>2036</v>
      </c>
      <c r="S242" s="15">
        <f t="shared" si="14"/>
        <v>40396.208333333336</v>
      </c>
      <c r="T242" s="15">
        <f t="shared" si="15"/>
        <v>40397.208333333336</v>
      </c>
    </row>
    <row r="243" spans="1:20" ht="17" x14ac:dyDescent="0.2">
      <c r="A243">
        <v>241</v>
      </c>
      <c r="B243" t="s">
        <v>534</v>
      </c>
      <c r="C243" s="3" t="s">
        <v>535</v>
      </c>
      <c r="D243">
        <v>168500</v>
      </c>
      <c r="E243">
        <v>171729</v>
      </c>
      <c r="F243" t="s">
        <v>20</v>
      </c>
      <c r="G243">
        <v>1684</v>
      </c>
      <c r="H243" t="s">
        <v>26</v>
      </c>
      <c r="I243" t="s">
        <v>27</v>
      </c>
      <c r="J243">
        <v>1397365200</v>
      </c>
      <c r="K243">
        <v>1398229200</v>
      </c>
      <c r="L243" t="b">
        <v>0</v>
      </c>
      <c r="M243" t="b">
        <v>1</v>
      </c>
      <c r="N243" t="s">
        <v>68</v>
      </c>
      <c r="O243" s="5">
        <f t="shared" si="12"/>
        <v>1.0191632047477746</v>
      </c>
      <c r="P243" s="7">
        <f t="shared" si="13"/>
        <v>101.97684085510689</v>
      </c>
      <c r="Q243" t="s">
        <v>2043</v>
      </c>
      <c r="R243" t="s">
        <v>2044</v>
      </c>
      <c r="S243" s="15">
        <f t="shared" si="14"/>
        <v>41742.208333333336</v>
      </c>
      <c r="T243" s="15">
        <f t="shared" si="15"/>
        <v>41752.208333333336</v>
      </c>
    </row>
    <row r="244" spans="1:20" ht="17" x14ac:dyDescent="0.2">
      <c r="A244">
        <v>242</v>
      </c>
      <c r="B244" t="s">
        <v>536</v>
      </c>
      <c r="C244" s="3" t="s">
        <v>537</v>
      </c>
      <c r="D244">
        <v>8400</v>
      </c>
      <c r="E244">
        <v>10729</v>
      </c>
      <c r="F244" t="s">
        <v>20</v>
      </c>
      <c r="G244">
        <v>250</v>
      </c>
      <c r="H244" t="s">
        <v>21</v>
      </c>
      <c r="I244" t="s">
        <v>22</v>
      </c>
      <c r="J244">
        <v>1494392400</v>
      </c>
      <c r="K244">
        <v>1495256400</v>
      </c>
      <c r="L244" t="b">
        <v>0</v>
      </c>
      <c r="M244" t="b">
        <v>1</v>
      </c>
      <c r="N244" t="s">
        <v>23</v>
      </c>
      <c r="O244" s="5">
        <f t="shared" si="12"/>
        <v>1.2772619047619047</v>
      </c>
      <c r="P244" s="7">
        <f t="shared" si="13"/>
        <v>42.915999999999997</v>
      </c>
      <c r="Q244" t="s">
        <v>2031</v>
      </c>
      <c r="R244" t="s">
        <v>2032</v>
      </c>
      <c r="S244" s="15">
        <f t="shared" si="14"/>
        <v>42865.208333333328</v>
      </c>
      <c r="T244" s="15">
        <f t="shared" si="15"/>
        <v>42875.208333333328</v>
      </c>
    </row>
    <row r="245" spans="1:20" ht="34" x14ac:dyDescent="0.2">
      <c r="A245">
        <v>243</v>
      </c>
      <c r="B245" t="s">
        <v>538</v>
      </c>
      <c r="C245" s="3" t="s">
        <v>539</v>
      </c>
      <c r="D245">
        <v>2300</v>
      </c>
      <c r="E245">
        <v>10240</v>
      </c>
      <c r="F245" t="s">
        <v>20</v>
      </c>
      <c r="G245">
        <v>238</v>
      </c>
      <c r="H245" t="s">
        <v>21</v>
      </c>
      <c r="I245" t="s">
        <v>22</v>
      </c>
      <c r="J245">
        <v>1520143200</v>
      </c>
      <c r="K245">
        <v>1520402400</v>
      </c>
      <c r="L245" t="b">
        <v>0</v>
      </c>
      <c r="M245" t="b">
        <v>0</v>
      </c>
      <c r="N245" t="s">
        <v>33</v>
      </c>
      <c r="O245" s="5">
        <f t="shared" si="12"/>
        <v>4.4521739130434783</v>
      </c>
      <c r="P245" s="7">
        <f t="shared" si="13"/>
        <v>43.025210084033617</v>
      </c>
      <c r="Q245" t="s">
        <v>2035</v>
      </c>
      <c r="R245" t="s">
        <v>2036</v>
      </c>
      <c r="S245" s="15">
        <f t="shared" si="14"/>
        <v>43163.25</v>
      </c>
      <c r="T245" s="15">
        <f t="shared" si="15"/>
        <v>43166.25</v>
      </c>
    </row>
    <row r="246" spans="1:20" ht="34" x14ac:dyDescent="0.2">
      <c r="A246">
        <v>244</v>
      </c>
      <c r="B246" t="s">
        <v>540</v>
      </c>
      <c r="C246" s="3" t="s">
        <v>541</v>
      </c>
      <c r="D246">
        <v>700</v>
      </c>
      <c r="E246">
        <v>3988</v>
      </c>
      <c r="F246" t="s">
        <v>20</v>
      </c>
      <c r="G246">
        <v>53</v>
      </c>
      <c r="H246" t="s">
        <v>21</v>
      </c>
      <c r="I246" t="s">
        <v>22</v>
      </c>
      <c r="J246">
        <v>1405314000</v>
      </c>
      <c r="K246">
        <v>1409806800</v>
      </c>
      <c r="L246" t="b">
        <v>0</v>
      </c>
      <c r="M246" t="b">
        <v>0</v>
      </c>
      <c r="N246" t="s">
        <v>33</v>
      </c>
      <c r="O246" s="5">
        <f t="shared" si="12"/>
        <v>5.6971428571428575</v>
      </c>
      <c r="P246" s="7">
        <f t="shared" si="13"/>
        <v>75.245283018867923</v>
      </c>
      <c r="Q246" t="s">
        <v>2035</v>
      </c>
      <c r="R246" t="s">
        <v>2036</v>
      </c>
      <c r="S246" s="15">
        <f t="shared" si="14"/>
        <v>41834.208333333336</v>
      </c>
      <c r="T246" s="15">
        <f t="shared" si="15"/>
        <v>41886.208333333336</v>
      </c>
    </row>
    <row r="247" spans="1:20" ht="17" x14ac:dyDescent="0.2">
      <c r="A247">
        <v>245</v>
      </c>
      <c r="B247" t="s">
        <v>542</v>
      </c>
      <c r="C247" s="3" t="s">
        <v>543</v>
      </c>
      <c r="D247">
        <v>2900</v>
      </c>
      <c r="E247">
        <v>14771</v>
      </c>
      <c r="F247" t="s">
        <v>20</v>
      </c>
      <c r="G247">
        <v>214</v>
      </c>
      <c r="H247" t="s">
        <v>21</v>
      </c>
      <c r="I247" t="s">
        <v>22</v>
      </c>
      <c r="J247">
        <v>1396846800</v>
      </c>
      <c r="K247">
        <v>1396933200</v>
      </c>
      <c r="L247" t="b">
        <v>0</v>
      </c>
      <c r="M247" t="b">
        <v>0</v>
      </c>
      <c r="N247" t="s">
        <v>33</v>
      </c>
      <c r="O247" s="5">
        <f t="shared" si="12"/>
        <v>5.0934482758620687</v>
      </c>
      <c r="P247" s="7">
        <f t="shared" si="13"/>
        <v>69.023364485981304</v>
      </c>
      <c r="Q247" t="s">
        <v>2035</v>
      </c>
      <c r="R247" t="s">
        <v>2036</v>
      </c>
      <c r="S247" s="15">
        <f t="shared" si="14"/>
        <v>41736.208333333336</v>
      </c>
      <c r="T247" s="15">
        <f t="shared" si="15"/>
        <v>41737.208333333336</v>
      </c>
    </row>
    <row r="248" spans="1:20" ht="17" x14ac:dyDescent="0.2">
      <c r="A248">
        <v>246</v>
      </c>
      <c r="B248" t="s">
        <v>544</v>
      </c>
      <c r="C248" s="3" t="s">
        <v>545</v>
      </c>
      <c r="D248">
        <v>4500</v>
      </c>
      <c r="E248">
        <v>14649</v>
      </c>
      <c r="F248" t="s">
        <v>20</v>
      </c>
      <c r="G248">
        <v>222</v>
      </c>
      <c r="H248" t="s">
        <v>21</v>
      </c>
      <c r="I248" t="s">
        <v>22</v>
      </c>
      <c r="J248">
        <v>1375678800</v>
      </c>
      <c r="K248">
        <v>1376024400</v>
      </c>
      <c r="L248" t="b">
        <v>0</v>
      </c>
      <c r="M248" t="b">
        <v>0</v>
      </c>
      <c r="N248" t="s">
        <v>28</v>
      </c>
      <c r="O248" s="5">
        <f t="shared" si="12"/>
        <v>3.2553333333333332</v>
      </c>
      <c r="P248" s="7">
        <f t="shared" si="13"/>
        <v>65.986486486486484</v>
      </c>
      <c r="Q248" t="s">
        <v>2033</v>
      </c>
      <c r="R248" t="s">
        <v>2034</v>
      </c>
      <c r="S248" s="15">
        <f t="shared" si="14"/>
        <v>41491.208333333336</v>
      </c>
      <c r="T248" s="15">
        <f t="shared" si="15"/>
        <v>41495.208333333336</v>
      </c>
    </row>
    <row r="249" spans="1:20" ht="17" x14ac:dyDescent="0.2">
      <c r="A249">
        <v>247</v>
      </c>
      <c r="B249" t="s">
        <v>546</v>
      </c>
      <c r="C249" s="3" t="s">
        <v>547</v>
      </c>
      <c r="D249">
        <v>19800</v>
      </c>
      <c r="E249">
        <v>184658</v>
      </c>
      <c r="F249" t="s">
        <v>20</v>
      </c>
      <c r="G249">
        <v>1884</v>
      </c>
      <c r="H249" t="s">
        <v>21</v>
      </c>
      <c r="I249" t="s">
        <v>22</v>
      </c>
      <c r="J249">
        <v>1482386400</v>
      </c>
      <c r="K249">
        <v>1483682400</v>
      </c>
      <c r="L249" t="b">
        <v>0</v>
      </c>
      <c r="M249" t="b">
        <v>1</v>
      </c>
      <c r="N249" t="s">
        <v>119</v>
      </c>
      <c r="O249" s="5">
        <f t="shared" si="12"/>
        <v>9.3261616161616168</v>
      </c>
      <c r="P249" s="7">
        <f t="shared" si="13"/>
        <v>98.013800424628457</v>
      </c>
      <c r="Q249" t="s">
        <v>2043</v>
      </c>
      <c r="R249" t="s">
        <v>2049</v>
      </c>
      <c r="S249" s="15">
        <f t="shared" si="14"/>
        <v>42726.25</v>
      </c>
      <c r="T249" s="15">
        <f t="shared" si="15"/>
        <v>42741.25</v>
      </c>
    </row>
    <row r="250" spans="1:20" ht="17" x14ac:dyDescent="0.2">
      <c r="A250">
        <v>248</v>
      </c>
      <c r="B250" t="s">
        <v>548</v>
      </c>
      <c r="C250" s="3" t="s">
        <v>549</v>
      </c>
      <c r="D250">
        <v>6200</v>
      </c>
      <c r="E250">
        <v>13103</v>
      </c>
      <c r="F250" t="s">
        <v>20</v>
      </c>
      <c r="G250">
        <v>218</v>
      </c>
      <c r="H250" t="s">
        <v>26</v>
      </c>
      <c r="I250" t="s">
        <v>27</v>
      </c>
      <c r="J250">
        <v>1420005600</v>
      </c>
      <c r="K250">
        <v>1420437600</v>
      </c>
      <c r="L250" t="b">
        <v>0</v>
      </c>
      <c r="M250" t="b">
        <v>0</v>
      </c>
      <c r="N250" t="s">
        <v>292</v>
      </c>
      <c r="O250" s="5">
        <f t="shared" si="12"/>
        <v>2.1133870967741935</v>
      </c>
      <c r="P250" s="7">
        <f t="shared" si="13"/>
        <v>60.105504587155963</v>
      </c>
      <c r="Q250" t="s">
        <v>2046</v>
      </c>
      <c r="R250" t="s">
        <v>2057</v>
      </c>
      <c r="S250" s="15">
        <f t="shared" si="14"/>
        <v>42004.25</v>
      </c>
      <c r="T250" s="15">
        <f t="shared" si="15"/>
        <v>42009.25</v>
      </c>
    </row>
    <row r="251" spans="1:20" ht="17" x14ac:dyDescent="0.2">
      <c r="A251">
        <v>249</v>
      </c>
      <c r="B251" t="s">
        <v>550</v>
      </c>
      <c r="C251" s="3" t="s">
        <v>551</v>
      </c>
      <c r="D251">
        <v>61500</v>
      </c>
      <c r="E251">
        <v>168095</v>
      </c>
      <c r="F251" t="s">
        <v>20</v>
      </c>
      <c r="G251">
        <v>6465</v>
      </c>
      <c r="H251" t="s">
        <v>21</v>
      </c>
      <c r="I251" t="s">
        <v>22</v>
      </c>
      <c r="J251">
        <v>1420178400</v>
      </c>
      <c r="K251">
        <v>1420783200</v>
      </c>
      <c r="L251" t="b">
        <v>0</v>
      </c>
      <c r="M251" t="b">
        <v>0</v>
      </c>
      <c r="N251" t="s">
        <v>206</v>
      </c>
      <c r="O251" s="5">
        <f t="shared" si="12"/>
        <v>2.7332520325203253</v>
      </c>
      <c r="P251" s="7">
        <f t="shared" si="13"/>
        <v>26.000773395204948</v>
      </c>
      <c r="Q251" t="s">
        <v>2043</v>
      </c>
      <c r="R251" t="s">
        <v>2055</v>
      </c>
      <c r="S251" s="15">
        <f t="shared" si="14"/>
        <v>42006.25</v>
      </c>
      <c r="T251" s="15">
        <f t="shared" si="15"/>
        <v>42013.25</v>
      </c>
    </row>
    <row r="252" spans="1:20" ht="17" x14ac:dyDescent="0.2">
      <c r="A252">
        <v>250</v>
      </c>
      <c r="B252" t="s">
        <v>552</v>
      </c>
      <c r="C252" s="3" t="s">
        <v>553</v>
      </c>
      <c r="D252">
        <v>100</v>
      </c>
      <c r="E252">
        <v>3</v>
      </c>
      <c r="F252" t="s">
        <v>14</v>
      </c>
      <c r="G252">
        <v>1</v>
      </c>
      <c r="H252" t="s">
        <v>21</v>
      </c>
      <c r="I252" t="s">
        <v>22</v>
      </c>
      <c r="J252">
        <v>1264399200</v>
      </c>
      <c r="K252">
        <v>1267423200</v>
      </c>
      <c r="L252" t="b">
        <v>0</v>
      </c>
      <c r="M252" t="b">
        <v>0</v>
      </c>
      <c r="N252" t="s">
        <v>23</v>
      </c>
      <c r="O252" s="5">
        <f t="shared" si="12"/>
        <v>0.03</v>
      </c>
      <c r="P252" s="7">
        <f t="shared" si="13"/>
        <v>3</v>
      </c>
      <c r="Q252" t="s">
        <v>2031</v>
      </c>
      <c r="R252" t="s">
        <v>2032</v>
      </c>
      <c r="S252" s="15">
        <f t="shared" si="14"/>
        <v>40203.25</v>
      </c>
      <c r="T252" s="15">
        <f t="shared" si="15"/>
        <v>40238.25</v>
      </c>
    </row>
    <row r="253" spans="1:20" ht="17" x14ac:dyDescent="0.2">
      <c r="A253">
        <v>251</v>
      </c>
      <c r="B253" t="s">
        <v>554</v>
      </c>
      <c r="C253" s="3" t="s">
        <v>555</v>
      </c>
      <c r="D253">
        <v>7100</v>
      </c>
      <c r="E253">
        <v>3840</v>
      </c>
      <c r="F253" t="s">
        <v>14</v>
      </c>
      <c r="G253">
        <v>101</v>
      </c>
      <c r="H253" t="s">
        <v>21</v>
      </c>
      <c r="I253" t="s">
        <v>22</v>
      </c>
      <c r="J253">
        <v>1355032800</v>
      </c>
      <c r="K253">
        <v>1355205600</v>
      </c>
      <c r="L253" t="b">
        <v>0</v>
      </c>
      <c r="M253" t="b">
        <v>0</v>
      </c>
      <c r="N253" t="s">
        <v>33</v>
      </c>
      <c r="O253" s="5">
        <f t="shared" si="12"/>
        <v>0.54084507042253516</v>
      </c>
      <c r="P253" s="7">
        <f t="shared" si="13"/>
        <v>38.019801980198018</v>
      </c>
      <c r="Q253" t="s">
        <v>2035</v>
      </c>
      <c r="R253" t="s">
        <v>2036</v>
      </c>
      <c r="S253" s="15">
        <f t="shared" si="14"/>
        <v>41252.25</v>
      </c>
      <c r="T253" s="15">
        <f t="shared" si="15"/>
        <v>41254.25</v>
      </c>
    </row>
    <row r="254" spans="1:20" ht="34" x14ac:dyDescent="0.2">
      <c r="A254">
        <v>252</v>
      </c>
      <c r="B254" t="s">
        <v>556</v>
      </c>
      <c r="C254" s="3" t="s">
        <v>557</v>
      </c>
      <c r="D254">
        <v>1000</v>
      </c>
      <c r="E254">
        <v>6263</v>
      </c>
      <c r="F254" t="s">
        <v>20</v>
      </c>
      <c r="G254">
        <v>59</v>
      </c>
      <c r="H254" t="s">
        <v>21</v>
      </c>
      <c r="I254" t="s">
        <v>22</v>
      </c>
      <c r="J254">
        <v>1382677200</v>
      </c>
      <c r="K254">
        <v>1383109200</v>
      </c>
      <c r="L254" t="b">
        <v>0</v>
      </c>
      <c r="M254" t="b">
        <v>0</v>
      </c>
      <c r="N254" t="s">
        <v>33</v>
      </c>
      <c r="O254" s="5">
        <f t="shared" si="12"/>
        <v>6.2629999999999999</v>
      </c>
      <c r="P254" s="7">
        <f t="shared" si="13"/>
        <v>106.15254237288136</v>
      </c>
      <c r="Q254" t="s">
        <v>2035</v>
      </c>
      <c r="R254" t="s">
        <v>2036</v>
      </c>
      <c r="S254" s="15">
        <f t="shared" si="14"/>
        <v>41572.208333333336</v>
      </c>
      <c r="T254" s="15">
        <f t="shared" si="15"/>
        <v>41577.208333333336</v>
      </c>
    </row>
    <row r="255" spans="1:20" ht="17" x14ac:dyDescent="0.2">
      <c r="A255">
        <v>253</v>
      </c>
      <c r="B255" t="s">
        <v>558</v>
      </c>
      <c r="C255" s="3" t="s">
        <v>559</v>
      </c>
      <c r="D255">
        <v>121500</v>
      </c>
      <c r="E255">
        <v>108161</v>
      </c>
      <c r="F255" t="s">
        <v>14</v>
      </c>
      <c r="G255">
        <v>1335</v>
      </c>
      <c r="H255" t="s">
        <v>15</v>
      </c>
      <c r="I255" t="s">
        <v>16</v>
      </c>
      <c r="J255">
        <v>1302238800</v>
      </c>
      <c r="K255">
        <v>1303275600</v>
      </c>
      <c r="L255" t="b">
        <v>0</v>
      </c>
      <c r="M255" t="b">
        <v>0</v>
      </c>
      <c r="N255" t="s">
        <v>53</v>
      </c>
      <c r="O255" s="5">
        <f t="shared" si="12"/>
        <v>0.8902139917695473</v>
      </c>
      <c r="P255" s="7">
        <f t="shared" si="13"/>
        <v>81.019475655430711</v>
      </c>
      <c r="Q255" t="s">
        <v>2037</v>
      </c>
      <c r="R255" t="s">
        <v>2040</v>
      </c>
      <c r="S255" s="15">
        <f t="shared" si="14"/>
        <v>40641.208333333336</v>
      </c>
      <c r="T255" s="15">
        <f t="shared" si="15"/>
        <v>40653.208333333336</v>
      </c>
    </row>
    <row r="256" spans="1:20" ht="34" x14ac:dyDescent="0.2">
      <c r="A256">
        <v>254</v>
      </c>
      <c r="B256" t="s">
        <v>560</v>
      </c>
      <c r="C256" s="3" t="s">
        <v>561</v>
      </c>
      <c r="D256">
        <v>4600</v>
      </c>
      <c r="E256">
        <v>8505</v>
      </c>
      <c r="F256" t="s">
        <v>20</v>
      </c>
      <c r="G256">
        <v>88</v>
      </c>
      <c r="H256" t="s">
        <v>21</v>
      </c>
      <c r="I256" t="s">
        <v>22</v>
      </c>
      <c r="J256">
        <v>1487656800</v>
      </c>
      <c r="K256">
        <v>1487829600</v>
      </c>
      <c r="L256" t="b">
        <v>0</v>
      </c>
      <c r="M256" t="b">
        <v>0</v>
      </c>
      <c r="N256" t="s">
        <v>68</v>
      </c>
      <c r="O256" s="5">
        <f t="shared" si="12"/>
        <v>1.8489130434782608</v>
      </c>
      <c r="P256" s="7">
        <f t="shared" si="13"/>
        <v>96.647727272727266</v>
      </c>
      <c r="Q256" t="s">
        <v>2043</v>
      </c>
      <c r="R256" t="s">
        <v>2044</v>
      </c>
      <c r="S256" s="15">
        <f t="shared" si="14"/>
        <v>42787.25</v>
      </c>
      <c r="T256" s="15">
        <f t="shared" si="15"/>
        <v>42789.25</v>
      </c>
    </row>
    <row r="257" spans="1:20" ht="34" x14ac:dyDescent="0.2">
      <c r="A257">
        <v>255</v>
      </c>
      <c r="B257" t="s">
        <v>562</v>
      </c>
      <c r="C257" s="3" t="s">
        <v>563</v>
      </c>
      <c r="D257">
        <v>80500</v>
      </c>
      <c r="E257">
        <v>96735</v>
      </c>
      <c r="F257" t="s">
        <v>20</v>
      </c>
      <c r="G257">
        <v>1697</v>
      </c>
      <c r="H257" t="s">
        <v>21</v>
      </c>
      <c r="I257" t="s">
        <v>22</v>
      </c>
      <c r="J257">
        <v>1297836000</v>
      </c>
      <c r="K257">
        <v>1298268000</v>
      </c>
      <c r="L257" t="b">
        <v>0</v>
      </c>
      <c r="M257" t="b">
        <v>1</v>
      </c>
      <c r="N257" t="s">
        <v>23</v>
      </c>
      <c r="O257" s="5">
        <f t="shared" si="12"/>
        <v>1.2016770186335404</v>
      </c>
      <c r="P257" s="7">
        <f t="shared" si="13"/>
        <v>57.003535651149086</v>
      </c>
      <c r="Q257" t="s">
        <v>2031</v>
      </c>
      <c r="R257" t="s">
        <v>2032</v>
      </c>
      <c r="S257" s="15">
        <f t="shared" si="14"/>
        <v>40590.25</v>
      </c>
      <c r="T257" s="15">
        <f t="shared" si="15"/>
        <v>40595.25</v>
      </c>
    </row>
    <row r="258" spans="1:20" ht="17" x14ac:dyDescent="0.2">
      <c r="A258">
        <v>256</v>
      </c>
      <c r="B258" t="s">
        <v>564</v>
      </c>
      <c r="C258" s="3" t="s">
        <v>565</v>
      </c>
      <c r="D258">
        <v>4100</v>
      </c>
      <c r="E258">
        <v>959</v>
      </c>
      <c r="F258" t="s">
        <v>14</v>
      </c>
      <c r="G258">
        <v>15</v>
      </c>
      <c r="H258" t="s">
        <v>40</v>
      </c>
      <c r="I258" t="s">
        <v>41</v>
      </c>
      <c r="J258">
        <v>1453615200</v>
      </c>
      <c r="K258">
        <v>1456812000</v>
      </c>
      <c r="L258" t="b">
        <v>0</v>
      </c>
      <c r="M258" t="b">
        <v>0</v>
      </c>
      <c r="N258" t="s">
        <v>23</v>
      </c>
      <c r="O258" s="5">
        <f t="shared" si="12"/>
        <v>0.23390243902439026</v>
      </c>
      <c r="P258" s="7">
        <f t="shared" si="13"/>
        <v>63.93333333333333</v>
      </c>
      <c r="Q258" t="s">
        <v>2031</v>
      </c>
      <c r="R258" t="s">
        <v>2032</v>
      </c>
      <c r="S258" s="15">
        <f t="shared" si="14"/>
        <v>42393.25</v>
      </c>
      <c r="T258" s="15">
        <f t="shared" si="15"/>
        <v>42430.25</v>
      </c>
    </row>
    <row r="259" spans="1:20" ht="17" x14ac:dyDescent="0.2">
      <c r="A259">
        <v>257</v>
      </c>
      <c r="B259" t="s">
        <v>566</v>
      </c>
      <c r="C259" s="3" t="s">
        <v>567</v>
      </c>
      <c r="D259">
        <v>5700</v>
      </c>
      <c r="E259">
        <v>8322</v>
      </c>
      <c r="F259" t="s">
        <v>20</v>
      </c>
      <c r="G259">
        <v>92</v>
      </c>
      <c r="H259" t="s">
        <v>21</v>
      </c>
      <c r="I259" t="s">
        <v>22</v>
      </c>
      <c r="J259">
        <v>1362463200</v>
      </c>
      <c r="K259">
        <v>1363669200</v>
      </c>
      <c r="L259" t="b">
        <v>0</v>
      </c>
      <c r="M259" t="b">
        <v>0</v>
      </c>
      <c r="N259" t="s">
        <v>33</v>
      </c>
      <c r="O259" s="5">
        <f t="shared" ref="O259:O322" si="16">E259/D259</f>
        <v>1.46</v>
      </c>
      <c r="P259" s="7">
        <f t="shared" ref="P259:P322" si="17">IFERROR(E259/G259,0)</f>
        <v>90.456521739130437</v>
      </c>
      <c r="Q259" t="s">
        <v>2035</v>
      </c>
      <c r="R259" t="s">
        <v>2036</v>
      </c>
      <c r="S259" s="15">
        <f t="shared" ref="S259:S322" si="18">(((J259/60)/60/24)+DATE(1970,1,1))</f>
        <v>41338.25</v>
      </c>
      <c r="T259" s="15">
        <f t="shared" ref="T259:T322" si="19">(((K259/60)/60)/24)+DATE(1970,1,1)</f>
        <v>41352.208333333336</v>
      </c>
    </row>
    <row r="260" spans="1:20" ht="17" x14ac:dyDescent="0.2">
      <c r="A260">
        <v>258</v>
      </c>
      <c r="B260" t="s">
        <v>568</v>
      </c>
      <c r="C260" s="3" t="s">
        <v>569</v>
      </c>
      <c r="D260">
        <v>5000</v>
      </c>
      <c r="E260">
        <v>13424</v>
      </c>
      <c r="F260" t="s">
        <v>20</v>
      </c>
      <c r="G260">
        <v>186</v>
      </c>
      <c r="H260" t="s">
        <v>21</v>
      </c>
      <c r="I260" t="s">
        <v>22</v>
      </c>
      <c r="J260">
        <v>1481176800</v>
      </c>
      <c r="K260">
        <v>1482904800</v>
      </c>
      <c r="L260" t="b">
        <v>0</v>
      </c>
      <c r="M260" t="b">
        <v>1</v>
      </c>
      <c r="N260" t="s">
        <v>33</v>
      </c>
      <c r="O260" s="5">
        <f t="shared" si="16"/>
        <v>2.6848000000000001</v>
      </c>
      <c r="P260" s="7">
        <f t="shared" si="17"/>
        <v>72.172043010752688</v>
      </c>
      <c r="Q260" t="s">
        <v>2035</v>
      </c>
      <c r="R260" t="s">
        <v>2036</v>
      </c>
      <c r="S260" s="15">
        <f t="shared" si="18"/>
        <v>42712.25</v>
      </c>
      <c r="T260" s="15">
        <f t="shared" si="19"/>
        <v>42732.25</v>
      </c>
    </row>
    <row r="261" spans="1:20" ht="34" x14ac:dyDescent="0.2">
      <c r="A261">
        <v>259</v>
      </c>
      <c r="B261" t="s">
        <v>570</v>
      </c>
      <c r="C261" s="3" t="s">
        <v>571</v>
      </c>
      <c r="D261">
        <v>1800</v>
      </c>
      <c r="E261">
        <v>10755</v>
      </c>
      <c r="F261" t="s">
        <v>20</v>
      </c>
      <c r="G261">
        <v>138</v>
      </c>
      <c r="H261" t="s">
        <v>21</v>
      </c>
      <c r="I261" t="s">
        <v>22</v>
      </c>
      <c r="J261">
        <v>1354946400</v>
      </c>
      <c r="K261">
        <v>1356588000</v>
      </c>
      <c r="L261" t="b">
        <v>1</v>
      </c>
      <c r="M261" t="b">
        <v>0</v>
      </c>
      <c r="N261" t="s">
        <v>122</v>
      </c>
      <c r="O261" s="5">
        <f t="shared" si="16"/>
        <v>5.9749999999999996</v>
      </c>
      <c r="P261" s="7">
        <f t="shared" si="17"/>
        <v>77.934782608695656</v>
      </c>
      <c r="Q261" t="s">
        <v>2050</v>
      </c>
      <c r="R261" t="s">
        <v>2051</v>
      </c>
      <c r="S261" s="15">
        <f t="shared" si="18"/>
        <v>41251.25</v>
      </c>
      <c r="T261" s="15">
        <f t="shared" si="19"/>
        <v>41270.25</v>
      </c>
    </row>
    <row r="262" spans="1:20" ht="17" x14ac:dyDescent="0.2">
      <c r="A262">
        <v>260</v>
      </c>
      <c r="B262" t="s">
        <v>572</v>
      </c>
      <c r="C262" s="3" t="s">
        <v>573</v>
      </c>
      <c r="D262">
        <v>6300</v>
      </c>
      <c r="E262">
        <v>9935</v>
      </c>
      <c r="F262" t="s">
        <v>20</v>
      </c>
      <c r="G262">
        <v>261</v>
      </c>
      <c r="H262" t="s">
        <v>21</v>
      </c>
      <c r="I262" t="s">
        <v>22</v>
      </c>
      <c r="J262">
        <v>1348808400</v>
      </c>
      <c r="K262">
        <v>1349845200</v>
      </c>
      <c r="L262" t="b">
        <v>0</v>
      </c>
      <c r="M262" t="b">
        <v>0</v>
      </c>
      <c r="N262" t="s">
        <v>23</v>
      </c>
      <c r="O262" s="5">
        <f t="shared" si="16"/>
        <v>1.5769841269841269</v>
      </c>
      <c r="P262" s="7">
        <f t="shared" si="17"/>
        <v>38.065134099616856</v>
      </c>
      <c r="Q262" t="s">
        <v>2031</v>
      </c>
      <c r="R262" t="s">
        <v>2032</v>
      </c>
      <c r="S262" s="15">
        <f t="shared" si="18"/>
        <v>41180.208333333336</v>
      </c>
      <c r="T262" s="15">
        <f t="shared" si="19"/>
        <v>41192.208333333336</v>
      </c>
    </row>
    <row r="263" spans="1:20" ht="34" x14ac:dyDescent="0.2">
      <c r="A263">
        <v>261</v>
      </c>
      <c r="B263" t="s">
        <v>574</v>
      </c>
      <c r="C263" s="3" t="s">
        <v>575</v>
      </c>
      <c r="D263">
        <v>84300</v>
      </c>
      <c r="E263">
        <v>26303</v>
      </c>
      <c r="F263" t="s">
        <v>14</v>
      </c>
      <c r="G263">
        <v>454</v>
      </c>
      <c r="H263" t="s">
        <v>21</v>
      </c>
      <c r="I263" t="s">
        <v>22</v>
      </c>
      <c r="J263">
        <v>1282712400</v>
      </c>
      <c r="K263">
        <v>1283058000</v>
      </c>
      <c r="L263" t="b">
        <v>0</v>
      </c>
      <c r="M263" t="b">
        <v>1</v>
      </c>
      <c r="N263" t="s">
        <v>23</v>
      </c>
      <c r="O263" s="5">
        <f t="shared" si="16"/>
        <v>0.31201660735468567</v>
      </c>
      <c r="P263" s="7">
        <f t="shared" si="17"/>
        <v>57.936123348017624</v>
      </c>
      <c r="Q263" t="s">
        <v>2031</v>
      </c>
      <c r="R263" t="s">
        <v>2032</v>
      </c>
      <c r="S263" s="15">
        <f t="shared" si="18"/>
        <v>40415.208333333336</v>
      </c>
      <c r="T263" s="15">
        <f t="shared" si="19"/>
        <v>40419.208333333336</v>
      </c>
    </row>
    <row r="264" spans="1:20" ht="17" x14ac:dyDescent="0.2">
      <c r="A264">
        <v>262</v>
      </c>
      <c r="B264" t="s">
        <v>576</v>
      </c>
      <c r="C264" s="3" t="s">
        <v>577</v>
      </c>
      <c r="D264">
        <v>1700</v>
      </c>
      <c r="E264">
        <v>5328</v>
      </c>
      <c r="F264" t="s">
        <v>20</v>
      </c>
      <c r="G264">
        <v>107</v>
      </c>
      <c r="H264" t="s">
        <v>21</v>
      </c>
      <c r="I264" t="s">
        <v>22</v>
      </c>
      <c r="J264">
        <v>1301979600</v>
      </c>
      <c r="K264">
        <v>1304226000</v>
      </c>
      <c r="L264" t="b">
        <v>0</v>
      </c>
      <c r="M264" t="b">
        <v>1</v>
      </c>
      <c r="N264" t="s">
        <v>60</v>
      </c>
      <c r="O264" s="5">
        <f t="shared" si="16"/>
        <v>3.1341176470588237</v>
      </c>
      <c r="P264" s="7">
        <f t="shared" si="17"/>
        <v>49.794392523364486</v>
      </c>
      <c r="Q264" t="s">
        <v>2031</v>
      </c>
      <c r="R264" t="s">
        <v>2041</v>
      </c>
      <c r="S264" s="15">
        <f t="shared" si="18"/>
        <v>40638.208333333336</v>
      </c>
      <c r="T264" s="15">
        <f t="shared" si="19"/>
        <v>40664.208333333336</v>
      </c>
    </row>
    <row r="265" spans="1:20" ht="17" x14ac:dyDescent="0.2">
      <c r="A265">
        <v>263</v>
      </c>
      <c r="B265" t="s">
        <v>578</v>
      </c>
      <c r="C265" s="3" t="s">
        <v>579</v>
      </c>
      <c r="D265">
        <v>2900</v>
      </c>
      <c r="E265">
        <v>10756</v>
      </c>
      <c r="F265" t="s">
        <v>20</v>
      </c>
      <c r="G265">
        <v>199</v>
      </c>
      <c r="H265" t="s">
        <v>21</v>
      </c>
      <c r="I265" t="s">
        <v>22</v>
      </c>
      <c r="J265">
        <v>1263016800</v>
      </c>
      <c r="K265">
        <v>1263016800</v>
      </c>
      <c r="L265" t="b">
        <v>0</v>
      </c>
      <c r="M265" t="b">
        <v>0</v>
      </c>
      <c r="N265" t="s">
        <v>122</v>
      </c>
      <c r="O265" s="5">
        <f t="shared" si="16"/>
        <v>3.7089655172413791</v>
      </c>
      <c r="P265" s="7">
        <f t="shared" si="17"/>
        <v>54.050251256281406</v>
      </c>
      <c r="Q265" t="s">
        <v>2050</v>
      </c>
      <c r="R265" t="s">
        <v>2051</v>
      </c>
      <c r="S265" s="15">
        <f t="shared" si="18"/>
        <v>40187.25</v>
      </c>
      <c r="T265" s="15">
        <f t="shared" si="19"/>
        <v>40187.25</v>
      </c>
    </row>
    <row r="266" spans="1:20" ht="17" x14ac:dyDescent="0.2">
      <c r="A266">
        <v>264</v>
      </c>
      <c r="B266" t="s">
        <v>580</v>
      </c>
      <c r="C266" s="3" t="s">
        <v>581</v>
      </c>
      <c r="D266">
        <v>45600</v>
      </c>
      <c r="E266">
        <v>165375</v>
      </c>
      <c r="F266" t="s">
        <v>20</v>
      </c>
      <c r="G266">
        <v>5512</v>
      </c>
      <c r="H266" t="s">
        <v>21</v>
      </c>
      <c r="I266" t="s">
        <v>22</v>
      </c>
      <c r="J266">
        <v>1360648800</v>
      </c>
      <c r="K266">
        <v>1362031200</v>
      </c>
      <c r="L266" t="b">
        <v>0</v>
      </c>
      <c r="M266" t="b">
        <v>0</v>
      </c>
      <c r="N266" t="s">
        <v>33</v>
      </c>
      <c r="O266" s="5">
        <f t="shared" si="16"/>
        <v>3.6266447368421053</v>
      </c>
      <c r="P266" s="7">
        <f t="shared" si="17"/>
        <v>30.002721335268504</v>
      </c>
      <c r="Q266" t="s">
        <v>2035</v>
      </c>
      <c r="R266" t="s">
        <v>2036</v>
      </c>
      <c r="S266" s="15">
        <f t="shared" si="18"/>
        <v>41317.25</v>
      </c>
      <c r="T266" s="15">
        <f t="shared" si="19"/>
        <v>41333.25</v>
      </c>
    </row>
    <row r="267" spans="1:20" ht="17" x14ac:dyDescent="0.2">
      <c r="A267">
        <v>265</v>
      </c>
      <c r="B267" t="s">
        <v>582</v>
      </c>
      <c r="C267" s="3" t="s">
        <v>583</v>
      </c>
      <c r="D267">
        <v>4900</v>
      </c>
      <c r="E267">
        <v>6031</v>
      </c>
      <c r="F267" t="s">
        <v>20</v>
      </c>
      <c r="G267">
        <v>86</v>
      </c>
      <c r="H267" t="s">
        <v>21</v>
      </c>
      <c r="I267" t="s">
        <v>22</v>
      </c>
      <c r="J267">
        <v>1451800800</v>
      </c>
      <c r="K267">
        <v>1455602400</v>
      </c>
      <c r="L267" t="b">
        <v>0</v>
      </c>
      <c r="M267" t="b">
        <v>0</v>
      </c>
      <c r="N267" t="s">
        <v>33</v>
      </c>
      <c r="O267" s="5">
        <f t="shared" si="16"/>
        <v>1.2308163265306122</v>
      </c>
      <c r="P267" s="7">
        <f t="shared" si="17"/>
        <v>70.127906976744185</v>
      </c>
      <c r="Q267" t="s">
        <v>2035</v>
      </c>
      <c r="R267" t="s">
        <v>2036</v>
      </c>
      <c r="S267" s="15">
        <f t="shared" si="18"/>
        <v>42372.25</v>
      </c>
      <c r="T267" s="15">
        <f t="shared" si="19"/>
        <v>42416.25</v>
      </c>
    </row>
    <row r="268" spans="1:20" ht="17" x14ac:dyDescent="0.2">
      <c r="A268">
        <v>266</v>
      </c>
      <c r="B268" t="s">
        <v>584</v>
      </c>
      <c r="C268" s="3" t="s">
        <v>585</v>
      </c>
      <c r="D268">
        <v>111900</v>
      </c>
      <c r="E268">
        <v>85902</v>
      </c>
      <c r="F268" t="s">
        <v>14</v>
      </c>
      <c r="G268">
        <v>3182</v>
      </c>
      <c r="H268" t="s">
        <v>107</v>
      </c>
      <c r="I268" t="s">
        <v>108</v>
      </c>
      <c r="J268">
        <v>1415340000</v>
      </c>
      <c r="K268">
        <v>1418191200</v>
      </c>
      <c r="L268" t="b">
        <v>0</v>
      </c>
      <c r="M268" t="b">
        <v>1</v>
      </c>
      <c r="N268" t="s">
        <v>159</v>
      </c>
      <c r="O268" s="5">
        <f t="shared" si="16"/>
        <v>0.76766756032171579</v>
      </c>
      <c r="P268" s="7">
        <f t="shared" si="17"/>
        <v>26.996228786926462</v>
      </c>
      <c r="Q268" t="s">
        <v>2031</v>
      </c>
      <c r="R268" t="s">
        <v>2054</v>
      </c>
      <c r="S268" s="15">
        <f t="shared" si="18"/>
        <v>41950.25</v>
      </c>
      <c r="T268" s="15">
        <f t="shared" si="19"/>
        <v>41983.25</v>
      </c>
    </row>
    <row r="269" spans="1:20" ht="17" x14ac:dyDescent="0.2">
      <c r="A269">
        <v>267</v>
      </c>
      <c r="B269" t="s">
        <v>586</v>
      </c>
      <c r="C269" s="3" t="s">
        <v>587</v>
      </c>
      <c r="D269">
        <v>61600</v>
      </c>
      <c r="E269">
        <v>143910</v>
      </c>
      <c r="F269" t="s">
        <v>20</v>
      </c>
      <c r="G269">
        <v>2768</v>
      </c>
      <c r="H269" t="s">
        <v>26</v>
      </c>
      <c r="I269" t="s">
        <v>27</v>
      </c>
      <c r="J269">
        <v>1351054800</v>
      </c>
      <c r="K269">
        <v>1352440800</v>
      </c>
      <c r="L269" t="b">
        <v>0</v>
      </c>
      <c r="M269" t="b">
        <v>0</v>
      </c>
      <c r="N269" t="s">
        <v>33</v>
      </c>
      <c r="O269" s="5">
        <f t="shared" si="16"/>
        <v>2.3362012987012988</v>
      </c>
      <c r="P269" s="7">
        <f t="shared" si="17"/>
        <v>51.990606936416185</v>
      </c>
      <c r="Q269" t="s">
        <v>2035</v>
      </c>
      <c r="R269" t="s">
        <v>2036</v>
      </c>
      <c r="S269" s="15">
        <f t="shared" si="18"/>
        <v>41206.208333333336</v>
      </c>
      <c r="T269" s="15">
        <f t="shared" si="19"/>
        <v>41222.25</v>
      </c>
    </row>
    <row r="270" spans="1:20" ht="17" x14ac:dyDescent="0.2">
      <c r="A270">
        <v>268</v>
      </c>
      <c r="B270" t="s">
        <v>588</v>
      </c>
      <c r="C270" s="3" t="s">
        <v>589</v>
      </c>
      <c r="D270">
        <v>1500</v>
      </c>
      <c r="E270">
        <v>2708</v>
      </c>
      <c r="F270" t="s">
        <v>20</v>
      </c>
      <c r="G270">
        <v>48</v>
      </c>
      <c r="H270" t="s">
        <v>21</v>
      </c>
      <c r="I270" t="s">
        <v>22</v>
      </c>
      <c r="J270">
        <v>1349326800</v>
      </c>
      <c r="K270">
        <v>1353304800</v>
      </c>
      <c r="L270" t="b">
        <v>0</v>
      </c>
      <c r="M270" t="b">
        <v>0</v>
      </c>
      <c r="N270" t="s">
        <v>42</v>
      </c>
      <c r="O270" s="5">
        <f t="shared" si="16"/>
        <v>1.8053333333333332</v>
      </c>
      <c r="P270" s="7">
        <f t="shared" si="17"/>
        <v>56.416666666666664</v>
      </c>
      <c r="Q270" t="s">
        <v>2037</v>
      </c>
      <c r="R270" t="s">
        <v>2038</v>
      </c>
      <c r="S270" s="15">
        <f t="shared" si="18"/>
        <v>41186.208333333336</v>
      </c>
      <c r="T270" s="15">
        <f t="shared" si="19"/>
        <v>41232.25</v>
      </c>
    </row>
    <row r="271" spans="1:20" ht="17" x14ac:dyDescent="0.2">
      <c r="A271">
        <v>269</v>
      </c>
      <c r="B271" t="s">
        <v>590</v>
      </c>
      <c r="C271" s="3" t="s">
        <v>591</v>
      </c>
      <c r="D271">
        <v>3500</v>
      </c>
      <c r="E271">
        <v>8842</v>
      </c>
      <c r="F271" t="s">
        <v>20</v>
      </c>
      <c r="G271">
        <v>87</v>
      </c>
      <c r="H271" t="s">
        <v>21</v>
      </c>
      <c r="I271" t="s">
        <v>22</v>
      </c>
      <c r="J271">
        <v>1548914400</v>
      </c>
      <c r="K271">
        <v>1550728800</v>
      </c>
      <c r="L271" t="b">
        <v>0</v>
      </c>
      <c r="M271" t="b">
        <v>0</v>
      </c>
      <c r="N271" t="s">
        <v>269</v>
      </c>
      <c r="O271" s="5">
        <f t="shared" si="16"/>
        <v>2.5262857142857142</v>
      </c>
      <c r="P271" s="7">
        <f t="shared" si="17"/>
        <v>101.63218390804597</v>
      </c>
      <c r="Q271" t="s">
        <v>2037</v>
      </c>
      <c r="R271" t="s">
        <v>2056</v>
      </c>
      <c r="S271" s="15">
        <f t="shared" si="18"/>
        <v>43496.25</v>
      </c>
      <c r="T271" s="15">
        <f t="shared" si="19"/>
        <v>43517.25</v>
      </c>
    </row>
    <row r="272" spans="1:20" ht="17" x14ac:dyDescent="0.2">
      <c r="A272">
        <v>270</v>
      </c>
      <c r="B272" t="s">
        <v>592</v>
      </c>
      <c r="C272" s="3" t="s">
        <v>593</v>
      </c>
      <c r="D272">
        <v>173900</v>
      </c>
      <c r="E272">
        <v>47260</v>
      </c>
      <c r="F272" t="s">
        <v>74</v>
      </c>
      <c r="G272">
        <v>1890</v>
      </c>
      <c r="H272" t="s">
        <v>21</v>
      </c>
      <c r="I272" t="s">
        <v>22</v>
      </c>
      <c r="J272">
        <v>1291269600</v>
      </c>
      <c r="K272">
        <v>1291442400</v>
      </c>
      <c r="L272" t="b">
        <v>0</v>
      </c>
      <c r="M272" t="b">
        <v>0</v>
      </c>
      <c r="N272" t="s">
        <v>89</v>
      </c>
      <c r="O272" s="5">
        <f t="shared" si="16"/>
        <v>0.27176538240368026</v>
      </c>
      <c r="P272" s="7">
        <f t="shared" si="17"/>
        <v>25.005291005291006</v>
      </c>
      <c r="Q272" t="s">
        <v>2046</v>
      </c>
      <c r="R272" t="s">
        <v>2047</v>
      </c>
      <c r="S272" s="15">
        <f t="shared" si="18"/>
        <v>40514.25</v>
      </c>
      <c r="T272" s="15">
        <f t="shared" si="19"/>
        <v>40516.25</v>
      </c>
    </row>
    <row r="273" spans="1:20" ht="34" x14ac:dyDescent="0.2">
      <c r="A273">
        <v>271</v>
      </c>
      <c r="B273" t="s">
        <v>594</v>
      </c>
      <c r="C273" s="3" t="s">
        <v>595</v>
      </c>
      <c r="D273">
        <v>153700</v>
      </c>
      <c r="E273">
        <v>1953</v>
      </c>
      <c r="F273" t="s">
        <v>47</v>
      </c>
      <c r="G273">
        <v>61</v>
      </c>
      <c r="H273" t="s">
        <v>21</v>
      </c>
      <c r="I273" t="s">
        <v>22</v>
      </c>
      <c r="J273">
        <v>1449468000</v>
      </c>
      <c r="K273">
        <v>1452146400</v>
      </c>
      <c r="L273" t="b">
        <v>0</v>
      </c>
      <c r="M273" t="b">
        <v>0</v>
      </c>
      <c r="N273" t="s">
        <v>122</v>
      </c>
      <c r="O273" s="5">
        <f t="shared" si="16"/>
        <v>1.2706571242680547E-2</v>
      </c>
      <c r="P273" s="7">
        <f t="shared" si="17"/>
        <v>32.016393442622949</v>
      </c>
      <c r="Q273" t="s">
        <v>2050</v>
      </c>
      <c r="R273" t="s">
        <v>2051</v>
      </c>
      <c r="S273" s="15">
        <f t="shared" si="18"/>
        <v>42345.25</v>
      </c>
      <c r="T273" s="15">
        <f t="shared" si="19"/>
        <v>42376.25</v>
      </c>
    </row>
    <row r="274" spans="1:20" ht="17" x14ac:dyDescent="0.2">
      <c r="A274">
        <v>272</v>
      </c>
      <c r="B274" t="s">
        <v>596</v>
      </c>
      <c r="C274" s="3" t="s">
        <v>597</v>
      </c>
      <c r="D274">
        <v>51100</v>
      </c>
      <c r="E274">
        <v>155349</v>
      </c>
      <c r="F274" t="s">
        <v>20</v>
      </c>
      <c r="G274">
        <v>1894</v>
      </c>
      <c r="H274" t="s">
        <v>21</v>
      </c>
      <c r="I274" t="s">
        <v>22</v>
      </c>
      <c r="J274">
        <v>1562734800</v>
      </c>
      <c r="K274">
        <v>1564894800</v>
      </c>
      <c r="L274" t="b">
        <v>0</v>
      </c>
      <c r="M274" t="b">
        <v>1</v>
      </c>
      <c r="N274" t="s">
        <v>33</v>
      </c>
      <c r="O274" s="5">
        <f t="shared" si="16"/>
        <v>3.0400978473581213</v>
      </c>
      <c r="P274" s="7">
        <f t="shared" si="17"/>
        <v>82.021647307286173</v>
      </c>
      <c r="Q274" t="s">
        <v>2035</v>
      </c>
      <c r="R274" t="s">
        <v>2036</v>
      </c>
      <c r="S274" s="15">
        <f t="shared" si="18"/>
        <v>43656.208333333328</v>
      </c>
      <c r="T274" s="15">
        <f t="shared" si="19"/>
        <v>43681.208333333328</v>
      </c>
    </row>
    <row r="275" spans="1:20" ht="17" x14ac:dyDescent="0.2">
      <c r="A275">
        <v>273</v>
      </c>
      <c r="B275" t="s">
        <v>598</v>
      </c>
      <c r="C275" s="3" t="s">
        <v>599</v>
      </c>
      <c r="D275">
        <v>7800</v>
      </c>
      <c r="E275">
        <v>10704</v>
      </c>
      <c r="F275" t="s">
        <v>20</v>
      </c>
      <c r="G275">
        <v>282</v>
      </c>
      <c r="H275" t="s">
        <v>15</v>
      </c>
      <c r="I275" t="s">
        <v>16</v>
      </c>
      <c r="J275">
        <v>1505624400</v>
      </c>
      <c r="K275">
        <v>1505883600</v>
      </c>
      <c r="L275" t="b">
        <v>0</v>
      </c>
      <c r="M275" t="b">
        <v>0</v>
      </c>
      <c r="N275" t="s">
        <v>33</v>
      </c>
      <c r="O275" s="5">
        <f t="shared" si="16"/>
        <v>1.3723076923076922</v>
      </c>
      <c r="P275" s="7">
        <f t="shared" si="17"/>
        <v>37.957446808510639</v>
      </c>
      <c r="Q275" t="s">
        <v>2035</v>
      </c>
      <c r="R275" t="s">
        <v>2036</v>
      </c>
      <c r="S275" s="15">
        <f t="shared" si="18"/>
        <v>42995.208333333328</v>
      </c>
      <c r="T275" s="15">
        <f t="shared" si="19"/>
        <v>42998.208333333328</v>
      </c>
    </row>
    <row r="276" spans="1:20" ht="34" x14ac:dyDescent="0.2">
      <c r="A276">
        <v>274</v>
      </c>
      <c r="B276" t="s">
        <v>600</v>
      </c>
      <c r="C276" s="3" t="s">
        <v>601</v>
      </c>
      <c r="D276">
        <v>2400</v>
      </c>
      <c r="E276">
        <v>773</v>
      </c>
      <c r="F276" t="s">
        <v>14</v>
      </c>
      <c r="G276">
        <v>15</v>
      </c>
      <c r="H276" t="s">
        <v>21</v>
      </c>
      <c r="I276" t="s">
        <v>22</v>
      </c>
      <c r="J276">
        <v>1509948000</v>
      </c>
      <c r="K276">
        <v>1510380000</v>
      </c>
      <c r="L276" t="b">
        <v>0</v>
      </c>
      <c r="M276" t="b">
        <v>0</v>
      </c>
      <c r="N276" t="s">
        <v>33</v>
      </c>
      <c r="O276" s="5">
        <f t="shared" si="16"/>
        <v>0.32208333333333333</v>
      </c>
      <c r="P276" s="7">
        <f t="shared" si="17"/>
        <v>51.533333333333331</v>
      </c>
      <c r="Q276" t="s">
        <v>2035</v>
      </c>
      <c r="R276" t="s">
        <v>2036</v>
      </c>
      <c r="S276" s="15">
        <f t="shared" si="18"/>
        <v>43045.25</v>
      </c>
      <c r="T276" s="15">
        <f t="shared" si="19"/>
        <v>43050.25</v>
      </c>
    </row>
    <row r="277" spans="1:20" ht="34" x14ac:dyDescent="0.2">
      <c r="A277">
        <v>275</v>
      </c>
      <c r="B277" t="s">
        <v>602</v>
      </c>
      <c r="C277" s="3" t="s">
        <v>603</v>
      </c>
      <c r="D277">
        <v>3900</v>
      </c>
      <c r="E277">
        <v>9419</v>
      </c>
      <c r="F277" t="s">
        <v>20</v>
      </c>
      <c r="G277">
        <v>116</v>
      </c>
      <c r="H277" t="s">
        <v>21</v>
      </c>
      <c r="I277" t="s">
        <v>22</v>
      </c>
      <c r="J277">
        <v>1554526800</v>
      </c>
      <c r="K277">
        <v>1555218000</v>
      </c>
      <c r="L277" t="b">
        <v>0</v>
      </c>
      <c r="M277" t="b">
        <v>0</v>
      </c>
      <c r="N277" t="s">
        <v>206</v>
      </c>
      <c r="O277" s="5">
        <f t="shared" si="16"/>
        <v>2.4151282051282053</v>
      </c>
      <c r="P277" s="7">
        <f t="shared" si="17"/>
        <v>81.198275862068968</v>
      </c>
      <c r="Q277" t="s">
        <v>2043</v>
      </c>
      <c r="R277" t="s">
        <v>2055</v>
      </c>
      <c r="S277" s="15">
        <f t="shared" si="18"/>
        <v>43561.208333333328</v>
      </c>
      <c r="T277" s="15">
        <f t="shared" si="19"/>
        <v>43569.208333333328</v>
      </c>
    </row>
    <row r="278" spans="1:20" ht="17" x14ac:dyDescent="0.2">
      <c r="A278">
        <v>276</v>
      </c>
      <c r="B278" t="s">
        <v>604</v>
      </c>
      <c r="C278" s="3" t="s">
        <v>605</v>
      </c>
      <c r="D278">
        <v>5500</v>
      </c>
      <c r="E278">
        <v>5324</v>
      </c>
      <c r="F278" t="s">
        <v>14</v>
      </c>
      <c r="G278">
        <v>133</v>
      </c>
      <c r="H278" t="s">
        <v>21</v>
      </c>
      <c r="I278" t="s">
        <v>22</v>
      </c>
      <c r="J278">
        <v>1334811600</v>
      </c>
      <c r="K278">
        <v>1335243600</v>
      </c>
      <c r="L278" t="b">
        <v>0</v>
      </c>
      <c r="M278" t="b">
        <v>1</v>
      </c>
      <c r="N278" t="s">
        <v>89</v>
      </c>
      <c r="O278" s="5">
        <f t="shared" si="16"/>
        <v>0.96799999999999997</v>
      </c>
      <c r="P278" s="7">
        <f t="shared" si="17"/>
        <v>40.030075187969928</v>
      </c>
      <c r="Q278" t="s">
        <v>2046</v>
      </c>
      <c r="R278" t="s">
        <v>2047</v>
      </c>
      <c r="S278" s="15">
        <f t="shared" si="18"/>
        <v>41018.208333333336</v>
      </c>
      <c r="T278" s="15">
        <f t="shared" si="19"/>
        <v>41023.208333333336</v>
      </c>
    </row>
    <row r="279" spans="1:20" ht="34" x14ac:dyDescent="0.2">
      <c r="A279">
        <v>277</v>
      </c>
      <c r="B279" t="s">
        <v>606</v>
      </c>
      <c r="C279" s="3" t="s">
        <v>607</v>
      </c>
      <c r="D279">
        <v>700</v>
      </c>
      <c r="E279">
        <v>7465</v>
      </c>
      <c r="F279" t="s">
        <v>20</v>
      </c>
      <c r="G279">
        <v>83</v>
      </c>
      <c r="H279" t="s">
        <v>21</v>
      </c>
      <c r="I279" t="s">
        <v>22</v>
      </c>
      <c r="J279">
        <v>1279515600</v>
      </c>
      <c r="K279">
        <v>1279688400</v>
      </c>
      <c r="L279" t="b">
        <v>0</v>
      </c>
      <c r="M279" t="b">
        <v>0</v>
      </c>
      <c r="N279" t="s">
        <v>33</v>
      </c>
      <c r="O279" s="5">
        <f t="shared" si="16"/>
        <v>10.664285714285715</v>
      </c>
      <c r="P279" s="7">
        <f t="shared" si="17"/>
        <v>89.939759036144579</v>
      </c>
      <c r="Q279" t="s">
        <v>2035</v>
      </c>
      <c r="R279" t="s">
        <v>2036</v>
      </c>
      <c r="S279" s="15">
        <f t="shared" si="18"/>
        <v>40378.208333333336</v>
      </c>
      <c r="T279" s="15">
        <f t="shared" si="19"/>
        <v>40380.208333333336</v>
      </c>
    </row>
    <row r="280" spans="1:20" ht="17" x14ac:dyDescent="0.2">
      <c r="A280">
        <v>278</v>
      </c>
      <c r="B280" t="s">
        <v>608</v>
      </c>
      <c r="C280" s="3" t="s">
        <v>609</v>
      </c>
      <c r="D280">
        <v>2700</v>
      </c>
      <c r="E280">
        <v>8799</v>
      </c>
      <c r="F280" t="s">
        <v>20</v>
      </c>
      <c r="G280">
        <v>91</v>
      </c>
      <c r="H280" t="s">
        <v>21</v>
      </c>
      <c r="I280" t="s">
        <v>22</v>
      </c>
      <c r="J280">
        <v>1353909600</v>
      </c>
      <c r="K280">
        <v>1356069600</v>
      </c>
      <c r="L280" t="b">
        <v>0</v>
      </c>
      <c r="M280" t="b">
        <v>0</v>
      </c>
      <c r="N280" t="s">
        <v>28</v>
      </c>
      <c r="O280" s="5">
        <f t="shared" si="16"/>
        <v>3.2588888888888889</v>
      </c>
      <c r="P280" s="7">
        <f t="shared" si="17"/>
        <v>96.692307692307693</v>
      </c>
      <c r="Q280" t="s">
        <v>2033</v>
      </c>
      <c r="R280" t="s">
        <v>2034</v>
      </c>
      <c r="S280" s="15">
        <f t="shared" si="18"/>
        <v>41239.25</v>
      </c>
      <c r="T280" s="15">
        <f t="shared" si="19"/>
        <v>41264.25</v>
      </c>
    </row>
    <row r="281" spans="1:20" ht="17" x14ac:dyDescent="0.2">
      <c r="A281">
        <v>279</v>
      </c>
      <c r="B281" t="s">
        <v>610</v>
      </c>
      <c r="C281" s="3" t="s">
        <v>611</v>
      </c>
      <c r="D281">
        <v>8000</v>
      </c>
      <c r="E281">
        <v>13656</v>
      </c>
      <c r="F281" t="s">
        <v>20</v>
      </c>
      <c r="G281">
        <v>546</v>
      </c>
      <c r="H281" t="s">
        <v>21</v>
      </c>
      <c r="I281" t="s">
        <v>22</v>
      </c>
      <c r="J281">
        <v>1535950800</v>
      </c>
      <c r="K281">
        <v>1536210000</v>
      </c>
      <c r="L281" t="b">
        <v>0</v>
      </c>
      <c r="M281" t="b">
        <v>0</v>
      </c>
      <c r="N281" t="s">
        <v>33</v>
      </c>
      <c r="O281" s="5">
        <f t="shared" si="16"/>
        <v>1.7070000000000001</v>
      </c>
      <c r="P281" s="7">
        <f t="shared" si="17"/>
        <v>25.010989010989011</v>
      </c>
      <c r="Q281" t="s">
        <v>2035</v>
      </c>
      <c r="R281" t="s">
        <v>2036</v>
      </c>
      <c r="S281" s="15">
        <f t="shared" si="18"/>
        <v>43346.208333333328</v>
      </c>
      <c r="T281" s="15">
        <f t="shared" si="19"/>
        <v>43349.208333333328</v>
      </c>
    </row>
    <row r="282" spans="1:20" ht="34" x14ac:dyDescent="0.2">
      <c r="A282">
        <v>280</v>
      </c>
      <c r="B282" t="s">
        <v>612</v>
      </c>
      <c r="C282" s="3" t="s">
        <v>613</v>
      </c>
      <c r="D282">
        <v>2500</v>
      </c>
      <c r="E282">
        <v>14536</v>
      </c>
      <c r="F282" t="s">
        <v>20</v>
      </c>
      <c r="G282">
        <v>393</v>
      </c>
      <c r="H282" t="s">
        <v>21</v>
      </c>
      <c r="I282" t="s">
        <v>22</v>
      </c>
      <c r="J282">
        <v>1511244000</v>
      </c>
      <c r="K282">
        <v>1511762400</v>
      </c>
      <c r="L282" t="b">
        <v>0</v>
      </c>
      <c r="M282" t="b">
        <v>0</v>
      </c>
      <c r="N282" t="s">
        <v>71</v>
      </c>
      <c r="O282" s="5">
        <f t="shared" si="16"/>
        <v>5.8144</v>
      </c>
      <c r="P282" s="7">
        <f t="shared" si="17"/>
        <v>36.987277353689571</v>
      </c>
      <c r="Q282" t="s">
        <v>2037</v>
      </c>
      <c r="R282" t="s">
        <v>2045</v>
      </c>
      <c r="S282" s="15">
        <f t="shared" si="18"/>
        <v>43060.25</v>
      </c>
      <c r="T282" s="15">
        <f t="shared" si="19"/>
        <v>43066.25</v>
      </c>
    </row>
    <row r="283" spans="1:20" ht="17" x14ac:dyDescent="0.2">
      <c r="A283">
        <v>281</v>
      </c>
      <c r="B283" t="s">
        <v>614</v>
      </c>
      <c r="C283" s="3" t="s">
        <v>615</v>
      </c>
      <c r="D283">
        <v>164500</v>
      </c>
      <c r="E283">
        <v>150552</v>
      </c>
      <c r="F283" t="s">
        <v>14</v>
      </c>
      <c r="G283">
        <v>2062</v>
      </c>
      <c r="H283" t="s">
        <v>21</v>
      </c>
      <c r="I283" t="s">
        <v>22</v>
      </c>
      <c r="J283">
        <v>1331445600</v>
      </c>
      <c r="K283">
        <v>1333256400</v>
      </c>
      <c r="L283" t="b">
        <v>0</v>
      </c>
      <c r="M283" t="b">
        <v>1</v>
      </c>
      <c r="N283" t="s">
        <v>33</v>
      </c>
      <c r="O283" s="5">
        <f t="shared" si="16"/>
        <v>0.91520972644376897</v>
      </c>
      <c r="P283" s="7">
        <f t="shared" si="17"/>
        <v>73.012609117361791</v>
      </c>
      <c r="Q283" t="s">
        <v>2035</v>
      </c>
      <c r="R283" t="s">
        <v>2036</v>
      </c>
      <c r="S283" s="15">
        <f t="shared" si="18"/>
        <v>40979.25</v>
      </c>
      <c r="T283" s="15">
        <f t="shared" si="19"/>
        <v>41000.208333333336</v>
      </c>
    </row>
    <row r="284" spans="1:20" ht="17" x14ac:dyDescent="0.2">
      <c r="A284">
        <v>282</v>
      </c>
      <c r="B284" t="s">
        <v>616</v>
      </c>
      <c r="C284" s="3" t="s">
        <v>617</v>
      </c>
      <c r="D284">
        <v>8400</v>
      </c>
      <c r="E284">
        <v>9076</v>
      </c>
      <c r="F284" t="s">
        <v>20</v>
      </c>
      <c r="G284">
        <v>133</v>
      </c>
      <c r="H284" t="s">
        <v>21</v>
      </c>
      <c r="I284" t="s">
        <v>22</v>
      </c>
      <c r="J284">
        <v>1480226400</v>
      </c>
      <c r="K284">
        <v>1480744800</v>
      </c>
      <c r="L284" t="b">
        <v>0</v>
      </c>
      <c r="M284" t="b">
        <v>1</v>
      </c>
      <c r="N284" t="s">
        <v>269</v>
      </c>
      <c r="O284" s="5">
        <f t="shared" si="16"/>
        <v>1.0804761904761904</v>
      </c>
      <c r="P284" s="7">
        <f t="shared" si="17"/>
        <v>68.240601503759393</v>
      </c>
      <c r="Q284" t="s">
        <v>2037</v>
      </c>
      <c r="R284" t="s">
        <v>2056</v>
      </c>
      <c r="S284" s="15">
        <f t="shared" si="18"/>
        <v>42701.25</v>
      </c>
      <c r="T284" s="15">
        <f t="shared" si="19"/>
        <v>42707.25</v>
      </c>
    </row>
    <row r="285" spans="1:20" ht="34" x14ac:dyDescent="0.2">
      <c r="A285">
        <v>283</v>
      </c>
      <c r="B285" t="s">
        <v>618</v>
      </c>
      <c r="C285" s="3" t="s">
        <v>619</v>
      </c>
      <c r="D285">
        <v>8100</v>
      </c>
      <c r="E285">
        <v>1517</v>
      </c>
      <c r="F285" t="s">
        <v>14</v>
      </c>
      <c r="G285">
        <v>29</v>
      </c>
      <c r="H285" t="s">
        <v>36</v>
      </c>
      <c r="I285" t="s">
        <v>37</v>
      </c>
      <c r="J285">
        <v>1464584400</v>
      </c>
      <c r="K285">
        <v>1465016400</v>
      </c>
      <c r="L285" t="b">
        <v>0</v>
      </c>
      <c r="M285" t="b">
        <v>0</v>
      </c>
      <c r="N285" t="s">
        <v>23</v>
      </c>
      <c r="O285" s="5">
        <f t="shared" si="16"/>
        <v>0.18728395061728395</v>
      </c>
      <c r="P285" s="7">
        <f t="shared" si="17"/>
        <v>52.310344827586206</v>
      </c>
      <c r="Q285" t="s">
        <v>2031</v>
      </c>
      <c r="R285" t="s">
        <v>2032</v>
      </c>
      <c r="S285" s="15">
        <f t="shared" si="18"/>
        <v>42520.208333333328</v>
      </c>
      <c r="T285" s="15">
        <f t="shared" si="19"/>
        <v>42525.208333333328</v>
      </c>
    </row>
    <row r="286" spans="1:20" ht="17" x14ac:dyDescent="0.2">
      <c r="A286">
        <v>284</v>
      </c>
      <c r="B286" t="s">
        <v>620</v>
      </c>
      <c r="C286" s="3" t="s">
        <v>621</v>
      </c>
      <c r="D286">
        <v>9800</v>
      </c>
      <c r="E286">
        <v>8153</v>
      </c>
      <c r="F286" t="s">
        <v>14</v>
      </c>
      <c r="G286">
        <v>132</v>
      </c>
      <c r="H286" t="s">
        <v>21</v>
      </c>
      <c r="I286" t="s">
        <v>22</v>
      </c>
      <c r="J286">
        <v>1335848400</v>
      </c>
      <c r="K286">
        <v>1336280400</v>
      </c>
      <c r="L286" t="b">
        <v>0</v>
      </c>
      <c r="M286" t="b">
        <v>0</v>
      </c>
      <c r="N286" t="s">
        <v>28</v>
      </c>
      <c r="O286" s="5">
        <f t="shared" si="16"/>
        <v>0.83193877551020412</v>
      </c>
      <c r="P286" s="7">
        <f t="shared" si="17"/>
        <v>61.765151515151516</v>
      </c>
      <c r="Q286" t="s">
        <v>2033</v>
      </c>
      <c r="R286" t="s">
        <v>2034</v>
      </c>
      <c r="S286" s="15">
        <f t="shared" si="18"/>
        <v>41030.208333333336</v>
      </c>
      <c r="T286" s="15">
        <f t="shared" si="19"/>
        <v>41035.208333333336</v>
      </c>
    </row>
    <row r="287" spans="1:20" ht="17" x14ac:dyDescent="0.2">
      <c r="A287">
        <v>285</v>
      </c>
      <c r="B287" t="s">
        <v>622</v>
      </c>
      <c r="C287" s="3" t="s">
        <v>623</v>
      </c>
      <c r="D287">
        <v>900</v>
      </c>
      <c r="E287">
        <v>6357</v>
      </c>
      <c r="F287" t="s">
        <v>20</v>
      </c>
      <c r="G287">
        <v>254</v>
      </c>
      <c r="H287" t="s">
        <v>21</v>
      </c>
      <c r="I287" t="s">
        <v>22</v>
      </c>
      <c r="J287">
        <v>1473483600</v>
      </c>
      <c r="K287">
        <v>1476766800</v>
      </c>
      <c r="L287" t="b">
        <v>0</v>
      </c>
      <c r="M287" t="b">
        <v>0</v>
      </c>
      <c r="N287" t="s">
        <v>33</v>
      </c>
      <c r="O287" s="5">
        <f t="shared" si="16"/>
        <v>7.0633333333333335</v>
      </c>
      <c r="P287" s="7">
        <f t="shared" si="17"/>
        <v>25.027559055118111</v>
      </c>
      <c r="Q287" t="s">
        <v>2035</v>
      </c>
      <c r="R287" t="s">
        <v>2036</v>
      </c>
      <c r="S287" s="15">
        <f t="shared" si="18"/>
        <v>42623.208333333328</v>
      </c>
      <c r="T287" s="15">
        <f t="shared" si="19"/>
        <v>42661.208333333328</v>
      </c>
    </row>
    <row r="288" spans="1:20" ht="17" x14ac:dyDescent="0.2">
      <c r="A288">
        <v>286</v>
      </c>
      <c r="B288" t="s">
        <v>624</v>
      </c>
      <c r="C288" s="3" t="s">
        <v>625</v>
      </c>
      <c r="D288">
        <v>112100</v>
      </c>
      <c r="E288">
        <v>19557</v>
      </c>
      <c r="F288" t="s">
        <v>74</v>
      </c>
      <c r="G288">
        <v>184</v>
      </c>
      <c r="H288" t="s">
        <v>21</v>
      </c>
      <c r="I288" t="s">
        <v>22</v>
      </c>
      <c r="J288">
        <v>1479880800</v>
      </c>
      <c r="K288">
        <v>1480485600</v>
      </c>
      <c r="L288" t="b">
        <v>0</v>
      </c>
      <c r="M288" t="b">
        <v>0</v>
      </c>
      <c r="N288" t="s">
        <v>33</v>
      </c>
      <c r="O288" s="5">
        <f t="shared" si="16"/>
        <v>0.17446030330062445</v>
      </c>
      <c r="P288" s="7">
        <f t="shared" si="17"/>
        <v>106.28804347826087</v>
      </c>
      <c r="Q288" t="s">
        <v>2035</v>
      </c>
      <c r="R288" t="s">
        <v>2036</v>
      </c>
      <c r="S288" s="15">
        <f t="shared" si="18"/>
        <v>42697.25</v>
      </c>
      <c r="T288" s="15">
        <f t="shared" si="19"/>
        <v>42704.25</v>
      </c>
    </row>
    <row r="289" spans="1:20" ht="17" x14ac:dyDescent="0.2">
      <c r="A289">
        <v>287</v>
      </c>
      <c r="B289" t="s">
        <v>626</v>
      </c>
      <c r="C289" s="3" t="s">
        <v>627</v>
      </c>
      <c r="D289">
        <v>6300</v>
      </c>
      <c r="E289">
        <v>13213</v>
      </c>
      <c r="F289" t="s">
        <v>20</v>
      </c>
      <c r="G289">
        <v>176</v>
      </c>
      <c r="H289" t="s">
        <v>21</v>
      </c>
      <c r="I289" t="s">
        <v>22</v>
      </c>
      <c r="J289">
        <v>1430197200</v>
      </c>
      <c r="K289">
        <v>1430197200</v>
      </c>
      <c r="L289" t="b">
        <v>0</v>
      </c>
      <c r="M289" t="b">
        <v>0</v>
      </c>
      <c r="N289" t="s">
        <v>50</v>
      </c>
      <c r="O289" s="5">
        <f t="shared" si="16"/>
        <v>2.0973015873015872</v>
      </c>
      <c r="P289" s="7">
        <f t="shared" si="17"/>
        <v>75.07386363636364</v>
      </c>
      <c r="Q289" t="s">
        <v>2031</v>
      </c>
      <c r="R289" t="s">
        <v>2039</v>
      </c>
      <c r="S289" s="15">
        <f t="shared" si="18"/>
        <v>42122.208333333328</v>
      </c>
      <c r="T289" s="15">
        <f t="shared" si="19"/>
        <v>42122.208333333328</v>
      </c>
    </row>
    <row r="290" spans="1:20" ht="17" x14ac:dyDescent="0.2">
      <c r="A290">
        <v>288</v>
      </c>
      <c r="B290" t="s">
        <v>628</v>
      </c>
      <c r="C290" s="3" t="s">
        <v>629</v>
      </c>
      <c r="D290">
        <v>5600</v>
      </c>
      <c r="E290">
        <v>5476</v>
      </c>
      <c r="F290" t="s">
        <v>14</v>
      </c>
      <c r="G290">
        <v>137</v>
      </c>
      <c r="H290" t="s">
        <v>36</v>
      </c>
      <c r="I290" t="s">
        <v>37</v>
      </c>
      <c r="J290">
        <v>1331701200</v>
      </c>
      <c r="K290">
        <v>1331787600</v>
      </c>
      <c r="L290" t="b">
        <v>0</v>
      </c>
      <c r="M290" t="b">
        <v>1</v>
      </c>
      <c r="N290" t="s">
        <v>148</v>
      </c>
      <c r="O290" s="5">
        <f t="shared" si="16"/>
        <v>0.97785714285714287</v>
      </c>
      <c r="P290" s="7">
        <f t="shared" si="17"/>
        <v>39.970802919708028</v>
      </c>
      <c r="Q290" t="s">
        <v>2031</v>
      </c>
      <c r="R290" t="s">
        <v>2053</v>
      </c>
      <c r="S290" s="15">
        <f t="shared" si="18"/>
        <v>40982.208333333336</v>
      </c>
      <c r="T290" s="15">
        <f t="shared" si="19"/>
        <v>40983.208333333336</v>
      </c>
    </row>
    <row r="291" spans="1:20" ht="17" x14ac:dyDescent="0.2">
      <c r="A291">
        <v>289</v>
      </c>
      <c r="B291" t="s">
        <v>630</v>
      </c>
      <c r="C291" s="3" t="s">
        <v>631</v>
      </c>
      <c r="D291">
        <v>800</v>
      </c>
      <c r="E291">
        <v>13474</v>
      </c>
      <c r="F291" t="s">
        <v>20</v>
      </c>
      <c r="G291">
        <v>337</v>
      </c>
      <c r="H291" t="s">
        <v>15</v>
      </c>
      <c r="I291" t="s">
        <v>16</v>
      </c>
      <c r="J291">
        <v>1438578000</v>
      </c>
      <c r="K291">
        <v>1438837200</v>
      </c>
      <c r="L291" t="b">
        <v>0</v>
      </c>
      <c r="M291" t="b">
        <v>0</v>
      </c>
      <c r="N291" t="s">
        <v>33</v>
      </c>
      <c r="O291" s="5">
        <f t="shared" si="16"/>
        <v>16.842500000000001</v>
      </c>
      <c r="P291" s="7">
        <f t="shared" si="17"/>
        <v>39.982195845697326</v>
      </c>
      <c r="Q291" t="s">
        <v>2035</v>
      </c>
      <c r="R291" t="s">
        <v>2036</v>
      </c>
      <c r="S291" s="15">
        <f t="shared" si="18"/>
        <v>42219.208333333328</v>
      </c>
      <c r="T291" s="15">
        <f t="shared" si="19"/>
        <v>42222.208333333328</v>
      </c>
    </row>
    <row r="292" spans="1:20" ht="17" x14ac:dyDescent="0.2">
      <c r="A292">
        <v>290</v>
      </c>
      <c r="B292" t="s">
        <v>632</v>
      </c>
      <c r="C292" s="3" t="s">
        <v>633</v>
      </c>
      <c r="D292">
        <v>168600</v>
      </c>
      <c r="E292">
        <v>91722</v>
      </c>
      <c r="F292" t="s">
        <v>14</v>
      </c>
      <c r="G292">
        <v>908</v>
      </c>
      <c r="H292" t="s">
        <v>21</v>
      </c>
      <c r="I292" t="s">
        <v>22</v>
      </c>
      <c r="J292">
        <v>1368162000</v>
      </c>
      <c r="K292">
        <v>1370926800</v>
      </c>
      <c r="L292" t="b">
        <v>0</v>
      </c>
      <c r="M292" t="b">
        <v>1</v>
      </c>
      <c r="N292" t="s">
        <v>42</v>
      </c>
      <c r="O292" s="5">
        <f t="shared" si="16"/>
        <v>0.54402135231316728</v>
      </c>
      <c r="P292" s="7">
        <f t="shared" si="17"/>
        <v>101.01541850220265</v>
      </c>
      <c r="Q292" t="s">
        <v>2037</v>
      </c>
      <c r="R292" t="s">
        <v>2038</v>
      </c>
      <c r="S292" s="15">
        <f t="shared" si="18"/>
        <v>41404.208333333336</v>
      </c>
      <c r="T292" s="15">
        <f t="shared" si="19"/>
        <v>41436.208333333336</v>
      </c>
    </row>
    <row r="293" spans="1:20" ht="17" x14ac:dyDescent="0.2">
      <c r="A293">
        <v>291</v>
      </c>
      <c r="B293" t="s">
        <v>634</v>
      </c>
      <c r="C293" s="3" t="s">
        <v>635</v>
      </c>
      <c r="D293">
        <v>1800</v>
      </c>
      <c r="E293">
        <v>8219</v>
      </c>
      <c r="F293" t="s">
        <v>20</v>
      </c>
      <c r="G293">
        <v>107</v>
      </c>
      <c r="H293" t="s">
        <v>21</v>
      </c>
      <c r="I293" t="s">
        <v>22</v>
      </c>
      <c r="J293">
        <v>1318654800</v>
      </c>
      <c r="K293">
        <v>1319000400</v>
      </c>
      <c r="L293" t="b">
        <v>1</v>
      </c>
      <c r="M293" t="b">
        <v>0</v>
      </c>
      <c r="N293" t="s">
        <v>28</v>
      </c>
      <c r="O293" s="5">
        <f t="shared" si="16"/>
        <v>4.5661111111111108</v>
      </c>
      <c r="P293" s="7">
        <f t="shared" si="17"/>
        <v>76.813084112149539</v>
      </c>
      <c r="Q293" t="s">
        <v>2033</v>
      </c>
      <c r="R293" t="s">
        <v>2034</v>
      </c>
      <c r="S293" s="15">
        <f t="shared" si="18"/>
        <v>40831.208333333336</v>
      </c>
      <c r="T293" s="15">
        <f t="shared" si="19"/>
        <v>40835.208333333336</v>
      </c>
    </row>
    <row r="294" spans="1:20" ht="17" x14ac:dyDescent="0.2">
      <c r="A294">
        <v>292</v>
      </c>
      <c r="B294" t="s">
        <v>636</v>
      </c>
      <c r="C294" s="3" t="s">
        <v>637</v>
      </c>
      <c r="D294">
        <v>7300</v>
      </c>
      <c r="E294">
        <v>717</v>
      </c>
      <c r="F294" t="s">
        <v>14</v>
      </c>
      <c r="G294">
        <v>10</v>
      </c>
      <c r="H294" t="s">
        <v>21</v>
      </c>
      <c r="I294" t="s">
        <v>22</v>
      </c>
      <c r="J294">
        <v>1331874000</v>
      </c>
      <c r="K294">
        <v>1333429200</v>
      </c>
      <c r="L294" t="b">
        <v>0</v>
      </c>
      <c r="M294" t="b">
        <v>0</v>
      </c>
      <c r="N294" t="s">
        <v>17</v>
      </c>
      <c r="O294" s="5">
        <f t="shared" si="16"/>
        <v>9.8219178082191785E-2</v>
      </c>
      <c r="P294" s="7">
        <f t="shared" si="17"/>
        <v>71.7</v>
      </c>
      <c r="Q294" t="s">
        <v>2029</v>
      </c>
      <c r="R294" t="s">
        <v>2030</v>
      </c>
      <c r="S294" s="15">
        <f t="shared" si="18"/>
        <v>40984.208333333336</v>
      </c>
      <c r="T294" s="15">
        <f t="shared" si="19"/>
        <v>41002.208333333336</v>
      </c>
    </row>
    <row r="295" spans="1:20" ht="17" x14ac:dyDescent="0.2">
      <c r="A295">
        <v>293</v>
      </c>
      <c r="B295" t="s">
        <v>638</v>
      </c>
      <c r="C295" s="3" t="s">
        <v>639</v>
      </c>
      <c r="D295">
        <v>6500</v>
      </c>
      <c r="E295">
        <v>1065</v>
      </c>
      <c r="F295" t="s">
        <v>74</v>
      </c>
      <c r="G295">
        <v>32</v>
      </c>
      <c r="H295" t="s">
        <v>107</v>
      </c>
      <c r="I295" t="s">
        <v>108</v>
      </c>
      <c r="J295">
        <v>1286254800</v>
      </c>
      <c r="K295">
        <v>1287032400</v>
      </c>
      <c r="L295" t="b">
        <v>0</v>
      </c>
      <c r="M295" t="b">
        <v>0</v>
      </c>
      <c r="N295" t="s">
        <v>33</v>
      </c>
      <c r="O295" s="5">
        <f t="shared" si="16"/>
        <v>0.16384615384615384</v>
      </c>
      <c r="P295" s="7">
        <f t="shared" si="17"/>
        <v>33.28125</v>
      </c>
      <c r="Q295" t="s">
        <v>2035</v>
      </c>
      <c r="R295" t="s">
        <v>2036</v>
      </c>
      <c r="S295" s="15">
        <f t="shared" si="18"/>
        <v>40456.208333333336</v>
      </c>
      <c r="T295" s="15">
        <f t="shared" si="19"/>
        <v>40465.208333333336</v>
      </c>
    </row>
    <row r="296" spans="1:20" ht="17" x14ac:dyDescent="0.2">
      <c r="A296">
        <v>294</v>
      </c>
      <c r="B296" t="s">
        <v>640</v>
      </c>
      <c r="C296" s="3" t="s">
        <v>641</v>
      </c>
      <c r="D296">
        <v>600</v>
      </c>
      <c r="E296">
        <v>8038</v>
      </c>
      <c r="F296" t="s">
        <v>20</v>
      </c>
      <c r="G296">
        <v>183</v>
      </c>
      <c r="H296" t="s">
        <v>21</v>
      </c>
      <c r="I296" t="s">
        <v>22</v>
      </c>
      <c r="J296">
        <v>1540530000</v>
      </c>
      <c r="K296">
        <v>1541570400</v>
      </c>
      <c r="L296" t="b">
        <v>0</v>
      </c>
      <c r="M296" t="b">
        <v>0</v>
      </c>
      <c r="N296" t="s">
        <v>33</v>
      </c>
      <c r="O296" s="5">
        <f t="shared" si="16"/>
        <v>13.396666666666667</v>
      </c>
      <c r="P296" s="7">
        <f t="shared" si="17"/>
        <v>43.923497267759565</v>
      </c>
      <c r="Q296" t="s">
        <v>2035</v>
      </c>
      <c r="R296" t="s">
        <v>2036</v>
      </c>
      <c r="S296" s="15">
        <f t="shared" si="18"/>
        <v>43399.208333333328</v>
      </c>
      <c r="T296" s="15">
        <f t="shared" si="19"/>
        <v>43411.25</v>
      </c>
    </row>
    <row r="297" spans="1:20" ht="34" x14ac:dyDescent="0.2">
      <c r="A297">
        <v>295</v>
      </c>
      <c r="B297" t="s">
        <v>642</v>
      </c>
      <c r="C297" s="3" t="s">
        <v>643</v>
      </c>
      <c r="D297">
        <v>192900</v>
      </c>
      <c r="E297">
        <v>68769</v>
      </c>
      <c r="F297" t="s">
        <v>14</v>
      </c>
      <c r="G297">
        <v>1910</v>
      </c>
      <c r="H297" t="s">
        <v>98</v>
      </c>
      <c r="I297" t="s">
        <v>99</v>
      </c>
      <c r="J297">
        <v>1381813200</v>
      </c>
      <c r="K297">
        <v>1383976800</v>
      </c>
      <c r="L297" t="b">
        <v>0</v>
      </c>
      <c r="M297" t="b">
        <v>0</v>
      </c>
      <c r="N297" t="s">
        <v>33</v>
      </c>
      <c r="O297" s="5">
        <f t="shared" si="16"/>
        <v>0.35650077760497667</v>
      </c>
      <c r="P297" s="7">
        <f t="shared" si="17"/>
        <v>36.004712041884815</v>
      </c>
      <c r="Q297" t="s">
        <v>2035</v>
      </c>
      <c r="R297" t="s">
        <v>2036</v>
      </c>
      <c r="S297" s="15">
        <f t="shared" si="18"/>
        <v>41562.208333333336</v>
      </c>
      <c r="T297" s="15">
        <f t="shared" si="19"/>
        <v>41587.25</v>
      </c>
    </row>
    <row r="298" spans="1:20" ht="34" x14ac:dyDescent="0.2">
      <c r="A298">
        <v>296</v>
      </c>
      <c r="B298" t="s">
        <v>644</v>
      </c>
      <c r="C298" s="3" t="s">
        <v>645</v>
      </c>
      <c r="D298">
        <v>6100</v>
      </c>
      <c r="E298">
        <v>3352</v>
      </c>
      <c r="F298" t="s">
        <v>14</v>
      </c>
      <c r="G298">
        <v>38</v>
      </c>
      <c r="H298" t="s">
        <v>26</v>
      </c>
      <c r="I298" t="s">
        <v>27</v>
      </c>
      <c r="J298">
        <v>1548655200</v>
      </c>
      <c r="K298">
        <v>1550556000</v>
      </c>
      <c r="L298" t="b">
        <v>0</v>
      </c>
      <c r="M298" t="b">
        <v>0</v>
      </c>
      <c r="N298" t="s">
        <v>33</v>
      </c>
      <c r="O298" s="5">
        <f t="shared" si="16"/>
        <v>0.54950819672131146</v>
      </c>
      <c r="P298" s="7">
        <f t="shared" si="17"/>
        <v>88.21052631578948</v>
      </c>
      <c r="Q298" t="s">
        <v>2035</v>
      </c>
      <c r="R298" t="s">
        <v>2036</v>
      </c>
      <c r="S298" s="15">
        <f t="shared" si="18"/>
        <v>43493.25</v>
      </c>
      <c r="T298" s="15">
        <f t="shared" si="19"/>
        <v>43515.25</v>
      </c>
    </row>
    <row r="299" spans="1:20" ht="17" x14ac:dyDescent="0.2">
      <c r="A299">
        <v>297</v>
      </c>
      <c r="B299" t="s">
        <v>646</v>
      </c>
      <c r="C299" s="3" t="s">
        <v>647</v>
      </c>
      <c r="D299">
        <v>7200</v>
      </c>
      <c r="E299">
        <v>6785</v>
      </c>
      <c r="F299" t="s">
        <v>14</v>
      </c>
      <c r="G299">
        <v>104</v>
      </c>
      <c r="H299" t="s">
        <v>26</v>
      </c>
      <c r="I299" t="s">
        <v>27</v>
      </c>
      <c r="J299">
        <v>1389679200</v>
      </c>
      <c r="K299">
        <v>1390456800</v>
      </c>
      <c r="L299" t="b">
        <v>0</v>
      </c>
      <c r="M299" t="b">
        <v>1</v>
      </c>
      <c r="N299" t="s">
        <v>33</v>
      </c>
      <c r="O299" s="5">
        <f t="shared" si="16"/>
        <v>0.94236111111111109</v>
      </c>
      <c r="P299" s="7">
        <f t="shared" si="17"/>
        <v>65.240384615384613</v>
      </c>
      <c r="Q299" t="s">
        <v>2035</v>
      </c>
      <c r="R299" t="s">
        <v>2036</v>
      </c>
      <c r="S299" s="15">
        <f t="shared" si="18"/>
        <v>41653.25</v>
      </c>
      <c r="T299" s="15">
        <f t="shared" si="19"/>
        <v>41662.25</v>
      </c>
    </row>
    <row r="300" spans="1:20" ht="17" x14ac:dyDescent="0.2">
      <c r="A300">
        <v>298</v>
      </c>
      <c r="B300" t="s">
        <v>648</v>
      </c>
      <c r="C300" s="3" t="s">
        <v>649</v>
      </c>
      <c r="D300">
        <v>3500</v>
      </c>
      <c r="E300">
        <v>5037</v>
      </c>
      <c r="F300" t="s">
        <v>20</v>
      </c>
      <c r="G300">
        <v>72</v>
      </c>
      <c r="H300" t="s">
        <v>21</v>
      </c>
      <c r="I300" t="s">
        <v>22</v>
      </c>
      <c r="J300">
        <v>1456466400</v>
      </c>
      <c r="K300">
        <v>1458018000</v>
      </c>
      <c r="L300" t="b">
        <v>0</v>
      </c>
      <c r="M300" t="b">
        <v>1</v>
      </c>
      <c r="N300" t="s">
        <v>23</v>
      </c>
      <c r="O300" s="5">
        <f t="shared" si="16"/>
        <v>1.4391428571428571</v>
      </c>
      <c r="P300" s="7">
        <f t="shared" si="17"/>
        <v>69.958333333333329</v>
      </c>
      <c r="Q300" t="s">
        <v>2031</v>
      </c>
      <c r="R300" t="s">
        <v>2032</v>
      </c>
      <c r="S300" s="15">
        <f t="shared" si="18"/>
        <v>42426.25</v>
      </c>
      <c r="T300" s="15">
        <f t="shared" si="19"/>
        <v>42444.208333333328</v>
      </c>
    </row>
    <row r="301" spans="1:20" ht="34" x14ac:dyDescent="0.2">
      <c r="A301">
        <v>299</v>
      </c>
      <c r="B301" t="s">
        <v>650</v>
      </c>
      <c r="C301" s="3" t="s">
        <v>651</v>
      </c>
      <c r="D301">
        <v>3800</v>
      </c>
      <c r="E301">
        <v>1954</v>
      </c>
      <c r="F301" t="s">
        <v>14</v>
      </c>
      <c r="G301">
        <v>49</v>
      </c>
      <c r="H301" t="s">
        <v>21</v>
      </c>
      <c r="I301" t="s">
        <v>22</v>
      </c>
      <c r="J301">
        <v>1456984800</v>
      </c>
      <c r="K301">
        <v>1461819600</v>
      </c>
      <c r="L301" t="b">
        <v>0</v>
      </c>
      <c r="M301" t="b">
        <v>0</v>
      </c>
      <c r="N301" t="s">
        <v>17</v>
      </c>
      <c r="O301" s="5">
        <f t="shared" si="16"/>
        <v>0.51421052631578945</v>
      </c>
      <c r="P301" s="7">
        <f t="shared" si="17"/>
        <v>39.877551020408163</v>
      </c>
      <c r="Q301" t="s">
        <v>2029</v>
      </c>
      <c r="R301" t="s">
        <v>2030</v>
      </c>
      <c r="S301" s="15">
        <f t="shared" si="18"/>
        <v>42432.25</v>
      </c>
      <c r="T301" s="15">
        <f t="shared" si="19"/>
        <v>42488.208333333328</v>
      </c>
    </row>
    <row r="302" spans="1:20" ht="17" x14ac:dyDescent="0.2">
      <c r="A302">
        <v>300</v>
      </c>
      <c r="B302" t="s">
        <v>652</v>
      </c>
      <c r="C302" s="3" t="s">
        <v>653</v>
      </c>
      <c r="D302">
        <v>100</v>
      </c>
      <c r="E302">
        <v>5</v>
      </c>
      <c r="F302" t="s">
        <v>14</v>
      </c>
      <c r="G302">
        <v>1</v>
      </c>
      <c r="H302" t="s">
        <v>36</v>
      </c>
      <c r="I302" t="s">
        <v>37</v>
      </c>
      <c r="J302">
        <v>1504069200</v>
      </c>
      <c r="K302">
        <v>1504155600</v>
      </c>
      <c r="L302" t="b">
        <v>0</v>
      </c>
      <c r="M302" t="b">
        <v>1</v>
      </c>
      <c r="N302" t="s">
        <v>68</v>
      </c>
      <c r="O302" s="5">
        <f t="shared" si="16"/>
        <v>0.05</v>
      </c>
      <c r="P302" s="7">
        <f t="shared" si="17"/>
        <v>5</v>
      </c>
      <c r="Q302" t="s">
        <v>2043</v>
      </c>
      <c r="R302" t="s">
        <v>2044</v>
      </c>
      <c r="S302" s="15">
        <f t="shared" si="18"/>
        <v>42977.208333333328</v>
      </c>
      <c r="T302" s="15">
        <f t="shared" si="19"/>
        <v>42978.208333333328</v>
      </c>
    </row>
    <row r="303" spans="1:20" ht="34" x14ac:dyDescent="0.2">
      <c r="A303">
        <v>301</v>
      </c>
      <c r="B303" t="s">
        <v>654</v>
      </c>
      <c r="C303" s="3" t="s">
        <v>655</v>
      </c>
      <c r="D303">
        <v>900</v>
      </c>
      <c r="E303">
        <v>12102</v>
      </c>
      <c r="F303" t="s">
        <v>20</v>
      </c>
      <c r="G303">
        <v>295</v>
      </c>
      <c r="H303" t="s">
        <v>21</v>
      </c>
      <c r="I303" t="s">
        <v>22</v>
      </c>
      <c r="J303">
        <v>1424930400</v>
      </c>
      <c r="K303">
        <v>1426395600</v>
      </c>
      <c r="L303" t="b">
        <v>0</v>
      </c>
      <c r="M303" t="b">
        <v>0</v>
      </c>
      <c r="N303" t="s">
        <v>42</v>
      </c>
      <c r="O303" s="5">
        <f t="shared" si="16"/>
        <v>13.446666666666667</v>
      </c>
      <c r="P303" s="7">
        <f t="shared" si="17"/>
        <v>41.023728813559323</v>
      </c>
      <c r="Q303" t="s">
        <v>2037</v>
      </c>
      <c r="R303" t="s">
        <v>2038</v>
      </c>
      <c r="S303" s="15">
        <f t="shared" si="18"/>
        <v>42061.25</v>
      </c>
      <c r="T303" s="15">
        <f t="shared" si="19"/>
        <v>42078.208333333328</v>
      </c>
    </row>
    <row r="304" spans="1:20" ht="17" x14ac:dyDescent="0.2">
      <c r="A304">
        <v>302</v>
      </c>
      <c r="B304" t="s">
        <v>656</v>
      </c>
      <c r="C304" s="3" t="s">
        <v>657</v>
      </c>
      <c r="D304">
        <v>76100</v>
      </c>
      <c r="E304">
        <v>24234</v>
      </c>
      <c r="F304" t="s">
        <v>14</v>
      </c>
      <c r="G304">
        <v>245</v>
      </c>
      <c r="H304" t="s">
        <v>21</v>
      </c>
      <c r="I304" t="s">
        <v>22</v>
      </c>
      <c r="J304">
        <v>1535864400</v>
      </c>
      <c r="K304">
        <v>1537074000</v>
      </c>
      <c r="L304" t="b">
        <v>0</v>
      </c>
      <c r="M304" t="b">
        <v>0</v>
      </c>
      <c r="N304" t="s">
        <v>33</v>
      </c>
      <c r="O304" s="5">
        <f t="shared" si="16"/>
        <v>0.31844940867279897</v>
      </c>
      <c r="P304" s="7">
        <f t="shared" si="17"/>
        <v>98.914285714285711</v>
      </c>
      <c r="Q304" t="s">
        <v>2035</v>
      </c>
      <c r="R304" t="s">
        <v>2036</v>
      </c>
      <c r="S304" s="15">
        <f t="shared" si="18"/>
        <v>43345.208333333328</v>
      </c>
      <c r="T304" s="15">
        <f t="shared" si="19"/>
        <v>43359.208333333328</v>
      </c>
    </row>
    <row r="305" spans="1:20" ht="17" x14ac:dyDescent="0.2">
      <c r="A305">
        <v>303</v>
      </c>
      <c r="B305" t="s">
        <v>658</v>
      </c>
      <c r="C305" s="3" t="s">
        <v>659</v>
      </c>
      <c r="D305">
        <v>3400</v>
      </c>
      <c r="E305">
        <v>2809</v>
      </c>
      <c r="F305" t="s">
        <v>14</v>
      </c>
      <c r="G305">
        <v>32</v>
      </c>
      <c r="H305" t="s">
        <v>21</v>
      </c>
      <c r="I305" t="s">
        <v>22</v>
      </c>
      <c r="J305">
        <v>1452146400</v>
      </c>
      <c r="K305">
        <v>1452578400</v>
      </c>
      <c r="L305" t="b">
        <v>0</v>
      </c>
      <c r="M305" t="b">
        <v>0</v>
      </c>
      <c r="N305" t="s">
        <v>60</v>
      </c>
      <c r="O305" s="5">
        <f t="shared" si="16"/>
        <v>0.82617647058823529</v>
      </c>
      <c r="P305" s="7">
        <f t="shared" si="17"/>
        <v>87.78125</v>
      </c>
      <c r="Q305" t="s">
        <v>2031</v>
      </c>
      <c r="R305" t="s">
        <v>2041</v>
      </c>
      <c r="S305" s="15">
        <f t="shared" si="18"/>
        <v>42376.25</v>
      </c>
      <c r="T305" s="15">
        <f t="shared" si="19"/>
        <v>42381.25</v>
      </c>
    </row>
    <row r="306" spans="1:20" ht="17" x14ac:dyDescent="0.2">
      <c r="A306">
        <v>304</v>
      </c>
      <c r="B306" t="s">
        <v>660</v>
      </c>
      <c r="C306" s="3" t="s">
        <v>661</v>
      </c>
      <c r="D306">
        <v>2100</v>
      </c>
      <c r="E306">
        <v>11469</v>
      </c>
      <c r="F306" t="s">
        <v>20</v>
      </c>
      <c r="G306">
        <v>142</v>
      </c>
      <c r="H306" t="s">
        <v>21</v>
      </c>
      <c r="I306" t="s">
        <v>22</v>
      </c>
      <c r="J306">
        <v>1470546000</v>
      </c>
      <c r="K306">
        <v>1474088400</v>
      </c>
      <c r="L306" t="b">
        <v>0</v>
      </c>
      <c r="M306" t="b">
        <v>0</v>
      </c>
      <c r="N306" t="s">
        <v>42</v>
      </c>
      <c r="O306" s="5">
        <f t="shared" si="16"/>
        <v>5.4614285714285717</v>
      </c>
      <c r="P306" s="7">
        <f t="shared" si="17"/>
        <v>80.767605633802816</v>
      </c>
      <c r="Q306" t="s">
        <v>2037</v>
      </c>
      <c r="R306" t="s">
        <v>2038</v>
      </c>
      <c r="S306" s="15">
        <f t="shared" si="18"/>
        <v>42589.208333333328</v>
      </c>
      <c r="T306" s="15">
        <f t="shared" si="19"/>
        <v>42630.208333333328</v>
      </c>
    </row>
    <row r="307" spans="1:20" ht="17" x14ac:dyDescent="0.2">
      <c r="A307">
        <v>305</v>
      </c>
      <c r="B307" t="s">
        <v>662</v>
      </c>
      <c r="C307" s="3" t="s">
        <v>663</v>
      </c>
      <c r="D307">
        <v>2800</v>
      </c>
      <c r="E307">
        <v>8014</v>
      </c>
      <c r="F307" t="s">
        <v>20</v>
      </c>
      <c r="G307">
        <v>85</v>
      </c>
      <c r="H307" t="s">
        <v>21</v>
      </c>
      <c r="I307" t="s">
        <v>22</v>
      </c>
      <c r="J307">
        <v>1458363600</v>
      </c>
      <c r="K307">
        <v>1461906000</v>
      </c>
      <c r="L307" t="b">
        <v>0</v>
      </c>
      <c r="M307" t="b">
        <v>0</v>
      </c>
      <c r="N307" t="s">
        <v>33</v>
      </c>
      <c r="O307" s="5">
        <f t="shared" si="16"/>
        <v>2.8621428571428571</v>
      </c>
      <c r="P307" s="7">
        <f t="shared" si="17"/>
        <v>94.28235294117647</v>
      </c>
      <c r="Q307" t="s">
        <v>2035</v>
      </c>
      <c r="R307" t="s">
        <v>2036</v>
      </c>
      <c r="S307" s="15">
        <f t="shared" si="18"/>
        <v>42448.208333333328</v>
      </c>
      <c r="T307" s="15">
        <f t="shared" si="19"/>
        <v>42489.208333333328</v>
      </c>
    </row>
    <row r="308" spans="1:20" ht="34" x14ac:dyDescent="0.2">
      <c r="A308">
        <v>306</v>
      </c>
      <c r="B308" t="s">
        <v>664</v>
      </c>
      <c r="C308" s="3" t="s">
        <v>665</v>
      </c>
      <c r="D308">
        <v>6500</v>
      </c>
      <c r="E308">
        <v>514</v>
      </c>
      <c r="F308" t="s">
        <v>14</v>
      </c>
      <c r="G308">
        <v>7</v>
      </c>
      <c r="H308" t="s">
        <v>21</v>
      </c>
      <c r="I308" t="s">
        <v>22</v>
      </c>
      <c r="J308">
        <v>1500008400</v>
      </c>
      <c r="K308">
        <v>1500267600</v>
      </c>
      <c r="L308" t="b">
        <v>0</v>
      </c>
      <c r="M308" t="b">
        <v>1</v>
      </c>
      <c r="N308" t="s">
        <v>33</v>
      </c>
      <c r="O308" s="5">
        <f t="shared" si="16"/>
        <v>7.9076923076923072E-2</v>
      </c>
      <c r="P308" s="7">
        <f t="shared" si="17"/>
        <v>73.428571428571431</v>
      </c>
      <c r="Q308" t="s">
        <v>2035</v>
      </c>
      <c r="R308" t="s">
        <v>2036</v>
      </c>
      <c r="S308" s="15">
        <f t="shared" si="18"/>
        <v>42930.208333333328</v>
      </c>
      <c r="T308" s="15">
        <f t="shared" si="19"/>
        <v>42933.208333333328</v>
      </c>
    </row>
    <row r="309" spans="1:20" ht="17" x14ac:dyDescent="0.2">
      <c r="A309">
        <v>307</v>
      </c>
      <c r="B309" t="s">
        <v>666</v>
      </c>
      <c r="C309" s="3" t="s">
        <v>667</v>
      </c>
      <c r="D309">
        <v>32900</v>
      </c>
      <c r="E309">
        <v>43473</v>
      </c>
      <c r="F309" t="s">
        <v>20</v>
      </c>
      <c r="G309">
        <v>659</v>
      </c>
      <c r="H309" t="s">
        <v>36</v>
      </c>
      <c r="I309" t="s">
        <v>37</v>
      </c>
      <c r="J309">
        <v>1338958800</v>
      </c>
      <c r="K309">
        <v>1340686800</v>
      </c>
      <c r="L309" t="b">
        <v>0</v>
      </c>
      <c r="M309" t="b">
        <v>1</v>
      </c>
      <c r="N309" t="s">
        <v>119</v>
      </c>
      <c r="O309" s="5">
        <f t="shared" si="16"/>
        <v>1.3213677811550153</v>
      </c>
      <c r="P309" s="7">
        <f t="shared" si="17"/>
        <v>65.968133535660087</v>
      </c>
      <c r="Q309" t="s">
        <v>2043</v>
      </c>
      <c r="R309" t="s">
        <v>2049</v>
      </c>
      <c r="S309" s="15">
        <f t="shared" si="18"/>
        <v>41066.208333333336</v>
      </c>
      <c r="T309" s="15">
        <f t="shared" si="19"/>
        <v>41086.208333333336</v>
      </c>
    </row>
    <row r="310" spans="1:20" ht="17" x14ac:dyDescent="0.2">
      <c r="A310">
        <v>308</v>
      </c>
      <c r="B310" t="s">
        <v>668</v>
      </c>
      <c r="C310" s="3" t="s">
        <v>669</v>
      </c>
      <c r="D310">
        <v>118200</v>
      </c>
      <c r="E310">
        <v>87560</v>
      </c>
      <c r="F310" t="s">
        <v>14</v>
      </c>
      <c r="G310">
        <v>803</v>
      </c>
      <c r="H310" t="s">
        <v>21</v>
      </c>
      <c r="I310" t="s">
        <v>22</v>
      </c>
      <c r="J310">
        <v>1303102800</v>
      </c>
      <c r="K310">
        <v>1303189200</v>
      </c>
      <c r="L310" t="b">
        <v>0</v>
      </c>
      <c r="M310" t="b">
        <v>0</v>
      </c>
      <c r="N310" t="s">
        <v>33</v>
      </c>
      <c r="O310" s="5">
        <f t="shared" si="16"/>
        <v>0.74077834179357027</v>
      </c>
      <c r="P310" s="7">
        <f t="shared" si="17"/>
        <v>109.04109589041096</v>
      </c>
      <c r="Q310" t="s">
        <v>2035</v>
      </c>
      <c r="R310" t="s">
        <v>2036</v>
      </c>
      <c r="S310" s="15">
        <f t="shared" si="18"/>
        <v>40651.208333333336</v>
      </c>
      <c r="T310" s="15">
        <f t="shared" si="19"/>
        <v>40652.208333333336</v>
      </c>
    </row>
    <row r="311" spans="1:20" ht="17" x14ac:dyDescent="0.2">
      <c r="A311">
        <v>309</v>
      </c>
      <c r="B311" t="s">
        <v>670</v>
      </c>
      <c r="C311" s="3" t="s">
        <v>671</v>
      </c>
      <c r="D311">
        <v>4100</v>
      </c>
      <c r="E311">
        <v>3087</v>
      </c>
      <c r="F311" t="s">
        <v>74</v>
      </c>
      <c r="G311">
        <v>75</v>
      </c>
      <c r="H311" t="s">
        <v>21</v>
      </c>
      <c r="I311" t="s">
        <v>22</v>
      </c>
      <c r="J311">
        <v>1316581200</v>
      </c>
      <c r="K311">
        <v>1318309200</v>
      </c>
      <c r="L311" t="b">
        <v>0</v>
      </c>
      <c r="M311" t="b">
        <v>1</v>
      </c>
      <c r="N311" t="s">
        <v>60</v>
      </c>
      <c r="O311" s="5">
        <f t="shared" si="16"/>
        <v>0.75292682926829269</v>
      </c>
      <c r="P311" s="7">
        <f t="shared" si="17"/>
        <v>41.16</v>
      </c>
      <c r="Q311" t="s">
        <v>2031</v>
      </c>
      <c r="R311" t="s">
        <v>2041</v>
      </c>
      <c r="S311" s="15">
        <f t="shared" si="18"/>
        <v>40807.208333333336</v>
      </c>
      <c r="T311" s="15">
        <f t="shared" si="19"/>
        <v>40827.208333333336</v>
      </c>
    </row>
    <row r="312" spans="1:20" ht="17" x14ac:dyDescent="0.2">
      <c r="A312">
        <v>310</v>
      </c>
      <c r="B312" t="s">
        <v>672</v>
      </c>
      <c r="C312" s="3" t="s">
        <v>673</v>
      </c>
      <c r="D312">
        <v>7800</v>
      </c>
      <c r="E312">
        <v>1586</v>
      </c>
      <c r="F312" t="s">
        <v>14</v>
      </c>
      <c r="G312">
        <v>16</v>
      </c>
      <c r="H312" t="s">
        <v>21</v>
      </c>
      <c r="I312" t="s">
        <v>22</v>
      </c>
      <c r="J312">
        <v>1270789200</v>
      </c>
      <c r="K312">
        <v>1272171600</v>
      </c>
      <c r="L312" t="b">
        <v>0</v>
      </c>
      <c r="M312" t="b">
        <v>0</v>
      </c>
      <c r="N312" t="s">
        <v>89</v>
      </c>
      <c r="O312" s="5">
        <f t="shared" si="16"/>
        <v>0.20333333333333334</v>
      </c>
      <c r="P312" s="7">
        <f t="shared" si="17"/>
        <v>99.125</v>
      </c>
      <c r="Q312" t="s">
        <v>2046</v>
      </c>
      <c r="R312" t="s">
        <v>2047</v>
      </c>
      <c r="S312" s="15">
        <f t="shared" si="18"/>
        <v>40277.208333333336</v>
      </c>
      <c r="T312" s="15">
        <f t="shared" si="19"/>
        <v>40293.208333333336</v>
      </c>
    </row>
    <row r="313" spans="1:20" ht="17" x14ac:dyDescent="0.2">
      <c r="A313">
        <v>311</v>
      </c>
      <c r="B313" t="s">
        <v>674</v>
      </c>
      <c r="C313" s="3" t="s">
        <v>675</v>
      </c>
      <c r="D313">
        <v>6300</v>
      </c>
      <c r="E313">
        <v>12812</v>
      </c>
      <c r="F313" t="s">
        <v>20</v>
      </c>
      <c r="G313">
        <v>121</v>
      </c>
      <c r="H313" t="s">
        <v>21</v>
      </c>
      <c r="I313" t="s">
        <v>22</v>
      </c>
      <c r="J313">
        <v>1297836000</v>
      </c>
      <c r="K313">
        <v>1298872800</v>
      </c>
      <c r="L313" t="b">
        <v>0</v>
      </c>
      <c r="M313" t="b">
        <v>0</v>
      </c>
      <c r="N313" t="s">
        <v>33</v>
      </c>
      <c r="O313" s="5">
        <f t="shared" si="16"/>
        <v>2.0336507936507937</v>
      </c>
      <c r="P313" s="7">
        <f t="shared" si="17"/>
        <v>105.88429752066116</v>
      </c>
      <c r="Q313" t="s">
        <v>2035</v>
      </c>
      <c r="R313" t="s">
        <v>2036</v>
      </c>
      <c r="S313" s="15">
        <f t="shared" si="18"/>
        <v>40590.25</v>
      </c>
      <c r="T313" s="15">
        <f t="shared" si="19"/>
        <v>40602.25</v>
      </c>
    </row>
    <row r="314" spans="1:20" ht="17" x14ac:dyDescent="0.2">
      <c r="A314">
        <v>312</v>
      </c>
      <c r="B314" t="s">
        <v>676</v>
      </c>
      <c r="C314" s="3" t="s">
        <v>677</v>
      </c>
      <c r="D314">
        <v>59100</v>
      </c>
      <c r="E314">
        <v>183345</v>
      </c>
      <c r="F314" t="s">
        <v>20</v>
      </c>
      <c r="G314">
        <v>3742</v>
      </c>
      <c r="H314" t="s">
        <v>21</v>
      </c>
      <c r="I314" t="s">
        <v>22</v>
      </c>
      <c r="J314">
        <v>1382677200</v>
      </c>
      <c r="K314">
        <v>1383282000</v>
      </c>
      <c r="L314" t="b">
        <v>0</v>
      </c>
      <c r="M314" t="b">
        <v>0</v>
      </c>
      <c r="N314" t="s">
        <v>33</v>
      </c>
      <c r="O314" s="5">
        <f t="shared" si="16"/>
        <v>3.1022842639593908</v>
      </c>
      <c r="P314" s="7">
        <f t="shared" si="17"/>
        <v>48.996525921966864</v>
      </c>
      <c r="Q314" t="s">
        <v>2035</v>
      </c>
      <c r="R314" t="s">
        <v>2036</v>
      </c>
      <c r="S314" s="15">
        <f t="shared" si="18"/>
        <v>41572.208333333336</v>
      </c>
      <c r="T314" s="15">
        <f t="shared" si="19"/>
        <v>41579.208333333336</v>
      </c>
    </row>
    <row r="315" spans="1:20" ht="17" x14ac:dyDescent="0.2">
      <c r="A315">
        <v>313</v>
      </c>
      <c r="B315" t="s">
        <v>678</v>
      </c>
      <c r="C315" s="3" t="s">
        <v>679</v>
      </c>
      <c r="D315">
        <v>2200</v>
      </c>
      <c r="E315">
        <v>8697</v>
      </c>
      <c r="F315" t="s">
        <v>20</v>
      </c>
      <c r="G315">
        <v>223</v>
      </c>
      <c r="H315" t="s">
        <v>21</v>
      </c>
      <c r="I315" t="s">
        <v>22</v>
      </c>
      <c r="J315">
        <v>1330322400</v>
      </c>
      <c r="K315">
        <v>1330495200</v>
      </c>
      <c r="L315" t="b">
        <v>0</v>
      </c>
      <c r="M315" t="b">
        <v>0</v>
      </c>
      <c r="N315" t="s">
        <v>23</v>
      </c>
      <c r="O315" s="5">
        <f t="shared" si="16"/>
        <v>3.9531818181818181</v>
      </c>
      <c r="P315" s="7">
        <f t="shared" si="17"/>
        <v>39</v>
      </c>
      <c r="Q315" t="s">
        <v>2031</v>
      </c>
      <c r="R315" t="s">
        <v>2032</v>
      </c>
      <c r="S315" s="15">
        <f t="shared" si="18"/>
        <v>40966.25</v>
      </c>
      <c r="T315" s="15">
        <f t="shared" si="19"/>
        <v>40968.25</v>
      </c>
    </row>
    <row r="316" spans="1:20" ht="17" x14ac:dyDescent="0.2">
      <c r="A316">
        <v>314</v>
      </c>
      <c r="B316" t="s">
        <v>680</v>
      </c>
      <c r="C316" s="3" t="s">
        <v>681</v>
      </c>
      <c r="D316">
        <v>1400</v>
      </c>
      <c r="E316">
        <v>4126</v>
      </c>
      <c r="F316" t="s">
        <v>20</v>
      </c>
      <c r="G316">
        <v>133</v>
      </c>
      <c r="H316" t="s">
        <v>21</v>
      </c>
      <c r="I316" t="s">
        <v>22</v>
      </c>
      <c r="J316">
        <v>1552366800</v>
      </c>
      <c r="K316">
        <v>1552798800</v>
      </c>
      <c r="L316" t="b">
        <v>0</v>
      </c>
      <c r="M316" t="b">
        <v>1</v>
      </c>
      <c r="N316" t="s">
        <v>42</v>
      </c>
      <c r="O316" s="5">
        <f t="shared" si="16"/>
        <v>2.9471428571428571</v>
      </c>
      <c r="P316" s="7">
        <f t="shared" si="17"/>
        <v>31.022556390977442</v>
      </c>
      <c r="Q316" t="s">
        <v>2037</v>
      </c>
      <c r="R316" t="s">
        <v>2038</v>
      </c>
      <c r="S316" s="15">
        <f t="shared" si="18"/>
        <v>43536.208333333328</v>
      </c>
      <c r="T316" s="15">
        <f t="shared" si="19"/>
        <v>43541.208333333328</v>
      </c>
    </row>
    <row r="317" spans="1:20" ht="34" x14ac:dyDescent="0.2">
      <c r="A317">
        <v>315</v>
      </c>
      <c r="B317" t="s">
        <v>682</v>
      </c>
      <c r="C317" s="3" t="s">
        <v>683</v>
      </c>
      <c r="D317">
        <v>9500</v>
      </c>
      <c r="E317">
        <v>3220</v>
      </c>
      <c r="F317" t="s">
        <v>14</v>
      </c>
      <c r="G317">
        <v>31</v>
      </c>
      <c r="H317" t="s">
        <v>21</v>
      </c>
      <c r="I317" t="s">
        <v>22</v>
      </c>
      <c r="J317">
        <v>1400907600</v>
      </c>
      <c r="K317">
        <v>1403413200</v>
      </c>
      <c r="L317" t="b">
        <v>0</v>
      </c>
      <c r="M317" t="b">
        <v>0</v>
      </c>
      <c r="N317" t="s">
        <v>33</v>
      </c>
      <c r="O317" s="5">
        <f t="shared" si="16"/>
        <v>0.33894736842105261</v>
      </c>
      <c r="P317" s="7">
        <f t="shared" si="17"/>
        <v>103.87096774193549</v>
      </c>
      <c r="Q317" t="s">
        <v>2035</v>
      </c>
      <c r="R317" t="s">
        <v>2036</v>
      </c>
      <c r="S317" s="15">
        <f t="shared" si="18"/>
        <v>41783.208333333336</v>
      </c>
      <c r="T317" s="15">
        <f t="shared" si="19"/>
        <v>41812.208333333336</v>
      </c>
    </row>
    <row r="318" spans="1:20" ht="17" x14ac:dyDescent="0.2">
      <c r="A318">
        <v>316</v>
      </c>
      <c r="B318" t="s">
        <v>684</v>
      </c>
      <c r="C318" s="3" t="s">
        <v>685</v>
      </c>
      <c r="D318">
        <v>9600</v>
      </c>
      <c r="E318">
        <v>6401</v>
      </c>
      <c r="F318" t="s">
        <v>14</v>
      </c>
      <c r="G318">
        <v>108</v>
      </c>
      <c r="H318" t="s">
        <v>107</v>
      </c>
      <c r="I318" t="s">
        <v>108</v>
      </c>
      <c r="J318">
        <v>1574143200</v>
      </c>
      <c r="K318">
        <v>1574229600</v>
      </c>
      <c r="L318" t="b">
        <v>0</v>
      </c>
      <c r="M318" t="b">
        <v>1</v>
      </c>
      <c r="N318" t="s">
        <v>17</v>
      </c>
      <c r="O318" s="5">
        <f t="shared" si="16"/>
        <v>0.66677083333333331</v>
      </c>
      <c r="P318" s="7">
        <f t="shared" si="17"/>
        <v>59.268518518518519</v>
      </c>
      <c r="Q318" t="s">
        <v>2029</v>
      </c>
      <c r="R318" t="s">
        <v>2030</v>
      </c>
      <c r="S318" s="15">
        <f t="shared" si="18"/>
        <v>43788.25</v>
      </c>
      <c r="T318" s="15">
        <f t="shared" si="19"/>
        <v>43789.25</v>
      </c>
    </row>
    <row r="319" spans="1:20" ht="17" x14ac:dyDescent="0.2">
      <c r="A319">
        <v>317</v>
      </c>
      <c r="B319" t="s">
        <v>686</v>
      </c>
      <c r="C319" s="3" t="s">
        <v>687</v>
      </c>
      <c r="D319">
        <v>6600</v>
      </c>
      <c r="E319">
        <v>1269</v>
      </c>
      <c r="F319" t="s">
        <v>14</v>
      </c>
      <c r="G319">
        <v>30</v>
      </c>
      <c r="H319" t="s">
        <v>21</v>
      </c>
      <c r="I319" t="s">
        <v>22</v>
      </c>
      <c r="J319">
        <v>1494738000</v>
      </c>
      <c r="K319">
        <v>1495861200</v>
      </c>
      <c r="L319" t="b">
        <v>0</v>
      </c>
      <c r="M319" t="b">
        <v>0</v>
      </c>
      <c r="N319" t="s">
        <v>33</v>
      </c>
      <c r="O319" s="5">
        <f t="shared" si="16"/>
        <v>0.19227272727272726</v>
      </c>
      <c r="P319" s="7">
        <f t="shared" si="17"/>
        <v>42.3</v>
      </c>
      <c r="Q319" t="s">
        <v>2035</v>
      </c>
      <c r="R319" t="s">
        <v>2036</v>
      </c>
      <c r="S319" s="15">
        <f t="shared" si="18"/>
        <v>42869.208333333328</v>
      </c>
      <c r="T319" s="15">
        <f t="shared" si="19"/>
        <v>42882.208333333328</v>
      </c>
    </row>
    <row r="320" spans="1:20" ht="34" x14ac:dyDescent="0.2">
      <c r="A320">
        <v>318</v>
      </c>
      <c r="B320" t="s">
        <v>688</v>
      </c>
      <c r="C320" s="3" t="s">
        <v>689</v>
      </c>
      <c r="D320">
        <v>5700</v>
      </c>
      <c r="E320">
        <v>903</v>
      </c>
      <c r="F320" t="s">
        <v>14</v>
      </c>
      <c r="G320">
        <v>17</v>
      </c>
      <c r="H320" t="s">
        <v>21</v>
      </c>
      <c r="I320" t="s">
        <v>22</v>
      </c>
      <c r="J320">
        <v>1392357600</v>
      </c>
      <c r="K320">
        <v>1392530400</v>
      </c>
      <c r="L320" t="b">
        <v>0</v>
      </c>
      <c r="M320" t="b">
        <v>0</v>
      </c>
      <c r="N320" t="s">
        <v>23</v>
      </c>
      <c r="O320" s="5">
        <f t="shared" si="16"/>
        <v>0.15842105263157893</v>
      </c>
      <c r="P320" s="7">
        <f t="shared" si="17"/>
        <v>53.117647058823529</v>
      </c>
      <c r="Q320" t="s">
        <v>2031</v>
      </c>
      <c r="R320" t="s">
        <v>2032</v>
      </c>
      <c r="S320" s="15">
        <f t="shared" si="18"/>
        <v>41684.25</v>
      </c>
      <c r="T320" s="15">
        <f t="shared" si="19"/>
        <v>41686.25</v>
      </c>
    </row>
    <row r="321" spans="1:20" ht="17" x14ac:dyDescent="0.2">
      <c r="A321">
        <v>319</v>
      </c>
      <c r="B321" t="s">
        <v>690</v>
      </c>
      <c r="C321" s="3" t="s">
        <v>691</v>
      </c>
      <c r="D321">
        <v>8400</v>
      </c>
      <c r="E321">
        <v>3251</v>
      </c>
      <c r="F321" t="s">
        <v>74</v>
      </c>
      <c r="G321">
        <v>64</v>
      </c>
      <c r="H321" t="s">
        <v>21</v>
      </c>
      <c r="I321" t="s">
        <v>22</v>
      </c>
      <c r="J321">
        <v>1281589200</v>
      </c>
      <c r="K321">
        <v>1283662800</v>
      </c>
      <c r="L321" t="b">
        <v>0</v>
      </c>
      <c r="M321" t="b">
        <v>0</v>
      </c>
      <c r="N321" t="s">
        <v>28</v>
      </c>
      <c r="O321" s="5">
        <f t="shared" si="16"/>
        <v>0.38702380952380955</v>
      </c>
      <c r="P321" s="7">
        <f t="shared" si="17"/>
        <v>50.796875</v>
      </c>
      <c r="Q321" t="s">
        <v>2033</v>
      </c>
      <c r="R321" t="s">
        <v>2034</v>
      </c>
      <c r="S321" s="15">
        <f t="shared" si="18"/>
        <v>40402.208333333336</v>
      </c>
      <c r="T321" s="15">
        <f t="shared" si="19"/>
        <v>40426.208333333336</v>
      </c>
    </row>
    <row r="322" spans="1:20" ht="17" x14ac:dyDescent="0.2">
      <c r="A322">
        <v>320</v>
      </c>
      <c r="B322" t="s">
        <v>692</v>
      </c>
      <c r="C322" s="3" t="s">
        <v>693</v>
      </c>
      <c r="D322">
        <v>84400</v>
      </c>
      <c r="E322">
        <v>8092</v>
      </c>
      <c r="F322" t="s">
        <v>14</v>
      </c>
      <c r="G322">
        <v>80</v>
      </c>
      <c r="H322" t="s">
        <v>21</v>
      </c>
      <c r="I322" t="s">
        <v>22</v>
      </c>
      <c r="J322">
        <v>1305003600</v>
      </c>
      <c r="K322">
        <v>1305781200</v>
      </c>
      <c r="L322" t="b">
        <v>0</v>
      </c>
      <c r="M322" t="b">
        <v>0</v>
      </c>
      <c r="N322" t="s">
        <v>119</v>
      </c>
      <c r="O322" s="5">
        <f t="shared" si="16"/>
        <v>9.5876777251184833E-2</v>
      </c>
      <c r="P322" s="7">
        <f t="shared" si="17"/>
        <v>101.15</v>
      </c>
      <c r="Q322" t="s">
        <v>2043</v>
      </c>
      <c r="R322" t="s">
        <v>2049</v>
      </c>
      <c r="S322" s="15">
        <f t="shared" si="18"/>
        <v>40673.208333333336</v>
      </c>
      <c r="T322" s="15">
        <f t="shared" si="19"/>
        <v>40682.208333333336</v>
      </c>
    </row>
    <row r="323" spans="1:20" ht="34" x14ac:dyDescent="0.2">
      <c r="A323">
        <v>321</v>
      </c>
      <c r="B323" t="s">
        <v>694</v>
      </c>
      <c r="C323" s="3" t="s">
        <v>695</v>
      </c>
      <c r="D323">
        <v>170400</v>
      </c>
      <c r="E323">
        <v>160422</v>
      </c>
      <c r="F323" t="s">
        <v>14</v>
      </c>
      <c r="G323">
        <v>2468</v>
      </c>
      <c r="H323" t="s">
        <v>21</v>
      </c>
      <c r="I323" t="s">
        <v>22</v>
      </c>
      <c r="J323">
        <v>1301634000</v>
      </c>
      <c r="K323">
        <v>1302325200</v>
      </c>
      <c r="L323" t="b">
        <v>0</v>
      </c>
      <c r="M323" t="b">
        <v>0</v>
      </c>
      <c r="N323" t="s">
        <v>100</v>
      </c>
      <c r="O323" s="5">
        <f t="shared" ref="O323:O386" si="20">E323/D323</f>
        <v>0.94144366197183094</v>
      </c>
      <c r="P323" s="7">
        <f t="shared" ref="P323:P386" si="21">IFERROR(E323/G323,0)</f>
        <v>65.000810372771468</v>
      </c>
      <c r="Q323" t="s">
        <v>2037</v>
      </c>
      <c r="R323" t="s">
        <v>2048</v>
      </c>
      <c r="S323" s="15">
        <f t="shared" ref="S323:S386" si="22">(((J323/60)/60/24)+DATE(1970,1,1))</f>
        <v>40634.208333333336</v>
      </c>
      <c r="T323" s="15">
        <f t="shared" ref="T323:T386" si="23">(((K323/60)/60)/24)+DATE(1970,1,1)</f>
        <v>40642.208333333336</v>
      </c>
    </row>
    <row r="324" spans="1:20" ht="34" x14ac:dyDescent="0.2">
      <c r="A324">
        <v>322</v>
      </c>
      <c r="B324" t="s">
        <v>696</v>
      </c>
      <c r="C324" s="3" t="s">
        <v>697</v>
      </c>
      <c r="D324">
        <v>117900</v>
      </c>
      <c r="E324">
        <v>196377</v>
      </c>
      <c r="F324" t="s">
        <v>20</v>
      </c>
      <c r="G324">
        <v>5168</v>
      </c>
      <c r="H324" t="s">
        <v>21</v>
      </c>
      <c r="I324" t="s">
        <v>22</v>
      </c>
      <c r="J324">
        <v>1290664800</v>
      </c>
      <c r="K324">
        <v>1291788000</v>
      </c>
      <c r="L324" t="b">
        <v>0</v>
      </c>
      <c r="M324" t="b">
        <v>0</v>
      </c>
      <c r="N324" t="s">
        <v>33</v>
      </c>
      <c r="O324" s="5">
        <f t="shared" si="20"/>
        <v>1.6656234096692113</v>
      </c>
      <c r="P324" s="7">
        <f t="shared" si="21"/>
        <v>37.998645510835914</v>
      </c>
      <c r="Q324" t="s">
        <v>2035</v>
      </c>
      <c r="R324" t="s">
        <v>2036</v>
      </c>
      <c r="S324" s="15">
        <f t="shared" si="22"/>
        <v>40507.25</v>
      </c>
      <c r="T324" s="15">
        <f t="shared" si="23"/>
        <v>40520.25</v>
      </c>
    </row>
    <row r="325" spans="1:20" ht="17" x14ac:dyDescent="0.2">
      <c r="A325">
        <v>323</v>
      </c>
      <c r="B325" t="s">
        <v>698</v>
      </c>
      <c r="C325" s="3" t="s">
        <v>699</v>
      </c>
      <c r="D325">
        <v>8900</v>
      </c>
      <c r="E325">
        <v>2148</v>
      </c>
      <c r="F325" t="s">
        <v>14</v>
      </c>
      <c r="G325">
        <v>26</v>
      </c>
      <c r="H325" t="s">
        <v>40</v>
      </c>
      <c r="I325" t="s">
        <v>41</v>
      </c>
      <c r="J325">
        <v>1395896400</v>
      </c>
      <c r="K325">
        <v>1396069200</v>
      </c>
      <c r="L325" t="b">
        <v>0</v>
      </c>
      <c r="M325" t="b">
        <v>0</v>
      </c>
      <c r="N325" t="s">
        <v>42</v>
      </c>
      <c r="O325" s="5">
        <f t="shared" si="20"/>
        <v>0.24134831460674158</v>
      </c>
      <c r="P325" s="7">
        <f t="shared" si="21"/>
        <v>82.615384615384613</v>
      </c>
      <c r="Q325" t="s">
        <v>2037</v>
      </c>
      <c r="R325" t="s">
        <v>2038</v>
      </c>
      <c r="S325" s="15">
        <f t="shared" si="22"/>
        <v>41725.208333333336</v>
      </c>
      <c r="T325" s="15">
        <f t="shared" si="23"/>
        <v>41727.208333333336</v>
      </c>
    </row>
    <row r="326" spans="1:20" ht="17" x14ac:dyDescent="0.2">
      <c r="A326">
        <v>324</v>
      </c>
      <c r="B326" t="s">
        <v>700</v>
      </c>
      <c r="C326" s="3" t="s">
        <v>701</v>
      </c>
      <c r="D326">
        <v>7100</v>
      </c>
      <c r="E326">
        <v>11648</v>
      </c>
      <c r="F326" t="s">
        <v>20</v>
      </c>
      <c r="G326">
        <v>307</v>
      </c>
      <c r="H326" t="s">
        <v>21</v>
      </c>
      <c r="I326" t="s">
        <v>22</v>
      </c>
      <c r="J326">
        <v>1434862800</v>
      </c>
      <c r="K326">
        <v>1435899600</v>
      </c>
      <c r="L326" t="b">
        <v>0</v>
      </c>
      <c r="M326" t="b">
        <v>1</v>
      </c>
      <c r="N326" t="s">
        <v>33</v>
      </c>
      <c r="O326" s="5">
        <f t="shared" si="20"/>
        <v>1.6405633802816901</v>
      </c>
      <c r="P326" s="7">
        <f t="shared" si="21"/>
        <v>37.941368078175898</v>
      </c>
      <c r="Q326" t="s">
        <v>2035</v>
      </c>
      <c r="R326" t="s">
        <v>2036</v>
      </c>
      <c r="S326" s="15">
        <f t="shared" si="22"/>
        <v>42176.208333333328</v>
      </c>
      <c r="T326" s="15">
        <f t="shared" si="23"/>
        <v>42188.208333333328</v>
      </c>
    </row>
    <row r="327" spans="1:20" ht="34" x14ac:dyDescent="0.2">
      <c r="A327">
        <v>325</v>
      </c>
      <c r="B327" t="s">
        <v>702</v>
      </c>
      <c r="C327" s="3" t="s">
        <v>703</v>
      </c>
      <c r="D327">
        <v>6500</v>
      </c>
      <c r="E327">
        <v>5897</v>
      </c>
      <c r="F327" t="s">
        <v>14</v>
      </c>
      <c r="G327">
        <v>73</v>
      </c>
      <c r="H327" t="s">
        <v>21</v>
      </c>
      <c r="I327" t="s">
        <v>22</v>
      </c>
      <c r="J327">
        <v>1529125200</v>
      </c>
      <c r="K327">
        <v>1531112400</v>
      </c>
      <c r="L327" t="b">
        <v>0</v>
      </c>
      <c r="M327" t="b">
        <v>1</v>
      </c>
      <c r="N327" t="s">
        <v>33</v>
      </c>
      <c r="O327" s="5">
        <f t="shared" si="20"/>
        <v>0.90723076923076929</v>
      </c>
      <c r="P327" s="7">
        <f t="shared" si="21"/>
        <v>80.780821917808225</v>
      </c>
      <c r="Q327" t="s">
        <v>2035</v>
      </c>
      <c r="R327" t="s">
        <v>2036</v>
      </c>
      <c r="S327" s="15">
        <f t="shared" si="22"/>
        <v>43267.208333333328</v>
      </c>
      <c r="T327" s="15">
        <f t="shared" si="23"/>
        <v>43290.208333333328</v>
      </c>
    </row>
    <row r="328" spans="1:20" ht="34" x14ac:dyDescent="0.2">
      <c r="A328">
        <v>326</v>
      </c>
      <c r="B328" t="s">
        <v>704</v>
      </c>
      <c r="C328" s="3" t="s">
        <v>705</v>
      </c>
      <c r="D328">
        <v>7200</v>
      </c>
      <c r="E328">
        <v>3326</v>
      </c>
      <c r="F328" t="s">
        <v>14</v>
      </c>
      <c r="G328">
        <v>128</v>
      </c>
      <c r="H328" t="s">
        <v>21</v>
      </c>
      <c r="I328" t="s">
        <v>22</v>
      </c>
      <c r="J328">
        <v>1451109600</v>
      </c>
      <c r="K328">
        <v>1451628000</v>
      </c>
      <c r="L328" t="b">
        <v>0</v>
      </c>
      <c r="M328" t="b">
        <v>0</v>
      </c>
      <c r="N328" t="s">
        <v>71</v>
      </c>
      <c r="O328" s="5">
        <f t="shared" si="20"/>
        <v>0.46194444444444444</v>
      </c>
      <c r="P328" s="7">
        <f t="shared" si="21"/>
        <v>25.984375</v>
      </c>
      <c r="Q328" t="s">
        <v>2037</v>
      </c>
      <c r="R328" t="s">
        <v>2045</v>
      </c>
      <c r="S328" s="15">
        <f t="shared" si="22"/>
        <v>42364.25</v>
      </c>
      <c r="T328" s="15">
        <f t="shared" si="23"/>
        <v>42370.25</v>
      </c>
    </row>
    <row r="329" spans="1:20" ht="17" x14ac:dyDescent="0.2">
      <c r="A329">
        <v>327</v>
      </c>
      <c r="B329" t="s">
        <v>706</v>
      </c>
      <c r="C329" s="3" t="s">
        <v>707</v>
      </c>
      <c r="D329">
        <v>2600</v>
      </c>
      <c r="E329">
        <v>1002</v>
      </c>
      <c r="F329" t="s">
        <v>14</v>
      </c>
      <c r="G329">
        <v>33</v>
      </c>
      <c r="H329" t="s">
        <v>21</v>
      </c>
      <c r="I329" t="s">
        <v>22</v>
      </c>
      <c r="J329">
        <v>1566968400</v>
      </c>
      <c r="K329">
        <v>1567314000</v>
      </c>
      <c r="L329" t="b">
        <v>0</v>
      </c>
      <c r="M329" t="b">
        <v>1</v>
      </c>
      <c r="N329" t="s">
        <v>33</v>
      </c>
      <c r="O329" s="5">
        <f t="shared" si="20"/>
        <v>0.38538461538461538</v>
      </c>
      <c r="P329" s="7">
        <f t="shared" si="21"/>
        <v>30.363636363636363</v>
      </c>
      <c r="Q329" t="s">
        <v>2035</v>
      </c>
      <c r="R329" t="s">
        <v>2036</v>
      </c>
      <c r="S329" s="15">
        <f t="shared" si="22"/>
        <v>43705.208333333328</v>
      </c>
      <c r="T329" s="15">
        <f t="shared" si="23"/>
        <v>43709.208333333328</v>
      </c>
    </row>
    <row r="330" spans="1:20" ht="34" x14ac:dyDescent="0.2">
      <c r="A330">
        <v>328</v>
      </c>
      <c r="B330" t="s">
        <v>708</v>
      </c>
      <c r="C330" s="3" t="s">
        <v>709</v>
      </c>
      <c r="D330">
        <v>98700</v>
      </c>
      <c r="E330">
        <v>131826</v>
      </c>
      <c r="F330" t="s">
        <v>20</v>
      </c>
      <c r="G330">
        <v>2441</v>
      </c>
      <c r="H330" t="s">
        <v>21</v>
      </c>
      <c r="I330" t="s">
        <v>22</v>
      </c>
      <c r="J330">
        <v>1543557600</v>
      </c>
      <c r="K330">
        <v>1544508000</v>
      </c>
      <c r="L330" t="b">
        <v>0</v>
      </c>
      <c r="M330" t="b">
        <v>0</v>
      </c>
      <c r="N330" t="s">
        <v>23</v>
      </c>
      <c r="O330" s="5">
        <f t="shared" si="20"/>
        <v>1.3356231003039514</v>
      </c>
      <c r="P330" s="7">
        <f t="shared" si="21"/>
        <v>54.004916018025398</v>
      </c>
      <c r="Q330" t="s">
        <v>2031</v>
      </c>
      <c r="R330" t="s">
        <v>2032</v>
      </c>
      <c r="S330" s="15">
        <f t="shared" si="22"/>
        <v>43434.25</v>
      </c>
      <c r="T330" s="15">
        <f t="shared" si="23"/>
        <v>43445.25</v>
      </c>
    </row>
    <row r="331" spans="1:20" ht="17" x14ac:dyDescent="0.2">
      <c r="A331">
        <v>329</v>
      </c>
      <c r="B331" t="s">
        <v>710</v>
      </c>
      <c r="C331" s="3" t="s">
        <v>711</v>
      </c>
      <c r="D331">
        <v>93800</v>
      </c>
      <c r="E331">
        <v>21477</v>
      </c>
      <c r="F331" t="s">
        <v>47</v>
      </c>
      <c r="G331">
        <v>211</v>
      </c>
      <c r="H331" t="s">
        <v>21</v>
      </c>
      <c r="I331" t="s">
        <v>22</v>
      </c>
      <c r="J331">
        <v>1481522400</v>
      </c>
      <c r="K331">
        <v>1482472800</v>
      </c>
      <c r="L331" t="b">
        <v>0</v>
      </c>
      <c r="M331" t="b">
        <v>0</v>
      </c>
      <c r="N331" t="s">
        <v>89</v>
      </c>
      <c r="O331" s="5">
        <f t="shared" si="20"/>
        <v>0.22896588486140726</v>
      </c>
      <c r="P331" s="7">
        <f t="shared" si="21"/>
        <v>101.78672985781991</v>
      </c>
      <c r="Q331" t="s">
        <v>2046</v>
      </c>
      <c r="R331" t="s">
        <v>2047</v>
      </c>
      <c r="S331" s="15">
        <f t="shared" si="22"/>
        <v>42716.25</v>
      </c>
      <c r="T331" s="15">
        <f t="shared" si="23"/>
        <v>42727.25</v>
      </c>
    </row>
    <row r="332" spans="1:20" ht="34" x14ac:dyDescent="0.2">
      <c r="A332">
        <v>330</v>
      </c>
      <c r="B332" t="s">
        <v>712</v>
      </c>
      <c r="C332" s="3" t="s">
        <v>713</v>
      </c>
      <c r="D332">
        <v>33700</v>
      </c>
      <c r="E332">
        <v>62330</v>
      </c>
      <c r="F332" t="s">
        <v>20</v>
      </c>
      <c r="G332">
        <v>1385</v>
      </c>
      <c r="H332" t="s">
        <v>40</v>
      </c>
      <c r="I332" t="s">
        <v>41</v>
      </c>
      <c r="J332">
        <v>1512712800</v>
      </c>
      <c r="K332">
        <v>1512799200</v>
      </c>
      <c r="L332" t="b">
        <v>0</v>
      </c>
      <c r="M332" t="b">
        <v>0</v>
      </c>
      <c r="N332" t="s">
        <v>42</v>
      </c>
      <c r="O332" s="5">
        <f t="shared" si="20"/>
        <v>1.8495548961424333</v>
      </c>
      <c r="P332" s="7">
        <f t="shared" si="21"/>
        <v>45.003610108303249</v>
      </c>
      <c r="Q332" t="s">
        <v>2037</v>
      </c>
      <c r="R332" t="s">
        <v>2038</v>
      </c>
      <c r="S332" s="15">
        <f t="shared" si="22"/>
        <v>43077.25</v>
      </c>
      <c r="T332" s="15">
        <f t="shared" si="23"/>
        <v>43078.25</v>
      </c>
    </row>
    <row r="333" spans="1:20" ht="17" x14ac:dyDescent="0.2">
      <c r="A333">
        <v>331</v>
      </c>
      <c r="B333" t="s">
        <v>714</v>
      </c>
      <c r="C333" s="3" t="s">
        <v>715</v>
      </c>
      <c r="D333">
        <v>3300</v>
      </c>
      <c r="E333">
        <v>14643</v>
      </c>
      <c r="F333" t="s">
        <v>20</v>
      </c>
      <c r="G333">
        <v>190</v>
      </c>
      <c r="H333" t="s">
        <v>21</v>
      </c>
      <c r="I333" t="s">
        <v>22</v>
      </c>
      <c r="J333">
        <v>1324274400</v>
      </c>
      <c r="K333">
        <v>1324360800</v>
      </c>
      <c r="L333" t="b">
        <v>0</v>
      </c>
      <c r="M333" t="b">
        <v>0</v>
      </c>
      <c r="N333" t="s">
        <v>17</v>
      </c>
      <c r="O333" s="5">
        <f t="shared" si="20"/>
        <v>4.4372727272727275</v>
      </c>
      <c r="P333" s="7">
        <f t="shared" si="21"/>
        <v>77.068421052631578</v>
      </c>
      <c r="Q333" t="s">
        <v>2029</v>
      </c>
      <c r="R333" t="s">
        <v>2030</v>
      </c>
      <c r="S333" s="15">
        <f t="shared" si="22"/>
        <v>40896.25</v>
      </c>
      <c r="T333" s="15">
        <f t="shared" si="23"/>
        <v>40897.25</v>
      </c>
    </row>
    <row r="334" spans="1:20" ht="34" x14ac:dyDescent="0.2">
      <c r="A334">
        <v>332</v>
      </c>
      <c r="B334" t="s">
        <v>716</v>
      </c>
      <c r="C334" s="3" t="s">
        <v>717</v>
      </c>
      <c r="D334">
        <v>20700</v>
      </c>
      <c r="E334">
        <v>41396</v>
      </c>
      <c r="F334" t="s">
        <v>20</v>
      </c>
      <c r="G334">
        <v>470</v>
      </c>
      <c r="H334" t="s">
        <v>21</v>
      </c>
      <c r="I334" t="s">
        <v>22</v>
      </c>
      <c r="J334">
        <v>1364446800</v>
      </c>
      <c r="K334">
        <v>1364533200</v>
      </c>
      <c r="L334" t="b">
        <v>0</v>
      </c>
      <c r="M334" t="b">
        <v>0</v>
      </c>
      <c r="N334" t="s">
        <v>65</v>
      </c>
      <c r="O334" s="5">
        <f t="shared" si="20"/>
        <v>1.999806763285024</v>
      </c>
      <c r="P334" s="7">
        <f t="shared" si="21"/>
        <v>88.076595744680844</v>
      </c>
      <c r="Q334" t="s">
        <v>2033</v>
      </c>
      <c r="R334" t="s">
        <v>2042</v>
      </c>
      <c r="S334" s="15">
        <f t="shared" si="22"/>
        <v>41361.208333333336</v>
      </c>
      <c r="T334" s="15">
        <f t="shared" si="23"/>
        <v>41362.208333333336</v>
      </c>
    </row>
    <row r="335" spans="1:20" ht="17" x14ac:dyDescent="0.2">
      <c r="A335">
        <v>333</v>
      </c>
      <c r="B335" t="s">
        <v>718</v>
      </c>
      <c r="C335" s="3" t="s">
        <v>719</v>
      </c>
      <c r="D335">
        <v>9600</v>
      </c>
      <c r="E335">
        <v>11900</v>
      </c>
      <c r="F335" t="s">
        <v>20</v>
      </c>
      <c r="G335">
        <v>253</v>
      </c>
      <c r="H335" t="s">
        <v>21</v>
      </c>
      <c r="I335" t="s">
        <v>22</v>
      </c>
      <c r="J335">
        <v>1542693600</v>
      </c>
      <c r="K335">
        <v>1545112800</v>
      </c>
      <c r="L335" t="b">
        <v>0</v>
      </c>
      <c r="M335" t="b">
        <v>0</v>
      </c>
      <c r="N335" t="s">
        <v>33</v>
      </c>
      <c r="O335" s="5">
        <f t="shared" si="20"/>
        <v>1.2395833333333333</v>
      </c>
      <c r="P335" s="7">
        <f t="shared" si="21"/>
        <v>47.035573122529641</v>
      </c>
      <c r="Q335" t="s">
        <v>2035</v>
      </c>
      <c r="R335" t="s">
        <v>2036</v>
      </c>
      <c r="S335" s="15">
        <f t="shared" si="22"/>
        <v>43424.25</v>
      </c>
      <c r="T335" s="15">
        <f t="shared" si="23"/>
        <v>43452.25</v>
      </c>
    </row>
    <row r="336" spans="1:20" ht="17" x14ac:dyDescent="0.2">
      <c r="A336">
        <v>334</v>
      </c>
      <c r="B336" t="s">
        <v>720</v>
      </c>
      <c r="C336" s="3" t="s">
        <v>721</v>
      </c>
      <c r="D336">
        <v>66200</v>
      </c>
      <c r="E336">
        <v>123538</v>
      </c>
      <c r="F336" t="s">
        <v>20</v>
      </c>
      <c r="G336">
        <v>1113</v>
      </c>
      <c r="H336" t="s">
        <v>21</v>
      </c>
      <c r="I336" t="s">
        <v>22</v>
      </c>
      <c r="J336">
        <v>1515564000</v>
      </c>
      <c r="K336">
        <v>1516168800</v>
      </c>
      <c r="L336" t="b">
        <v>0</v>
      </c>
      <c r="M336" t="b">
        <v>0</v>
      </c>
      <c r="N336" t="s">
        <v>23</v>
      </c>
      <c r="O336" s="5">
        <f t="shared" si="20"/>
        <v>1.8661329305135952</v>
      </c>
      <c r="P336" s="7">
        <f t="shared" si="21"/>
        <v>110.99550763701707</v>
      </c>
      <c r="Q336" t="s">
        <v>2031</v>
      </c>
      <c r="R336" t="s">
        <v>2032</v>
      </c>
      <c r="S336" s="15">
        <f t="shared" si="22"/>
        <v>43110.25</v>
      </c>
      <c r="T336" s="15">
        <f t="shared" si="23"/>
        <v>43117.25</v>
      </c>
    </row>
    <row r="337" spans="1:20" ht="17" x14ac:dyDescent="0.2">
      <c r="A337">
        <v>335</v>
      </c>
      <c r="B337" t="s">
        <v>722</v>
      </c>
      <c r="C337" s="3" t="s">
        <v>723</v>
      </c>
      <c r="D337">
        <v>173800</v>
      </c>
      <c r="E337">
        <v>198628</v>
      </c>
      <c r="F337" t="s">
        <v>20</v>
      </c>
      <c r="G337">
        <v>2283</v>
      </c>
      <c r="H337" t="s">
        <v>21</v>
      </c>
      <c r="I337" t="s">
        <v>22</v>
      </c>
      <c r="J337">
        <v>1573797600</v>
      </c>
      <c r="K337">
        <v>1574920800</v>
      </c>
      <c r="L337" t="b">
        <v>0</v>
      </c>
      <c r="M337" t="b">
        <v>0</v>
      </c>
      <c r="N337" t="s">
        <v>23</v>
      </c>
      <c r="O337" s="5">
        <f t="shared" si="20"/>
        <v>1.1428538550057536</v>
      </c>
      <c r="P337" s="7">
        <f t="shared" si="21"/>
        <v>87.003066141042481</v>
      </c>
      <c r="Q337" t="s">
        <v>2031</v>
      </c>
      <c r="R337" t="s">
        <v>2032</v>
      </c>
      <c r="S337" s="15">
        <f t="shared" si="22"/>
        <v>43784.25</v>
      </c>
      <c r="T337" s="15">
        <f t="shared" si="23"/>
        <v>43797.25</v>
      </c>
    </row>
    <row r="338" spans="1:20" ht="17" x14ac:dyDescent="0.2">
      <c r="A338">
        <v>336</v>
      </c>
      <c r="B338" t="s">
        <v>724</v>
      </c>
      <c r="C338" s="3" t="s">
        <v>725</v>
      </c>
      <c r="D338">
        <v>70700</v>
      </c>
      <c r="E338">
        <v>68602</v>
      </c>
      <c r="F338" t="s">
        <v>14</v>
      </c>
      <c r="G338">
        <v>1072</v>
      </c>
      <c r="H338" t="s">
        <v>21</v>
      </c>
      <c r="I338" t="s">
        <v>22</v>
      </c>
      <c r="J338">
        <v>1292392800</v>
      </c>
      <c r="K338">
        <v>1292479200</v>
      </c>
      <c r="L338" t="b">
        <v>0</v>
      </c>
      <c r="M338" t="b">
        <v>1</v>
      </c>
      <c r="N338" t="s">
        <v>23</v>
      </c>
      <c r="O338" s="5">
        <f t="shared" si="20"/>
        <v>0.97032531824611035</v>
      </c>
      <c r="P338" s="7">
        <f t="shared" si="21"/>
        <v>63.994402985074629</v>
      </c>
      <c r="Q338" t="s">
        <v>2031</v>
      </c>
      <c r="R338" t="s">
        <v>2032</v>
      </c>
      <c r="S338" s="15">
        <f t="shared" si="22"/>
        <v>40527.25</v>
      </c>
      <c r="T338" s="15">
        <f t="shared" si="23"/>
        <v>40528.25</v>
      </c>
    </row>
    <row r="339" spans="1:20" ht="17" x14ac:dyDescent="0.2">
      <c r="A339">
        <v>337</v>
      </c>
      <c r="B339" t="s">
        <v>726</v>
      </c>
      <c r="C339" s="3" t="s">
        <v>727</v>
      </c>
      <c r="D339">
        <v>94500</v>
      </c>
      <c r="E339">
        <v>116064</v>
      </c>
      <c r="F339" t="s">
        <v>20</v>
      </c>
      <c r="G339">
        <v>1095</v>
      </c>
      <c r="H339" t="s">
        <v>21</v>
      </c>
      <c r="I339" t="s">
        <v>22</v>
      </c>
      <c r="J339">
        <v>1573452000</v>
      </c>
      <c r="K339">
        <v>1573538400</v>
      </c>
      <c r="L339" t="b">
        <v>0</v>
      </c>
      <c r="M339" t="b">
        <v>0</v>
      </c>
      <c r="N339" t="s">
        <v>33</v>
      </c>
      <c r="O339" s="5">
        <f t="shared" si="20"/>
        <v>1.2281904761904763</v>
      </c>
      <c r="P339" s="7">
        <f t="shared" si="21"/>
        <v>105.9945205479452</v>
      </c>
      <c r="Q339" t="s">
        <v>2035</v>
      </c>
      <c r="R339" t="s">
        <v>2036</v>
      </c>
      <c r="S339" s="15">
        <f t="shared" si="22"/>
        <v>43780.25</v>
      </c>
      <c r="T339" s="15">
        <f t="shared" si="23"/>
        <v>43781.25</v>
      </c>
    </row>
    <row r="340" spans="1:20" ht="17" x14ac:dyDescent="0.2">
      <c r="A340">
        <v>338</v>
      </c>
      <c r="B340" t="s">
        <v>728</v>
      </c>
      <c r="C340" s="3" t="s">
        <v>729</v>
      </c>
      <c r="D340">
        <v>69800</v>
      </c>
      <c r="E340">
        <v>125042</v>
      </c>
      <c r="F340" t="s">
        <v>20</v>
      </c>
      <c r="G340">
        <v>1690</v>
      </c>
      <c r="H340" t="s">
        <v>21</v>
      </c>
      <c r="I340" t="s">
        <v>22</v>
      </c>
      <c r="J340">
        <v>1317790800</v>
      </c>
      <c r="K340">
        <v>1320382800</v>
      </c>
      <c r="L340" t="b">
        <v>0</v>
      </c>
      <c r="M340" t="b">
        <v>0</v>
      </c>
      <c r="N340" t="s">
        <v>33</v>
      </c>
      <c r="O340" s="5">
        <f t="shared" si="20"/>
        <v>1.7914326647564469</v>
      </c>
      <c r="P340" s="7">
        <f t="shared" si="21"/>
        <v>73.989349112426041</v>
      </c>
      <c r="Q340" t="s">
        <v>2035</v>
      </c>
      <c r="R340" t="s">
        <v>2036</v>
      </c>
      <c r="S340" s="15">
        <f t="shared" si="22"/>
        <v>40821.208333333336</v>
      </c>
      <c r="T340" s="15">
        <f t="shared" si="23"/>
        <v>40851.208333333336</v>
      </c>
    </row>
    <row r="341" spans="1:20" ht="17" x14ac:dyDescent="0.2">
      <c r="A341">
        <v>339</v>
      </c>
      <c r="B341" t="s">
        <v>730</v>
      </c>
      <c r="C341" s="3" t="s">
        <v>731</v>
      </c>
      <c r="D341">
        <v>136300</v>
      </c>
      <c r="E341">
        <v>108974</v>
      </c>
      <c r="F341" t="s">
        <v>74</v>
      </c>
      <c r="G341">
        <v>1297</v>
      </c>
      <c r="H341" t="s">
        <v>15</v>
      </c>
      <c r="I341" t="s">
        <v>16</v>
      </c>
      <c r="J341">
        <v>1501650000</v>
      </c>
      <c r="K341">
        <v>1502859600</v>
      </c>
      <c r="L341" t="b">
        <v>0</v>
      </c>
      <c r="M341" t="b">
        <v>0</v>
      </c>
      <c r="N341" t="s">
        <v>33</v>
      </c>
      <c r="O341" s="5">
        <f t="shared" si="20"/>
        <v>0.79951577402787966</v>
      </c>
      <c r="P341" s="7">
        <f t="shared" si="21"/>
        <v>84.02004626060139</v>
      </c>
      <c r="Q341" t="s">
        <v>2035</v>
      </c>
      <c r="R341" t="s">
        <v>2036</v>
      </c>
      <c r="S341" s="15">
        <f t="shared" si="22"/>
        <v>42949.208333333328</v>
      </c>
      <c r="T341" s="15">
        <f t="shared" si="23"/>
        <v>42963.208333333328</v>
      </c>
    </row>
    <row r="342" spans="1:20" ht="17" x14ac:dyDescent="0.2">
      <c r="A342">
        <v>340</v>
      </c>
      <c r="B342" t="s">
        <v>732</v>
      </c>
      <c r="C342" s="3" t="s">
        <v>733</v>
      </c>
      <c r="D342">
        <v>37100</v>
      </c>
      <c r="E342">
        <v>34964</v>
      </c>
      <c r="F342" t="s">
        <v>14</v>
      </c>
      <c r="G342">
        <v>393</v>
      </c>
      <c r="H342" t="s">
        <v>21</v>
      </c>
      <c r="I342" t="s">
        <v>22</v>
      </c>
      <c r="J342">
        <v>1323669600</v>
      </c>
      <c r="K342">
        <v>1323756000</v>
      </c>
      <c r="L342" t="b">
        <v>0</v>
      </c>
      <c r="M342" t="b">
        <v>0</v>
      </c>
      <c r="N342" t="s">
        <v>122</v>
      </c>
      <c r="O342" s="5">
        <f t="shared" si="20"/>
        <v>0.94242587601078165</v>
      </c>
      <c r="P342" s="7">
        <f t="shared" si="21"/>
        <v>88.966921119592882</v>
      </c>
      <c r="Q342" t="s">
        <v>2050</v>
      </c>
      <c r="R342" t="s">
        <v>2051</v>
      </c>
      <c r="S342" s="15">
        <f t="shared" si="22"/>
        <v>40889.25</v>
      </c>
      <c r="T342" s="15">
        <f t="shared" si="23"/>
        <v>40890.25</v>
      </c>
    </row>
    <row r="343" spans="1:20" ht="34" x14ac:dyDescent="0.2">
      <c r="A343">
        <v>341</v>
      </c>
      <c r="B343" t="s">
        <v>734</v>
      </c>
      <c r="C343" s="3" t="s">
        <v>735</v>
      </c>
      <c r="D343">
        <v>114300</v>
      </c>
      <c r="E343">
        <v>96777</v>
      </c>
      <c r="F343" t="s">
        <v>14</v>
      </c>
      <c r="G343">
        <v>1257</v>
      </c>
      <c r="H343" t="s">
        <v>21</v>
      </c>
      <c r="I343" t="s">
        <v>22</v>
      </c>
      <c r="J343">
        <v>1440738000</v>
      </c>
      <c r="K343">
        <v>1441342800</v>
      </c>
      <c r="L343" t="b">
        <v>0</v>
      </c>
      <c r="M343" t="b">
        <v>0</v>
      </c>
      <c r="N343" t="s">
        <v>60</v>
      </c>
      <c r="O343" s="5">
        <f t="shared" si="20"/>
        <v>0.84669291338582675</v>
      </c>
      <c r="P343" s="7">
        <f t="shared" si="21"/>
        <v>76.990453460620529</v>
      </c>
      <c r="Q343" t="s">
        <v>2031</v>
      </c>
      <c r="R343" t="s">
        <v>2041</v>
      </c>
      <c r="S343" s="15">
        <f t="shared" si="22"/>
        <v>42244.208333333328</v>
      </c>
      <c r="T343" s="15">
        <f t="shared" si="23"/>
        <v>42251.208333333328</v>
      </c>
    </row>
    <row r="344" spans="1:20" ht="17" x14ac:dyDescent="0.2">
      <c r="A344">
        <v>342</v>
      </c>
      <c r="B344" t="s">
        <v>736</v>
      </c>
      <c r="C344" s="3" t="s">
        <v>737</v>
      </c>
      <c r="D344">
        <v>47900</v>
      </c>
      <c r="E344">
        <v>31864</v>
      </c>
      <c r="F344" t="s">
        <v>14</v>
      </c>
      <c r="G344">
        <v>328</v>
      </c>
      <c r="H344" t="s">
        <v>21</v>
      </c>
      <c r="I344" t="s">
        <v>22</v>
      </c>
      <c r="J344">
        <v>1374296400</v>
      </c>
      <c r="K344">
        <v>1375333200</v>
      </c>
      <c r="L344" t="b">
        <v>0</v>
      </c>
      <c r="M344" t="b">
        <v>0</v>
      </c>
      <c r="N344" t="s">
        <v>33</v>
      </c>
      <c r="O344" s="5">
        <f t="shared" si="20"/>
        <v>0.66521920668058454</v>
      </c>
      <c r="P344" s="7">
        <f t="shared" si="21"/>
        <v>97.146341463414629</v>
      </c>
      <c r="Q344" t="s">
        <v>2035</v>
      </c>
      <c r="R344" t="s">
        <v>2036</v>
      </c>
      <c r="S344" s="15">
        <f t="shared" si="22"/>
        <v>41475.208333333336</v>
      </c>
      <c r="T344" s="15">
        <f t="shared" si="23"/>
        <v>41487.208333333336</v>
      </c>
    </row>
    <row r="345" spans="1:20" ht="17" x14ac:dyDescent="0.2">
      <c r="A345">
        <v>343</v>
      </c>
      <c r="B345" t="s">
        <v>738</v>
      </c>
      <c r="C345" s="3" t="s">
        <v>739</v>
      </c>
      <c r="D345">
        <v>9000</v>
      </c>
      <c r="E345">
        <v>4853</v>
      </c>
      <c r="F345" t="s">
        <v>14</v>
      </c>
      <c r="G345">
        <v>147</v>
      </c>
      <c r="H345" t="s">
        <v>21</v>
      </c>
      <c r="I345" t="s">
        <v>22</v>
      </c>
      <c r="J345">
        <v>1384840800</v>
      </c>
      <c r="K345">
        <v>1389420000</v>
      </c>
      <c r="L345" t="b">
        <v>0</v>
      </c>
      <c r="M345" t="b">
        <v>0</v>
      </c>
      <c r="N345" t="s">
        <v>33</v>
      </c>
      <c r="O345" s="5">
        <f t="shared" si="20"/>
        <v>0.53922222222222227</v>
      </c>
      <c r="P345" s="7">
        <f t="shared" si="21"/>
        <v>33.013605442176868</v>
      </c>
      <c r="Q345" t="s">
        <v>2035</v>
      </c>
      <c r="R345" t="s">
        <v>2036</v>
      </c>
      <c r="S345" s="15">
        <f t="shared" si="22"/>
        <v>41597.25</v>
      </c>
      <c r="T345" s="15">
        <f t="shared" si="23"/>
        <v>41650.25</v>
      </c>
    </row>
    <row r="346" spans="1:20" ht="17" x14ac:dyDescent="0.2">
      <c r="A346">
        <v>344</v>
      </c>
      <c r="B346" t="s">
        <v>740</v>
      </c>
      <c r="C346" s="3" t="s">
        <v>741</v>
      </c>
      <c r="D346">
        <v>197600</v>
      </c>
      <c r="E346">
        <v>82959</v>
      </c>
      <c r="F346" t="s">
        <v>14</v>
      </c>
      <c r="G346">
        <v>830</v>
      </c>
      <c r="H346" t="s">
        <v>21</v>
      </c>
      <c r="I346" t="s">
        <v>22</v>
      </c>
      <c r="J346">
        <v>1516600800</v>
      </c>
      <c r="K346">
        <v>1520056800</v>
      </c>
      <c r="L346" t="b">
        <v>0</v>
      </c>
      <c r="M346" t="b">
        <v>0</v>
      </c>
      <c r="N346" t="s">
        <v>89</v>
      </c>
      <c r="O346" s="5">
        <f t="shared" si="20"/>
        <v>0.41983299595141699</v>
      </c>
      <c r="P346" s="7">
        <f t="shared" si="21"/>
        <v>99.950602409638549</v>
      </c>
      <c r="Q346" t="s">
        <v>2046</v>
      </c>
      <c r="R346" t="s">
        <v>2047</v>
      </c>
      <c r="S346" s="15">
        <f t="shared" si="22"/>
        <v>43122.25</v>
      </c>
      <c r="T346" s="15">
        <f t="shared" si="23"/>
        <v>43162.25</v>
      </c>
    </row>
    <row r="347" spans="1:20" ht="17" x14ac:dyDescent="0.2">
      <c r="A347">
        <v>345</v>
      </c>
      <c r="B347" t="s">
        <v>742</v>
      </c>
      <c r="C347" s="3" t="s">
        <v>743</v>
      </c>
      <c r="D347">
        <v>157600</v>
      </c>
      <c r="E347">
        <v>23159</v>
      </c>
      <c r="F347" t="s">
        <v>14</v>
      </c>
      <c r="G347">
        <v>331</v>
      </c>
      <c r="H347" t="s">
        <v>40</v>
      </c>
      <c r="I347" t="s">
        <v>41</v>
      </c>
      <c r="J347">
        <v>1436418000</v>
      </c>
      <c r="K347">
        <v>1436504400</v>
      </c>
      <c r="L347" t="b">
        <v>0</v>
      </c>
      <c r="M347" t="b">
        <v>0</v>
      </c>
      <c r="N347" t="s">
        <v>53</v>
      </c>
      <c r="O347" s="5">
        <f t="shared" si="20"/>
        <v>0.14694796954314721</v>
      </c>
      <c r="P347" s="7">
        <f t="shared" si="21"/>
        <v>69.966767371601208</v>
      </c>
      <c r="Q347" t="s">
        <v>2037</v>
      </c>
      <c r="R347" t="s">
        <v>2040</v>
      </c>
      <c r="S347" s="15">
        <f t="shared" si="22"/>
        <v>42194.208333333328</v>
      </c>
      <c r="T347" s="15">
        <f t="shared" si="23"/>
        <v>42195.208333333328</v>
      </c>
    </row>
    <row r="348" spans="1:20" ht="17" x14ac:dyDescent="0.2">
      <c r="A348">
        <v>346</v>
      </c>
      <c r="B348" t="s">
        <v>744</v>
      </c>
      <c r="C348" s="3" t="s">
        <v>745</v>
      </c>
      <c r="D348">
        <v>8000</v>
      </c>
      <c r="E348">
        <v>2758</v>
      </c>
      <c r="F348" t="s">
        <v>14</v>
      </c>
      <c r="G348">
        <v>25</v>
      </c>
      <c r="H348" t="s">
        <v>21</v>
      </c>
      <c r="I348" t="s">
        <v>22</v>
      </c>
      <c r="J348">
        <v>1503550800</v>
      </c>
      <c r="K348">
        <v>1508302800</v>
      </c>
      <c r="L348" t="b">
        <v>0</v>
      </c>
      <c r="M348" t="b">
        <v>1</v>
      </c>
      <c r="N348" t="s">
        <v>60</v>
      </c>
      <c r="O348" s="5">
        <f t="shared" si="20"/>
        <v>0.34475</v>
      </c>
      <c r="P348" s="7">
        <f t="shared" si="21"/>
        <v>110.32</v>
      </c>
      <c r="Q348" t="s">
        <v>2031</v>
      </c>
      <c r="R348" t="s">
        <v>2041</v>
      </c>
      <c r="S348" s="15">
        <f t="shared" si="22"/>
        <v>42971.208333333328</v>
      </c>
      <c r="T348" s="15">
        <f t="shared" si="23"/>
        <v>43026.208333333328</v>
      </c>
    </row>
    <row r="349" spans="1:20" ht="17" x14ac:dyDescent="0.2">
      <c r="A349">
        <v>347</v>
      </c>
      <c r="B349" t="s">
        <v>746</v>
      </c>
      <c r="C349" s="3" t="s">
        <v>747</v>
      </c>
      <c r="D349">
        <v>900</v>
      </c>
      <c r="E349">
        <v>12607</v>
      </c>
      <c r="F349" t="s">
        <v>20</v>
      </c>
      <c r="G349">
        <v>191</v>
      </c>
      <c r="H349" t="s">
        <v>21</v>
      </c>
      <c r="I349" t="s">
        <v>22</v>
      </c>
      <c r="J349">
        <v>1423634400</v>
      </c>
      <c r="K349">
        <v>1425708000</v>
      </c>
      <c r="L349" t="b">
        <v>0</v>
      </c>
      <c r="M349" t="b">
        <v>0</v>
      </c>
      <c r="N349" t="s">
        <v>28</v>
      </c>
      <c r="O349" s="5">
        <f t="shared" si="20"/>
        <v>14.007777777777777</v>
      </c>
      <c r="P349" s="7">
        <f t="shared" si="21"/>
        <v>66.005235602094245</v>
      </c>
      <c r="Q349" t="s">
        <v>2033</v>
      </c>
      <c r="R349" t="s">
        <v>2034</v>
      </c>
      <c r="S349" s="15">
        <f t="shared" si="22"/>
        <v>42046.25</v>
      </c>
      <c r="T349" s="15">
        <f t="shared" si="23"/>
        <v>42070.25</v>
      </c>
    </row>
    <row r="350" spans="1:20" ht="17" x14ac:dyDescent="0.2">
      <c r="A350">
        <v>348</v>
      </c>
      <c r="B350" t="s">
        <v>748</v>
      </c>
      <c r="C350" s="3" t="s">
        <v>749</v>
      </c>
      <c r="D350">
        <v>199000</v>
      </c>
      <c r="E350">
        <v>142823</v>
      </c>
      <c r="F350" t="s">
        <v>14</v>
      </c>
      <c r="G350">
        <v>3483</v>
      </c>
      <c r="H350" t="s">
        <v>21</v>
      </c>
      <c r="I350" t="s">
        <v>22</v>
      </c>
      <c r="J350">
        <v>1487224800</v>
      </c>
      <c r="K350">
        <v>1488348000</v>
      </c>
      <c r="L350" t="b">
        <v>0</v>
      </c>
      <c r="M350" t="b">
        <v>0</v>
      </c>
      <c r="N350" t="s">
        <v>17</v>
      </c>
      <c r="O350" s="5">
        <f t="shared" si="20"/>
        <v>0.71770351758793971</v>
      </c>
      <c r="P350" s="7">
        <f t="shared" si="21"/>
        <v>41.005742176284812</v>
      </c>
      <c r="Q350" t="s">
        <v>2029</v>
      </c>
      <c r="R350" t="s">
        <v>2030</v>
      </c>
      <c r="S350" s="15">
        <f t="shared" si="22"/>
        <v>42782.25</v>
      </c>
      <c r="T350" s="15">
        <f t="shared" si="23"/>
        <v>42795.25</v>
      </c>
    </row>
    <row r="351" spans="1:20" ht="17" x14ac:dyDescent="0.2">
      <c r="A351">
        <v>349</v>
      </c>
      <c r="B351" t="s">
        <v>750</v>
      </c>
      <c r="C351" s="3" t="s">
        <v>751</v>
      </c>
      <c r="D351">
        <v>180800</v>
      </c>
      <c r="E351">
        <v>95958</v>
      </c>
      <c r="F351" t="s">
        <v>14</v>
      </c>
      <c r="G351">
        <v>923</v>
      </c>
      <c r="H351" t="s">
        <v>21</v>
      </c>
      <c r="I351" t="s">
        <v>22</v>
      </c>
      <c r="J351">
        <v>1500008400</v>
      </c>
      <c r="K351">
        <v>1502600400</v>
      </c>
      <c r="L351" t="b">
        <v>0</v>
      </c>
      <c r="M351" t="b">
        <v>0</v>
      </c>
      <c r="N351" t="s">
        <v>33</v>
      </c>
      <c r="O351" s="5">
        <f t="shared" si="20"/>
        <v>0.53074115044247783</v>
      </c>
      <c r="P351" s="7">
        <f t="shared" si="21"/>
        <v>103.96316359696641</v>
      </c>
      <c r="Q351" t="s">
        <v>2035</v>
      </c>
      <c r="R351" t="s">
        <v>2036</v>
      </c>
      <c r="S351" s="15">
        <f t="shared" si="22"/>
        <v>42930.208333333328</v>
      </c>
      <c r="T351" s="15">
        <f t="shared" si="23"/>
        <v>42960.208333333328</v>
      </c>
    </row>
    <row r="352" spans="1:20" ht="17" x14ac:dyDescent="0.2">
      <c r="A352">
        <v>350</v>
      </c>
      <c r="B352" t="s">
        <v>752</v>
      </c>
      <c r="C352" s="3" t="s">
        <v>753</v>
      </c>
      <c r="D352">
        <v>100</v>
      </c>
      <c r="E352">
        <v>5</v>
      </c>
      <c r="F352" t="s">
        <v>14</v>
      </c>
      <c r="G352">
        <v>1</v>
      </c>
      <c r="H352" t="s">
        <v>21</v>
      </c>
      <c r="I352" t="s">
        <v>22</v>
      </c>
      <c r="J352">
        <v>1432098000</v>
      </c>
      <c r="K352">
        <v>1433653200</v>
      </c>
      <c r="L352" t="b">
        <v>0</v>
      </c>
      <c r="M352" t="b">
        <v>1</v>
      </c>
      <c r="N352" t="s">
        <v>159</v>
      </c>
      <c r="O352" s="5">
        <f t="shared" si="20"/>
        <v>0.05</v>
      </c>
      <c r="P352" s="7">
        <f t="shared" si="21"/>
        <v>5</v>
      </c>
      <c r="Q352" t="s">
        <v>2031</v>
      </c>
      <c r="R352" t="s">
        <v>2054</v>
      </c>
      <c r="S352" s="15">
        <f t="shared" si="22"/>
        <v>42144.208333333328</v>
      </c>
      <c r="T352" s="15">
        <f t="shared" si="23"/>
        <v>42162.208333333328</v>
      </c>
    </row>
    <row r="353" spans="1:20" ht="17" x14ac:dyDescent="0.2">
      <c r="A353">
        <v>351</v>
      </c>
      <c r="B353" t="s">
        <v>754</v>
      </c>
      <c r="C353" s="3" t="s">
        <v>755</v>
      </c>
      <c r="D353">
        <v>74100</v>
      </c>
      <c r="E353">
        <v>94631</v>
      </c>
      <c r="F353" t="s">
        <v>20</v>
      </c>
      <c r="G353">
        <v>2013</v>
      </c>
      <c r="H353" t="s">
        <v>21</v>
      </c>
      <c r="I353" t="s">
        <v>22</v>
      </c>
      <c r="J353">
        <v>1440392400</v>
      </c>
      <c r="K353">
        <v>1441602000</v>
      </c>
      <c r="L353" t="b">
        <v>0</v>
      </c>
      <c r="M353" t="b">
        <v>0</v>
      </c>
      <c r="N353" t="s">
        <v>23</v>
      </c>
      <c r="O353" s="5">
        <f t="shared" si="20"/>
        <v>1.2770715249662619</v>
      </c>
      <c r="P353" s="7">
        <f t="shared" si="21"/>
        <v>47.009935419771487</v>
      </c>
      <c r="Q353" t="s">
        <v>2031</v>
      </c>
      <c r="R353" t="s">
        <v>2032</v>
      </c>
      <c r="S353" s="15">
        <f t="shared" si="22"/>
        <v>42240.208333333328</v>
      </c>
      <c r="T353" s="15">
        <f t="shared" si="23"/>
        <v>42254.208333333328</v>
      </c>
    </row>
    <row r="354" spans="1:20" ht="17" x14ac:dyDescent="0.2">
      <c r="A354">
        <v>352</v>
      </c>
      <c r="B354" t="s">
        <v>756</v>
      </c>
      <c r="C354" s="3" t="s">
        <v>757</v>
      </c>
      <c r="D354">
        <v>2800</v>
      </c>
      <c r="E354">
        <v>977</v>
      </c>
      <c r="F354" t="s">
        <v>14</v>
      </c>
      <c r="G354">
        <v>33</v>
      </c>
      <c r="H354" t="s">
        <v>15</v>
      </c>
      <c r="I354" t="s">
        <v>16</v>
      </c>
      <c r="J354">
        <v>1446876000</v>
      </c>
      <c r="K354">
        <v>1447567200</v>
      </c>
      <c r="L354" t="b">
        <v>0</v>
      </c>
      <c r="M354" t="b">
        <v>0</v>
      </c>
      <c r="N354" t="s">
        <v>33</v>
      </c>
      <c r="O354" s="5">
        <f t="shared" si="20"/>
        <v>0.34892857142857142</v>
      </c>
      <c r="P354" s="7">
        <f t="shared" si="21"/>
        <v>29.606060606060606</v>
      </c>
      <c r="Q354" t="s">
        <v>2035</v>
      </c>
      <c r="R354" t="s">
        <v>2036</v>
      </c>
      <c r="S354" s="15">
        <f t="shared" si="22"/>
        <v>42315.25</v>
      </c>
      <c r="T354" s="15">
        <f t="shared" si="23"/>
        <v>42323.25</v>
      </c>
    </row>
    <row r="355" spans="1:20" ht="17" x14ac:dyDescent="0.2">
      <c r="A355">
        <v>353</v>
      </c>
      <c r="B355" t="s">
        <v>758</v>
      </c>
      <c r="C355" s="3" t="s">
        <v>759</v>
      </c>
      <c r="D355">
        <v>33600</v>
      </c>
      <c r="E355">
        <v>137961</v>
      </c>
      <c r="F355" t="s">
        <v>20</v>
      </c>
      <c r="G355">
        <v>1703</v>
      </c>
      <c r="H355" t="s">
        <v>21</v>
      </c>
      <c r="I355" t="s">
        <v>22</v>
      </c>
      <c r="J355">
        <v>1562302800</v>
      </c>
      <c r="K355">
        <v>1562389200</v>
      </c>
      <c r="L355" t="b">
        <v>0</v>
      </c>
      <c r="M355" t="b">
        <v>0</v>
      </c>
      <c r="N355" t="s">
        <v>33</v>
      </c>
      <c r="O355" s="5">
        <f t="shared" si="20"/>
        <v>4.105982142857143</v>
      </c>
      <c r="P355" s="7">
        <f t="shared" si="21"/>
        <v>81.010569583088667</v>
      </c>
      <c r="Q355" t="s">
        <v>2035</v>
      </c>
      <c r="R355" t="s">
        <v>2036</v>
      </c>
      <c r="S355" s="15">
        <f t="shared" si="22"/>
        <v>43651.208333333328</v>
      </c>
      <c r="T355" s="15">
        <f t="shared" si="23"/>
        <v>43652.208333333328</v>
      </c>
    </row>
    <row r="356" spans="1:20" ht="17" x14ac:dyDescent="0.2">
      <c r="A356">
        <v>354</v>
      </c>
      <c r="B356" t="s">
        <v>760</v>
      </c>
      <c r="C356" s="3" t="s">
        <v>761</v>
      </c>
      <c r="D356">
        <v>6100</v>
      </c>
      <c r="E356">
        <v>7548</v>
      </c>
      <c r="F356" t="s">
        <v>20</v>
      </c>
      <c r="G356">
        <v>80</v>
      </c>
      <c r="H356" t="s">
        <v>36</v>
      </c>
      <c r="I356" t="s">
        <v>37</v>
      </c>
      <c r="J356">
        <v>1378184400</v>
      </c>
      <c r="K356">
        <v>1378789200</v>
      </c>
      <c r="L356" t="b">
        <v>0</v>
      </c>
      <c r="M356" t="b">
        <v>0</v>
      </c>
      <c r="N356" t="s">
        <v>42</v>
      </c>
      <c r="O356" s="5">
        <f t="shared" si="20"/>
        <v>1.2373770491803278</v>
      </c>
      <c r="P356" s="7">
        <f t="shared" si="21"/>
        <v>94.35</v>
      </c>
      <c r="Q356" t="s">
        <v>2037</v>
      </c>
      <c r="R356" t="s">
        <v>2038</v>
      </c>
      <c r="S356" s="15">
        <f t="shared" si="22"/>
        <v>41520.208333333336</v>
      </c>
      <c r="T356" s="15">
        <f t="shared" si="23"/>
        <v>41527.208333333336</v>
      </c>
    </row>
    <row r="357" spans="1:20" ht="17" x14ac:dyDescent="0.2">
      <c r="A357">
        <v>355</v>
      </c>
      <c r="B357" t="s">
        <v>762</v>
      </c>
      <c r="C357" s="3" t="s">
        <v>763</v>
      </c>
      <c r="D357">
        <v>3800</v>
      </c>
      <c r="E357">
        <v>2241</v>
      </c>
      <c r="F357" t="s">
        <v>47</v>
      </c>
      <c r="G357">
        <v>86</v>
      </c>
      <c r="H357" t="s">
        <v>21</v>
      </c>
      <c r="I357" t="s">
        <v>22</v>
      </c>
      <c r="J357">
        <v>1485064800</v>
      </c>
      <c r="K357">
        <v>1488520800</v>
      </c>
      <c r="L357" t="b">
        <v>0</v>
      </c>
      <c r="M357" t="b">
        <v>0</v>
      </c>
      <c r="N357" t="s">
        <v>65</v>
      </c>
      <c r="O357" s="5">
        <f t="shared" si="20"/>
        <v>0.58973684210526311</v>
      </c>
      <c r="P357" s="7">
        <f t="shared" si="21"/>
        <v>26.058139534883722</v>
      </c>
      <c r="Q357" t="s">
        <v>2033</v>
      </c>
      <c r="R357" t="s">
        <v>2042</v>
      </c>
      <c r="S357" s="15">
        <f t="shared" si="22"/>
        <v>42757.25</v>
      </c>
      <c r="T357" s="15">
        <f t="shared" si="23"/>
        <v>42797.25</v>
      </c>
    </row>
    <row r="358" spans="1:20" ht="17" x14ac:dyDescent="0.2">
      <c r="A358">
        <v>356</v>
      </c>
      <c r="B358" t="s">
        <v>764</v>
      </c>
      <c r="C358" s="3" t="s">
        <v>765</v>
      </c>
      <c r="D358">
        <v>9300</v>
      </c>
      <c r="E358">
        <v>3431</v>
      </c>
      <c r="F358" t="s">
        <v>14</v>
      </c>
      <c r="G358">
        <v>40</v>
      </c>
      <c r="H358" t="s">
        <v>107</v>
      </c>
      <c r="I358" t="s">
        <v>108</v>
      </c>
      <c r="J358">
        <v>1326520800</v>
      </c>
      <c r="K358">
        <v>1327298400</v>
      </c>
      <c r="L358" t="b">
        <v>0</v>
      </c>
      <c r="M358" t="b">
        <v>0</v>
      </c>
      <c r="N358" t="s">
        <v>33</v>
      </c>
      <c r="O358" s="5">
        <f t="shared" si="20"/>
        <v>0.36892473118279567</v>
      </c>
      <c r="P358" s="7">
        <f t="shared" si="21"/>
        <v>85.775000000000006</v>
      </c>
      <c r="Q358" t="s">
        <v>2035</v>
      </c>
      <c r="R358" t="s">
        <v>2036</v>
      </c>
      <c r="S358" s="15">
        <f t="shared" si="22"/>
        <v>40922.25</v>
      </c>
      <c r="T358" s="15">
        <f t="shared" si="23"/>
        <v>40931.25</v>
      </c>
    </row>
    <row r="359" spans="1:20" ht="17" x14ac:dyDescent="0.2">
      <c r="A359">
        <v>357</v>
      </c>
      <c r="B359" t="s">
        <v>766</v>
      </c>
      <c r="C359" s="3" t="s">
        <v>767</v>
      </c>
      <c r="D359">
        <v>2300</v>
      </c>
      <c r="E359">
        <v>4253</v>
      </c>
      <c r="F359" t="s">
        <v>20</v>
      </c>
      <c r="G359">
        <v>41</v>
      </c>
      <c r="H359" t="s">
        <v>21</v>
      </c>
      <c r="I359" t="s">
        <v>22</v>
      </c>
      <c r="J359">
        <v>1441256400</v>
      </c>
      <c r="K359">
        <v>1443416400</v>
      </c>
      <c r="L359" t="b">
        <v>0</v>
      </c>
      <c r="M359" t="b">
        <v>0</v>
      </c>
      <c r="N359" t="s">
        <v>89</v>
      </c>
      <c r="O359" s="5">
        <f t="shared" si="20"/>
        <v>1.8491304347826087</v>
      </c>
      <c r="P359" s="7">
        <f t="shared" si="21"/>
        <v>103.73170731707317</v>
      </c>
      <c r="Q359" t="s">
        <v>2046</v>
      </c>
      <c r="R359" t="s">
        <v>2047</v>
      </c>
      <c r="S359" s="15">
        <f t="shared" si="22"/>
        <v>42250.208333333328</v>
      </c>
      <c r="T359" s="15">
        <f t="shared" si="23"/>
        <v>42275.208333333328</v>
      </c>
    </row>
    <row r="360" spans="1:20" ht="17" x14ac:dyDescent="0.2">
      <c r="A360">
        <v>358</v>
      </c>
      <c r="B360" t="s">
        <v>768</v>
      </c>
      <c r="C360" s="3" t="s">
        <v>769</v>
      </c>
      <c r="D360">
        <v>9700</v>
      </c>
      <c r="E360">
        <v>1146</v>
      </c>
      <c r="F360" t="s">
        <v>14</v>
      </c>
      <c r="G360">
        <v>23</v>
      </c>
      <c r="H360" t="s">
        <v>15</v>
      </c>
      <c r="I360" t="s">
        <v>16</v>
      </c>
      <c r="J360">
        <v>1533877200</v>
      </c>
      <c r="K360">
        <v>1534136400</v>
      </c>
      <c r="L360" t="b">
        <v>1</v>
      </c>
      <c r="M360" t="b">
        <v>0</v>
      </c>
      <c r="N360" t="s">
        <v>122</v>
      </c>
      <c r="O360" s="5">
        <f t="shared" si="20"/>
        <v>0.11814432989690722</v>
      </c>
      <c r="P360" s="7">
        <f t="shared" si="21"/>
        <v>49.826086956521742</v>
      </c>
      <c r="Q360" t="s">
        <v>2050</v>
      </c>
      <c r="R360" t="s">
        <v>2051</v>
      </c>
      <c r="S360" s="15">
        <f t="shared" si="22"/>
        <v>43322.208333333328</v>
      </c>
      <c r="T360" s="15">
        <f t="shared" si="23"/>
        <v>43325.208333333328</v>
      </c>
    </row>
    <row r="361" spans="1:20" ht="17" x14ac:dyDescent="0.2">
      <c r="A361">
        <v>359</v>
      </c>
      <c r="B361" t="s">
        <v>770</v>
      </c>
      <c r="C361" s="3" t="s">
        <v>771</v>
      </c>
      <c r="D361">
        <v>4000</v>
      </c>
      <c r="E361">
        <v>11948</v>
      </c>
      <c r="F361" t="s">
        <v>20</v>
      </c>
      <c r="G361">
        <v>187</v>
      </c>
      <c r="H361" t="s">
        <v>21</v>
      </c>
      <c r="I361" t="s">
        <v>22</v>
      </c>
      <c r="J361">
        <v>1314421200</v>
      </c>
      <c r="K361">
        <v>1315026000</v>
      </c>
      <c r="L361" t="b">
        <v>0</v>
      </c>
      <c r="M361" t="b">
        <v>0</v>
      </c>
      <c r="N361" t="s">
        <v>71</v>
      </c>
      <c r="O361" s="5">
        <f t="shared" si="20"/>
        <v>2.9870000000000001</v>
      </c>
      <c r="P361" s="7">
        <f t="shared" si="21"/>
        <v>63.893048128342244</v>
      </c>
      <c r="Q361" t="s">
        <v>2037</v>
      </c>
      <c r="R361" t="s">
        <v>2045</v>
      </c>
      <c r="S361" s="15">
        <f t="shared" si="22"/>
        <v>40782.208333333336</v>
      </c>
      <c r="T361" s="15">
        <f t="shared" si="23"/>
        <v>40789.208333333336</v>
      </c>
    </row>
    <row r="362" spans="1:20" ht="17" x14ac:dyDescent="0.2">
      <c r="A362">
        <v>360</v>
      </c>
      <c r="B362" t="s">
        <v>772</v>
      </c>
      <c r="C362" s="3" t="s">
        <v>773</v>
      </c>
      <c r="D362">
        <v>59700</v>
      </c>
      <c r="E362">
        <v>135132</v>
      </c>
      <c r="F362" t="s">
        <v>20</v>
      </c>
      <c r="G362">
        <v>2875</v>
      </c>
      <c r="H362" t="s">
        <v>40</v>
      </c>
      <c r="I362" t="s">
        <v>41</v>
      </c>
      <c r="J362">
        <v>1293861600</v>
      </c>
      <c r="K362">
        <v>1295071200</v>
      </c>
      <c r="L362" t="b">
        <v>0</v>
      </c>
      <c r="M362" t="b">
        <v>1</v>
      </c>
      <c r="N362" t="s">
        <v>33</v>
      </c>
      <c r="O362" s="5">
        <f t="shared" si="20"/>
        <v>2.2635175879396985</v>
      </c>
      <c r="P362" s="7">
        <f t="shared" si="21"/>
        <v>47.002434782608695</v>
      </c>
      <c r="Q362" t="s">
        <v>2035</v>
      </c>
      <c r="R362" t="s">
        <v>2036</v>
      </c>
      <c r="S362" s="15">
        <f t="shared" si="22"/>
        <v>40544.25</v>
      </c>
      <c r="T362" s="15">
        <f t="shared" si="23"/>
        <v>40558.25</v>
      </c>
    </row>
    <row r="363" spans="1:20" ht="17" x14ac:dyDescent="0.2">
      <c r="A363">
        <v>361</v>
      </c>
      <c r="B363" t="s">
        <v>774</v>
      </c>
      <c r="C363" s="3" t="s">
        <v>775</v>
      </c>
      <c r="D363">
        <v>5500</v>
      </c>
      <c r="E363">
        <v>9546</v>
      </c>
      <c r="F363" t="s">
        <v>20</v>
      </c>
      <c r="G363">
        <v>88</v>
      </c>
      <c r="H363" t="s">
        <v>21</v>
      </c>
      <c r="I363" t="s">
        <v>22</v>
      </c>
      <c r="J363">
        <v>1507352400</v>
      </c>
      <c r="K363">
        <v>1509426000</v>
      </c>
      <c r="L363" t="b">
        <v>0</v>
      </c>
      <c r="M363" t="b">
        <v>0</v>
      </c>
      <c r="N363" t="s">
        <v>33</v>
      </c>
      <c r="O363" s="5">
        <f t="shared" si="20"/>
        <v>1.7356363636363636</v>
      </c>
      <c r="P363" s="7">
        <f t="shared" si="21"/>
        <v>108.47727272727273</v>
      </c>
      <c r="Q363" t="s">
        <v>2035</v>
      </c>
      <c r="R363" t="s">
        <v>2036</v>
      </c>
      <c r="S363" s="15">
        <f t="shared" si="22"/>
        <v>43015.208333333328</v>
      </c>
      <c r="T363" s="15">
        <f t="shared" si="23"/>
        <v>43039.208333333328</v>
      </c>
    </row>
    <row r="364" spans="1:20" ht="17" x14ac:dyDescent="0.2">
      <c r="A364">
        <v>362</v>
      </c>
      <c r="B364" t="s">
        <v>776</v>
      </c>
      <c r="C364" s="3" t="s">
        <v>777</v>
      </c>
      <c r="D364">
        <v>3700</v>
      </c>
      <c r="E364">
        <v>13755</v>
      </c>
      <c r="F364" t="s">
        <v>20</v>
      </c>
      <c r="G364">
        <v>191</v>
      </c>
      <c r="H364" t="s">
        <v>21</v>
      </c>
      <c r="I364" t="s">
        <v>22</v>
      </c>
      <c r="J364">
        <v>1296108000</v>
      </c>
      <c r="K364">
        <v>1299391200</v>
      </c>
      <c r="L364" t="b">
        <v>0</v>
      </c>
      <c r="M364" t="b">
        <v>0</v>
      </c>
      <c r="N364" t="s">
        <v>23</v>
      </c>
      <c r="O364" s="5">
        <f t="shared" si="20"/>
        <v>3.7175675675675675</v>
      </c>
      <c r="P364" s="7">
        <f t="shared" si="21"/>
        <v>72.015706806282722</v>
      </c>
      <c r="Q364" t="s">
        <v>2031</v>
      </c>
      <c r="R364" t="s">
        <v>2032</v>
      </c>
      <c r="S364" s="15">
        <f t="shared" si="22"/>
        <v>40570.25</v>
      </c>
      <c r="T364" s="15">
        <f t="shared" si="23"/>
        <v>40608.25</v>
      </c>
    </row>
    <row r="365" spans="1:20" ht="17" x14ac:dyDescent="0.2">
      <c r="A365">
        <v>363</v>
      </c>
      <c r="B365" t="s">
        <v>778</v>
      </c>
      <c r="C365" s="3" t="s">
        <v>779</v>
      </c>
      <c r="D365">
        <v>5200</v>
      </c>
      <c r="E365">
        <v>8330</v>
      </c>
      <c r="F365" t="s">
        <v>20</v>
      </c>
      <c r="G365">
        <v>139</v>
      </c>
      <c r="H365" t="s">
        <v>21</v>
      </c>
      <c r="I365" t="s">
        <v>22</v>
      </c>
      <c r="J365">
        <v>1324965600</v>
      </c>
      <c r="K365">
        <v>1325052000</v>
      </c>
      <c r="L365" t="b">
        <v>0</v>
      </c>
      <c r="M365" t="b">
        <v>0</v>
      </c>
      <c r="N365" t="s">
        <v>23</v>
      </c>
      <c r="O365" s="5">
        <f t="shared" si="20"/>
        <v>1.601923076923077</v>
      </c>
      <c r="P365" s="7">
        <f t="shared" si="21"/>
        <v>59.928057553956833</v>
      </c>
      <c r="Q365" t="s">
        <v>2031</v>
      </c>
      <c r="R365" t="s">
        <v>2032</v>
      </c>
      <c r="S365" s="15">
        <f t="shared" si="22"/>
        <v>40904.25</v>
      </c>
      <c r="T365" s="15">
        <f t="shared" si="23"/>
        <v>40905.25</v>
      </c>
    </row>
    <row r="366" spans="1:20" ht="17" x14ac:dyDescent="0.2">
      <c r="A366">
        <v>364</v>
      </c>
      <c r="B366" t="s">
        <v>780</v>
      </c>
      <c r="C366" s="3" t="s">
        <v>781</v>
      </c>
      <c r="D366">
        <v>900</v>
      </c>
      <c r="E366">
        <v>14547</v>
      </c>
      <c r="F366" t="s">
        <v>20</v>
      </c>
      <c r="G366">
        <v>186</v>
      </c>
      <c r="H366" t="s">
        <v>21</v>
      </c>
      <c r="I366" t="s">
        <v>22</v>
      </c>
      <c r="J366">
        <v>1520229600</v>
      </c>
      <c r="K366">
        <v>1522818000</v>
      </c>
      <c r="L366" t="b">
        <v>0</v>
      </c>
      <c r="M366" t="b">
        <v>0</v>
      </c>
      <c r="N366" t="s">
        <v>60</v>
      </c>
      <c r="O366" s="5">
        <f t="shared" si="20"/>
        <v>16.163333333333334</v>
      </c>
      <c r="P366" s="7">
        <f t="shared" si="21"/>
        <v>78.209677419354833</v>
      </c>
      <c r="Q366" t="s">
        <v>2031</v>
      </c>
      <c r="R366" t="s">
        <v>2041</v>
      </c>
      <c r="S366" s="15">
        <f t="shared" si="22"/>
        <v>43164.25</v>
      </c>
      <c r="T366" s="15">
        <f t="shared" si="23"/>
        <v>43194.208333333328</v>
      </c>
    </row>
    <row r="367" spans="1:20" ht="17" x14ac:dyDescent="0.2">
      <c r="A367">
        <v>365</v>
      </c>
      <c r="B367" t="s">
        <v>782</v>
      </c>
      <c r="C367" s="3" t="s">
        <v>783</v>
      </c>
      <c r="D367">
        <v>1600</v>
      </c>
      <c r="E367">
        <v>11735</v>
      </c>
      <c r="F367" t="s">
        <v>20</v>
      </c>
      <c r="G367">
        <v>112</v>
      </c>
      <c r="H367" t="s">
        <v>26</v>
      </c>
      <c r="I367" t="s">
        <v>27</v>
      </c>
      <c r="J367">
        <v>1482991200</v>
      </c>
      <c r="K367">
        <v>1485324000</v>
      </c>
      <c r="L367" t="b">
        <v>0</v>
      </c>
      <c r="M367" t="b">
        <v>0</v>
      </c>
      <c r="N367" t="s">
        <v>33</v>
      </c>
      <c r="O367" s="5">
        <f t="shared" si="20"/>
        <v>7.3343749999999996</v>
      </c>
      <c r="P367" s="7">
        <f t="shared" si="21"/>
        <v>104.77678571428571</v>
      </c>
      <c r="Q367" t="s">
        <v>2035</v>
      </c>
      <c r="R367" t="s">
        <v>2036</v>
      </c>
      <c r="S367" s="15">
        <f t="shared" si="22"/>
        <v>42733.25</v>
      </c>
      <c r="T367" s="15">
        <f t="shared" si="23"/>
        <v>42760.25</v>
      </c>
    </row>
    <row r="368" spans="1:20" ht="17" x14ac:dyDescent="0.2">
      <c r="A368">
        <v>366</v>
      </c>
      <c r="B368" t="s">
        <v>784</v>
      </c>
      <c r="C368" s="3" t="s">
        <v>785</v>
      </c>
      <c r="D368">
        <v>1800</v>
      </c>
      <c r="E368">
        <v>10658</v>
      </c>
      <c r="F368" t="s">
        <v>20</v>
      </c>
      <c r="G368">
        <v>101</v>
      </c>
      <c r="H368" t="s">
        <v>21</v>
      </c>
      <c r="I368" t="s">
        <v>22</v>
      </c>
      <c r="J368">
        <v>1294034400</v>
      </c>
      <c r="K368">
        <v>1294120800</v>
      </c>
      <c r="L368" t="b">
        <v>0</v>
      </c>
      <c r="M368" t="b">
        <v>1</v>
      </c>
      <c r="N368" t="s">
        <v>33</v>
      </c>
      <c r="O368" s="5">
        <f t="shared" si="20"/>
        <v>5.9211111111111112</v>
      </c>
      <c r="P368" s="7">
        <f t="shared" si="21"/>
        <v>105.52475247524752</v>
      </c>
      <c r="Q368" t="s">
        <v>2035</v>
      </c>
      <c r="R368" t="s">
        <v>2036</v>
      </c>
      <c r="S368" s="15">
        <f t="shared" si="22"/>
        <v>40546.25</v>
      </c>
      <c r="T368" s="15">
        <f t="shared" si="23"/>
        <v>40547.25</v>
      </c>
    </row>
    <row r="369" spans="1:20" ht="17" x14ac:dyDescent="0.2">
      <c r="A369">
        <v>367</v>
      </c>
      <c r="B369" t="s">
        <v>786</v>
      </c>
      <c r="C369" s="3" t="s">
        <v>787</v>
      </c>
      <c r="D369">
        <v>9900</v>
      </c>
      <c r="E369">
        <v>1870</v>
      </c>
      <c r="F369" t="s">
        <v>14</v>
      </c>
      <c r="G369">
        <v>75</v>
      </c>
      <c r="H369" t="s">
        <v>21</v>
      </c>
      <c r="I369" t="s">
        <v>22</v>
      </c>
      <c r="J369">
        <v>1413608400</v>
      </c>
      <c r="K369">
        <v>1415685600</v>
      </c>
      <c r="L369" t="b">
        <v>0</v>
      </c>
      <c r="M369" t="b">
        <v>1</v>
      </c>
      <c r="N369" t="s">
        <v>33</v>
      </c>
      <c r="O369" s="5">
        <f t="shared" si="20"/>
        <v>0.18888888888888888</v>
      </c>
      <c r="P369" s="7">
        <f t="shared" si="21"/>
        <v>24.933333333333334</v>
      </c>
      <c r="Q369" t="s">
        <v>2035</v>
      </c>
      <c r="R369" t="s">
        <v>2036</v>
      </c>
      <c r="S369" s="15">
        <f t="shared" si="22"/>
        <v>41930.208333333336</v>
      </c>
      <c r="T369" s="15">
        <f t="shared" si="23"/>
        <v>41954.25</v>
      </c>
    </row>
    <row r="370" spans="1:20" ht="17" x14ac:dyDescent="0.2">
      <c r="A370">
        <v>368</v>
      </c>
      <c r="B370" t="s">
        <v>788</v>
      </c>
      <c r="C370" s="3" t="s">
        <v>789</v>
      </c>
      <c r="D370">
        <v>5200</v>
      </c>
      <c r="E370">
        <v>14394</v>
      </c>
      <c r="F370" t="s">
        <v>20</v>
      </c>
      <c r="G370">
        <v>206</v>
      </c>
      <c r="H370" t="s">
        <v>40</v>
      </c>
      <c r="I370" t="s">
        <v>41</v>
      </c>
      <c r="J370">
        <v>1286946000</v>
      </c>
      <c r="K370">
        <v>1288933200</v>
      </c>
      <c r="L370" t="b">
        <v>0</v>
      </c>
      <c r="M370" t="b">
        <v>1</v>
      </c>
      <c r="N370" t="s">
        <v>42</v>
      </c>
      <c r="O370" s="5">
        <f t="shared" si="20"/>
        <v>2.7680769230769231</v>
      </c>
      <c r="P370" s="7">
        <f t="shared" si="21"/>
        <v>69.873786407766985</v>
      </c>
      <c r="Q370" t="s">
        <v>2037</v>
      </c>
      <c r="R370" t="s">
        <v>2038</v>
      </c>
      <c r="S370" s="15">
        <f t="shared" si="22"/>
        <v>40464.208333333336</v>
      </c>
      <c r="T370" s="15">
        <f t="shared" si="23"/>
        <v>40487.208333333336</v>
      </c>
    </row>
    <row r="371" spans="1:20" ht="17" x14ac:dyDescent="0.2">
      <c r="A371">
        <v>369</v>
      </c>
      <c r="B371" t="s">
        <v>790</v>
      </c>
      <c r="C371" s="3" t="s">
        <v>791</v>
      </c>
      <c r="D371">
        <v>5400</v>
      </c>
      <c r="E371">
        <v>14743</v>
      </c>
      <c r="F371" t="s">
        <v>20</v>
      </c>
      <c r="G371">
        <v>154</v>
      </c>
      <c r="H371" t="s">
        <v>21</v>
      </c>
      <c r="I371" t="s">
        <v>22</v>
      </c>
      <c r="J371">
        <v>1359871200</v>
      </c>
      <c r="K371">
        <v>1363237200</v>
      </c>
      <c r="L371" t="b">
        <v>0</v>
      </c>
      <c r="M371" t="b">
        <v>1</v>
      </c>
      <c r="N371" t="s">
        <v>269</v>
      </c>
      <c r="O371" s="5">
        <f t="shared" si="20"/>
        <v>2.730185185185185</v>
      </c>
      <c r="P371" s="7">
        <f t="shared" si="21"/>
        <v>95.733766233766232</v>
      </c>
      <c r="Q371" t="s">
        <v>2037</v>
      </c>
      <c r="R371" t="s">
        <v>2056</v>
      </c>
      <c r="S371" s="15">
        <f t="shared" si="22"/>
        <v>41308.25</v>
      </c>
      <c r="T371" s="15">
        <f t="shared" si="23"/>
        <v>41347.208333333336</v>
      </c>
    </row>
    <row r="372" spans="1:20" ht="17" x14ac:dyDescent="0.2">
      <c r="A372">
        <v>370</v>
      </c>
      <c r="B372" t="s">
        <v>792</v>
      </c>
      <c r="C372" s="3" t="s">
        <v>793</v>
      </c>
      <c r="D372">
        <v>112300</v>
      </c>
      <c r="E372">
        <v>178965</v>
      </c>
      <c r="F372" t="s">
        <v>20</v>
      </c>
      <c r="G372">
        <v>5966</v>
      </c>
      <c r="H372" t="s">
        <v>21</v>
      </c>
      <c r="I372" t="s">
        <v>22</v>
      </c>
      <c r="J372">
        <v>1555304400</v>
      </c>
      <c r="K372">
        <v>1555822800</v>
      </c>
      <c r="L372" t="b">
        <v>0</v>
      </c>
      <c r="M372" t="b">
        <v>0</v>
      </c>
      <c r="N372" t="s">
        <v>33</v>
      </c>
      <c r="O372" s="5">
        <f t="shared" si="20"/>
        <v>1.593633125556545</v>
      </c>
      <c r="P372" s="7">
        <f t="shared" si="21"/>
        <v>29.997485752598056</v>
      </c>
      <c r="Q372" t="s">
        <v>2035</v>
      </c>
      <c r="R372" t="s">
        <v>2036</v>
      </c>
      <c r="S372" s="15">
        <f t="shared" si="22"/>
        <v>43570.208333333328</v>
      </c>
      <c r="T372" s="15">
        <f t="shared" si="23"/>
        <v>43576.208333333328</v>
      </c>
    </row>
    <row r="373" spans="1:20" ht="17" x14ac:dyDescent="0.2">
      <c r="A373">
        <v>371</v>
      </c>
      <c r="B373" t="s">
        <v>794</v>
      </c>
      <c r="C373" s="3" t="s">
        <v>795</v>
      </c>
      <c r="D373">
        <v>189200</v>
      </c>
      <c r="E373">
        <v>128410</v>
      </c>
      <c r="F373" t="s">
        <v>14</v>
      </c>
      <c r="G373">
        <v>2176</v>
      </c>
      <c r="H373" t="s">
        <v>21</v>
      </c>
      <c r="I373" t="s">
        <v>22</v>
      </c>
      <c r="J373">
        <v>1423375200</v>
      </c>
      <c r="K373">
        <v>1427778000</v>
      </c>
      <c r="L373" t="b">
        <v>0</v>
      </c>
      <c r="M373" t="b">
        <v>0</v>
      </c>
      <c r="N373" t="s">
        <v>33</v>
      </c>
      <c r="O373" s="5">
        <f t="shared" si="20"/>
        <v>0.67869978858350954</v>
      </c>
      <c r="P373" s="7">
        <f t="shared" si="21"/>
        <v>59.011948529411768</v>
      </c>
      <c r="Q373" t="s">
        <v>2035</v>
      </c>
      <c r="R373" t="s">
        <v>2036</v>
      </c>
      <c r="S373" s="15">
        <f t="shared" si="22"/>
        <v>42043.25</v>
      </c>
      <c r="T373" s="15">
        <f t="shared" si="23"/>
        <v>42094.208333333328</v>
      </c>
    </row>
    <row r="374" spans="1:20" ht="34" x14ac:dyDescent="0.2">
      <c r="A374">
        <v>372</v>
      </c>
      <c r="B374" t="s">
        <v>796</v>
      </c>
      <c r="C374" s="3" t="s">
        <v>797</v>
      </c>
      <c r="D374">
        <v>900</v>
      </c>
      <c r="E374">
        <v>14324</v>
      </c>
      <c r="F374" t="s">
        <v>20</v>
      </c>
      <c r="G374">
        <v>169</v>
      </c>
      <c r="H374" t="s">
        <v>21</v>
      </c>
      <c r="I374" t="s">
        <v>22</v>
      </c>
      <c r="J374">
        <v>1420696800</v>
      </c>
      <c r="K374">
        <v>1422424800</v>
      </c>
      <c r="L374" t="b">
        <v>0</v>
      </c>
      <c r="M374" t="b">
        <v>1</v>
      </c>
      <c r="N374" t="s">
        <v>42</v>
      </c>
      <c r="O374" s="5">
        <f t="shared" si="20"/>
        <v>15.915555555555555</v>
      </c>
      <c r="P374" s="7">
        <f t="shared" si="21"/>
        <v>84.757396449704146</v>
      </c>
      <c r="Q374" t="s">
        <v>2037</v>
      </c>
      <c r="R374" t="s">
        <v>2038</v>
      </c>
      <c r="S374" s="15">
        <f t="shared" si="22"/>
        <v>42012.25</v>
      </c>
      <c r="T374" s="15">
        <f t="shared" si="23"/>
        <v>42032.25</v>
      </c>
    </row>
    <row r="375" spans="1:20" ht="17" x14ac:dyDescent="0.2">
      <c r="A375">
        <v>373</v>
      </c>
      <c r="B375" t="s">
        <v>798</v>
      </c>
      <c r="C375" s="3" t="s">
        <v>799</v>
      </c>
      <c r="D375">
        <v>22500</v>
      </c>
      <c r="E375">
        <v>164291</v>
      </c>
      <c r="F375" t="s">
        <v>20</v>
      </c>
      <c r="G375">
        <v>2106</v>
      </c>
      <c r="H375" t="s">
        <v>21</v>
      </c>
      <c r="I375" t="s">
        <v>22</v>
      </c>
      <c r="J375">
        <v>1502946000</v>
      </c>
      <c r="K375">
        <v>1503637200</v>
      </c>
      <c r="L375" t="b">
        <v>0</v>
      </c>
      <c r="M375" t="b">
        <v>0</v>
      </c>
      <c r="N375" t="s">
        <v>33</v>
      </c>
      <c r="O375" s="5">
        <f t="shared" si="20"/>
        <v>7.3018222222222224</v>
      </c>
      <c r="P375" s="7">
        <f t="shared" si="21"/>
        <v>78.010921177587846</v>
      </c>
      <c r="Q375" t="s">
        <v>2035</v>
      </c>
      <c r="R375" t="s">
        <v>2036</v>
      </c>
      <c r="S375" s="15">
        <f t="shared" si="22"/>
        <v>42964.208333333328</v>
      </c>
      <c r="T375" s="15">
        <f t="shared" si="23"/>
        <v>42972.208333333328</v>
      </c>
    </row>
    <row r="376" spans="1:20" ht="34" x14ac:dyDescent="0.2">
      <c r="A376">
        <v>374</v>
      </c>
      <c r="B376" t="s">
        <v>800</v>
      </c>
      <c r="C376" s="3" t="s">
        <v>801</v>
      </c>
      <c r="D376">
        <v>167400</v>
      </c>
      <c r="E376">
        <v>22073</v>
      </c>
      <c r="F376" t="s">
        <v>14</v>
      </c>
      <c r="G376">
        <v>441</v>
      </c>
      <c r="H376" t="s">
        <v>21</v>
      </c>
      <c r="I376" t="s">
        <v>22</v>
      </c>
      <c r="J376">
        <v>1547186400</v>
      </c>
      <c r="K376">
        <v>1547618400</v>
      </c>
      <c r="L376" t="b">
        <v>0</v>
      </c>
      <c r="M376" t="b">
        <v>1</v>
      </c>
      <c r="N376" t="s">
        <v>42</v>
      </c>
      <c r="O376" s="5">
        <f t="shared" si="20"/>
        <v>0.13185782556750297</v>
      </c>
      <c r="P376" s="7">
        <f t="shared" si="21"/>
        <v>50.05215419501134</v>
      </c>
      <c r="Q376" t="s">
        <v>2037</v>
      </c>
      <c r="R376" t="s">
        <v>2038</v>
      </c>
      <c r="S376" s="15">
        <f t="shared" si="22"/>
        <v>43476.25</v>
      </c>
      <c r="T376" s="15">
        <f t="shared" si="23"/>
        <v>43481.25</v>
      </c>
    </row>
    <row r="377" spans="1:20" ht="34" x14ac:dyDescent="0.2">
      <c r="A377">
        <v>375</v>
      </c>
      <c r="B377" t="s">
        <v>802</v>
      </c>
      <c r="C377" s="3" t="s">
        <v>803</v>
      </c>
      <c r="D377">
        <v>2700</v>
      </c>
      <c r="E377">
        <v>1479</v>
      </c>
      <c r="F377" t="s">
        <v>14</v>
      </c>
      <c r="G377">
        <v>25</v>
      </c>
      <c r="H377" t="s">
        <v>21</v>
      </c>
      <c r="I377" t="s">
        <v>22</v>
      </c>
      <c r="J377">
        <v>1444971600</v>
      </c>
      <c r="K377">
        <v>1449900000</v>
      </c>
      <c r="L377" t="b">
        <v>0</v>
      </c>
      <c r="M377" t="b">
        <v>0</v>
      </c>
      <c r="N377" t="s">
        <v>60</v>
      </c>
      <c r="O377" s="5">
        <f t="shared" si="20"/>
        <v>0.54777777777777781</v>
      </c>
      <c r="P377" s="7">
        <f t="shared" si="21"/>
        <v>59.16</v>
      </c>
      <c r="Q377" t="s">
        <v>2031</v>
      </c>
      <c r="R377" t="s">
        <v>2041</v>
      </c>
      <c r="S377" s="15">
        <f t="shared" si="22"/>
        <v>42293.208333333328</v>
      </c>
      <c r="T377" s="15">
        <f t="shared" si="23"/>
        <v>42350.25</v>
      </c>
    </row>
    <row r="378" spans="1:20" ht="17" x14ac:dyDescent="0.2">
      <c r="A378">
        <v>376</v>
      </c>
      <c r="B378" t="s">
        <v>804</v>
      </c>
      <c r="C378" s="3" t="s">
        <v>805</v>
      </c>
      <c r="D378">
        <v>3400</v>
      </c>
      <c r="E378">
        <v>12275</v>
      </c>
      <c r="F378" t="s">
        <v>20</v>
      </c>
      <c r="G378">
        <v>131</v>
      </c>
      <c r="H378" t="s">
        <v>21</v>
      </c>
      <c r="I378" t="s">
        <v>22</v>
      </c>
      <c r="J378">
        <v>1404622800</v>
      </c>
      <c r="K378">
        <v>1405141200</v>
      </c>
      <c r="L378" t="b">
        <v>0</v>
      </c>
      <c r="M378" t="b">
        <v>0</v>
      </c>
      <c r="N378" t="s">
        <v>23</v>
      </c>
      <c r="O378" s="5">
        <f t="shared" si="20"/>
        <v>3.6102941176470589</v>
      </c>
      <c r="P378" s="7">
        <f t="shared" si="21"/>
        <v>93.702290076335885</v>
      </c>
      <c r="Q378" t="s">
        <v>2031</v>
      </c>
      <c r="R378" t="s">
        <v>2032</v>
      </c>
      <c r="S378" s="15">
        <f t="shared" si="22"/>
        <v>41826.208333333336</v>
      </c>
      <c r="T378" s="15">
        <f t="shared" si="23"/>
        <v>41832.208333333336</v>
      </c>
    </row>
    <row r="379" spans="1:20" ht="17" x14ac:dyDescent="0.2">
      <c r="A379">
        <v>377</v>
      </c>
      <c r="B379" t="s">
        <v>806</v>
      </c>
      <c r="C379" s="3" t="s">
        <v>807</v>
      </c>
      <c r="D379">
        <v>49700</v>
      </c>
      <c r="E379">
        <v>5098</v>
      </c>
      <c r="F379" t="s">
        <v>14</v>
      </c>
      <c r="G379">
        <v>127</v>
      </c>
      <c r="H379" t="s">
        <v>21</v>
      </c>
      <c r="I379" t="s">
        <v>22</v>
      </c>
      <c r="J379">
        <v>1571720400</v>
      </c>
      <c r="K379">
        <v>1572933600</v>
      </c>
      <c r="L379" t="b">
        <v>0</v>
      </c>
      <c r="M379" t="b">
        <v>0</v>
      </c>
      <c r="N379" t="s">
        <v>33</v>
      </c>
      <c r="O379" s="5">
        <f t="shared" si="20"/>
        <v>0.10257545271629778</v>
      </c>
      <c r="P379" s="7">
        <f t="shared" si="21"/>
        <v>40.14173228346457</v>
      </c>
      <c r="Q379" t="s">
        <v>2035</v>
      </c>
      <c r="R379" t="s">
        <v>2036</v>
      </c>
      <c r="S379" s="15">
        <f t="shared" si="22"/>
        <v>43760.208333333328</v>
      </c>
      <c r="T379" s="15">
        <f t="shared" si="23"/>
        <v>43774.25</v>
      </c>
    </row>
    <row r="380" spans="1:20" ht="17" x14ac:dyDescent="0.2">
      <c r="A380">
        <v>378</v>
      </c>
      <c r="B380" t="s">
        <v>808</v>
      </c>
      <c r="C380" s="3" t="s">
        <v>809</v>
      </c>
      <c r="D380">
        <v>178200</v>
      </c>
      <c r="E380">
        <v>24882</v>
      </c>
      <c r="F380" t="s">
        <v>14</v>
      </c>
      <c r="G380">
        <v>355</v>
      </c>
      <c r="H380" t="s">
        <v>21</v>
      </c>
      <c r="I380" t="s">
        <v>22</v>
      </c>
      <c r="J380">
        <v>1526878800</v>
      </c>
      <c r="K380">
        <v>1530162000</v>
      </c>
      <c r="L380" t="b">
        <v>0</v>
      </c>
      <c r="M380" t="b">
        <v>0</v>
      </c>
      <c r="N380" t="s">
        <v>42</v>
      </c>
      <c r="O380" s="5">
        <f t="shared" si="20"/>
        <v>0.13962962962962963</v>
      </c>
      <c r="P380" s="7">
        <f t="shared" si="21"/>
        <v>70.090140845070422</v>
      </c>
      <c r="Q380" t="s">
        <v>2037</v>
      </c>
      <c r="R380" t="s">
        <v>2038</v>
      </c>
      <c r="S380" s="15">
        <f t="shared" si="22"/>
        <v>43241.208333333328</v>
      </c>
      <c r="T380" s="15">
        <f t="shared" si="23"/>
        <v>43279.208333333328</v>
      </c>
    </row>
    <row r="381" spans="1:20" ht="17" x14ac:dyDescent="0.2">
      <c r="A381">
        <v>379</v>
      </c>
      <c r="B381" t="s">
        <v>810</v>
      </c>
      <c r="C381" s="3" t="s">
        <v>811</v>
      </c>
      <c r="D381">
        <v>7200</v>
      </c>
      <c r="E381">
        <v>2912</v>
      </c>
      <c r="F381" t="s">
        <v>14</v>
      </c>
      <c r="G381">
        <v>44</v>
      </c>
      <c r="H381" t="s">
        <v>40</v>
      </c>
      <c r="I381" t="s">
        <v>41</v>
      </c>
      <c r="J381">
        <v>1319691600</v>
      </c>
      <c r="K381">
        <v>1320904800</v>
      </c>
      <c r="L381" t="b">
        <v>0</v>
      </c>
      <c r="M381" t="b">
        <v>0</v>
      </c>
      <c r="N381" t="s">
        <v>33</v>
      </c>
      <c r="O381" s="5">
        <f t="shared" si="20"/>
        <v>0.40444444444444444</v>
      </c>
      <c r="P381" s="7">
        <f t="shared" si="21"/>
        <v>66.181818181818187</v>
      </c>
      <c r="Q381" t="s">
        <v>2035</v>
      </c>
      <c r="R381" t="s">
        <v>2036</v>
      </c>
      <c r="S381" s="15">
        <f t="shared" si="22"/>
        <v>40843.208333333336</v>
      </c>
      <c r="T381" s="15">
        <f t="shared" si="23"/>
        <v>40857.25</v>
      </c>
    </row>
    <row r="382" spans="1:20" ht="34" x14ac:dyDescent="0.2">
      <c r="A382">
        <v>380</v>
      </c>
      <c r="B382" t="s">
        <v>812</v>
      </c>
      <c r="C382" s="3" t="s">
        <v>813</v>
      </c>
      <c r="D382">
        <v>2500</v>
      </c>
      <c r="E382">
        <v>4008</v>
      </c>
      <c r="F382" t="s">
        <v>20</v>
      </c>
      <c r="G382">
        <v>84</v>
      </c>
      <c r="H382" t="s">
        <v>21</v>
      </c>
      <c r="I382" t="s">
        <v>22</v>
      </c>
      <c r="J382">
        <v>1371963600</v>
      </c>
      <c r="K382">
        <v>1372395600</v>
      </c>
      <c r="L382" t="b">
        <v>0</v>
      </c>
      <c r="M382" t="b">
        <v>0</v>
      </c>
      <c r="N382" t="s">
        <v>33</v>
      </c>
      <c r="O382" s="5">
        <f t="shared" si="20"/>
        <v>1.6032</v>
      </c>
      <c r="P382" s="7">
        <f t="shared" si="21"/>
        <v>47.714285714285715</v>
      </c>
      <c r="Q382" t="s">
        <v>2035</v>
      </c>
      <c r="R382" t="s">
        <v>2036</v>
      </c>
      <c r="S382" s="15">
        <f t="shared" si="22"/>
        <v>41448.208333333336</v>
      </c>
      <c r="T382" s="15">
        <f t="shared" si="23"/>
        <v>41453.208333333336</v>
      </c>
    </row>
    <row r="383" spans="1:20" ht="17" x14ac:dyDescent="0.2">
      <c r="A383">
        <v>381</v>
      </c>
      <c r="B383" t="s">
        <v>814</v>
      </c>
      <c r="C383" s="3" t="s">
        <v>815</v>
      </c>
      <c r="D383">
        <v>5300</v>
      </c>
      <c r="E383">
        <v>9749</v>
      </c>
      <c r="F383" t="s">
        <v>20</v>
      </c>
      <c r="G383">
        <v>155</v>
      </c>
      <c r="H383" t="s">
        <v>21</v>
      </c>
      <c r="I383" t="s">
        <v>22</v>
      </c>
      <c r="J383">
        <v>1433739600</v>
      </c>
      <c r="K383">
        <v>1437714000</v>
      </c>
      <c r="L383" t="b">
        <v>0</v>
      </c>
      <c r="M383" t="b">
        <v>0</v>
      </c>
      <c r="N383" t="s">
        <v>33</v>
      </c>
      <c r="O383" s="5">
        <f t="shared" si="20"/>
        <v>1.8394339622641509</v>
      </c>
      <c r="P383" s="7">
        <f t="shared" si="21"/>
        <v>62.896774193548389</v>
      </c>
      <c r="Q383" t="s">
        <v>2035</v>
      </c>
      <c r="R383" t="s">
        <v>2036</v>
      </c>
      <c r="S383" s="15">
        <f t="shared" si="22"/>
        <v>42163.208333333328</v>
      </c>
      <c r="T383" s="15">
        <f t="shared" si="23"/>
        <v>42209.208333333328</v>
      </c>
    </row>
    <row r="384" spans="1:20" ht="34" x14ac:dyDescent="0.2">
      <c r="A384">
        <v>382</v>
      </c>
      <c r="B384" t="s">
        <v>816</v>
      </c>
      <c r="C384" s="3" t="s">
        <v>817</v>
      </c>
      <c r="D384">
        <v>9100</v>
      </c>
      <c r="E384">
        <v>5803</v>
      </c>
      <c r="F384" t="s">
        <v>14</v>
      </c>
      <c r="G384">
        <v>67</v>
      </c>
      <c r="H384" t="s">
        <v>21</v>
      </c>
      <c r="I384" t="s">
        <v>22</v>
      </c>
      <c r="J384">
        <v>1508130000</v>
      </c>
      <c r="K384">
        <v>1509771600</v>
      </c>
      <c r="L384" t="b">
        <v>0</v>
      </c>
      <c r="M384" t="b">
        <v>0</v>
      </c>
      <c r="N384" t="s">
        <v>122</v>
      </c>
      <c r="O384" s="5">
        <f t="shared" si="20"/>
        <v>0.63769230769230767</v>
      </c>
      <c r="P384" s="7">
        <f t="shared" si="21"/>
        <v>86.611940298507463</v>
      </c>
      <c r="Q384" t="s">
        <v>2050</v>
      </c>
      <c r="R384" t="s">
        <v>2051</v>
      </c>
      <c r="S384" s="15">
        <f t="shared" si="22"/>
        <v>43024.208333333328</v>
      </c>
      <c r="T384" s="15">
        <f t="shared" si="23"/>
        <v>43043.208333333328</v>
      </c>
    </row>
    <row r="385" spans="1:20" ht="17" x14ac:dyDescent="0.2">
      <c r="A385">
        <v>383</v>
      </c>
      <c r="B385" t="s">
        <v>818</v>
      </c>
      <c r="C385" s="3" t="s">
        <v>819</v>
      </c>
      <c r="D385">
        <v>6300</v>
      </c>
      <c r="E385">
        <v>14199</v>
      </c>
      <c r="F385" t="s">
        <v>20</v>
      </c>
      <c r="G385">
        <v>189</v>
      </c>
      <c r="H385" t="s">
        <v>21</v>
      </c>
      <c r="I385" t="s">
        <v>22</v>
      </c>
      <c r="J385">
        <v>1550037600</v>
      </c>
      <c r="K385">
        <v>1550556000</v>
      </c>
      <c r="L385" t="b">
        <v>0</v>
      </c>
      <c r="M385" t="b">
        <v>1</v>
      </c>
      <c r="N385" t="s">
        <v>17</v>
      </c>
      <c r="O385" s="5">
        <f t="shared" si="20"/>
        <v>2.2538095238095237</v>
      </c>
      <c r="P385" s="7">
        <f t="shared" si="21"/>
        <v>75.126984126984127</v>
      </c>
      <c r="Q385" t="s">
        <v>2029</v>
      </c>
      <c r="R385" t="s">
        <v>2030</v>
      </c>
      <c r="S385" s="15">
        <f t="shared" si="22"/>
        <v>43509.25</v>
      </c>
      <c r="T385" s="15">
        <f t="shared" si="23"/>
        <v>43515.25</v>
      </c>
    </row>
    <row r="386" spans="1:20" ht="17" x14ac:dyDescent="0.2">
      <c r="A386">
        <v>384</v>
      </c>
      <c r="B386" t="s">
        <v>820</v>
      </c>
      <c r="C386" s="3" t="s">
        <v>821</v>
      </c>
      <c r="D386">
        <v>114400</v>
      </c>
      <c r="E386">
        <v>196779</v>
      </c>
      <c r="F386" t="s">
        <v>20</v>
      </c>
      <c r="G386">
        <v>4799</v>
      </c>
      <c r="H386" t="s">
        <v>21</v>
      </c>
      <c r="I386" t="s">
        <v>22</v>
      </c>
      <c r="J386">
        <v>1486706400</v>
      </c>
      <c r="K386">
        <v>1489039200</v>
      </c>
      <c r="L386" t="b">
        <v>1</v>
      </c>
      <c r="M386" t="b">
        <v>1</v>
      </c>
      <c r="N386" t="s">
        <v>42</v>
      </c>
      <c r="O386" s="5">
        <f t="shared" si="20"/>
        <v>1.7200961538461539</v>
      </c>
      <c r="P386" s="7">
        <f t="shared" si="21"/>
        <v>41.004167534903104</v>
      </c>
      <c r="Q386" t="s">
        <v>2037</v>
      </c>
      <c r="R386" t="s">
        <v>2038</v>
      </c>
      <c r="S386" s="15">
        <f t="shared" si="22"/>
        <v>42776.25</v>
      </c>
      <c r="T386" s="15">
        <f t="shared" si="23"/>
        <v>42803.25</v>
      </c>
    </row>
    <row r="387" spans="1:20" ht="34" x14ac:dyDescent="0.2">
      <c r="A387">
        <v>385</v>
      </c>
      <c r="B387" t="s">
        <v>822</v>
      </c>
      <c r="C387" s="3" t="s">
        <v>823</v>
      </c>
      <c r="D387">
        <v>38900</v>
      </c>
      <c r="E387">
        <v>56859</v>
      </c>
      <c r="F387" t="s">
        <v>20</v>
      </c>
      <c r="G387">
        <v>1137</v>
      </c>
      <c r="H387" t="s">
        <v>21</v>
      </c>
      <c r="I387" t="s">
        <v>22</v>
      </c>
      <c r="J387">
        <v>1553835600</v>
      </c>
      <c r="K387">
        <v>1556600400</v>
      </c>
      <c r="L387" t="b">
        <v>0</v>
      </c>
      <c r="M387" t="b">
        <v>0</v>
      </c>
      <c r="N387" t="s">
        <v>68</v>
      </c>
      <c r="O387" s="5">
        <f t="shared" ref="O387:O450" si="24">E387/D387</f>
        <v>1.4616709511568124</v>
      </c>
      <c r="P387" s="7">
        <f t="shared" ref="P387:P450" si="25">IFERROR(E387/G387,0)</f>
        <v>50.007915567282325</v>
      </c>
      <c r="Q387" t="s">
        <v>2043</v>
      </c>
      <c r="R387" t="s">
        <v>2044</v>
      </c>
      <c r="S387" s="15">
        <f t="shared" ref="S387:S450" si="26">(((J387/60)/60/24)+DATE(1970,1,1))</f>
        <v>43553.208333333328</v>
      </c>
      <c r="T387" s="15">
        <f t="shared" ref="T387:T450" si="27">(((K387/60)/60)/24)+DATE(1970,1,1)</f>
        <v>43585.208333333328</v>
      </c>
    </row>
    <row r="388" spans="1:20" ht="34" x14ac:dyDescent="0.2">
      <c r="A388">
        <v>386</v>
      </c>
      <c r="B388" t="s">
        <v>824</v>
      </c>
      <c r="C388" s="3" t="s">
        <v>825</v>
      </c>
      <c r="D388">
        <v>135500</v>
      </c>
      <c r="E388">
        <v>103554</v>
      </c>
      <c r="F388" t="s">
        <v>14</v>
      </c>
      <c r="G388">
        <v>1068</v>
      </c>
      <c r="H388" t="s">
        <v>21</v>
      </c>
      <c r="I388" t="s">
        <v>22</v>
      </c>
      <c r="J388">
        <v>1277528400</v>
      </c>
      <c r="K388">
        <v>1278565200</v>
      </c>
      <c r="L388" t="b">
        <v>0</v>
      </c>
      <c r="M388" t="b">
        <v>0</v>
      </c>
      <c r="N388" t="s">
        <v>33</v>
      </c>
      <c r="O388" s="5">
        <f t="shared" si="24"/>
        <v>0.76423616236162362</v>
      </c>
      <c r="P388" s="7">
        <f t="shared" si="25"/>
        <v>96.960674157303373</v>
      </c>
      <c r="Q388" t="s">
        <v>2035</v>
      </c>
      <c r="R388" t="s">
        <v>2036</v>
      </c>
      <c r="S388" s="15">
        <f t="shared" si="26"/>
        <v>40355.208333333336</v>
      </c>
      <c r="T388" s="15">
        <f t="shared" si="27"/>
        <v>40367.208333333336</v>
      </c>
    </row>
    <row r="389" spans="1:20" ht="17" x14ac:dyDescent="0.2">
      <c r="A389">
        <v>387</v>
      </c>
      <c r="B389" t="s">
        <v>826</v>
      </c>
      <c r="C389" s="3" t="s">
        <v>827</v>
      </c>
      <c r="D389">
        <v>109000</v>
      </c>
      <c r="E389">
        <v>42795</v>
      </c>
      <c r="F389" t="s">
        <v>14</v>
      </c>
      <c r="G389">
        <v>424</v>
      </c>
      <c r="H389" t="s">
        <v>21</v>
      </c>
      <c r="I389" t="s">
        <v>22</v>
      </c>
      <c r="J389">
        <v>1339477200</v>
      </c>
      <c r="K389">
        <v>1339909200</v>
      </c>
      <c r="L389" t="b">
        <v>0</v>
      </c>
      <c r="M389" t="b">
        <v>0</v>
      </c>
      <c r="N389" t="s">
        <v>65</v>
      </c>
      <c r="O389" s="5">
        <f t="shared" si="24"/>
        <v>0.39261467889908258</v>
      </c>
      <c r="P389" s="7">
        <f t="shared" si="25"/>
        <v>100.93160377358491</v>
      </c>
      <c r="Q389" t="s">
        <v>2033</v>
      </c>
      <c r="R389" t="s">
        <v>2042</v>
      </c>
      <c r="S389" s="15">
        <f t="shared" si="26"/>
        <v>41072.208333333336</v>
      </c>
      <c r="T389" s="15">
        <f t="shared" si="27"/>
        <v>41077.208333333336</v>
      </c>
    </row>
    <row r="390" spans="1:20" ht="17" x14ac:dyDescent="0.2">
      <c r="A390">
        <v>388</v>
      </c>
      <c r="B390" t="s">
        <v>828</v>
      </c>
      <c r="C390" s="3" t="s">
        <v>829</v>
      </c>
      <c r="D390">
        <v>114800</v>
      </c>
      <c r="E390">
        <v>12938</v>
      </c>
      <c r="F390" t="s">
        <v>74</v>
      </c>
      <c r="G390">
        <v>145</v>
      </c>
      <c r="H390" t="s">
        <v>98</v>
      </c>
      <c r="I390" t="s">
        <v>99</v>
      </c>
      <c r="J390">
        <v>1325656800</v>
      </c>
      <c r="K390">
        <v>1325829600</v>
      </c>
      <c r="L390" t="b">
        <v>0</v>
      </c>
      <c r="M390" t="b">
        <v>0</v>
      </c>
      <c r="N390" t="s">
        <v>60</v>
      </c>
      <c r="O390" s="5">
        <f t="shared" si="24"/>
        <v>0.11270034843205574</v>
      </c>
      <c r="P390" s="7">
        <f t="shared" si="25"/>
        <v>89.227586206896547</v>
      </c>
      <c r="Q390" t="s">
        <v>2031</v>
      </c>
      <c r="R390" t="s">
        <v>2041</v>
      </c>
      <c r="S390" s="15">
        <f t="shared" si="26"/>
        <v>40912.25</v>
      </c>
      <c r="T390" s="15">
        <f t="shared" si="27"/>
        <v>40914.25</v>
      </c>
    </row>
    <row r="391" spans="1:20" ht="17" x14ac:dyDescent="0.2">
      <c r="A391">
        <v>389</v>
      </c>
      <c r="B391" t="s">
        <v>830</v>
      </c>
      <c r="C391" s="3" t="s">
        <v>831</v>
      </c>
      <c r="D391">
        <v>83000</v>
      </c>
      <c r="E391">
        <v>101352</v>
      </c>
      <c r="F391" t="s">
        <v>20</v>
      </c>
      <c r="G391">
        <v>1152</v>
      </c>
      <c r="H391" t="s">
        <v>21</v>
      </c>
      <c r="I391" t="s">
        <v>22</v>
      </c>
      <c r="J391">
        <v>1288242000</v>
      </c>
      <c r="K391">
        <v>1290578400</v>
      </c>
      <c r="L391" t="b">
        <v>0</v>
      </c>
      <c r="M391" t="b">
        <v>0</v>
      </c>
      <c r="N391" t="s">
        <v>33</v>
      </c>
      <c r="O391" s="5">
        <f t="shared" si="24"/>
        <v>1.2211084337349398</v>
      </c>
      <c r="P391" s="7">
        <f t="shared" si="25"/>
        <v>87.979166666666671</v>
      </c>
      <c r="Q391" t="s">
        <v>2035</v>
      </c>
      <c r="R391" t="s">
        <v>2036</v>
      </c>
      <c r="S391" s="15">
        <f t="shared" si="26"/>
        <v>40479.208333333336</v>
      </c>
      <c r="T391" s="15">
        <f t="shared" si="27"/>
        <v>40506.25</v>
      </c>
    </row>
    <row r="392" spans="1:20" ht="17" x14ac:dyDescent="0.2">
      <c r="A392">
        <v>390</v>
      </c>
      <c r="B392" t="s">
        <v>832</v>
      </c>
      <c r="C392" s="3" t="s">
        <v>833</v>
      </c>
      <c r="D392">
        <v>2400</v>
      </c>
      <c r="E392">
        <v>4477</v>
      </c>
      <c r="F392" t="s">
        <v>20</v>
      </c>
      <c r="G392">
        <v>50</v>
      </c>
      <c r="H392" t="s">
        <v>21</v>
      </c>
      <c r="I392" t="s">
        <v>22</v>
      </c>
      <c r="J392">
        <v>1379048400</v>
      </c>
      <c r="K392">
        <v>1380344400</v>
      </c>
      <c r="L392" t="b">
        <v>0</v>
      </c>
      <c r="M392" t="b">
        <v>0</v>
      </c>
      <c r="N392" t="s">
        <v>122</v>
      </c>
      <c r="O392" s="5">
        <f t="shared" si="24"/>
        <v>1.8654166666666667</v>
      </c>
      <c r="P392" s="7">
        <f t="shared" si="25"/>
        <v>89.54</v>
      </c>
      <c r="Q392" t="s">
        <v>2050</v>
      </c>
      <c r="R392" t="s">
        <v>2051</v>
      </c>
      <c r="S392" s="15">
        <f t="shared" si="26"/>
        <v>41530.208333333336</v>
      </c>
      <c r="T392" s="15">
        <f t="shared" si="27"/>
        <v>41545.208333333336</v>
      </c>
    </row>
    <row r="393" spans="1:20" ht="17" x14ac:dyDescent="0.2">
      <c r="A393">
        <v>391</v>
      </c>
      <c r="B393" t="s">
        <v>834</v>
      </c>
      <c r="C393" s="3" t="s">
        <v>835</v>
      </c>
      <c r="D393">
        <v>60400</v>
      </c>
      <c r="E393">
        <v>4393</v>
      </c>
      <c r="F393" t="s">
        <v>14</v>
      </c>
      <c r="G393">
        <v>151</v>
      </c>
      <c r="H393" t="s">
        <v>21</v>
      </c>
      <c r="I393" t="s">
        <v>22</v>
      </c>
      <c r="J393">
        <v>1389679200</v>
      </c>
      <c r="K393">
        <v>1389852000</v>
      </c>
      <c r="L393" t="b">
        <v>0</v>
      </c>
      <c r="M393" t="b">
        <v>0</v>
      </c>
      <c r="N393" t="s">
        <v>68</v>
      </c>
      <c r="O393" s="5">
        <f t="shared" si="24"/>
        <v>7.27317880794702E-2</v>
      </c>
      <c r="P393" s="7">
        <f t="shared" si="25"/>
        <v>29.09271523178808</v>
      </c>
      <c r="Q393" t="s">
        <v>2043</v>
      </c>
      <c r="R393" t="s">
        <v>2044</v>
      </c>
      <c r="S393" s="15">
        <f t="shared" si="26"/>
        <v>41653.25</v>
      </c>
      <c r="T393" s="15">
        <f t="shared" si="27"/>
        <v>41655.25</v>
      </c>
    </row>
    <row r="394" spans="1:20" ht="34" x14ac:dyDescent="0.2">
      <c r="A394">
        <v>392</v>
      </c>
      <c r="B394" t="s">
        <v>836</v>
      </c>
      <c r="C394" s="3" t="s">
        <v>837</v>
      </c>
      <c r="D394">
        <v>102900</v>
      </c>
      <c r="E394">
        <v>67546</v>
      </c>
      <c r="F394" t="s">
        <v>14</v>
      </c>
      <c r="G394">
        <v>1608</v>
      </c>
      <c r="H394" t="s">
        <v>21</v>
      </c>
      <c r="I394" t="s">
        <v>22</v>
      </c>
      <c r="J394">
        <v>1294293600</v>
      </c>
      <c r="K394">
        <v>1294466400</v>
      </c>
      <c r="L394" t="b">
        <v>0</v>
      </c>
      <c r="M394" t="b">
        <v>0</v>
      </c>
      <c r="N394" t="s">
        <v>65</v>
      </c>
      <c r="O394" s="5">
        <f t="shared" si="24"/>
        <v>0.65642371234207963</v>
      </c>
      <c r="P394" s="7">
        <f t="shared" si="25"/>
        <v>42.006218905472636</v>
      </c>
      <c r="Q394" t="s">
        <v>2033</v>
      </c>
      <c r="R394" t="s">
        <v>2042</v>
      </c>
      <c r="S394" s="15">
        <f t="shared" si="26"/>
        <v>40549.25</v>
      </c>
      <c r="T394" s="15">
        <f t="shared" si="27"/>
        <v>40551.25</v>
      </c>
    </row>
    <row r="395" spans="1:20" ht="17" x14ac:dyDescent="0.2">
      <c r="A395">
        <v>393</v>
      </c>
      <c r="B395" t="s">
        <v>838</v>
      </c>
      <c r="C395" s="3" t="s">
        <v>839</v>
      </c>
      <c r="D395">
        <v>62800</v>
      </c>
      <c r="E395">
        <v>143788</v>
      </c>
      <c r="F395" t="s">
        <v>20</v>
      </c>
      <c r="G395">
        <v>3059</v>
      </c>
      <c r="H395" t="s">
        <v>15</v>
      </c>
      <c r="I395" t="s">
        <v>16</v>
      </c>
      <c r="J395">
        <v>1500267600</v>
      </c>
      <c r="K395">
        <v>1500354000</v>
      </c>
      <c r="L395" t="b">
        <v>0</v>
      </c>
      <c r="M395" t="b">
        <v>0</v>
      </c>
      <c r="N395" t="s">
        <v>159</v>
      </c>
      <c r="O395" s="5">
        <f t="shared" si="24"/>
        <v>2.2896178343949045</v>
      </c>
      <c r="P395" s="7">
        <f t="shared" si="25"/>
        <v>47.004903563255965</v>
      </c>
      <c r="Q395" t="s">
        <v>2031</v>
      </c>
      <c r="R395" t="s">
        <v>2054</v>
      </c>
      <c r="S395" s="15">
        <f t="shared" si="26"/>
        <v>42933.208333333328</v>
      </c>
      <c r="T395" s="15">
        <f t="shared" si="27"/>
        <v>42934.208333333328</v>
      </c>
    </row>
    <row r="396" spans="1:20" ht="17" x14ac:dyDescent="0.2">
      <c r="A396">
        <v>394</v>
      </c>
      <c r="B396" t="s">
        <v>840</v>
      </c>
      <c r="C396" s="3" t="s">
        <v>841</v>
      </c>
      <c r="D396">
        <v>800</v>
      </c>
      <c r="E396">
        <v>3755</v>
      </c>
      <c r="F396" t="s">
        <v>20</v>
      </c>
      <c r="G396">
        <v>34</v>
      </c>
      <c r="H396" t="s">
        <v>21</v>
      </c>
      <c r="I396" t="s">
        <v>22</v>
      </c>
      <c r="J396">
        <v>1375074000</v>
      </c>
      <c r="K396">
        <v>1375938000</v>
      </c>
      <c r="L396" t="b">
        <v>0</v>
      </c>
      <c r="M396" t="b">
        <v>1</v>
      </c>
      <c r="N396" t="s">
        <v>42</v>
      </c>
      <c r="O396" s="5">
        <f t="shared" si="24"/>
        <v>4.6937499999999996</v>
      </c>
      <c r="P396" s="7">
        <f t="shared" si="25"/>
        <v>110.44117647058823</v>
      </c>
      <c r="Q396" t="s">
        <v>2037</v>
      </c>
      <c r="R396" t="s">
        <v>2038</v>
      </c>
      <c r="S396" s="15">
        <f t="shared" si="26"/>
        <v>41484.208333333336</v>
      </c>
      <c r="T396" s="15">
        <f t="shared" si="27"/>
        <v>41494.208333333336</v>
      </c>
    </row>
    <row r="397" spans="1:20" ht="34" x14ac:dyDescent="0.2">
      <c r="A397">
        <v>395</v>
      </c>
      <c r="B397" t="s">
        <v>295</v>
      </c>
      <c r="C397" s="3" t="s">
        <v>842</v>
      </c>
      <c r="D397">
        <v>7100</v>
      </c>
      <c r="E397">
        <v>9238</v>
      </c>
      <c r="F397" t="s">
        <v>20</v>
      </c>
      <c r="G397">
        <v>220</v>
      </c>
      <c r="H397" t="s">
        <v>21</v>
      </c>
      <c r="I397" t="s">
        <v>22</v>
      </c>
      <c r="J397">
        <v>1323324000</v>
      </c>
      <c r="K397">
        <v>1323410400</v>
      </c>
      <c r="L397" t="b">
        <v>1</v>
      </c>
      <c r="M397" t="b">
        <v>0</v>
      </c>
      <c r="N397" t="s">
        <v>33</v>
      </c>
      <c r="O397" s="5">
        <f t="shared" si="24"/>
        <v>1.3011267605633803</v>
      </c>
      <c r="P397" s="7">
        <f t="shared" si="25"/>
        <v>41.990909090909092</v>
      </c>
      <c r="Q397" t="s">
        <v>2035</v>
      </c>
      <c r="R397" t="s">
        <v>2036</v>
      </c>
      <c r="S397" s="15">
        <f t="shared" si="26"/>
        <v>40885.25</v>
      </c>
      <c r="T397" s="15">
        <f t="shared" si="27"/>
        <v>40886.25</v>
      </c>
    </row>
    <row r="398" spans="1:20" ht="17" x14ac:dyDescent="0.2">
      <c r="A398">
        <v>396</v>
      </c>
      <c r="B398" t="s">
        <v>843</v>
      </c>
      <c r="C398" s="3" t="s">
        <v>844</v>
      </c>
      <c r="D398">
        <v>46100</v>
      </c>
      <c r="E398">
        <v>77012</v>
      </c>
      <c r="F398" t="s">
        <v>20</v>
      </c>
      <c r="G398">
        <v>1604</v>
      </c>
      <c r="H398" t="s">
        <v>26</v>
      </c>
      <c r="I398" t="s">
        <v>27</v>
      </c>
      <c r="J398">
        <v>1538715600</v>
      </c>
      <c r="K398">
        <v>1539406800</v>
      </c>
      <c r="L398" t="b">
        <v>0</v>
      </c>
      <c r="M398" t="b">
        <v>0</v>
      </c>
      <c r="N398" t="s">
        <v>53</v>
      </c>
      <c r="O398" s="5">
        <f t="shared" si="24"/>
        <v>1.6705422993492407</v>
      </c>
      <c r="P398" s="7">
        <f t="shared" si="25"/>
        <v>48.012468827930178</v>
      </c>
      <c r="Q398" t="s">
        <v>2037</v>
      </c>
      <c r="R398" t="s">
        <v>2040</v>
      </c>
      <c r="S398" s="15">
        <f t="shared" si="26"/>
        <v>43378.208333333328</v>
      </c>
      <c r="T398" s="15">
        <f t="shared" si="27"/>
        <v>43386.208333333328</v>
      </c>
    </row>
    <row r="399" spans="1:20" ht="17" x14ac:dyDescent="0.2">
      <c r="A399">
        <v>397</v>
      </c>
      <c r="B399" t="s">
        <v>845</v>
      </c>
      <c r="C399" s="3" t="s">
        <v>846</v>
      </c>
      <c r="D399">
        <v>8100</v>
      </c>
      <c r="E399">
        <v>14083</v>
      </c>
      <c r="F399" t="s">
        <v>20</v>
      </c>
      <c r="G399">
        <v>454</v>
      </c>
      <c r="H399" t="s">
        <v>21</v>
      </c>
      <c r="I399" t="s">
        <v>22</v>
      </c>
      <c r="J399">
        <v>1369285200</v>
      </c>
      <c r="K399">
        <v>1369803600</v>
      </c>
      <c r="L399" t="b">
        <v>0</v>
      </c>
      <c r="M399" t="b">
        <v>0</v>
      </c>
      <c r="N399" t="s">
        <v>23</v>
      </c>
      <c r="O399" s="5">
        <f t="shared" si="24"/>
        <v>1.738641975308642</v>
      </c>
      <c r="P399" s="7">
        <f t="shared" si="25"/>
        <v>31.019823788546255</v>
      </c>
      <c r="Q399" t="s">
        <v>2031</v>
      </c>
      <c r="R399" t="s">
        <v>2032</v>
      </c>
      <c r="S399" s="15">
        <f t="shared" si="26"/>
        <v>41417.208333333336</v>
      </c>
      <c r="T399" s="15">
        <f t="shared" si="27"/>
        <v>41423.208333333336</v>
      </c>
    </row>
    <row r="400" spans="1:20" ht="34" x14ac:dyDescent="0.2">
      <c r="A400">
        <v>398</v>
      </c>
      <c r="B400" t="s">
        <v>847</v>
      </c>
      <c r="C400" s="3" t="s">
        <v>848</v>
      </c>
      <c r="D400">
        <v>1700</v>
      </c>
      <c r="E400">
        <v>12202</v>
      </c>
      <c r="F400" t="s">
        <v>20</v>
      </c>
      <c r="G400">
        <v>123</v>
      </c>
      <c r="H400" t="s">
        <v>107</v>
      </c>
      <c r="I400" t="s">
        <v>108</v>
      </c>
      <c r="J400">
        <v>1525755600</v>
      </c>
      <c r="K400">
        <v>1525928400</v>
      </c>
      <c r="L400" t="b">
        <v>0</v>
      </c>
      <c r="M400" t="b">
        <v>1</v>
      </c>
      <c r="N400" t="s">
        <v>71</v>
      </c>
      <c r="O400" s="5">
        <f t="shared" si="24"/>
        <v>7.1776470588235295</v>
      </c>
      <c r="P400" s="7">
        <f t="shared" si="25"/>
        <v>99.203252032520325</v>
      </c>
      <c r="Q400" t="s">
        <v>2037</v>
      </c>
      <c r="R400" t="s">
        <v>2045</v>
      </c>
      <c r="S400" s="15">
        <f t="shared" si="26"/>
        <v>43228.208333333328</v>
      </c>
      <c r="T400" s="15">
        <f t="shared" si="27"/>
        <v>43230.208333333328</v>
      </c>
    </row>
    <row r="401" spans="1:20" ht="17" x14ac:dyDescent="0.2">
      <c r="A401">
        <v>399</v>
      </c>
      <c r="B401" t="s">
        <v>849</v>
      </c>
      <c r="C401" s="3" t="s">
        <v>850</v>
      </c>
      <c r="D401">
        <v>97300</v>
      </c>
      <c r="E401">
        <v>62127</v>
      </c>
      <c r="F401" t="s">
        <v>14</v>
      </c>
      <c r="G401">
        <v>941</v>
      </c>
      <c r="H401" t="s">
        <v>21</v>
      </c>
      <c r="I401" t="s">
        <v>22</v>
      </c>
      <c r="J401">
        <v>1296626400</v>
      </c>
      <c r="K401">
        <v>1297231200</v>
      </c>
      <c r="L401" t="b">
        <v>0</v>
      </c>
      <c r="M401" t="b">
        <v>0</v>
      </c>
      <c r="N401" t="s">
        <v>60</v>
      </c>
      <c r="O401" s="5">
        <f t="shared" si="24"/>
        <v>0.63850976361767731</v>
      </c>
      <c r="P401" s="7">
        <f t="shared" si="25"/>
        <v>66.022316684378325</v>
      </c>
      <c r="Q401" t="s">
        <v>2031</v>
      </c>
      <c r="R401" t="s">
        <v>2041</v>
      </c>
      <c r="S401" s="15">
        <f t="shared" si="26"/>
        <v>40576.25</v>
      </c>
      <c r="T401" s="15">
        <f t="shared" si="27"/>
        <v>40583.25</v>
      </c>
    </row>
    <row r="402" spans="1:20" ht="34" x14ac:dyDescent="0.2">
      <c r="A402">
        <v>400</v>
      </c>
      <c r="B402" t="s">
        <v>851</v>
      </c>
      <c r="C402" s="3" t="s">
        <v>852</v>
      </c>
      <c r="D402">
        <v>100</v>
      </c>
      <c r="E402">
        <v>2</v>
      </c>
      <c r="F402" t="s">
        <v>14</v>
      </c>
      <c r="G402">
        <v>1</v>
      </c>
      <c r="H402" t="s">
        <v>21</v>
      </c>
      <c r="I402" t="s">
        <v>22</v>
      </c>
      <c r="J402">
        <v>1376629200</v>
      </c>
      <c r="K402">
        <v>1378530000</v>
      </c>
      <c r="L402" t="b">
        <v>0</v>
      </c>
      <c r="M402" t="b">
        <v>1</v>
      </c>
      <c r="N402" t="s">
        <v>122</v>
      </c>
      <c r="O402" s="5">
        <f t="shared" si="24"/>
        <v>0.02</v>
      </c>
      <c r="P402" s="7">
        <f t="shared" si="25"/>
        <v>2</v>
      </c>
      <c r="Q402" t="s">
        <v>2050</v>
      </c>
      <c r="R402" t="s">
        <v>2051</v>
      </c>
      <c r="S402" s="15">
        <f t="shared" si="26"/>
        <v>41502.208333333336</v>
      </c>
      <c r="T402" s="15">
        <f t="shared" si="27"/>
        <v>41524.208333333336</v>
      </c>
    </row>
    <row r="403" spans="1:20" ht="17" x14ac:dyDescent="0.2">
      <c r="A403">
        <v>401</v>
      </c>
      <c r="B403" t="s">
        <v>853</v>
      </c>
      <c r="C403" s="3" t="s">
        <v>854</v>
      </c>
      <c r="D403">
        <v>900</v>
      </c>
      <c r="E403">
        <v>13772</v>
      </c>
      <c r="F403" t="s">
        <v>20</v>
      </c>
      <c r="G403">
        <v>299</v>
      </c>
      <c r="H403" t="s">
        <v>21</v>
      </c>
      <c r="I403" t="s">
        <v>22</v>
      </c>
      <c r="J403">
        <v>1572152400</v>
      </c>
      <c r="K403">
        <v>1572152400</v>
      </c>
      <c r="L403" t="b">
        <v>0</v>
      </c>
      <c r="M403" t="b">
        <v>0</v>
      </c>
      <c r="N403" t="s">
        <v>33</v>
      </c>
      <c r="O403" s="5">
        <f t="shared" si="24"/>
        <v>15.302222222222222</v>
      </c>
      <c r="P403" s="7">
        <f t="shared" si="25"/>
        <v>46.060200668896321</v>
      </c>
      <c r="Q403" t="s">
        <v>2035</v>
      </c>
      <c r="R403" t="s">
        <v>2036</v>
      </c>
      <c r="S403" s="15">
        <f t="shared" si="26"/>
        <v>43765.208333333328</v>
      </c>
      <c r="T403" s="15">
        <f t="shared" si="27"/>
        <v>43765.208333333328</v>
      </c>
    </row>
    <row r="404" spans="1:20" ht="17" x14ac:dyDescent="0.2">
      <c r="A404">
        <v>402</v>
      </c>
      <c r="B404" t="s">
        <v>855</v>
      </c>
      <c r="C404" s="3" t="s">
        <v>856</v>
      </c>
      <c r="D404">
        <v>7300</v>
      </c>
      <c r="E404">
        <v>2946</v>
      </c>
      <c r="F404" t="s">
        <v>14</v>
      </c>
      <c r="G404">
        <v>40</v>
      </c>
      <c r="H404" t="s">
        <v>21</v>
      </c>
      <c r="I404" t="s">
        <v>22</v>
      </c>
      <c r="J404">
        <v>1325829600</v>
      </c>
      <c r="K404">
        <v>1329890400</v>
      </c>
      <c r="L404" t="b">
        <v>0</v>
      </c>
      <c r="M404" t="b">
        <v>1</v>
      </c>
      <c r="N404" t="s">
        <v>100</v>
      </c>
      <c r="O404" s="5">
        <f t="shared" si="24"/>
        <v>0.40356164383561643</v>
      </c>
      <c r="P404" s="7">
        <f t="shared" si="25"/>
        <v>73.650000000000006</v>
      </c>
      <c r="Q404" t="s">
        <v>2037</v>
      </c>
      <c r="R404" t="s">
        <v>2048</v>
      </c>
      <c r="S404" s="15">
        <f t="shared" si="26"/>
        <v>40914.25</v>
      </c>
      <c r="T404" s="15">
        <f t="shared" si="27"/>
        <v>40961.25</v>
      </c>
    </row>
    <row r="405" spans="1:20" ht="17" x14ac:dyDescent="0.2">
      <c r="A405">
        <v>403</v>
      </c>
      <c r="B405" t="s">
        <v>857</v>
      </c>
      <c r="C405" s="3" t="s">
        <v>858</v>
      </c>
      <c r="D405">
        <v>195800</v>
      </c>
      <c r="E405">
        <v>168820</v>
      </c>
      <c r="F405" t="s">
        <v>14</v>
      </c>
      <c r="G405">
        <v>3015</v>
      </c>
      <c r="H405" t="s">
        <v>15</v>
      </c>
      <c r="I405" t="s">
        <v>16</v>
      </c>
      <c r="J405">
        <v>1273640400</v>
      </c>
      <c r="K405">
        <v>1276750800</v>
      </c>
      <c r="L405" t="b">
        <v>0</v>
      </c>
      <c r="M405" t="b">
        <v>1</v>
      </c>
      <c r="N405" t="s">
        <v>33</v>
      </c>
      <c r="O405" s="5">
        <f t="shared" si="24"/>
        <v>0.86220633299284988</v>
      </c>
      <c r="P405" s="7">
        <f t="shared" si="25"/>
        <v>55.99336650082919</v>
      </c>
      <c r="Q405" t="s">
        <v>2035</v>
      </c>
      <c r="R405" t="s">
        <v>2036</v>
      </c>
      <c r="S405" s="15">
        <f t="shared" si="26"/>
        <v>40310.208333333336</v>
      </c>
      <c r="T405" s="15">
        <f t="shared" si="27"/>
        <v>40346.208333333336</v>
      </c>
    </row>
    <row r="406" spans="1:20" ht="17" x14ac:dyDescent="0.2">
      <c r="A406">
        <v>404</v>
      </c>
      <c r="B406" t="s">
        <v>859</v>
      </c>
      <c r="C406" s="3" t="s">
        <v>860</v>
      </c>
      <c r="D406">
        <v>48900</v>
      </c>
      <c r="E406">
        <v>154321</v>
      </c>
      <c r="F406" t="s">
        <v>20</v>
      </c>
      <c r="G406">
        <v>2237</v>
      </c>
      <c r="H406" t="s">
        <v>21</v>
      </c>
      <c r="I406" t="s">
        <v>22</v>
      </c>
      <c r="J406">
        <v>1510639200</v>
      </c>
      <c r="K406">
        <v>1510898400</v>
      </c>
      <c r="L406" t="b">
        <v>0</v>
      </c>
      <c r="M406" t="b">
        <v>0</v>
      </c>
      <c r="N406" t="s">
        <v>33</v>
      </c>
      <c r="O406" s="5">
        <f t="shared" si="24"/>
        <v>3.1558486707566464</v>
      </c>
      <c r="P406" s="7">
        <f t="shared" si="25"/>
        <v>68.985695127402778</v>
      </c>
      <c r="Q406" t="s">
        <v>2035</v>
      </c>
      <c r="R406" t="s">
        <v>2036</v>
      </c>
      <c r="S406" s="15">
        <f t="shared" si="26"/>
        <v>43053.25</v>
      </c>
      <c r="T406" s="15">
        <f t="shared" si="27"/>
        <v>43056.25</v>
      </c>
    </row>
    <row r="407" spans="1:20" ht="17" x14ac:dyDescent="0.2">
      <c r="A407">
        <v>405</v>
      </c>
      <c r="B407" t="s">
        <v>861</v>
      </c>
      <c r="C407" s="3" t="s">
        <v>862</v>
      </c>
      <c r="D407">
        <v>29600</v>
      </c>
      <c r="E407">
        <v>26527</v>
      </c>
      <c r="F407" t="s">
        <v>14</v>
      </c>
      <c r="G407">
        <v>435</v>
      </c>
      <c r="H407" t="s">
        <v>21</v>
      </c>
      <c r="I407" t="s">
        <v>22</v>
      </c>
      <c r="J407">
        <v>1528088400</v>
      </c>
      <c r="K407">
        <v>1532408400</v>
      </c>
      <c r="L407" t="b">
        <v>0</v>
      </c>
      <c r="M407" t="b">
        <v>0</v>
      </c>
      <c r="N407" t="s">
        <v>33</v>
      </c>
      <c r="O407" s="5">
        <f t="shared" si="24"/>
        <v>0.89618243243243245</v>
      </c>
      <c r="P407" s="7">
        <f t="shared" si="25"/>
        <v>60.981609195402299</v>
      </c>
      <c r="Q407" t="s">
        <v>2035</v>
      </c>
      <c r="R407" t="s">
        <v>2036</v>
      </c>
      <c r="S407" s="15">
        <f t="shared" si="26"/>
        <v>43255.208333333328</v>
      </c>
      <c r="T407" s="15">
        <f t="shared" si="27"/>
        <v>43305.208333333328</v>
      </c>
    </row>
    <row r="408" spans="1:20" ht="17" x14ac:dyDescent="0.2">
      <c r="A408">
        <v>406</v>
      </c>
      <c r="B408" t="s">
        <v>863</v>
      </c>
      <c r="C408" s="3" t="s">
        <v>864</v>
      </c>
      <c r="D408">
        <v>39300</v>
      </c>
      <c r="E408">
        <v>71583</v>
      </c>
      <c r="F408" t="s">
        <v>20</v>
      </c>
      <c r="G408">
        <v>645</v>
      </c>
      <c r="H408" t="s">
        <v>21</v>
      </c>
      <c r="I408" t="s">
        <v>22</v>
      </c>
      <c r="J408">
        <v>1359525600</v>
      </c>
      <c r="K408">
        <v>1360562400</v>
      </c>
      <c r="L408" t="b">
        <v>1</v>
      </c>
      <c r="M408" t="b">
        <v>0</v>
      </c>
      <c r="N408" t="s">
        <v>42</v>
      </c>
      <c r="O408" s="5">
        <f t="shared" si="24"/>
        <v>1.8214503816793892</v>
      </c>
      <c r="P408" s="7">
        <f t="shared" si="25"/>
        <v>110.98139534883721</v>
      </c>
      <c r="Q408" t="s">
        <v>2037</v>
      </c>
      <c r="R408" t="s">
        <v>2038</v>
      </c>
      <c r="S408" s="15">
        <f t="shared" si="26"/>
        <v>41304.25</v>
      </c>
      <c r="T408" s="15">
        <f t="shared" si="27"/>
        <v>41316.25</v>
      </c>
    </row>
    <row r="409" spans="1:20" ht="17" x14ac:dyDescent="0.2">
      <c r="A409">
        <v>407</v>
      </c>
      <c r="B409" t="s">
        <v>865</v>
      </c>
      <c r="C409" s="3" t="s">
        <v>866</v>
      </c>
      <c r="D409">
        <v>3400</v>
      </c>
      <c r="E409">
        <v>12100</v>
      </c>
      <c r="F409" t="s">
        <v>20</v>
      </c>
      <c r="G409">
        <v>484</v>
      </c>
      <c r="H409" t="s">
        <v>36</v>
      </c>
      <c r="I409" t="s">
        <v>37</v>
      </c>
      <c r="J409">
        <v>1570942800</v>
      </c>
      <c r="K409">
        <v>1571547600</v>
      </c>
      <c r="L409" t="b">
        <v>0</v>
      </c>
      <c r="M409" t="b">
        <v>0</v>
      </c>
      <c r="N409" t="s">
        <v>33</v>
      </c>
      <c r="O409" s="5">
        <f t="shared" si="24"/>
        <v>3.5588235294117645</v>
      </c>
      <c r="P409" s="7">
        <f t="shared" si="25"/>
        <v>25</v>
      </c>
      <c r="Q409" t="s">
        <v>2035</v>
      </c>
      <c r="R409" t="s">
        <v>2036</v>
      </c>
      <c r="S409" s="15">
        <f t="shared" si="26"/>
        <v>43751.208333333328</v>
      </c>
      <c r="T409" s="15">
        <f t="shared" si="27"/>
        <v>43758.208333333328</v>
      </c>
    </row>
    <row r="410" spans="1:20" ht="17" x14ac:dyDescent="0.2">
      <c r="A410">
        <v>408</v>
      </c>
      <c r="B410" t="s">
        <v>867</v>
      </c>
      <c r="C410" s="3" t="s">
        <v>868</v>
      </c>
      <c r="D410">
        <v>9200</v>
      </c>
      <c r="E410">
        <v>12129</v>
      </c>
      <c r="F410" t="s">
        <v>20</v>
      </c>
      <c r="G410">
        <v>154</v>
      </c>
      <c r="H410" t="s">
        <v>15</v>
      </c>
      <c r="I410" t="s">
        <v>16</v>
      </c>
      <c r="J410">
        <v>1466398800</v>
      </c>
      <c r="K410">
        <v>1468126800</v>
      </c>
      <c r="L410" t="b">
        <v>0</v>
      </c>
      <c r="M410" t="b">
        <v>0</v>
      </c>
      <c r="N410" t="s">
        <v>42</v>
      </c>
      <c r="O410" s="5">
        <f t="shared" si="24"/>
        <v>1.3183695652173912</v>
      </c>
      <c r="P410" s="7">
        <f t="shared" si="25"/>
        <v>78.759740259740255</v>
      </c>
      <c r="Q410" t="s">
        <v>2037</v>
      </c>
      <c r="R410" t="s">
        <v>2038</v>
      </c>
      <c r="S410" s="15">
        <f t="shared" si="26"/>
        <v>42541.208333333328</v>
      </c>
      <c r="T410" s="15">
        <f t="shared" si="27"/>
        <v>42561.208333333328</v>
      </c>
    </row>
    <row r="411" spans="1:20" ht="17" x14ac:dyDescent="0.2">
      <c r="A411">
        <v>409</v>
      </c>
      <c r="B411" t="s">
        <v>243</v>
      </c>
      <c r="C411" s="3" t="s">
        <v>869</v>
      </c>
      <c r="D411">
        <v>135600</v>
      </c>
      <c r="E411">
        <v>62804</v>
      </c>
      <c r="F411" t="s">
        <v>14</v>
      </c>
      <c r="G411">
        <v>714</v>
      </c>
      <c r="H411" t="s">
        <v>21</v>
      </c>
      <c r="I411" t="s">
        <v>22</v>
      </c>
      <c r="J411">
        <v>1492491600</v>
      </c>
      <c r="K411">
        <v>1492837200</v>
      </c>
      <c r="L411" t="b">
        <v>0</v>
      </c>
      <c r="M411" t="b">
        <v>0</v>
      </c>
      <c r="N411" t="s">
        <v>23</v>
      </c>
      <c r="O411" s="5">
        <f t="shared" si="24"/>
        <v>0.46315634218289087</v>
      </c>
      <c r="P411" s="7">
        <f t="shared" si="25"/>
        <v>87.960784313725483</v>
      </c>
      <c r="Q411" t="s">
        <v>2031</v>
      </c>
      <c r="R411" t="s">
        <v>2032</v>
      </c>
      <c r="S411" s="15">
        <f t="shared" si="26"/>
        <v>42843.208333333328</v>
      </c>
      <c r="T411" s="15">
        <f t="shared" si="27"/>
        <v>42847.208333333328</v>
      </c>
    </row>
    <row r="412" spans="1:20" ht="17" x14ac:dyDescent="0.2">
      <c r="A412">
        <v>410</v>
      </c>
      <c r="B412" t="s">
        <v>870</v>
      </c>
      <c r="C412" s="3" t="s">
        <v>871</v>
      </c>
      <c r="D412">
        <v>153700</v>
      </c>
      <c r="E412">
        <v>55536</v>
      </c>
      <c r="F412" t="s">
        <v>47</v>
      </c>
      <c r="G412">
        <v>1111</v>
      </c>
      <c r="H412" t="s">
        <v>21</v>
      </c>
      <c r="I412" t="s">
        <v>22</v>
      </c>
      <c r="J412">
        <v>1430197200</v>
      </c>
      <c r="K412">
        <v>1430197200</v>
      </c>
      <c r="L412" t="b">
        <v>0</v>
      </c>
      <c r="M412" t="b">
        <v>0</v>
      </c>
      <c r="N412" t="s">
        <v>292</v>
      </c>
      <c r="O412" s="5">
        <f t="shared" si="24"/>
        <v>0.36132726089785294</v>
      </c>
      <c r="P412" s="7">
        <f t="shared" si="25"/>
        <v>49.987398739873989</v>
      </c>
      <c r="Q412" t="s">
        <v>2046</v>
      </c>
      <c r="R412" t="s">
        <v>2057</v>
      </c>
      <c r="S412" s="15">
        <f t="shared" si="26"/>
        <v>42122.208333333328</v>
      </c>
      <c r="T412" s="15">
        <f t="shared" si="27"/>
        <v>42122.208333333328</v>
      </c>
    </row>
    <row r="413" spans="1:20" ht="17" x14ac:dyDescent="0.2">
      <c r="A413">
        <v>411</v>
      </c>
      <c r="B413" t="s">
        <v>872</v>
      </c>
      <c r="C413" s="3" t="s">
        <v>873</v>
      </c>
      <c r="D413">
        <v>7800</v>
      </c>
      <c r="E413">
        <v>8161</v>
      </c>
      <c r="F413" t="s">
        <v>20</v>
      </c>
      <c r="G413">
        <v>82</v>
      </c>
      <c r="H413" t="s">
        <v>21</v>
      </c>
      <c r="I413" t="s">
        <v>22</v>
      </c>
      <c r="J413">
        <v>1496034000</v>
      </c>
      <c r="K413">
        <v>1496206800</v>
      </c>
      <c r="L413" t="b">
        <v>0</v>
      </c>
      <c r="M413" t="b">
        <v>0</v>
      </c>
      <c r="N413" t="s">
        <v>33</v>
      </c>
      <c r="O413" s="5">
        <f t="shared" si="24"/>
        <v>1.0462820512820512</v>
      </c>
      <c r="P413" s="7">
        <f t="shared" si="25"/>
        <v>99.524390243902445</v>
      </c>
      <c r="Q413" t="s">
        <v>2035</v>
      </c>
      <c r="R413" t="s">
        <v>2036</v>
      </c>
      <c r="S413" s="15">
        <f t="shared" si="26"/>
        <v>42884.208333333328</v>
      </c>
      <c r="T413" s="15">
        <f t="shared" si="27"/>
        <v>42886.208333333328</v>
      </c>
    </row>
    <row r="414" spans="1:20" ht="17" x14ac:dyDescent="0.2">
      <c r="A414">
        <v>412</v>
      </c>
      <c r="B414" t="s">
        <v>874</v>
      </c>
      <c r="C414" s="3" t="s">
        <v>875</v>
      </c>
      <c r="D414">
        <v>2100</v>
      </c>
      <c r="E414">
        <v>14046</v>
      </c>
      <c r="F414" t="s">
        <v>20</v>
      </c>
      <c r="G414">
        <v>134</v>
      </c>
      <c r="H414" t="s">
        <v>21</v>
      </c>
      <c r="I414" t="s">
        <v>22</v>
      </c>
      <c r="J414">
        <v>1388728800</v>
      </c>
      <c r="K414">
        <v>1389592800</v>
      </c>
      <c r="L414" t="b">
        <v>0</v>
      </c>
      <c r="M414" t="b">
        <v>0</v>
      </c>
      <c r="N414" t="s">
        <v>119</v>
      </c>
      <c r="O414" s="5">
        <f t="shared" si="24"/>
        <v>6.6885714285714286</v>
      </c>
      <c r="P414" s="7">
        <f t="shared" si="25"/>
        <v>104.82089552238806</v>
      </c>
      <c r="Q414" t="s">
        <v>2043</v>
      </c>
      <c r="R414" t="s">
        <v>2049</v>
      </c>
      <c r="S414" s="15">
        <f t="shared" si="26"/>
        <v>41642.25</v>
      </c>
      <c r="T414" s="15">
        <f t="shared" si="27"/>
        <v>41652.25</v>
      </c>
    </row>
    <row r="415" spans="1:20" ht="17" x14ac:dyDescent="0.2">
      <c r="A415">
        <v>413</v>
      </c>
      <c r="B415" t="s">
        <v>876</v>
      </c>
      <c r="C415" s="3" t="s">
        <v>877</v>
      </c>
      <c r="D415">
        <v>189500</v>
      </c>
      <c r="E415">
        <v>117628</v>
      </c>
      <c r="F415" t="s">
        <v>47</v>
      </c>
      <c r="G415">
        <v>1089</v>
      </c>
      <c r="H415" t="s">
        <v>21</v>
      </c>
      <c r="I415" t="s">
        <v>22</v>
      </c>
      <c r="J415">
        <v>1543298400</v>
      </c>
      <c r="K415">
        <v>1545631200</v>
      </c>
      <c r="L415" t="b">
        <v>0</v>
      </c>
      <c r="M415" t="b">
        <v>0</v>
      </c>
      <c r="N415" t="s">
        <v>71</v>
      </c>
      <c r="O415" s="5">
        <f t="shared" si="24"/>
        <v>0.62072823218997364</v>
      </c>
      <c r="P415" s="7">
        <f t="shared" si="25"/>
        <v>108.01469237832875</v>
      </c>
      <c r="Q415" t="s">
        <v>2037</v>
      </c>
      <c r="R415" t="s">
        <v>2045</v>
      </c>
      <c r="S415" s="15">
        <f t="shared" si="26"/>
        <v>43431.25</v>
      </c>
      <c r="T415" s="15">
        <f t="shared" si="27"/>
        <v>43458.25</v>
      </c>
    </row>
    <row r="416" spans="1:20" ht="17" x14ac:dyDescent="0.2">
      <c r="A416">
        <v>414</v>
      </c>
      <c r="B416" t="s">
        <v>878</v>
      </c>
      <c r="C416" s="3" t="s">
        <v>879</v>
      </c>
      <c r="D416">
        <v>188200</v>
      </c>
      <c r="E416">
        <v>159405</v>
      </c>
      <c r="F416" t="s">
        <v>14</v>
      </c>
      <c r="G416">
        <v>5497</v>
      </c>
      <c r="H416" t="s">
        <v>21</v>
      </c>
      <c r="I416" t="s">
        <v>22</v>
      </c>
      <c r="J416">
        <v>1271739600</v>
      </c>
      <c r="K416">
        <v>1272430800</v>
      </c>
      <c r="L416" t="b">
        <v>0</v>
      </c>
      <c r="M416" t="b">
        <v>1</v>
      </c>
      <c r="N416" t="s">
        <v>17</v>
      </c>
      <c r="O416" s="5">
        <f t="shared" si="24"/>
        <v>0.84699787460148779</v>
      </c>
      <c r="P416" s="7">
        <f t="shared" si="25"/>
        <v>28.998544660724033</v>
      </c>
      <c r="Q416" t="s">
        <v>2029</v>
      </c>
      <c r="R416" t="s">
        <v>2030</v>
      </c>
      <c r="S416" s="15">
        <f t="shared" si="26"/>
        <v>40288.208333333336</v>
      </c>
      <c r="T416" s="15">
        <f t="shared" si="27"/>
        <v>40296.208333333336</v>
      </c>
    </row>
    <row r="417" spans="1:20" ht="17" x14ac:dyDescent="0.2">
      <c r="A417">
        <v>415</v>
      </c>
      <c r="B417" t="s">
        <v>880</v>
      </c>
      <c r="C417" s="3" t="s">
        <v>881</v>
      </c>
      <c r="D417">
        <v>113500</v>
      </c>
      <c r="E417">
        <v>12552</v>
      </c>
      <c r="F417" t="s">
        <v>14</v>
      </c>
      <c r="G417">
        <v>418</v>
      </c>
      <c r="H417" t="s">
        <v>21</v>
      </c>
      <c r="I417" t="s">
        <v>22</v>
      </c>
      <c r="J417">
        <v>1326434400</v>
      </c>
      <c r="K417">
        <v>1327903200</v>
      </c>
      <c r="L417" t="b">
        <v>0</v>
      </c>
      <c r="M417" t="b">
        <v>0</v>
      </c>
      <c r="N417" t="s">
        <v>33</v>
      </c>
      <c r="O417" s="5">
        <f t="shared" si="24"/>
        <v>0.11059030837004405</v>
      </c>
      <c r="P417" s="7">
        <f t="shared" si="25"/>
        <v>30.028708133971293</v>
      </c>
      <c r="Q417" t="s">
        <v>2035</v>
      </c>
      <c r="R417" t="s">
        <v>2036</v>
      </c>
      <c r="S417" s="15">
        <f t="shared" si="26"/>
        <v>40921.25</v>
      </c>
      <c r="T417" s="15">
        <f t="shared" si="27"/>
        <v>40938.25</v>
      </c>
    </row>
    <row r="418" spans="1:20" ht="34" x14ac:dyDescent="0.2">
      <c r="A418">
        <v>416</v>
      </c>
      <c r="B418" t="s">
        <v>882</v>
      </c>
      <c r="C418" s="3" t="s">
        <v>883</v>
      </c>
      <c r="D418">
        <v>134600</v>
      </c>
      <c r="E418">
        <v>59007</v>
      </c>
      <c r="F418" t="s">
        <v>14</v>
      </c>
      <c r="G418">
        <v>1439</v>
      </c>
      <c r="H418" t="s">
        <v>21</v>
      </c>
      <c r="I418" t="s">
        <v>22</v>
      </c>
      <c r="J418">
        <v>1295244000</v>
      </c>
      <c r="K418">
        <v>1296021600</v>
      </c>
      <c r="L418" t="b">
        <v>0</v>
      </c>
      <c r="M418" t="b">
        <v>1</v>
      </c>
      <c r="N418" t="s">
        <v>42</v>
      </c>
      <c r="O418" s="5">
        <f t="shared" si="24"/>
        <v>0.43838781575037145</v>
      </c>
      <c r="P418" s="7">
        <f t="shared" si="25"/>
        <v>41.005559416261292</v>
      </c>
      <c r="Q418" t="s">
        <v>2037</v>
      </c>
      <c r="R418" t="s">
        <v>2038</v>
      </c>
      <c r="S418" s="15">
        <f t="shared" si="26"/>
        <v>40560.25</v>
      </c>
      <c r="T418" s="15">
        <f t="shared" si="27"/>
        <v>40569.25</v>
      </c>
    </row>
    <row r="419" spans="1:20" ht="17" x14ac:dyDescent="0.2">
      <c r="A419">
        <v>417</v>
      </c>
      <c r="B419" t="s">
        <v>884</v>
      </c>
      <c r="C419" s="3" t="s">
        <v>885</v>
      </c>
      <c r="D419">
        <v>1700</v>
      </c>
      <c r="E419">
        <v>943</v>
      </c>
      <c r="F419" t="s">
        <v>14</v>
      </c>
      <c r="G419">
        <v>15</v>
      </c>
      <c r="H419" t="s">
        <v>21</v>
      </c>
      <c r="I419" t="s">
        <v>22</v>
      </c>
      <c r="J419">
        <v>1541221200</v>
      </c>
      <c r="K419">
        <v>1543298400</v>
      </c>
      <c r="L419" t="b">
        <v>0</v>
      </c>
      <c r="M419" t="b">
        <v>0</v>
      </c>
      <c r="N419" t="s">
        <v>33</v>
      </c>
      <c r="O419" s="5">
        <f t="shared" si="24"/>
        <v>0.55470588235294116</v>
      </c>
      <c r="P419" s="7">
        <f t="shared" si="25"/>
        <v>62.866666666666667</v>
      </c>
      <c r="Q419" t="s">
        <v>2035</v>
      </c>
      <c r="R419" t="s">
        <v>2036</v>
      </c>
      <c r="S419" s="15">
        <f t="shared" si="26"/>
        <v>43407.208333333328</v>
      </c>
      <c r="T419" s="15">
        <f t="shared" si="27"/>
        <v>43431.25</v>
      </c>
    </row>
    <row r="420" spans="1:20" ht="17" x14ac:dyDescent="0.2">
      <c r="A420">
        <v>418</v>
      </c>
      <c r="B420" t="s">
        <v>105</v>
      </c>
      <c r="C420" s="3" t="s">
        <v>886</v>
      </c>
      <c r="D420">
        <v>163700</v>
      </c>
      <c r="E420">
        <v>93963</v>
      </c>
      <c r="F420" t="s">
        <v>14</v>
      </c>
      <c r="G420">
        <v>1999</v>
      </c>
      <c r="H420" t="s">
        <v>15</v>
      </c>
      <c r="I420" t="s">
        <v>16</v>
      </c>
      <c r="J420">
        <v>1336280400</v>
      </c>
      <c r="K420">
        <v>1336366800</v>
      </c>
      <c r="L420" t="b">
        <v>0</v>
      </c>
      <c r="M420" t="b">
        <v>0</v>
      </c>
      <c r="N420" t="s">
        <v>42</v>
      </c>
      <c r="O420" s="5">
        <f t="shared" si="24"/>
        <v>0.57399511301160655</v>
      </c>
      <c r="P420" s="7">
        <f t="shared" si="25"/>
        <v>47.005002501250623</v>
      </c>
      <c r="Q420" t="s">
        <v>2037</v>
      </c>
      <c r="R420" t="s">
        <v>2038</v>
      </c>
      <c r="S420" s="15">
        <f t="shared" si="26"/>
        <v>41035.208333333336</v>
      </c>
      <c r="T420" s="15">
        <f t="shared" si="27"/>
        <v>41036.208333333336</v>
      </c>
    </row>
    <row r="421" spans="1:20" ht="17" x14ac:dyDescent="0.2">
      <c r="A421">
        <v>419</v>
      </c>
      <c r="B421" t="s">
        <v>887</v>
      </c>
      <c r="C421" s="3" t="s">
        <v>888</v>
      </c>
      <c r="D421">
        <v>113800</v>
      </c>
      <c r="E421">
        <v>140469</v>
      </c>
      <c r="F421" t="s">
        <v>20</v>
      </c>
      <c r="G421">
        <v>5203</v>
      </c>
      <c r="H421" t="s">
        <v>21</v>
      </c>
      <c r="I421" t="s">
        <v>22</v>
      </c>
      <c r="J421">
        <v>1324533600</v>
      </c>
      <c r="K421">
        <v>1325052000</v>
      </c>
      <c r="L421" t="b">
        <v>0</v>
      </c>
      <c r="M421" t="b">
        <v>0</v>
      </c>
      <c r="N421" t="s">
        <v>28</v>
      </c>
      <c r="O421" s="5">
        <f t="shared" si="24"/>
        <v>1.2343497363796134</v>
      </c>
      <c r="P421" s="7">
        <f t="shared" si="25"/>
        <v>26.997693638285604</v>
      </c>
      <c r="Q421" t="s">
        <v>2033</v>
      </c>
      <c r="R421" t="s">
        <v>2034</v>
      </c>
      <c r="S421" s="15">
        <f t="shared" si="26"/>
        <v>40899.25</v>
      </c>
      <c r="T421" s="15">
        <f t="shared" si="27"/>
        <v>40905.25</v>
      </c>
    </row>
    <row r="422" spans="1:20" ht="17" x14ac:dyDescent="0.2">
      <c r="A422">
        <v>420</v>
      </c>
      <c r="B422" t="s">
        <v>889</v>
      </c>
      <c r="C422" s="3" t="s">
        <v>890</v>
      </c>
      <c r="D422">
        <v>5000</v>
      </c>
      <c r="E422">
        <v>6423</v>
      </c>
      <c r="F422" t="s">
        <v>20</v>
      </c>
      <c r="G422">
        <v>94</v>
      </c>
      <c r="H422" t="s">
        <v>21</v>
      </c>
      <c r="I422" t="s">
        <v>22</v>
      </c>
      <c r="J422">
        <v>1498366800</v>
      </c>
      <c r="K422">
        <v>1499576400</v>
      </c>
      <c r="L422" t="b">
        <v>0</v>
      </c>
      <c r="M422" t="b">
        <v>0</v>
      </c>
      <c r="N422" t="s">
        <v>33</v>
      </c>
      <c r="O422" s="5">
        <f t="shared" si="24"/>
        <v>1.2846</v>
      </c>
      <c r="P422" s="7">
        <f t="shared" si="25"/>
        <v>68.329787234042556</v>
      </c>
      <c r="Q422" t="s">
        <v>2035</v>
      </c>
      <c r="R422" t="s">
        <v>2036</v>
      </c>
      <c r="S422" s="15">
        <f t="shared" si="26"/>
        <v>42911.208333333328</v>
      </c>
      <c r="T422" s="15">
        <f t="shared" si="27"/>
        <v>42925.208333333328</v>
      </c>
    </row>
    <row r="423" spans="1:20" ht="17" x14ac:dyDescent="0.2">
      <c r="A423">
        <v>421</v>
      </c>
      <c r="B423" t="s">
        <v>891</v>
      </c>
      <c r="C423" s="3" t="s">
        <v>892</v>
      </c>
      <c r="D423">
        <v>9400</v>
      </c>
      <c r="E423">
        <v>6015</v>
      </c>
      <c r="F423" t="s">
        <v>14</v>
      </c>
      <c r="G423">
        <v>118</v>
      </c>
      <c r="H423" t="s">
        <v>21</v>
      </c>
      <c r="I423" t="s">
        <v>22</v>
      </c>
      <c r="J423">
        <v>1498712400</v>
      </c>
      <c r="K423">
        <v>1501304400</v>
      </c>
      <c r="L423" t="b">
        <v>0</v>
      </c>
      <c r="M423" t="b">
        <v>1</v>
      </c>
      <c r="N423" t="s">
        <v>65</v>
      </c>
      <c r="O423" s="5">
        <f t="shared" si="24"/>
        <v>0.63989361702127656</v>
      </c>
      <c r="P423" s="7">
        <f t="shared" si="25"/>
        <v>50.974576271186443</v>
      </c>
      <c r="Q423" t="s">
        <v>2033</v>
      </c>
      <c r="R423" t="s">
        <v>2042</v>
      </c>
      <c r="S423" s="15">
        <f t="shared" si="26"/>
        <v>42915.208333333328</v>
      </c>
      <c r="T423" s="15">
        <f t="shared" si="27"/>
        <v>42945.208333333328</v>
      </c>
    </row>
    <row r="424" spans="1:20" ht="34" x14ac:dyDescent="0.2">
      <c r="A424">
        <v>422</v>
      </c>
      <c r="B424" t="s">
        <v>893</v>
      </c>
      <c r="C424" s="3" t="s">
        <v>894</v>
      </c>
      <c r="D424">
        <v>8700</v>
      </c>
      <c r="E424">
        <v>11075</v>
      </c>
      <c r="F424" t="s">
        <v>20</v>
      </c>
      <c r="G424">
        <v>205</v>
      </c>
      <c r="H424" t="s">
        <v>21</v>
      </c>
      <c r="I424" t="s">
        <v>22</v>
      </c>
      <c r="J424">
        <v>1271480400</v>
      </c>
      <c r="K424">
        <v>1273208400</v>
      </c>
      <c r="L424" t="b">
        <v>0</v>
      </c>
      <c r="M424" t="b">
        <v>1</v>
      </c>
      <c r="N424" t="s">
        <v>33</v>
      </c>
      <c r="O424" s="5">
        <f t="shared" si="24"/>
        <v>1.2729885057471264</v>
      </c>
      <c r="P424" s="7">
        <f t="shared" si="25"/>
        <v>54.024390243902438</v>
      </c>
      <c r="Q424" t="s">
        <v>2035</v>
      </c>
      <c r="R424" t="s">
        <v>2036</v>
      </c>
      <c r="S424" s="15">
        <f t="shared" si="26"/>
        <v>40285.208333333336</v>
      </c>
      <c r="T424" s="15">
        <f t="shared" si="27"/>
        <v>40305.208333333336</v>
      </c>
    </row>
    <row r="425" spans="1:20" ht="17" x14ac:dyDescent="0.2">
      <c r="A425">
        <v>423</v>
      </c>
      <c r="B425" t="s">
        <v>895</v>
      </c>
      <c r="C425" s="3" t="s">
        <v>896</v>
      </c>
      <c r="D425">
        <v>147800</v>
      </c>
      <c r="E425">
        <v>15723</v>
      </c>
      <c r="F425" t="s">
        <v>14</v>
      </c>
      <c r="G425">
        <v>162</v>
      </c>
      <c r="H425" t="s">
        <v>21</v>
      </c>
      <c r="I425" t="s">
        <v>22</v>
      </c>
      <c r="J425">
        <v>1316667600</v>
      </c>
      <c r="K425">
        <v>1316840400</v>
      </c>
      <c r="L425" t="b">
        <v>0</v>
      </c>
      <c r="M425" t="b">
        <v>1</v>
      </c>
      <c r="N425" t="s">
        <v>17</v>
      </c>
      <c r="O425" s="5">
        <f t="shared" si="24"/>
        <v>0.10638024357239513</v>
      </c>
      <c r="P425" s="7">
        <f t="shared" si="25"/>
        <v>97.055555555555557</v>
      </c>
      <c r="Q425" t="s">
        <v>2029</v>
      </c>
      <c r="R425" t="s">
        <v>2030</v>
      </c>
      <c r="S425" s="15">
        <f t="shared" si="26"/>
        <v>40808.208333333336</v>
      </c>
      <c r="T425" s="15">
        <f t="shared" si="27"/>
        <v>40810.208333333336</v>
      </c>
    </row>
    <row r="426" spans="1:20" ht="17" x14ac:dyDescent="0.2">
      <c r="A426">
        <v>424</v>
      </c>
      <c r="B426" t="s">
        <v>897</v>
      </c>
      <c r="C426" s="3" t="s">
        <v>898</v>
      </c>
      <c r="D426">
        <v>5100</v>
      </c>
      <c r="E426">
        <v>2064</v>
      </c>
      <c r="F426" t="s">
        <v>14</v>
      </c>
      <c r="G426">
        <v>83</v>
      </c>
      <c r="H426" t="s">
        <v>21</v>
      </c>
      <c r="I426" t="s">
        <v>22</v>
      </c>
      <c r="J426">
        <v>1524027600</v>
      </c>
      <c r="K426">
        <v>1524546000</v>
      </c>
      <c r="L426" t="b">
        <v>0</v>
      </c>
      <c r="M426" t="b">
        <v>0</v>
      </c>
      <c r="N426" t="s">
        <v>60</v>
      </c>
      <c r="O426" s="5">
        <f t="shared" si="24"/>
        <v>0.40470588235294119</v>
      </c>
      <c r="P426" s="7">
        <f t="shared" si="25"/>
        <v>24.867469879518072</v>
      </c>
      <c r="Q426" t="s">
        <v>2031</v>
      </c>
      <c r="R426" t="s">
        <v>2041</v>
      </c>
      <c r="S426" s="15">
        <f t="shared" si="26"/>
        <v>43208.208333333328</v>
      </c>
      <c r="T426" s="15">
        <f t="shared" si="27"/>
        <v>43214.208333333328</v>
      </c>
    </row>
    <row r="427" spans="1:20" ht="17" x14ac:dyDescent="0.2">
      <c r="A427">
        <v>425</v>
      </c>
      <c r="B427" t="s">
        <v>899</v>
      </c>
      <c r="C427" s="3" t="s">
        <v>900</v>
      </c>
      <c r="D427">
        <v>2700</v>
      </c>
      <c r="E427">
        <v>7767</v>
      </c>
      <c r="F427" t="s">
        <v>20</v>
      </c>
      <c r="G427">
        <v>92</v>
      </c>
      <c r="H427" t="s">
        <v>21</v>
      </c>
      <c r="I427" t="s">
        <v>22</v>
      </c>
      <c r="J427">
        <v>1438059600</v>
      </c>
      <c r="K427">
        <v>1438578000</v>
      </c>
      <c r="L427" t="b">
        <v>0</v>
      </c>
      <c r="M427" t="b">
        <v>0</v>
      </c>
      <c r="N427" t="s">
        <v>122</v>
      </c>
      <c r="O427" s="5">
        <f t="shared" si="24"/>
        <v>2.8766666666666665</v>
      </c>
      <c r="P427" s="7">
        <f t="shared" si="25"/>
        <v>84.423913043478265</v>
      </c>
      <c r="Q427" t="s">
        <v>2050</v>
      </c>
      <c r="R427" t="s">
        <v>2051</v>
      </c>
      <c r="S427" s="15">
        <f t="shared" si="26"/>
        <v>42213.208333333328</v>
      </c>
      <c r="T427" s="15">
        <f t="shared" si="27"/>
        <v>42219.208333333328</v>
      </c>
    </row>
    <row r="428" spans="1:20" ht="17" x14ac:dyDescent="0.2">
      <c r="A428">
        <v>426</v>
      </c>
      <c r="B428" t="s">
        <v>901</v>
      </c>
      <c r="C428" s="3" t="s">
        <v>902</v>
      </c>
      <c r="D428">
        <v>1800</v>
      </c>
      <c r="E428">
        <v>10313</v>
      </c>
      <c r="F428" t="s">
        <v>20</v>
      </c>
      <c r="G428">
        <v>219</v>
      </c>
      <c r="H428" t="s">
        <v>21</v>
      </c>
      <c r="I428" t="s">
        <v>22</v>
      </c>
      <c r="J428">
        <v>1361944800</v>
      </c>
      <c r="K428">
        <v>1362549600</v>
      </c>
      <c r="L428" t="b">
        <v>0</v>
      </c>
      <c r="M428" t="b">
        <v>0</v>
      </c>
      <c r="N428" t="s">
        <v>33</v>
      </c>
      <c r="O428" s="5">
        <f t="shared" si="24"/>
        <v>5.7294444444444448</v>
      </c>
      <c r="P428" s="7">
        <f t="shared" si="25"/>
        <v>47.091324200913242</v>
      </c>
      <c r="Q428" t="s">
        <v>2035</v>
      </c>
      <c r="R428" t="s">
        <v>2036</v>
      </c>
      <c r="S428" s="15">
        <f t="shared" si="26"/>
        <v>41332.25</v>
      </c>
      <c r="T428" s="15">
        <f t="shared" si="27"/>
        <v>41339.25</v>
      </c>
    </row>
    <row r="429" spans="1:20" ht="17" x14ac:dyDescent="0.2">
      <c r="A429">
        <v>427</v>
      </c>
      <c r="B429" t="s">
        <v>903</v>
      </c>
      <c r="C429" s="3" t="s">
        <v>904</v>
      </c>
      <c r="D429">
        <v>174500</v>
      </c>
      <c r="E429">
        <v>197018</v>
      </c>
      <c r="F429" t="s">
        <v>20</v>
      </c>
      <c r="G429">
        <v>2526</v>
      </c>
      <c r="H429" t="s">
        <v>21</v>
      </c>
      <c r="I429" t="s">
        <v>22</v>
      </c>
      <c r="J429">
        <v>1410584400</v>
      </c>
      <c r="K429">
        <v>1413349200</v>
      </c>
      <c r="L429" t="b">
        <v>0</v>
      </c>
      <c r="M429" t="b">
        <v>1</v>
      </c>
      <c r="N429" t="s">
        <v>33</v>
      </c>
      <c r="O429" s="5">
        <f t="shared" si="24"/>
        <v>1.1290429799426933</v>
      </c>
      <c r="P429" s="7">
        <f t="shared" si="25"/>
        <v>77.996041171813147</v>
      </c>
      <c r="Q429" t="s">
        <v>2035</v>
      </c>
      <c r="R429" t="s">
        <v>2036</v>
      </c>
      <c r="S429" s="15">
        <f t="shared" si="26"/>
        <v>41895.208333333336</v>
      </c>
      <c r="T429" s="15">
        <f t="shared" si="27"/>
        <v>41927.208333333336</v>
      </c>
    </row>
    <row r="430" spans="1:20" ht="17" x14ac:dyDescent="0.2">
      <c r="A430">
        <v>428</v>
      </c>
      <c r="B430" t="s">
        <v>905</v>
      </c>
      <c r="C430" s="3" t="s">
        <v>906</v>
      </c>
      <c r="D430">
        <v>101400</v>
      </c>
      <c r="E430">
        <v>47037</v>
      </c>
      <c r="F430" t="s">
        <v>14</v>
      </c>
      <c r="G430">
        <v>747</v>
      </c>
      <c r="H430" t="s">
        <v>21</v>
      </c>
      <c r="I430" t="s">
        <v>22</v>
      </c>
      <c r="J430">
        <v>1297404000</v>
      </c>
      <c r="K430">
        <v>1298008800</v>
      </c>
      <c r="L430" t="b">
        <v>0</v>
      </c>
      <c r="M430" t="b">
        <v>0</v>
      </c>
      <c r="N430" t="s">
        <v>71</v>
      </c>
      <c r="O430" s="5">
        <f t="shared" si="24"/>
        <v>0.46387573964497042</v>
      </c>
      <c r="P430" s="7">
        <f t="shared" si="25"/>
        <v>62.967871485943775</v>
      </c>
      <c r="Q430" t="s">
        <v>2037</v>
      </c>
      <c r="R430" t="s">
        <v>2045</v>
      </c>
      <c r="S430" s="15">
        <f t="shared" si="26"/>
        <v>40585.25</v>
      </c>
      <c r="T430" s="15">
        <f t="shared" si="27"/>
        <v>40592.25</v>
      </c>
    </row>
    <row r="431" spans="1:20" ht="17" x14ac:dyDescent="0.2">
      <c r="A431">
        <v>429</v>
      </c>
      <c r="B431" t="s">
        <v>907</v>
      </c>
      <c r="C431" s="3" t="s">
        <v>908</v>
      </c>
      <c r="D431">
        <v>191000</v>
      </c>
      <c r="E431">
        <v>173191</v>
      </c>
      <c r="F431" t="s">
        <v>74</v>
      </c>
      <c r="G431">
        <v>2138</v>
      </c>
      <c r="H431" t="s">
        <v>21</v>
      </c>
      <c r="I431" t="s">
        <v>22</v>
      </c>
      <c r="J431">
        <v>1392012000</v>
      </c>
      <c r="K431">
        <v>1394427600</v>
      </c>
      <c r="L431" t="b">
        <v>0</v>
      </c>
      <c r="M431" t="b">
        <v>1</v>
      </c>
      <c r="N431" t="s">
        <v>122</v>
      </c>
      <c r="O431" s="5">
        <f t="shared" si="24"/>
        <v>0.90675916230366493</v>
      </c>
      <c r="P431" s="7">
        <f t="shared" si="25"/>
        <v>81.006080449017773</v>
      </c>
      <c r="Q431" t="s">
        <v>2050</v>
      </c>
      <c r="R431" t="s">
        <v>2051</v>
      </c>
      <c r="S431" s="15">
        <f t="shared" si="26"/>
        <v>41680.25</v>
      </c>
      <c r="T431" s="15">
        <f t="shared" si="27"/>
        <v>41708.208333333336</v>
      </c>
    </row>
    <row r="432" spans="1:20" ht="34" x14ac:dyDescent="0.2">
      <c r="A432">
        <v>430</v>
      </c>
      <c r="B432" t="s">
        <v>909</v>
      </c>
      <c r="C432" s="3" t="s">
        <v>910</v>
      </c>
      <c r="D432">
        <v>8100</v>
      </c>
      <c r="E432">
        <v>5487</v>
      </c>
      <c r="F432" t="s">
        <v>14</v>
      </c>
      <c r="G432">
        <v>84</v>
      </c>
      <c r="H432" t="s">
        <v>21</v>
      </c>
      <c r="I432" t="s">
        <v>22</v>
      </c>
      <c r="J432">
        <v>1569733200</v>
      </c>
      <c r="K432">
        <v>1572670800</v>
      </c>
      <c r="L432" t="b">
        <v>0</v>
      </c>
      <c r="M432" t="b">
        <v>0</v>
      </c>
      <c r="N432" t="s">
        <v>33</v>
      </c>
      <c r="O432" s="5">
        <f t="shared" si="24"/>
        <v>0.67740740740740746</v>
      </c>
      <c r="P432" s="7">
        <f t="shared" si="25"/>
        <v>65.321428571428569</v>
      </c>
      <c r="Q432" t="s">
        <v>2035</v>
      </c>
      <c r="R432" t="s">
        <v>2036</v>
      </c>
      <c r="S432" s="15">
        <f t="shared" si="26"/>
        <v>43737.208333333328</v>
      </c>
      <c r="T432" s="15">
        <f t="shared" si="27"/>
        <v>43771.208333333328</v>
      </c>
    </row>
    <row r="433" spans="1:20" ht="17" x14ac:dyDescent="0.2">
      <c r="A433">
        <v>431</v>
      </c>
      <c r="B433" t="s">
        <v>911</v>
      </c>
      <c r="C433" s="3" t="s">
        <v>912</v>
      </c>
      <c r="D433">
        <v>5100</v>
      </c>
      <c r="E433">
        <v>9817</v>
      </c>
      <c r="F433" t="s">
        <v>20</v>
      </c>
      <c r="G433">
        <v>94</v>
      </c>
      <c r="H433" t="s">
        <v>21</v>
      </c>
      <c r="I433" t="s">
        <v>22</v>
      </c>
      <c r="J433">
        <v>1529643600</v>
      </c>
      <c r="K433">
        <v>1531112400</v>
      </c>
      <c r="L433" t="b">
        <v>1</v>
      </c>
      <c r="M433" t="b">
        <v>0</v>
      </c>
      <c r="N433" t="s">
        <v>33</v>
      </c>
      <c r="O433" s="5">
        <f t="shared" si="24"/>
        <v>1.9249019607843136</v>
      </c>
      <c r="P433" s="7">
        <f t="shared" si="25"/>
        <v>104.43617021276596</v>
      </c>
      <c r="Q433" t="s">
        <v>2035</v>
      </c>
      <c r="R433" t="s">
        <v>2036</v>
      </c>
      <c r="S433" s="15">
        <f t="shared" si="26"/>
        <v>43273.208333333328</v>
      </c>
      <c r="T433" s="15">
        <f t="shared" si="27"/>
        <v>43290.208333333328</v>
      </c>
    </row>
    <row r="434" spans="1:20" ht="17" x14ac:dyDescent="0.2">
      <c r="A434">
        <v>432</v>
      </c>
      <c r="B434" t="s">
        <v>913</v>
      </c>
      <c r="C434" s="3" t="s">
        <v>914</v>
      </c>
      <c r="D434">
        <v>7700</v>
      </c>
      <c r="E434">
        <v>6369</v>
      </c>
      <c r="F434" t="s">
        <v>14</v>
      </c>
      <c r="G434">
        <v>91</v>
      </c>
      <c r="H434" t="s">
        <v>21</v>
      </c>
      <c r="I434" t="s">
        <v>22</v>
      </c>
      <c r="J434">
        <v>1399006800</v>
      </c>
      <c r="K434">
        <v>1400734800</v>
      </c>
      <c r="L434" t="b">
        <v>0</v>
      </c>
      <c r="M434" t="b">
        <v>0</v>
      </c>
      <c r="N434" t="s">
        <v>33</v>
      </c>
      <c r="O434" s="5">
        <f t="shared" si="24"/>
        <v>0.82714285714285718</v>
      </c>
      <c r="P434" s="7">
        <f t="shared" si="25"/>
        <v>69.989010989010993</v>
      </c>
      <c r="Q434" t="s">
        <v>2035</v>
      </c>
      <c r="R434" t="s">
        <v>2036</v>
      </c>
      <c r="S434" s="15">
        <f t="shared" si="26"/>
        <v>41761.208333333336</v>
      </c>
      <c r="T434" s="15">
        <f t="shared" si="27"/>
        <v>41781.208333333336</v>
      </c>
    </row>
    <row r="435" spans="1:20" ht="17" x14ac:dyDescent="0.2">
      <c r="A435">
        <v>433</v>
      </c>
      <c r="B435" t="s">
        <v>915</v>
      </c>
      <c r="C435" s="3" t="s">
        <v>916</v>
      </c>
      <c r="D435">
        <v>121400</v>
      </c>
      <c r="E435">
        <v>65755</v>
      </c>
      <c r="F435" t="s">
        <v>14</v>
      </c>
      <c r="G435">
        <v>792</v>
      </c>
      <c r="H435" t="s">
        <v>21</v>
      </c>
      <c r="I435" t="s">
        <v>22</v>
      </c>
      <c r="J435">
        <v>1385359200</v>
      </c>
      <c r="K435">
        <v>1386741600</v>
      </c>
      <c r="L435" t="b">
        <v>0</v>
      </c>
      <c r="M435" t="b">
        <v>1</v>
      </c>
      <c r="N435" t="s">
        <v>42</v>
      </c>
      <c r="O435" s="5">
        <f t="shared" si="24"/>
        <v>0.54163920922570019</v>
      </c>
      <c r="P435" s="7">
        <f t="shared" si="25"/>
        <v>83.023989898989896</v>
      </c>
      <c r="Q435" t="s">
        <v>2037</v>
      </c>
      <c r="R435" t="s">
        <v>2038</v>
      </c>
      <c r="S435" s="15">
        <f t="shared" si="26"/>
        <v>41603.25</v>
      </c>
      <c r="T435" s="15">
        <f t="shared" si="27"/>
        <v>41619.25</v>
      </c>
    </row>
    <row r="436" spans="1:20" ht="17" x14ac:dyDescent="0.2">
      <c r="A436">
        <v>434</v>
      </c>
      <c r="B436" t="s">
        <v>917</v>
      </c>
      <c r="C436" s="3" t="s">
        <v>918</v>
      </c>
      <c r="D436">
        <v>5400</v>
      </c>
      <c r="E436">
        <v>903</v>
      </c>
      <c r="F436" t="s">
        <v>74</v>
      </c>
      <c r="G436">
        <v>10</v>
      </c>
      <c r="H436" t="s">
        <v>15</v>
      </c>
      <c r="I436" t="s">
        <v>16</v>
      </c>
      <c r="J436">
        <v>1480572000</v>
      </c>
      <c r="K436">
        <v>1481781600</v>
      </c>
      <c r="L436" t="b">
        <v>1</v>
      </c>
      <c r="M436" t="b">
        <v>0</v>
      </c>
      <c r="N436" t="s">
        <v>33</v>
      </c>
      <c r="O436" s="5">
        <f t="shared" si="24"/>
        <v>0.16722222222222222</v>
      </c>
      <c r="P436" s="7">
        <f t="shared" si="25"/>
        <v>90.3</v>
      </c>
      <c r="Q436" t="s">
        <v>2035</v>
      </c>
      <c r="R436" t="s">
        <v>2036</v>
      </c>
      <c r="S436" s="15">
        <f t="shared" si="26"/>
        <v>42705.25</v>
      </c>
      <c r="T436" s="15">
        <f t="shared" si="27"/>
        <v>42719.25</v>
      </c>
    </row>
    <row r="437" spans="1:20" ht="17" x14ac:dyDescent="0.2">
      <c r="A437">
        <v>435</v>
      </c>
      <c r="B437" t="s">
        <v>919</v>
      </c>
      <c r="C437" s="3" t="s">
        <v>920</v>
      </c>
      <c r="D437">
        <v>152400</v>
      </c>
      <c r="E437">
        <v>178120</v>
      </c>
      <c r="F437" t="s">
        <v>20</v>
      </c>
      <c r="G437">
        <v>1713</v>
      </c>
      <c r="H437" t="s">
        <v>107</v>
      </c>
      <c r="I437" t="s">
        <v>108</v>
      </c>
      <c r="J437">
        <v>1418623200</v>
      </c>
      <c r="K437">
        <v>1419660000</v>
      </c>
      <c r="L437" t="b">
        <v>0</v>
      </c>
      <c r="M437" t="b">
        <v>1</v>
      </c>
      <c r="N437" t="s">
        <v>33</v>
      </c>
      <c r="O437" s="5">
        <f t="shared" si="24"/>
        <v>1.168766404199475</v>
      </c>
      <c r="P437" s="7">
        <f t="shared" si="25"/>
        <v>103.98131932282546</v>
      </c>
      <c r="Q437" t="s">
        <v>2035</v>
      </c>
      <c r="R437" t="s">
        <v>2036</v>
      </c>
      <c r="S437" s="15">
        <f t="shared" si="26"/>
        <v>41988.25</v>
      </c>
      <c r="T437" s="15">
        <f t="shared" si="27"/>
        <v>42000.25</v>
      </c>
    </row>
    <row r="438" spans="1:20" ht="17" x14ac:dyDescent="0.2">
      <c r="A438">
        <v>436</v>
      </c>
      <c r="B438" t="s">
        <v>921</v>
      </c>
      <c r="C438" s="3" t="s">
        <v>922</v>
      </c>
      <c r="D438">
        <v>1300</v>
      </c>
      <c r="E438">
        <v>13678</v>
      </c>
      <c r="F438" t="s">
        <v>20</v>
      </c>
      <c r="G438">
        <v>249</v>
      </c>
      <c r="H438" t="s">
        <v>21</v>
      </c>
      <c r="I438" t="s">
        <v>22</v>
      </c>
      <c r="J438">
        <v>1555736400</v>
      </c>
      <c r="K438">
        <v>1555822800</v>
      </c>
      <c r="L438" t="b">
        <v>0</v>
      </c>
      <c r="M438" t="b">
        <v>0</v>
      </c>
      <c r="N438" t="s">
        <v>159</v>
      </c>
      <c r="O438" s="5">
        <f t="shared" si="24"/>
        <v>10.521538461538462</v>
      </c>
      <c r="P438" s="7">
        <f t="shared" si="25"/>
        <v>54.931726907630519</v>
      </c>
      <c r="Q438" t="s">
        <v>2031</v>
      </c>
      <c r="R438" t="s">
        <v>2054</v>
      </c>
      <c r="S438" s="15">
        <f t="shared" si="26"/>
        <v>43575.208333333328</v>
      </c>
      <c r="T438" s="15">
        <f t="shared" si="27"/>
        <v>43576.208333333328</v>
      </c>
    </row>
    <row r="439" spans="1:20" ht="17" x14ac:dyDescent="0.2">
      <c r="A439">
        <v>437</v>
      </c>
      <c r="B439" t="s">
        <v>923</v>
      </c>
      <c r="C439" s="3" t="s">
        <v>924</v>
      </c>
      <c r="D439">
        <v>8100</v>
      </c>
      <c r="E439">
        <v>9969</v>
      </c>
      <c r="F439" t="s">
        <v>20</v>
      </c>
      <c r="G439">
        <v>192</v>
      </c>
      <c r="H439" t="s">
        <v>21</v>
      </c>
      <c r="I439" t="s">
        <v>22</v>
      </c>
      <c r="J439">
        <v>1442120400</v>
      </c>
      <c r="K439">
        <v>1442379600</v>
      </c>
      <c r="L439" t="b">
        <v>0</v>
      </c>
      <c r="M439" t="b">
        <v>1</v>
      </c>
      <c r="N439" t="s">
        <v>71</v>
      </c>
      <c r="O439" s="5">
        <f t="shared" si="24"/>
        <v>1.2307407407407407</v>
      </c>
      <c r="P439" s="7">
        <f t="shared" si="25"/>
        <v>51.921875</v>
      </c>
      <c r="Q439" t="s">
        <v>2037</v>
      </c>
      <c r="R439" t="s">
        <v>2045</v>
      </c>
      <c r="S439" s="15">
        <f t="shared" si="26"/>
        <v>42260.208333333328</v>
      </c>
      <c r="T439" s="15">
        <f t="shared" si="27"/>
        <v>42263.208333333328</v>
      </c>
    </row>
    <row r="440" spans="1:20" ht="34" x14ac:dyDescent="0.2">
      <c r="A440">
        <v>438</v>
      </c>
      <c r="B440" t="s">
        <v>925</v>
      </c>
      <c r="C440" s="3" t="s">
        <v>926</v>
      </c>
      <c r="D440">
        <v>8300</v>
      </c>
      <c r="E440">
        <v>14827</v>
      </c>
      <c r="F440" t="s">
        <v>20</v>
      </c>
      <c r="G440">
        <v>247</v>
      </c>
      <c r="H440" t="s">
        <v>21</v>
      </c>
      <c r="I440" t="s">
        <v>22</v>
      </c>
      <c r="J440">
        <v>1362376800</v>
      </c>
      <c r="K440">
        <v>1364965200</v>
      </c>
      <c r="L440" t="b">
        <v>0</v>
      </c>
      <c r="M440" t="b">
        <v>0</v>
      </c>
      <c r="N440" t="s">
        <v>33</v>
      </c>
      <c r="O440" s="5">
        <f t="shared" si="24"/>
        <v>1.7863855421686747</v>
      </c>
      <c r="P440" s="7">
        <f t="shared" si="25"/>
        <v>60.02834008097166</v>
      </c>
      <c r="Q440" t="s">
        <v>2035</v>
      </c>
      <c r="R440" t="s">
        <v>2036</v>
      </c>
      <c r="S440" s="15">
        <f t="shared" si="26"/>
        <v>41337.25</v>
      </c>
      <c r="T440" s="15">
        <f t="shared" si="27"/>
        <v>41367.208333333336</v>
      </c>
    </row>
    <row r="441" spans="1:20" ht="17" x14ac:dyDescent="0.2">
      <c r="A441">
        <v>439</v>
      </c>
      <c r="B441" t="s">
        <v>927</v>
      </c>
      <c r="C441" s="3" t="s">
        <v>928</v>
      </c>
      <c r="D441">
        <v>28400</v>
      </c>
      <c r="E441">
        <v>100900</v>
      </c>
      <c r="F441" t="s">
        <v>20</v>
      </c>
      <c r="G441">
        <v>2293</v>
      </c>
      <c r="H441" t="s">
        <v>21</v>
      </c>
      <c r="I441" t="s">
        <v>22</v>
      </c>
      <c r="J441">
        <v>1478408400</v>
      </c>
      <c r="K441">
        <v>1479016800</v>
      </c>
      <c r="L441" t="b">
        <v>0</v>
      </c>
      <c r="M441" t="b">
        <v>0</v>
      </c>
      <c r="N441" t="s">
        <v>474</v>
      </c>
      <c r="O441" s="5">
        <f t="shared" si="24"/>
        <v>3.5528169014084505</v>
      </c>
      <c r="P441" s="7">
        <f t="shared" si="25"/>
        <v>44.003488879197555</v>
      </c>
      <c r="Q441" t="s">
        <v>2037</v>
      </c>
      <c r="R441" t="s">
        <v>2059</v>
      </c>
      <c r="S441" s="15">
        <f t="shared" si="26"/>
        <v>42680.208333333328</v>
      </c>
      <c r="T441" s="15">
        <f t="shared" si="27"/>
        <v>42687.25</v>
      </c>
    </row>
    <row r="442" spans="1:20" ht="17" x14ac:dyDescent="0.2">
      <c r="A442">
        <v>440</v>
      </c>
      <c r="B442" t="s">
        <v>929</v>
      </c>
      <c r="C442" s="3" t="s">
        <v>930</v>
      </c>
      <c r="D442">
        <v>102500</v>
      </c>
      <c r="E442">
        <v>165954</v>
      </c>
      <c r="F442" t="s">
        <v>20</v>
      </c>
      <c r="G442">
        <v>3131</v>
      </c>
      <c r="H442" t="s">
        <v>21</v>
      </c>
      <c r="I442" t="s">
        <v>22</v>
      </c>
      <c r="J442">
        <v>1498798800</v>
      </c>
      <c r="K442">
        <v>1499662800</v>
      </c>
      <c r="L442" t="b">
        <v>0</v>
      </c>
      <c r="M442" t="b">
        <v>0</v>
      </c>
      <c r="N442" t="s">
        <v>269</v>
      </c>
      <c r="O442" s="5">
        <f t="shared" si="24"/>
        <v>1.6190634146341463</v>
      </c>
      <c r="P442" s="7">
        <f t="shared" si="25"/>
        <v>53.003513254551258</v>
      </c>
      <c r="Q442" t="s">
        <v>2037</v>
      </c>
      <c r="R442" t="s">
        <v>2056</v>
      </c>
      <c r="S442" s="15">
        <f t="shared" si="26"/>
        <v>42916.208333333328</v>
      </c>
      <c r="T442" s="15">
        <f t="shared" si="27"/>
        <v>42926.208333333328</v>
      </c>
    </row>
    <row r="443" spans="1:20" ht="17" x14ac:dyDescent="0.2">
      <c r="A443">
        <v>441</v>
      </c>
      <c r="B443" t="s">
        <v>931</v>
      </c>
      <c r="C443" s="3" t="s">
        <v>932</v>
      </c>
      <c r="D443">
        <v>7000</v>
      </c>
      <c r="E443">
        <v>1744</v>
      </c>
      <c r="F443" t="s">
        <v>14</v>
      </c>
      <c r="G443">
        <v>32</v>
      </c>
      <c r="H443" t="s">
        <v>21</v>
      </c>
      <c r="I443" t="s">
        <v>22</v>
      </c>
      <c r="J443">
        <v>1335416400</v>
      </c>
      <c r="K443">
        <v>1337835600</v>
      </c>
      <c r="L443" t="b">
        <v>0</v>
      </c>
      <c r="M443" t="b">
        <v>0</v>
      </c>
      <c r="N443" t="s">
        <v>65</v>
      </c>
      <c r="O443" s="5">
        <f t="shared" si="24"/>
        <v>0.24914285714285714</v>
      </c>
      <c r="P443" s="7">
        <f t="shared" si="25"/>
        <v>54.5</v>
      </c>
      <c r="Q443" t="s">
        <v>2033</v>
      </c>
      <c r="R443" t="s">
        <v>2042</v>
      </c>
      <c r="S443" s="15">
        <f t="shared" si="26"/>
        <v>41025.208333333336</v>
      </c>
      <c r="T443" s="15">
        <f t="shared" si="27"/>
        <v>41053.208333333336</v>
      </c>
    </row>
    <row r="444" spans="1:20" ht="17" x14ac:dyDescent="0.2">
      <c r="A444">
        <v>442</v>
      </c>
      <c r="B444" t="s">
        <v>933</v>
      </c>
      <c r="C444" s="3" t="s">
        <v>934</v>
      </c>
      <c r="D444">
        <v>5400</v>
      </c>
      <c r="E444">
        <v>10731</v>
      </c>
      <c r="F444" t="s">
        <v>20</v>
      </c>
      <c r="G444">
        <v>143</v>
      </c>
      <c r="H444" t="s">
        <v>107</v>
      </c>
      <c r="I444" t="s">
        <v>108</v>
      </c>
      <c r="J444">
        <v>1504328400</v>
      </c>
      <c r="K444">
        <v>1505710800</v>
      </c>
      <c r="L444" t="b">
        <v>0</v>
      </c>
      <c r="M444" t="b">
        <v>0</v>
      </c>
      <c r="N444" t="s">
        <v>33</v>
      </c>
      <c r="O444" s="5">
        <f t="shared" si="24"/>
        <v>1.9872222222222222</v>
      </c>
      <c r="P444" s="7">
        <f t="shared" si="25"/>
        <v>75.04195804195804</v>
      </c>
      <c r="Q444" t="s">
        <v>2035</v>
      </c>
      <c r="R444" t="s">
        <v>2036</v>
      </c>
      <c r="S444" s="15">
        <f t="shared" si="26"/>
        <v>42980.208333333328</v>
      </c>
      <c r="T444" s="15">
        <f t="shared" si="27"/>
        <v>42996.208333333328</v>
      </c>
    </row>
    <row r="445" spans="1:20" ht="17" x14ac:dyDescent="0.2">
      <c r="A445">
        <v>443</v>
      </c>
      <c r="B445" t="s">
        <v>935</v>
      </c>
      <c r="C445" s="3" t="s">
        <v>936</v>
      </c>
      <c r="D445">
        <v>9300</v>
      </c>
      <c r="E445">
        <v>3232</v>
      </c>
      <c r="F445" t="s">
        <v>74</v>
      </c>
      <c r="G445">
        <v>90</v>
      </c>
      <c r="H445" t="s">
        <v>21</v>
      </c>
      <c r="I445" t="s">
        <v>22</v>
      </c>
      <c r="J445">
        <v>1285822800</v>
      </c>
      <c r="K445">
        <v>1287464400</v>
      </c>
      <c r="L445" t="b">
        <v>0</v>
      </c>
      <c r="M445" t="b">
        <v>0</v>
      </c>
      <c r="N445" t="s">
        <v>33</v>
      </c>
      <c r="O445" s="5">
        <f t="shared" si="24"/>
        <v>0.34752688172043011</v>
      </c>
      <c r="P445" s="7">
        <f t="shared" si="25"/>
        <v>35.911111111111111</v>
      </c>
      <c r="Q445" t="s">
        <v>2035</v>
      </c>
      <c r="R445" t="s">
        <v>2036</v>
      </c>
      <c r="S445" s="15">
        <f t="shared" si="26"/>
        <v>40451.208333333336</v>
      </c>
      <c r="T445" s="15">
        <f t="shared" si="27"/>
        <v>40470.208333333336</v>
      </c>
    </row>
    <row r="446" spans="1:20" ht="17" x14ac:dyDescent="0.2">
      <c r="A446">
        <v>444</v>
      </c>
      <c r="B446" t="s">
        <v>748</v>
      </c>
      <c r="C446" s="3" t="s">
        <v>937</v>
      </c>
      <c r="D446">
        <v>6200</v>
      </c>
      <c r="E446">
        <v>10938</v>
      </c>
      <c r="F446" t="s">
        <v>20</v>
      </c>
      <c r="G446">
        <v>296</v>
      </c>
      <c r="H446" t="s">
        <v>21</v>
      </c>
      <c r="I446" t="s">
        <v>22</v>
      </c>
      <c r="J446">
        <v>1311483600</v>
      </c>
      <c r="K446">
        <v>1311656400</v>
      </c>
      <c r="L446" t="b">
        <v>0</v>
      </c>
      <c r="M446" t="b">
        <v>1</v>
      </c>
      <c r="N446" t="s">
        <v>60</v>
      </c>
      <c r="O446" s="5">
        <f t="shared" si="24"/>
        <v>1.7641935483870967</v>
      </c>
      <c r="P446" s="7">
        <f t="shared" si="25"/>
        <v>36.952702702702702</v>
      </c>
      <c r="Q446" t="s">
        <v>2031</v>
      </c>
      <c r="R446" t="s">
        <v>2041</v>
      </c>
      <c r="S446" s="15">
        <f t="shared" si="26"/>
        <v>40748.208333333336</v>
      </c>
      <c r="T446" s="15">
        <f t="shared" si="27"/>
        <v>40750.208333333336</v>
      </c>
    </row>
    <row r="447" spans="1:20" ht="34" x14ac:dyDescent="0.2">
      <c r="A447">
        <v>445</v>
      </c>
      <c r="B447" t="s">
        <v>938</v>
      </c>
      <c r="C447" s="3" t="s">
        <v>939</v>
      </c>
      <c r="D447">
        <v>2100</v>
      </c>
      <c r="E447">
        <v>10739</v>
      </c>
      <c r="F447" t="s">
        <v>20</v>
      </c>
      <c r="G447">
        <v>170</v>
      </c>
      <c r="H447" t="s">
        <v>21</v>
      </c>
      <c r="I447" t="s">
        <v>22</v>
      </c>
      <c r="J447">
        <v>1291356000</v>
      </c>
      <c r="K447">
        <v>1293170400</v>
      </c>
      <c r="L447" t="b">
        <v>0</v>
      </c>
      <c r="M447" t="b">
        <v>1</v>
      </c>
      <c r="N447" t="s">
        <v>33</v>
      </c>
      <c r="O447" s="5">
        <f t="shared" si="24"/>
        <v>5.1138095238095236</v>
      </c>
      <c r="P447" s="7">
        <f t="shared" si="25"/>
        <v>63.170588235294119</v>
      </c>
      <c r="Q447" t="s">
        <v>2035</v>
      </c>
      <c r="R447" t="s">
        <v>2036</v>
      </c>
      <c r="S447" s="15">
        <f t="shared" si="26"/>
        <v>40515.25</v>
      </c>
      <c r="T447" s="15">
        <f t="shared" si="27"/>
        <v>40536.25</v>
      </c>
    </row>
    <row r="448" spans="1:20" ht="17" x14ac:dyDescent="0.2">
      <c r="A448">
        <v>446</v>
      </c>
      <c r="B448" t="s">
        <v>940</v>
      </c>
      <c r="C448" s="3" t="s">
        <v>941</v>
      </c>
      <c r="D448">
        <v>6800</v>
      </c>
      <c r="E448">
        <v>5579</v>
      </c>
      <c r="F448" t="s">
        <v>14</v>
      </c>
      <c r="G448">
        <v>186</v>
      </c>
      <c r="H448" t="s">
        <v>21</v>
      </c>
      <c r="I448" t="s">
        <v>22</v>
      </c>
      <c r="J448">
        <v>1355810400</v>
      </c>
      <c r="K448">
        <v>1355983200</v>
      </c>
      <c r="L448" t="b">
        <v>0</v>
      </c>
      <c r="M448" t="b">
        <v>0</v>
      </c>
      <c r="N448" t="s">
        <v>65</v>
      </c>
      <c r="O448" s="5">
        <f t="shared" si="24"/>
        <v>0.82044117647058823</v>
      </c>
      <c r="P448" s="7">
        <f t="shared" si="25"/>
        <v>29.99462365591398</v>
      </c>
      <c r="Q448" t="s">
        <v>2033</v>
      </c>
      <c r="R448" t="s">
        <v>2042</v>
      </c>
      <c r="S448" s="15">
        <f t="shared" si="26"/>
        <v>41261.25</v>
      </c>
      <c r="T448" s="15">
        <f t="shared" si="27"/>
        <v>41263.25</v>
      </c>
    </row>
    <row r="449" spans="1:20" ht="34" x14ac:dyDescent="0.2">
      <c r="A449">
        <v>447</v>
      </c>
      <c r="B449" t="s">
        <v>942</v>
      </c>
      <c r="C449" s="3" t="s">
        <v>943</v>
      </c>
      <c r="D449">
        <v>155200</v>
      </c>
      <c r="E449">
        <v>37754</v>
      </c>
      <c r="F449" t="s">
        <v>74</v>
      </c>
      <c r="G449">
        <v>439</v>
      </c>
      <c r="H449" t="s">
        <v>40</v>
      </c>
      <c r="I449" t="s">
        <v>41</v>
      </c>
      <c r="J449">
        <v>1513663200</v>
      </c>
      <c r="K449">
        <v>1515045600</v>
      </c>
      <c r="L449" t="b">
        <v>0</v>
      </c>
      <c r="M449" t="b">
        <v>0</v>
      </c>
      <c r="N449" t="s">
        <v>269</v>
      </c>
      <c r="O449" s="5">
        <f t="shared" si="24"/>
        <v>0.24326030927835052</v>
      </c>
      <c r="P449" s="7">
        <f t="shared" si="25"/>
        <v>86</v>
      </c>
      <c r="Q449" t="s">
        <v>2037</v>
      </c>
      <c r="R449" t="s">
        <v>2056</v>
      </c>
      <c r="S449" s="15">
        <f t="shared" si="26"/>
        <v>43088.25</v>
      </c>
      <c r="T449" s="15">
        <f t="shared" si="27"/>
        <v>43104.25</v>
      </c>
    </row>
    <row r="450" spans="1:20" ht="17" x14ac:dyDescent="0.2">
      <c r="A450">
        <v>448</v>
      </c>
      <c r="B450" t="s">
        <v>944</v>
      </c>
      <c r="C450" s="3" t="s">
        <v>945</v>
      </c>
      <c r="D450">
        <v>89900</v>
      </c>
      <c r="E450">
        <v>45384</v>
      </c>
      <c r="F450" t="s">
        <v>14</v>
      </c>
      <c r="G450">
        <v>605</v>
      </c>
      <c r="H450" t="s">
        <v>21</v>
      </c>
      <c r="I450" t="s">
        <v>22</v>
      </c>
      <c r="J450">
        <v>1365915600</v>
      </c>
      <c r="K450">
        <v>1366088400</v>
      </c>
      <c r="L450" t="b">
        <v>0</v>
      </c>
      <c r="M450" t="b">
        <v>1</v>
      </c>
      <c r="N450" t="s">
        <v>89</v>
      </c>
      <c r="O450" s="5">
        <f t="shared" si="24"/>
        <v>0.50482758620689661</v>
      </c>
      <c r="P450" s="7">
        <f t="shared" si="25"/>
        <v>75.014876033057845</v>
      </c>
      <c r="Q450" t="s">
        <v>2046</v>
      </c>
      <c r="R450" t="s">
        <v>2047</v>
      </c>
      <c r="S450" s="15">
        <f t="shared" si="26"/>
        <v>41378.208333333336</v>
      </c>
      <c r="T450" s="15">
        <f t="shared" si="27"/>
        <v>41380.208333333336</v>
      </c>
    </row>
    <row r="451" spans="1:20" ht="17" x14ac:dyDescent="0.2">
      <c r="A451">
        <v>449</v>
      </c>
      <c r="B451" t="s">
        <v>946</v>
      </c>
      <c r="C451" s="3" t="s">
        <v>947</v>
      </c>
      <c r="D451">
        <v>900</v>
      </c>
      <c r="E451">
        <v>8703</v>
      </c>
      <c r="F451" t="s">
        <v>20</v>
      </c>
      <c r="G451">
        <v>86</v>
      </c>
      <c r="H451" t="s">
        <v>36</v>
      </c>
      <c r="I451" t="s">
        <v>37</v>
      </c>
      <c r="J451">
        <v>1551852000</v>
      </c>
      <c r="K451">
        <v>1553317200</v>
      </c>
      <c r="L451" t="b">
        <v>0</v>
      </c>
      <c r="M451" t="b">
        <v>0</v>
      </c>
      <c r="N451" t="s">
        <v>89</v>
      </c>
      <c r="O451" s="5">
        <f t="shared" ref="O451:O514" si="28">E451/D451</f>
        <v>9.67</v>
      </c>
      <c r="P451" s="7">
        <f t="shared" ref="P451:P514" si="29">IFERROR(E451/G451,0)</f>
        <v>101.19767441860465</v>
      </c>
      <c r="Q451" t="s">
        <v>2046</v>
      </c>
      <c r="R451" t="s">
        <v>2047</v>
      </c>
      <c r="S451" s="15">
        <f t="shared" ref="S451:S514" si="30">(((J451/60)/60/24)+DATE(1970,1,1))</f>
        <v>43530.25</v>
      </c>
      <c r="T451" s="15">
        <f t="shared" ref="T451:T514" si="31">(((K451/60)/60)/24)+DATE(1970,1,1)</f>
        <v>43547.208333333328</v>
      </c>
    </row>
    <row r="452" spans="1:20" ht="17" x14ac:dyDescent="0.2">
      <c r="A452">
        <v>450</v>
      </c>
      <c r="B452" t="s">
        <v>948</v>
      </c>
      <c r="C452" s="3" t="s">
        <v>949</v>
      </c>
      <c r="D452">
        <v>100</v>
      </c>
      <c r="E452">
        <v>4</v>
      </c>
      <c r="F452" t="s">
        <v>14</v>
      </c>
      <c r="G452">
        <v>1</v>
      </c>
      <c r="H452" t="s">
        <v>15</v>
      </c>
      <c r="I452" t="s">
        <v>16</v>
      </c>
      <c r="J452">
        <v>1540098000</v>
      </c>
      <c r="K452">
        <v>1542088800</v>
      </c>
      <c r="L452" t="b">
        <v>0</v>
      </c>
      <c r="M452" t="b">
        <v>0</v>
      </c>
      <c r="N452" t="s">
        <v>71</v>
      </c>
      <c r="O452" s="5">
        <f t="shared" si="28"/>
        <v>0.04</v>
      </c>
      <c r="P452" s="7">
        <f t="shared" si="29"/>
        <v>4</v>
      </c>
      <c r="Q452" t="s">
        <v>2037</v>
      </c>
      <c r="R452" t="s">
        <v>2045</v>
      </c>
      <c r="S452" s="15">
        <f t="shared" si="30"/>
        <v>43394.208333333328</v>
      </c>
      <c r="T452" s="15">
        <f t="shared" si="31"/>
        <v>43417.25</v>
      </c>
    </row>
    <row r="453" spans="1:20" ht="17" x14ac:dyDescent="0.2">
      <c r="A453">
        <v>451</v>
      </c>
      <c r="B453" t="s">
        <v>950</v>
      </c>
      <c r="C453" s="3" t="s">
        <v>951</v>
      </c>
      <c r="D453">
        <v>148400</v>
      </c>
      <c r="E453">
        <v>182302</v>
      </c>
      <c r="F453" t="s">
        <v>20</v>
      </c>
      <c r="G453">
        <v>6286</v>
      </c>
      <c r="H453" t="s">
        <v>21</v>
      </c>
      <c r="I453" t="s">
        <v>22</v>
      </c>
      <c r="J453">
        <v>1500440400</v>
      </c>
      <c r="K453">
        <v>1503118800</v>
      </c>
      <c r="L453" t="b">
        <v>0</v>
      </c>
      <c r="M453" t="b">
        <v>0</v>
      </c>
      <c r="N453" t="s">
        <v>23</v>
      </c>
      <c r="O453" s="5">
        <f t="shared" si="28"/>
        <v>1.2284501347708894</v>
      </c>
      <c r="P453" s="7">
        <f t="shared" si="29"/>
        <v>29.001272669424118</v>
      </c>
      <c r="Q453" t="s">
        <v>2031</v>
      </c>
      <c r="R453" t="s">
        <v>2032</v>
      </c>
      <c r="S453" s="15">
        <f t="shared" si="30"/>
        <v>42935.208333333328</v>
      </c>
      <c r="T453" s="15">
        <f t="shared" si="31"/>
        <v>42966.208333333328</v>
      </c>
    </row>
    <row r="454" spans="1:20" ht="34" x14ac:dyDescent="0.2">
      <c r="A454">
        <v>452</v>
      </c>
      <c r="B454" t="s">
        <v>952</v>
      </c>
      <c r="C454" s="3" t="s">
        <v>953</v>
      </c>
      <c r="D454">
        <v>4800</v>
      </c>
      <c r="E454">
        <v>3045</v>
      </c>
      <c r="F454" t="s">
        <v>14</v>
      </c>
      <c r="G454">
        <v>31</v>
      </c>
      <c r="H454" t="s">
        <v>21</v>
      </c>
      <c r="I454" t="s">
        <v>22</v>
      </c>
      <c r="J454">
        <v>1278392400</v>
      </c>
      <c r="K454">
        <v>1278478800</v>
      </c>
      <c r="L454" t="b">
        <v>0</v>
      </c>
      <c r="M454" t="b">
        <v>0</v>
      </c>
      <c r="N454" t="s">
        <v>53</v>
      </c>
      <c r="O454" s="5">
        <f t="shared" si="28"/>
        <v>0.63437500000000002</v>
      </c>
      <c r="P454" s="7">
        <f t="shared" si="29"/>
        <v>98.225806451612897</v>
      </c>
      <c r="Q454" t="s">
        <v>2037</v>
      </c>
      <c r="R454" t="s">
        <v>2040</v>
      </c>
      <c r="S454" s="15">
        <f t="shared" si="30"/>
        <v>40365.208333333336</v>
      </c>
      <c r="T454" s="15">
        <f t="shared" si="31"/>
        <v>40366.208333333336</v>
      </c>
    </row>
    <row r="455" spans="1:20" ht="34" x14ac:dyDescent="0.2">
      <c r="A455">
        <v>453</v>
      </c>
      <c r="B455" t="s">
        <v>954</v>
      </c>
      <c r="C455" s="3" t="s">
        <v>955</v>
      </c>
      <c r="D455">
        <v>182400</v>
      </c>
      <c r="E455">
        <v>102749</v>
      </c>
      <c r="F455" t="s">
        <v>14</v>
      </c>
      <c r="G455">
        <v>1181</v>
      </c>
      <c r="H455" t="s">
        <v>21</v>
      </c>
      <c r="I455" t="s">
        <v>22</v>
      </c>
      <c r="J455">
        <v>1480572000</v>
      </c>
      <c r="K455">
        <v>1484114400</v>
      </c>
      <c r="L455" t="b">
        <v>0</v>
      </c>
      <c r="M455" t="b">
        <v>0</v>
      </c>
      <c r="N455" t="s">
        <v>474</v>
      </c>
      <c r="O455" s="5">
        <f t="shared" si="28"/>
        <v>0.56331688596491225</v>
      </c>
      <c r="P455" s="7">
        <f t="shared" si="29"/>
        <v>87.001693480101608</v>
      </c>
      <c r="Q455" t="s">
        <v>2037</v>
      </c>
      <c r="R455" t="s">
        <v>2059</v>
      </c>
      <c r="S455" s="15">
        <f t="shared" si="30"/>
        <v>42705.25</v>
      </c>
      <c r="T455" s="15">
        <f t="shared" si="31"/>
        <v>42746.25</v>
      </c>
    </row>
    <row r="456" spans="1:20" ht="17" x14ac:dyDescent="0.2">
      <c r="A456">
        <v>454</v>
      </c>
      <c r="B456" t="s">
        <v>956</v>
      </c>
      <c r="C456" s="3" t="s">
        <v>957</v>
      </c>
      <c r="D456">
        <v>4000</v>
      </c>
      <c r="E456">
        <v>1763</v>
      </c>
      <c r="F456" t="s">
        <v>14</v>
      </c>
      <c r="G456">
        <v>39</v>
      </c>
      <c r="H456" t="s">
        <v>21</v>
      </c>
      <c r="I456" t="s">
        <v>22</v>
      </c>
      <c r="J456">
        <v>1382331600</v>
      </c>
      <c r="K456">
        <v>1385445600</v>
      </c>
      <c r="L456" t="b">
        <v>0</v>
      </c>
      <c r="M456" t="b">
        <v>1</v>
      </c>
      <c r="N456" t="s">
        <v>53</v>
      </c>
      <c r="O456" s="5">
        <f t="shared" si="28"/>
        <v>0.44074999999999998</v>
      </c>
      <c r="P456" s="7">
        <f t="shared" si="29"/>
        <v>45.205128205128204</v>
      </c>
      <c r="Q456" t="s">
        <v>2037</v>
      </c>
      <c r="R456" t="s">
        <v>2040</v>
      </c>
      <c r="S456" s="15">
        <f t="shared" si="30"/>
        <v>41568.208333333336</v>
      </c>
      <c r="T456" s="15">
        <f t="shared" si="31"/>
        <v>41604.25</v>
      </c>
    </row>
    <row r="457" spans="1:20" ht="17" x14ac:dyDescent="0.2">
      <c r="A457">
        <v>455</v>
      </c>
      <c r="B457" t="s">
        <v>958</v>
      </c>
      <c r="C457" s="3" t="s">
        <v>959</v>
      </c>
      <c r="D457">
        <v>116500</v>
      </c>
      <c r="E457">
        <v>137904</v>
      </c>
      <c r="F457" t="s">
        <v>20</v>
      </c>
      <c r="G457">
        <v>3727</v>
      </c>
      <c r="H457" t="s">
        <v>21</v>
      </c>
      <c r="I457" t="s">
        <v>22</v>
      </c>
      <c r="J457">
        <v>1316754000</v>
      </c>
      <c r="K457">
        <v>1318741200</v>
      </c>
      <c r="L457" t="b">
        <v>0</v>
      </c>
      <c r="M457" t="b">
        <v>0</v>
      </c>
      <c r="N457" t="s">
        <v>33</v>
      </c>
      <c r="O457" s="5">
        <f t="shared" si="28"/>
        <v>1.1837253218884121</v>
      </c>
      <c r="P457" s="7">
        <f t="shared" si="29"/>
        <v>37.001341561577675</v>
      </c>
      <c r="Q457" t="s">
        <v>2035</v>
      </c>
      <c r="R457" t="s">
        <v>2036</v>
      </c>
      <c r="S457" s="15">
        <f t="shared" si="30"/>
        <v>40809.208333333336</v>
      </c>
      <c r="T457" s="15">
        <f t="shared" si="31"/>
        <v>40832.208333333336</v>
      </c>
    </row>
    <row r="458" spans="1:20" ht="34" x14ac:dyDescent="0.2">
      <c r="A458">
        <v>456</v>
      </c>
      <c r="B458" t="s">
        <v>960</v>
      </c>
      <c r="C458" s="3" t="s">
        <v>961</v>
      </c>
      <c r="D458">
        <v>146400</v>
      </c>
      <c r="E458">
        <v>152438</v>
      </c>
      <c r="F458" t="s">
        <v>20</v>
      </c>
      <c r="G458">
        <v>1605</v>
      </c>
      <c r="H458" t="s">
        <v>21</v>
      </c>
      <c r="I458" t="s">
        <v>22</v>
      </c>
      <c r="J458">
        <v>1518242400</v>
      </c>
      <c r="K458">
        <v>1518242400</v>
      </c>
      <c r="L458" t="b">
        <v>0</v>
      </c>
      <c r="M458" t="b">
        <v>1</v>
      </c>
      <c r="N458" t="s">
        <v>60</v>
      </c>
      <c r="O458" s="5">
        <f t="shared" si="28"/>
        <v>1.041243169398907</v>
      </c>
      <c r="P458" s="7">
        <f t="shared" si="29"/>
        <v>94.976947040498445</v>
      </c>
      <c r="Q458" t="s">
        <v>2031</v>
      </c>
      <c r="R458" t="s">
        <v>2041</v>
      </c>
      <c r="S458" s="15">
        <f t="shared" si="30"/>
        <v>43141.25</v>
      </c>
      <c r="T458" s="15">
        <f t="shared" si="31"/>
        <v>43141.25</v>
      </c>
    </row>
    <row r="459" spans="1:20" ht="17" x14ac:dyDescent="0.2">
      <c r="A459">
        <v>457</v>
      </c>
      <c r="B459" t="s">
        <v>962</v>
      </c>
      <c r="C459" s="3" t="s">
        <v>963</v>
      </c>
      <c r="D459">
        <v>5000</v>
      </c>
      <c r="E459">
        <v>1332</v>
      </c>
      <c r="F459" t="s">
        <v>14</v>
      </c>
      <c r="G459">
        <v>46</v>
      </c>
      <c r="H459" t="s">
        <v>21</v>
      </c>
      <c r="I459" t="s">
        <v>22</v>
      </c>
      <c r="J459">
        <v>1476421200</v>
      </c>
      <c r="K459">
        <v>1476594000</v>
      </c>
      <c r="L459" t="b">
        <v>0</v>
      </c>
      <c r="M459" t="b">
        <v>0</v>
      </c>
      <c r="N459" t="s">
        <v>33</v>
      </c>
      <c r="O459" s="5">
        <f t="shared" si="28"/>
        <v>0.26640000000000003</v>
      </c>
      <c r="P459" s="7">
        <f t="shared" si="29"/>
        <v>28.956521739130434</v>
      </c>
      <c r="Q459" t="s">
        <v>2035</v>
      </c>
      <c r="R459" t="s">
        <v>2036</v>
      </c>
      <c r="S459" s="15">
        <f t="shared" si="30"/>
        <v>42657.208333333328</v>
      </c>
      <c r="T459" s="15">
        <f t="shared" si="31"/>
        <v>42659.208333333328</v>
      </c>
    </row>
    <row r="460" spans="1:20" ht="17" x14ac:dyDescent="0.2">
      <c r="A460">
        <v>458</v>
      </c>
      <c r="B460" t="s">
        <v>964</v>
      </c>
      <c r="C460" s="3" t="s">
        <v>965</v>
      </c>
      <c r="D460">
        <v>33800</v>
      </c>
      <c r="E460">
        <v>118706</v>
      </c>
      <c r="F460" t="s">
        <v>20</v>
      </c>
      <c r="G460">
        <v>2120</v>
      </c>
      <c r="H460" t="s">
        <v>21</v>
      </c>
      <c r="I460" t="s">
        <v>22</v>
      </c>
      <c r="J460">
        <v>1269752400</v>
      </c>
      <c r="K460">
        <v>1273554000</v>
      </c>
      <c r="L460" t="b">
        <v>0</v>
      </c>
      <c r="M460" t="b">
        <v>0</v>
      </c>
      <c r="N460" t="s">
        <v>33</v>
      </c>
      <c r="O460" s="5">
        <f t="shared" si="28"/>
        <v>3.5120118343195266</v>
      </c>
      <c r="P460" s="7">
        <f t="shared" si="29"/>
        <v>55.993396226415094</v>
      </c>
      <c r="Q460" t="s">
        <v>2035</v>
      </c>
      <c r="R460" t="s">
        <v>2036</v>
      </c>
      <c r="S460" s="15">
        <f t="shared" si="30"/>
        <v>40265.208333333336</v>
      </c>
      <c r="T460" s="15">
        <f t="shared" si="31"/>
        <v>40309.208333333336</v>
      </c>
    </row>
    <row r="461" spans="1:20" ht="17" x14ac:dyDescent="0.2">
      <c r="A461">
        <v>459</v>
      </c>
      <c r="B461" t="s">
        <v>966</v>
      </c>
      <c r="C461" s="3" t="s">
        <v>967</v>
      </c>
      <c r="D461">
        <v>6300</v>
      </c>
      <c r="E461">
        <v>5674</v>
      </c>
      <c r="F461" t="s">
        <v>14</v>
      </c>
      <c r="G461">
        <v>105</v>
      </c>
      <c r="H461" t="s">
        <v>21</v>
      </c>
      <c r="I461" t="s">
        <v>22</v>
      </c>
      <c r="J461">
        <v>1419746400</v>
      </c>
      <c r="K461">
        <v>1421906400</v>
      </c>
      <c r="L461" t="b">
        <v>0</v>
      </c>
      <c r="M461" t="b">
        <v>0</v>
      </c>
      <c r="N461" t="s">
        <v>42</v>
      </c>
      <c r="O461" s="5">
        <f t="shared" si="28"/>
        <v>0.90063492063492068</v>
      </c>
      <c r="P461" s="7">
        <f t="shared" si="29"/>
        <v>54.038095238095238</v>
      </c>
      <c r="Q461" t="s">
        <v>2037</v>
      </c>
      <c r="R461" t="s">
        <v>2038</v>
      </c>
      <c r="S461" s="15">
        <f t="shared" si="30"/>
        <v>42001.25</v>
      </c>
      <c r="T461" s="15">
        <f t="shared" si="31"/>
        <v>42026.25</v>
      </c>
    </row>
    <row r="462" spans="1:20" ht="17" x14ac:dyDescent="0.2">
      <c r="A462">
        <v>460</v>
      </c>
      <c r="B462" t="s">
        <v>968</v>
      </c>
      <c r="C462" s="3" t="s">
        <v>969</v>
      </c>
      <c r="D462">
        <v>2400</v>
      </c>
      <c r="E462">
        <v>4119</v>
      </c>
      <c r="F462" t="s">
        <v>20</v>
      </c>
      <c r="G462">
        <v>50</v>
      </c>
      <c r="H462" t="s">
        <v>21</v>
      </c>
      <c r="I462" t="s">
        <v>22</v>
      </c>
      <c r="J462">
        <v>1281330000</v>
      </c>
      <c r="K462">
        <v>1281589200</v>
      </c>
      <c r="L462" t="b">
        <v>0</v>
      </c>
      <c r="M462" t="b">
        <v>0</v>
      </c>
      <c r="N462" t="s">
        <v>33</v>
      </c>
      <c r="O462" s="5">
        <f t="shared" si="28"/>
        <v>1.7162500000000001</v>
      </c>
      <c r="P462" s="7">
        <f t="shared" si="29"/>
        <v>82.38</v>
      </c>
      <c r="Q462" t="s">
        <v>2035</v>
      </c>
      <c r="R462" t="s">
        <v>2036</v>
      </c>
      <c r="S462" s="15">
        <f t="shared" si="30"/>
        <v>40399.208333333336</v>
      </c>
      <c r="T462" s="15">
        <f t="shared" si="31"/>
        <v>40402.208333333336</v>
      </c>
    </row>
    <row r="463" spans="1:20" ht="17" x14ac:dyDescent="0.2">
      <c r="A463">
        <v>461</v>
      </c>
      <c r="B463" t="s">
        <v>970</v>
      </c>
      <c r="C463" s="3" t="s">
        <v>971</v>
      </c>
      <c r="D463">
        <v>98800</v>
      </c>
      <c r="E463">
        <v>139354</v>
      </c>
      <c r="F463" t="s">
        <v>20</v>
      </c>
      <c r="G463">
        <v>2080</v>
      </c>
      <c r="H463" t="s">
        <v>21</v>
      </c>
      <c r="I463" t="s">
        <v>22</v>
      </c>
      <c r="J463">
        <v>1398661200</v>
      </c>
      <c r="K463">
        <v>1400389200</v>
      </c>
      <c r="L463" t="b">
        <v>0</v>
      </c>
      <c r="M463" t="b">
        <v>0</v>
      </c>
      <c r="N463" t="s">
        <v>53</v>
      </c>
      <c r="O463" s="5">
        <f t="shared" si="28"/>
        <v>1.4104655870445344</v>
      </c>
      <c r="P463" s="7">
        <f t="shared" si="29"/>
        <v>66.997115384615384</v>
      </c>
      <c r="Q463" t="s">
        <v>2037</v>
      </c>
      <c r="R463" t="s">
        <v>2040</v>
      </c>
      <c r="S463" s="15">
        <f t="shared" si="30"/>
        <v>41757.208333333336</v>
      </c>
      <c r="T463" s="15">
        <f t="shared" si="31"/>
        <v>41777.208333333336</v>
      </c>
    </row>
    <row r="464" spans="1:20" ht="17" x14ac:dyDescent="0.2">
      <c r="A464">
        <v>462</v>
      </c>
      <c r="B464" t="s">
        <v>972</v>
      </c>
      <c r="C464" s="3" t="s">
        <v>973</v>
      </c>
      <c r="D464">
        <v>188800</v>
      </c>
      <c r="E464">
        <v>57734</v>
      </c>
      <c r="F464" t="s">
        <v>14</v>
      </c>
      <c r="G464">
        <v>535</v>
      </c>
      <c r="H464" t="s">
        <v>21</v>
      </c>
      <c r="I464" t="s">
        <v>22</v>
      </c>
      <c r="J464">
        <v>1359525600</v>
      </c>
      <c r="K464">
        <v>1362808800</v>
      </c>
      <c r="L464" t="b">
        <v>0</v>
      </c>
      <c r="M464" t="b">
        <v>0</v>
      </c>
      <c r="N464" t="s">
        <v>292</v>
      </c>
      <c r="O464" s="5">
        <f t="shared" si="28"/>
        <v>0.30579449152542371</v>
      </c>
      <c r="P464" s="7">
        <f t="shared" si="29"/>
        <v>107.91401869158878</v>
      </c>
      <c r="Q464" t="s">
        <v>2046</v>
      </c>
      <c r="R464" t="s">
        <v>2057</v>
      </c>
      <c r="S464" s="15">
        <f t="shared" si="30"/>
        <v>41304.25</v>
      </c>
      <c r="T464" s="15">
        <f t="shared" si="31"/>
        <v>41342.25</v>
      </c>
    </row>
    <row r="465" spans="1:20" ht="34" x14ac:dyDescent="0.2">
      <c r="A465">
        <v>463</v>
      </c>
      <c r="B465" t="s">
        <v>974</v>
      </c>
      <c r="C465" s="3" t="s">
        <v>975</v>
      </c>
      <c r="D465">
        <v>134300</v>
      </c>
      <c r="E465">
        <v>145265</v>
      </c>
      <c r="F465" t="s">
        <v>20</v>
      </c>
      <c r="G465">
        <v>2105</v>
      </c>
      <c r="H465" t="s">
        <v>21</v>
      </c>
      <c r="I465" t="s">
        <v>22</v>
      </c>
      <c r="J465">
        <v>1388469600</v>
      </c>
      <c r="K465">
        <v>1388815200</v>
      </c>
      <c r="L465" t="b">
        <v>0</v>
      </c>
      <c r="M465" t="b">
        <v>0</v>
      </c>
      <c r="N465" t="s">
        <v>71</v>
      </c>
      <c r="O465" s="5">
        <f t="shared" si="28"/>
        <v>1.0816455696202532</v>
      </c>
      <c r="P465" s="7">
        <f t="shared" si="29"/>
        <v>69.009501187648453</v>
      </c>
      <c r="Q465" t="s">
        <v>2037</v>
      </c>
      <c r="R465" t="s">
        <v>2045</v>
      </c>
      <c r="S465" s="15">
        <f t="shared" si="30"/>
        <v>41639.25</v>
      </c>
      <c r="T465" s="15">
        <f t="shared" si="31"/>
        <v>41643.25</v>
      </c>
    </row>
    <row r="466" spans="1:20" ht="17" x14ac:dyDescent="0.2">
      <c r="A466">
        <v>464</v>
      </c>
      <c r="B466" t="s">
        <v>976</v>
      </c>
      <c r="C466" s="3" t="s">
        <v>977</v>
      </c>
      <c r="D466">
        <v>71200</v>
      </c>
      <c r="E466">
        <v>95020</v>
      </c>
      <c r="F466" t="s">
        <v>20</v>
      </c>
      <c r="G466">
        <v>2436</v>
      </c>
      <c r="H466" t="s">
        <v>21</v>
      </c>
      <c r="I466" t="s">
        <v>22</v>
      </c>
      <c r="J466">
        <v>1518328800</v>
      </c>
      <c r="K466">
        <v>1519538400</v>
      </c>
      <c r="L466" t="b">
        <v>0</v>
      </c>
      <c r="M466" t="b">
        <v>0</v>
      </c>
      <c r="N466" t="s">
        <v>33</v>
      </c>
      <c r="O466" s="5">
        <f t="shared" si="28"/>
        <v>1.3345505617977529</v>
      </c>
      <c r="P466" s="7">
        <f t="shared" si="29"/>
        <v>39.006568144499177</v>
      </c>
      <c r="Q466" t="s">
        <v>2035</v>
      </c>
      <c r="R466" t="s">
        <v>2036</v>
      </c>
      <c r="S466" s="15">
        <f t="shared" si="30"/>
        <v>43142.25</v>
      </c>
      <c r="T466" s="15">
        <f t="shared" si="31"/>
        <v>43156.25</v>
      </c>
    </row>
    <row r="467" spans="1:20" ht="17" x14ac:dyDescent="0.2">
      <c r="A467">
        <v>465</v>
      </c>
      <c r="B467" t="s">
        <v>978</v>
      </c>
      <c r="C467" s="3" t="s">
        <v>979</v>
      </c>
      <c r="D467">
        <v>4700</v>
      </c>
      <c r="E467">
        <v>8829</v>
      </c>
      <c r="F467" t="s">
        <v>20</v>
      </c>
      <c r="G467">
        <v>80</v>
      </c>
      <c r="H467" t="s">
        <v>21</v>
      </c>
      <c r="I467" t="s">
        <v>22</v>
      </c>
      <c r="J467">
        <v>1517032800</v>
      </c>
      <c r="K467">
        <v>1517810400</v>
      </c>
      <c r="L467" t="b">
        <v>0</v>
      </c>
      <c r="M467" t="b">
        <v>0</v>
      </c>
      <c r="N467" t="s">
        <v>206</v>
      </c>
      <c r="O467" s="5">
        <f t="shared" si="28"/>
        <v>1.8785106382978722</v>
      </c>
      <c r="P467" s="7">
        <f t="shared" si="29"/>
        <v>110.3625</v>
      </c>
      <c r="Q467" t="s">
        <v>2043</v>
      </c>
      <c r="R467" t="s">
        <v>2055</v>
      </c>
      <c r="S467" s="15">
        <f t="shared" si="30"/>
        <v>43127.25</v>
      </c>
      <c r="T467" s="15">
        <f t="shared" si="31"/>
        <v>43136.25</v>
      </c>
    </row>
    <row r="468" spans="1:20" ht="17" x14ac:dyDescent="0.2">
      <c r="A468">
        <v>466</v>
      </c>
      <c r="B468" t="s">
        <v>980</v>
      </c>
      <c r="C468" s="3" t="s">
        <v>981</v>
      </c>
      <c r="D468">
        <v>1200</v>
      </c>
      <c r="E468">
        <v>3984</v>
      </c>
      <c r="F468" t="s">
        <v>20</v>
      </c>
      <c r="G468">
        <v>42</v>
      </c>
      <c r="H468" t="s">
        <v>21</v>
      </c>
      <c r="I468" t="s">
        <v>22</v>
      </c>
      <c r="J468">
        <v>1368594000</v>
      </c>
      <c r="K468">
        <v>1370581200</v>
      </c>
      <c r="L468" t="b">
        <v>0</v>
      </c>
      <c r="M468" t="b">
        <v>1</v>
      </c>
      <c r="N468" t="s">
        <v>65</v>
      </c>
      <c r="O468" s="5">
        <f t="shared" si="28"/>
        <v>3.32</v>
      </c>
      <c r="P468" s="7">
        <f t="shared" si="29"/>
        <v>94.857142857142861</v>
      </c>
      <c r="Q468" t="s">
        <v>2033</v>
      </c>
      <c r="R468" t="s">
        <v>2042</v>
      </c>
      <c r="S468" s="15">
        <f t="shared" si="30"/>
        <v>41409.208333333336</v>
      </c>
      <c r="T468" s="15">
        <f t="shared" si="31"/>
        <v>41432.208333333336</v>
      </c>
    </row>
    <row r="469" spans="1:20" ht="34" x14ac:dyDescent="0.2">
      <c r="A469">
        <v>467</v>
      </c>
      <c r="B469" t="s">
        <v>982</v>
      </c>
      <c r="C469" s="3" t="s">
        <v>983</v>
      </c>
      <c r="D469">
        <v>1400</v>
      </c>
      <c r="E469">
        <v>8053</v>
      </c>
      <c r="F469" t="s">
        <v>20</v>
      </c>
      <c r="G469">
        <v>139</v>
      </c>
      <c r="H469" t="s">
        <v>15</v>
      </c>
      <c r="I469" t="s">
        <v>16</v>
      </c>
      <c r="J469">
        <v>1448258400</v>
      </c>
      <c r="K469">
        <v>1448863200</v>
      </c>
      <c r="L469" t="b">
        <v>0</v>
      </c>
      <c r="M469" t="b">
        <v>1</v>
      </c>
      <c r="N469" t="s">
        <v>28</v>
      </c>
      <c r="O469" s="5">
        <f t="shared" si="28"/>
        <v>5.7521428571428572</v>
      </c>
      <c r="P469" s="7">
        <f t="shared" si="29"/>
        <v>57.935251798561154</v>
      </c>
      <c r="Q469" t="s">
        <v>2033</v>
      </c>
      <c r="R469" t="s">
        <v>2034</v>
      </c>
      <c r="S469" s="15">
        <f t="shared" si="30"/>
        <v>42331.25</v>
      </c>
      <c r="T469" s="15">
        <f t="shared" si="31"/>
        <v>42338.25</v>
      </c>
    </row>
    <row r="470" spans="1:20" ht="17" x14ac:dyDescent="0.2">
      <c r="A470">
        <v>468</v>
      </c>
      <c r="B470" t="s">
        <v>984</v>
      </c>
      <c r="C470" s="3" t="s">
        <v>985</v>
      </c>
      <c r="D470">
        <v>4000</v>
      </c>
      <c r="E470">
        <v>1620</v>
      </c>
      <c r="F470" t="s">
        <v>14</v>
      </c>
      <c r="G470">
        <v>16</v>
      </c>
      <c r="H470" t="s">
        <v>21</v>
      </c>
      <c r="I470" t="s">
        <v>22</v>
      </c>
      <c r="J470">
        <v>1555218000</v>
      </c>
      <c r="K470">
        <v>1556600400</v>
      </c>
      <c r="L470" t="b">
        <v>0</v>
      </c>
      <c r="M470" t="b">
        <v>0</v>
      </c>
      <c r="N470" t="s">
        <v>33</v>
      </c>
      <c r="O470" s="5">
        <f t="shared" si="28"/>
        <v>0.40500000000000003</v>
      </c>
      <c r="P470" s="7">
        <f t="shared" si="29"/>
        <v>101.25</v>
      </c>
      <c r="Q470" t="s">
        <v>2035</v>
      </c>
      <c r="R470" t="s">
        <v>2036</v>
      </c>
      <c r="S470" s="15">
        <f t="shared" si="30"/>
        <v>43569.208333333328</v>
      </c>
      <c r="T470" s="15">
        <f t="shared" si="31"/>
        <v>43585.208333333328</v>
      </c>
    </row>
    <row r="471" spans="1:20" ht="17" x14ac:dyDescent="0.2">
      <c r="A471">
        <v>469</v>
      </c>
      <c r="B471" t="s">
        <v>986</v>
      </c>
      <c r="C471" s="3" t="s">
        <v>987</v>
      </c>
      <c r="D471">
        <v>5600</v>
      </c>
      <c r="E471">
        <v>10328</v>
      </c>
      <c r="F471" t="s">
        <v>20</v>
      </c>
      <c r="G471">
        <v>159</v>
      </c>
      <c r="H471" t="s">
        <v>21</v>
      </c>
      <c r="I471" t="s">
        <v>22</v>
      </c>
      <c r="J471">
        <v>1431925200</v>
      </c>
      <c r="K471">
        <v>1432098000</v>
      </c>
      <c r="L471" t="b">
        <v>0</v>
      </c>
      <c r="M471" t="b">
        <v>0</v>
      </c>
      <c r="N471" t="s">
        <v>53</v>
      </c>
      <c r="O471" s="5">
        <f t="shared" si="28"/>
        <v>1.8442857142857143</v>
      </c>
      <c r="P471" s="7">
        <f t="shared" si="29"/>
        <v>64.95597484276729</v>
      </c>
      <c r="Q471" t="s">
        <v>2037</v>
      </c>
      <c r="R471" t="s">
        <v>2040</v>
      </c>
      <c r="S471" s="15">
        <f t="shared" si="30"/>
        <v>42142.208333333328</v>
      </c>
      <c r="T471" s="15">
        <f t="shared" si="31"/>
        <v>42144.208333333328</v>
      </c>
    </row>
    <row r="472" spans="1:20" ht="17" x14ac:dyDescent="0.2">
      <c r="A472">
        <v>470</v>
      </c>
      <c r="B472" t="s">
        <v>988</v>
      </c>
      <c r="C472" s="3" t="s">
        <v>989</v>
      </c>
      <c r="D472">
        <v>3600</v>
      </c>
      <c r="E472">
        <v>10289</v>
      </c>
      <c r="F472" t="s">
        <v>20</v>
      </c>
      <c r="G472">
        <v>381</v>
      </c>
      <c r="H472" t="s">
        <v>21</v>
      </c>
      <c r="I472" t="s">
        <v>22</v>
      </c>
      <c r="J472">
        <v>1481522400</v>
      </c>
      <c r="K472">
        <v>1482127200</v>
      </c>
      <c r="L472" t="b">
        <v>0</v>
      </c>
      <c r="M472" t="b">
        <v>0</v>
      </c>
      <c r="N472" t="s">
        <v>65</v>
      </c>
      <c r="O472" s="5">
        <f t="shared" si="28"/>
        <v>2.8580555555555556</v>
      </c>
      <c r="P472" s="7">
        <f t="shared" si="29"/>
        <v>27.00524934383202</v>
      </c>
      <c r="Q472" t="s">
        <v>2033</v>
      </c>
      <c r="R472" t="s">
        <v>2042</v>
      </c>
      <c r="S472" s="15">
        <f t="shared" si="30"/>
        <v>42716.25</v>
      </c>
      <c r="T472" s="15">
        <f t="shared" si="31"/>
        <v>42723.25</v>
      </c>
    </row>
    <row r="473" spans="1:20" ht="17" x14ac:dyDescent="0.2">
      <c r="A473">
        <v>471</v>
      </c>
      <c r="B473" t="s">
        <v>446</v>
      </c>
      <c r="C473" s="3" t="s">
        <v>990</v>
      </c>
      <c r="D473">
        <v>3100</v>
      </c>
      <c r="E473">
        <v>9889</v>
      </c>
      <c r="F473" t="s">
        <v>20</v>
      </c>
      <c r="G473">
        <v>194</v>
      </c>
      <c r="H473" t="s">
        <v>40</v>
      </c>
      <c r="I473" t="s">
        <v>41</v>
      </c>
      <c r="J473">
        <v>1335934800</v>
      </c>
      <c r="K473">
        <v>1335934800</v>
      </c>
      <c r="L473" t="b">
        <v>0</v>
      </c>
      <c r="M473" t="b">
        <v>1</v>
      </c>
      <c r="N473" t="s">
        <v>17</v>
      </c>
      <c r="O473" s="5">
        <f t="shared" si="28"/>
        <v>3.19</v>
      </c>
      <c r="P473" s="7">
        <f t="shared" si="29"/>
        <v>50.97422680412371</v>
      </c>
      <c r="Q473" t="s">
        <v>2029</v>
      </c>
      <c r="R473" t="s">
        <v>2030</v>
      </c>
      <c r="S473" s="15">
        <f t="shared" si="30"/>
        <v>41031.208333333336</v>
      </c>
      <c r="T473" s="15">
        <f t="shared" si="31"/>
        <v>41031.208333333336</v>
      </c>
    </row>
    <row r="474" spans="1:20" ht="34" x14ac:dyDescent="0.2">
      <c r="A474">
        <v>472</v>
      </c>
      <c r="B474" t="s">
        <v>991</v>
      </c>
      <c r="C474" s="3" t="s">
        <v>992</v>
      </c>
      <c r="D474">
        <v>153800</v>
      </c>
      <c r="E474">
        <v>60342</v>
      </c>
      <c r="F474" t="s">
        <v>14</v>
      </c>
      <c r="G474">
        <v>575</v>
      </c>
      <c r="H474" t="s">
        <v>21</v>
      </c>
      <c r="I474" t="s">
        <v>22</v>
      </c>
      <c r="J474">
        <v>1552280400</v>
      </c>
      <c r="K474">
        <v>1556946000</v>
      </c>
      <c r="L474" t="b">
        <v>0</v>
      </c>
      <c r="M474" t="b">
        <v>0</v>
      </c>
      <c r="N474" t="s">
        <v>23</v>
      </c>
      <c r="O474" s="5">
        <f t="shared" si="28"/>
        <v>0.39234070221066319</v>
      </c>
      <c r="P474" s="7">
        <f t="shared" si="29"/>
        <v>104.94260869565217</v>
      </c>
      <c r="Q474" t="s">
        <v>2031</v>
      </c>
      <c r="R474" t="s">
        <v>2032</v>
      </c>
      <c r="S474" s="15">
        <f t="shared" si="30"/>
        <v>43535.208333333328</v>
      </c>
      <c r="T474" s="15">
        <f t="shared" si="31"/>
        <v>43589.208333333328</v>
      </c>
    </row>
    <row r="475" spans="1:20" ht="17" x14ac:dyDescent="0.2">
      <c r="A475">
        <v>473</v>
      </c>
      <c r="B475" t="s">
        <v>993</v>
      </c>
      <c r="C475" s="3" t="s">
        <v>994</v>
      </c>
      <c r="D475">
        <v>5000</v>
      </c>
      <c r="E475">
        <v>8907</v>
      </c>
      <c r="F475" t="s">
        <v>20</v>
      </c>
      <c r="G475">
        <v>106</v>
      </c>
      <c r="H475" t="s">
        <v>21</v>
      </c>
      <c r="I475" t="s">
        <v>22</v>
      </c>
      <c r="J475">
        <v>1529989200</v>
      </c>
      <c r="K475">
        <v>1530075600</v>
      </c>
      <c r="L475" t="b">
        <v>0</v>
      </c>
      <c r="M475" t="b">
        <v>0</v>
      </c>
      <c r="N475" t="s">
        <v>50</v>
      </c>
      <c r="O475" s="5">
        <f t="shared" si="28"/>
        <v>1.7814000000000001</v>
      </c>
      <c r="P475" s="7">
        <f t="shared" si="29"/>
        <v>84.028301886792448</v>
      </c>
      <c r="Q475" t="s">
        <v>2031</v>
      </c>
      <c r="R475" t="s">
        <v>2039</v>
      </c>
      <c r="S475" s="15">
        <f t="shared" si="30"/>
        <v>43277.208333333328</v>
      </c>
      <c r="T475" s="15">
        <f t="shared" si="31"/>
        <v>43278.208333333328</v>
      </c>
    </row>
    <row r="476" spans="1:20" ht="17" x14ac:dyDescent="0.2">
      <c r="A476">
        <v>474</v>
      </c>
      <c r="B476" t="s">
        <v>995</v>
      </c>
      <c r="C476" s="3" t="s">
        <v>996</v>
      </c>
      <c r="D476">
        <v>4000</v>
      </c>
      <c r="E476">
        <v>14606</v>
      </c>
      <c r="F476" t="s">
        <v>20</v>
      </c>
      <c r="G476">
        <v>142</v>
      </c>
      <c r="H476" t="s">
        <v>21</v>
      </c>
      <c r="I476" t="s">
        <v>22</v>
      </c>
      <c r="J476">
        <v>1418709600</v>
      </c>
      <c r="K476">
        <v>1418796000</v>
      </c>
      <c r="L476" t="b">
        <v>0</v>
      </c>
      <c r="M476" t="b">
        <v>0</v>
      </c>
      <c r="N476" t="s">
        <v>269</v>
      </c>
      <c r="O476" s="5">
        <f t="shared" si="28"/>
        <v>3.6515</v>
      </c>
      <c r="P476" s="7">
        <f t="shared" si="29"/>
        <v>102.85915492957747</v>
      </c>
      <c r="Q476" t="s">
        <v>2037</v>
      </c>
      <c r="R476" t="s">
        <v>2056</v>
      </c>
      <c r="S476" s="15">
        <f t="shared" si="30"/>
        <v>41989.25</v>
      </c>
      <c r="T476" s="15">
        <f t="shared" si="31"/>
        <v>41990.25</v>
      </c>
    </row>
    <row r="477" spans="1:20" ht="34" x14ac:dyDescent="0.2">
      <c r="A477">
        <v>475</v>
      </c>
      <c r="B477" t="s">
        <v>997</v>
      </c>
      <c r="C477" s="3" t="s">
        <v>998</v>
      </c>
      <c r="D477">
        <v>7400</v>
      </c>
      <c r="E477">
        <v>8432</v>
      </c>
      <c r="F477" t="s">
        <v>20</v>
      </c>
      <c r="G477">
        <v>211</v>
      </c>
      <c r="H477" t="s">
        <v>21</v>
      </c>
      <c r="I477" t="s">
        <v>22</v>
      </c>
      <c r="J477">
        <v>1372136400</v>
      </c>
      <c r="K477">
        <v>1372482000</v>
      </c>
      <c r="L477" t="b">
        <v>0</v>
      </c>
      <c r="M477" t="b">
        <v>1</v>
      </c>
      <c r="N477" t="s">
        <v>206</v>
      </c>
      <c r="O477" s="5">
        <f t="shared" si="28"/>
        <v>1.1394594594594594</v>
      </c>
      <c r="P477" s="7">
        <f t="shared" si="29"/>
        <v>39.962085308056871</v>
      </c>
      <c r="Q477" t="s">
        <v>2043</v>
      </c>
      <c r="R477" t="s">
        <v>2055</v>
      </c>
      <c r="S477" s="15">
        <f t="shared" si="30"/>
        <v>41450.208333333336</v>
      </c>
      <c r="T477" s="15">
        <f t="shared" si="31"/>
        <v>41454.208333333336</v>
      </c>
    </row>
    <row r="478" spans="1:20" ht="34" x14ac:dyDescent="0.2">
      <c r="A478">
        <v>476</v>
      </c>
      <c r="B478" t="s">
        <v>999</v>
      </c>
      <c r="C478" s="3" t="s">
        <v>1000</v>
      </c>
      <c r="D478">
        <v>191500</v>
      </c>
      <c r="E478">
        <v>57122</v>
      </c>
      <c r="F478" t="s">
        <v>14</v>
      </c>
      <c r="G478">
        <v>1120</v>
      </c>
      <c r="H478" t="s">
        <v>21</v>
      </c>
      <c r="I478" t="s">
        <v>22</v>
      </c>
      <c r="J478">
        <v>1533877200</v>
      </c>
      <c r="K478">
        <v>1534395600</v>
      </c>
      <c r="L478" t="b">
        <v>0</v>
      </c>
      <c r="M478" t="b">
        <v>0</v>
      </c>
      <c r="N478" t="s">
        <v>119</v>
      </c>
      <c r="O478" s="5">
        <f t="shared" si="28"/>
        <v>0.29828720626631855</v>
      </c>
      <c r="P478" s="7">
        <f t="shared" si="29"/>
        <v>51.001785714285717</v>
      </c>
      <c r="Q478" t="s">
        <v>2043</v>
      </c>
      <c r="R478" t="s">
        <v>2049</v>
      </c>
      <c r="S478" s="15">
        <f t="shared" si="30"/>
        <v>43322.208333333328</v>
      </c>
      <c r="T478" s="15">
        <f t="shared" si="31"/>
        <v>43328.208333333328</v>
      </c>
    </row>
    <row r="479" spans="1:20" ht="17" x14ac:dyDescent="0.2">
      <c r="A479">
        <v>477</v>
      </c>
      <c r="B479" t="s">
        <v>1001</v>
      </c>
      <c r="C479" s="3" t="s">
        <v>1002</v>
      </c>
      <c r="D479">
        <v>8500</v>
      </c>
      <c r="E479">
        <v>4613</v>
      </c>
      <c r="F479" t="s">
        <v>14</v>
      </c>
      <c r="G479">
        <v>113</v>
      </c>
      <c r="H479" t="s">
        <v>21</v>
      </c>
      <c r="I479" t="s">
        <v>22</v>
      </c>
      <c r="J479">
        <v>1309064400</v>
      </c>
      <c r="K479">
        <v>1311397200</v>
      </c>
      <c r="L479" t="b">
        <v>0</v>
      </c>
      <c r="M479" t="b">
        <v>0</v>
      </c>
      <c r="N479" t="s">
        <v>474</v>
      </c>
      <c r="O479" s="5">
        <f t="shared" si="28"/>
        <v>0.54270588235294115</v>
      </c>
      <c r="P479" s="7">
        <f t="shared" si="29"/>
        <v>40.823008849557525</v>
      </c>
      <c r="Q479" t="s">
        <v>2037</v>
      </c>
      <c r="R479" t="s">
        <v>2059</v>
      </c>
      <c r="S479" s="15">
        <f t="shared" si="30"/>
        <v>40720.208333333336</v>
      </c>
      <c r="T479" s="15">
        <f t="shared" si="31"/>
        <v>40747.208333333336</v>
      </c>
    </row>
    <row r="480" spans="1:20" ht="17" x14ac:dyDescent="0.2">
      <c r="A480">
        <v>478</v>
      </c>
      <c r="B480" t="s">
        <v>1003</v>
      </c>
      <c r="C480" s="3" t="s">
        <v>1004</v>
      </c>
      <c r="D480">
        <v>68800</v>
      </c>
      <c r="E480">
        <v>162603</v>
      </c>
      <c r="F480" t="s">
        <v>20</v>
      </c>
      <c r="G480">
        <v>2756</v>
      </c>
      <c r="H480" t="s">
        <v>21</v>
      </c>
      <c r="I480" t="s">
        <v>22</v>
      </c>
      <c r="J480">
        <v>1425877200</v>
      </c>
      <c r="K480">
        <v>1426914000</v>
      </c>
      <c r="L480" t="b">
        <v>0</v>
      </c>
      <c r="M480" t="b">
        <v>0</v>
      </c>
      <c r="N480" t="s">
        <v>65</v>
      </c>
      <c r="O480" s="5">
        <f t="shared" si="28"/>
        <v>2.3634156976744185</v>
      </c>
      <c r="P480" s="7">
        <f t="shared" si="29"/>
        <v>58.999637155297535</v>
      </c>
      <c r="Q480" t="s">
        <v>2033</v>
      </c>
      <c r="R480" t="s">
        <v>2042</v>
      </c>
      <c r="S480" s="15">
        <f t="shared" si="30"/>
        <v>42072.208333333328</v>
      </c>
      <c r="T480" s="15">
        <f t="shared" si="31"/>
        <v>42084.208333333328</v>
      </c>
    </row>
    <row r="481" spans="1:20" ht="17" x14ac:dyDescent="0.2">
      <c r="A481">
        <v>479</v>
      </c>
      <c r="B481" t="s">
        <v>1005</v>
      </c>
      <c r="C481" s="3" t="s">
        <v>1006</v>
      </c>
      <c r="D481">
        <v>2400</v>
      </c>
      <c r="E481">
        <v>12310</v>
      </c>
      <c r="F481" t="s">
        <v>20</v>
      </c>
      <c r="G481">
        <v>173</v>
      </c>
      <c r="H481" t="s">
        <v>40</v>
      </c>
      <c r="I481" t="s">
        <v>41</v>
      </c>
      <c r="J481">
        <v>1501304400</v>
      </c>
      <c r="K481">
        <v>1501477200</v>
      </c>
      <c r="L481" t="b">
        <v>0</v>
      </c>
      <c r="M481" t="b">
        <v>0</v>
      </c>
      <c r="N481" t="s">
        <v>17</v>
      </c>
      <c r="O481" s="5">
        <f t="shared" si="28"/>
        <v>5.1291666666666664</v>
      </c>
      <c r="P481" s="7">
        <f t="shared" si="29"/>
        <v>71.156069364161851</v>
      </c>
      <c r="Q481" t="s">
        <v>2029</v>
      </c>
      <c r="R481" t="s">
        <v>2030</v>
      </c>
      <c r="S481" s="15">
        <f t="shared" si="30"/>
        <v>42945.208333333328</v>
      </c>
      <c r="T481" s="15">
        <f t="shared" si="31"/>
        <v>42947.208333333328</v>
      </c>
    </row>
    <row r="482" spans="1:20" ht="17" x14ac:dyDescent="0.2">
      <c r="A482">
        <v>480</v>
      </c>
      <c r="B482" t="s">
        <v>1007</v>
      </c>
      <c r="C482" s="3" t="s">
        <v>1008</v>
      </c>
      <c r="D482">
        <v>8600</v>
      </c>
      <c r="E482">
        <v>8656</v>
      </c>
      <c r="F482" t="s">
        <v>20</v>
      </c>
      <c r="G482">
        <v>87</v>
      </c>
      <c r="H482" t="s">
        <v>21</v>
      </c>
      <c r="I482" t="s">
        <v>22</v>
      </c>
      <c r="J482">
        <v>1268287200</v>
      </c>
      <c r="K482">
        <v>1269061200</v>
      </c>
      <c r="L482" t="b">
        <v>0</v>
      </c>
      <c r="M482" t="b">
        <v>1</v>
      </c>
      <c r="N482" t="s">
        <v>122</v>
      </c>
      <c r="O482" s="5">
        <f t="shared" si="28"/>
        <v>1.0065116279069768</v>
      </c>
      <c r="P482" s="7">
        <f t="shared" si="29"/>
        <v>99.494252873563212</v>
      </c>
      <c r="Q482" t="s">
        <v>2050</v>
      </c>
      <c r="R482" t="s">
        <v>2051</v>
      </c>
      <c r="S482" s="15">
        <f t="shared" si="30"/>
        <v>40248.25</v>
      </c>
      <c r="T482" s="15">
        <f t="shared" si="31"/>
        <v>40257.208333333336</v>
      </c>
    </row>
    <row r="483" spans="1:20" ht="34" x14ac:dyDescent="0.2">
      <c r="A483">
        <v>481</v>
      </c>
      <c r="B483" t="s">
        <v>1009</v>
      </c>
      <c r="C483" s="3" t="s">
        <v>1010</v>
      </c>
      <c r="D483">
        <v>196600</v>
      </c>
      <c r="E483">
        <v>159931</v>
      </c>
      <c r="F483" t="s">
        <v>14</v>
      </c>
      <c r="G483">
        <v>1538</v>
      </c>
      <c r="H483" t="s">
        <v>21</v>
      </c>
      <c r="I483" t="s">
        <v>22</v>
      </c>
      <c r="J483">
        <v>1412139600</v>
      </c>
      <c r="K483">
        <v>1415772000</v>
      </c>
      <c r="L483" t="b">
        <v>0</v>
      </c>
      <c r="M483" t="b">
        <v>1</v>
      </c>
      <c r="N483" t="s">
        <v>33</v>
      </c>
      <c r="O483" s="5">
        <f t="shared" si="28"/>
        <v>0.81348423194303154</v>
      </c>
      <c r="P483" s="7">
        <f t="shared" si="29"/>
        <v>103.98634590377114</v>
      </c>
      <c r="Q483" t="s">
        <v>2035</v>
      </c>
      <c r="R483" t="s">
        <v>2036</v>
      </c>
      <c r="S483" s="15">
        <f t="shared" si="30"/>
        <v>41913.208333333336</v>
      </c>
      <c r="T483" s="15">
        <f t="shared" si="31"/>
        <v>41955.25</v>
      </c>
    </row>
    <row r="484" spans="1:20" ht="34" x14ac:dyDescent="0.2">
      <c r="A484">
        <v>482</v>
      </c>
      <c r="B484" t="s">
        <v>1011</v>
      </c>
      <c r="C484" s="3" t="s">
        <v>1012</v>
      </c>
      <c r="D484">
        <v>4200</v>
      </c>
      <c r="E484">
        <v>689</v>
      </c>
      <c r="F484" t="s">
        <v>14</v>
      </c>
      <c r="G484">
        <v>9</v>
      </c>
      <c r="H484" t="s">
        <v>21</v>
      </c>
      <c r="I484" t="s">
        <v>22</v>
      </c>
      <c r="J484">
        <v>1330063200</v>
      </c>
      <c r="K484">
        <v>1331013600</v>
      </c>
      <c r="L484" t="b">
        <v>0</v>
      </c>
      <c r="M484" t="b">
        <v>1</v>
      </c>
      <c r="N484" t="s">
        <v>119</v>
      </c>
      <c r="O484" s="5">
        <f t="shared" si="28"/>
        <v>0.16404761904761905</v>
      </c>
      <c r="P484" s="7">
        <f t="shared" si="29"/>
        <v>76.555555555555557</v>
      </c>
      <c r="Q484" t="s">
        <v>2043</v>
      </c>
      <c r="R484" t="s">
        <v>2049</v>
      </c>
      <c r="S484" s="15">
        <f t="shared" si="30"/>
        <v>40963.25</v>
      </c>
      <c r="T484" s="15">
        <f t="shared" si="31"/>
        <v>40974.25</v>
      </c>
    </row>
    <row r="485" spans="1:20" ht="17" x14ac:dyDescent="0.2">
      <c r="A485">
        <v>483</v>
      </c>
      <c r="B485" t="s">
        <v>1013</v>
      </c>
      <c r="C485" s="3" t="s">
        <v>1014</v>
      </c>
      <c r="D485">
        <v>91400</v>
      </c>
      <c r="E485">
        <v>48236</v>
      </c>
      <c r="F485" t="s">
        <v>14</v>
      </c>
      <c r="G485">
        <v>554</v>
      </c>
      <c r="H485" t="s">
        <v>21</v>
      </c>
      <c r="I485" t="s">
        <v>22</v>
      </c>
      <c r="J485">
        <v>1576130400</v>
      </c>
      <c r="K485">
        <v>1576735200</v>
      </c>
      <c r="L485" t="b">
        <v>0</v>
      </c>
      <c r="M485" t="b">
        <v>0</v>
      </c>
      <c r="N485" t="s">
        <v>33</v>
      </c>
      <c r="O485" s="5">
        <f t="shared" si="28"/>
        <v>0.52774617067833696</v>
      </c>
      <c r="P485" s="7">
        <f t="shared" si="29"/>
        <v>87.068592057761734</v>
      </c>
      <c r="Q485" t="s">
        <v>2035</v>
      </c>
      <c r="R485" t="s">
        <v>2036</v>
      </c>
      <c r="S485" s="15">
        <f t="shared" si="30"/>
        <v>43811.25</v>
      </c>
      <c r="T485" s="15">
        <f t="shared" si="31"/>
        <v>43818.25</v>
      </c>
    </row>
    <row r="486" spans="1:20" ht="17" x14ac:dyDescent="0.2">
      <c r="A486">
        <v>484</v>
      </c>
      <c r="B486" t="s">
        <v>1015</v>
      </c>
      <c r="C486" s="3" t="s">
        <v>1016</v>
      </c>
      <c r="D486">
        <v>29600</v>
      </c>
      <c r="E486">
        <v>77021</v>
      </c>
      <c r="F486" t="s">
        <v>20</v>
      </c>
      <c r="G486">
        <v>1572</v>
      </c>
      <c r="H486" t="s">
        <v>40</v>
      </c>
      <c r="I486" t="s">
        <v>41</v>
      </c>
      <c r="J486">
        <v>1407128400</v>
      </c>
      <c r="K486">
        <v>1411362000</v>
      </c>
      <c r="L486" t="b">
        <v>0</v>
      </c>
      <c r="M486" t="b">
        <v>1</v>
      </c>
      <c r="N486" t="s">
        <v>17</v>
      </c>
      <c r="O486" s="5">
        <f t="shared" si="28"/>
        <v>2.6020608108108108</v>
      </c>
      <c r="P486" s="7">
        <f t="shared" si="29"/>
        <v>48.99554707379135</v>
      </c>
      <c r="Q486" t="s">
        <v>2029</v>
      </c>
      <c r="R486" t="s">
        <v>2030</v>
      </c>
      <c r="S486" s="15">
        <f t="shared" si="30"/>
        <v>41855.208333333336</v>
      </c>
      <c r="T486" s="15">
        <f t="shared" si="31"/>
        <v>41904.208333333336</v>
      </c>
    </row>
    <row r="487" spans="1:20" ht="34" x14ac:dyDescent="0.2">
      <c r="A487">
        <v>485</v>
      </c>
      <c r="B487" t="s">
        <v>1017</v>
      </c>
      <c r="C487" s="3" t="s">
        <v>1018</v>
      </c>
      <c r="D487">
        <v>90600</v>
      </c>
      <c r="E487">
        <v>27844</v>
      </c>
      <c r="F487" t="s">
        <v>14</v>
      </c>
      <c r="G487">
        <v>648</v>
      </c>
      <c r="H487" t="s">
        <v>40</v>
      </c>
      <c r="I487" t="s">
        <v>41</v>
      </c>
      <c r="J487">
        <v>1560142800</v>
      </c>
      <c r="K487">
        <v>1563685200</v>
      </c>
      <c r="L487" t="b">
        <v>0</v>
      </c>
      <c r="M487" t="b">
        <v>0</v>
      </c>
      <c r="N487" t="s">
        <v>33</v>
      </c>
      <c r="O487" s="5">
        <f t="shared" si="28"/>
        <v>0.30732891832229581</v>
      </c>
      <c r="P487" s="7">
        <f t="shared" si="29"/>
        <v>42.969135802469133</v>
      </c>
      <c r="Q487" t="s">
        <v>2035</v>
      </c>
      <c r="R487" t="s">
        <v>2036</v>
      </c>
      <c r="S487" s="15">
        <f t="shared" si="30"/>
        <v>43626.208333333328</v>
      </c>
      <c r="T487" s="15">
        <f t="shared" si="31"/>
        <v>43667.208333333328</v>
      </c>
    </row>
    <row r="488" spans="1:20" ht="34" x14ac:dyDescent="0.2">
      <c r="A488">
        <v>486</v>
      </c>
      <c r="B488" t="s">
        <v>1019</v>
      </c>
      <c r="C488" s="3" t="s">
        <v>1020</v>
      </c>
      <c r="D488">
        <v>5200</v>
      </c>
      <c r="E488">
        <v>702</v>
      </c>
      <c r="F488" t="s">
        <v>14</v>
      </c>
      <c r="G488">
        <v>21</v>
      </c>
      <c r="H488" t="s">
        <v>40</v>
      </c>
      <c r="I488" t="s">
        <v>41</v>
      </c>
      <c r="J488">
        <v>1520575200</v>
      </c>
      <c r="K488">
        <v>1521867600</v>
      </c>
      <c r="L488" t="b">
        <v>0</v>
      </c>
      <c r="M488" t="b">
        <v>1</v>
      </c>
      <c r="N488" t="s">
        <v>206</v>
      </c>
      <c r="O488" s="5">
        <f t="shared" si="28"/>
        <v>0.13500000000000001</v>
      </c>
      <c r="P488" s="7">
        <f t="shared" si="29"/>
        <v>33.428571428571431</v>
      </c>
      <c r="Q488" t="s">
        <v>2043</v>
      </c>
      <c r="R488" t="s">
        <v>2055</v>
      </c>
      <c r="S488" s="15">
        <f t="shared" si="30"/>
        <v>43168.25</v>
      </c>
      <c r="T488" s="15">
        <f t="shared" si="31"/>
        <v>43183.208333333328</v>
      </c>
    </row>
    <row r="489" spans="1:20" ht="17" x14ac:dyDescent="0.2">
      <c r="A489">
        <v>487</v>
      </c>
      <c r="B489" t="s">
        <v>1021</v>
      </c>
      <c r="C489" s="3" t="s">
        <v>1022</v>
      </c>
      <c r="D489">
        <v>110300</v>
      </c>
      <c r="E489">
        <v>197024</v>
      </c>
      <c r="F489" t="s">
        <v>20</v>
      </c>
      <c r="G489">
        <v>2346</v>
      </c>
      <c r="H489" t="s">
        <v>21</v>
      </c>
      <c r="I489" t="s">
        <v>22</v>
      </c>
      <c r="J489">
        <v>1492664400</v>
      </c>
      <c r="K489">
        <v>1495515600</v>
      </c>
      <c r="L489" t="b">
        <v>0</v>
      </c>
      <c r="M489" t="b">
        <v>0</v>
      </c>
      <c r="N489" t="s">
        <v>33</v>
      </c>
      <c r="O489" s="5">
        <f t="shared" si="28"/>
        <v>1.7862556663644606</v>
      </c>
      <c r="P489" s="7">
        <f t="shared" si="29"/>
        <v>83.982949701619773</v>
      </c>
      <c r="Q489" t="s">
        <v>2035</v>
      </c>
      <c r="R489" t="s">
        <v>2036</v>
      </c>
      <c r="S489" s="15">
        <f t="shared" si="30"/>
        <v>42845.208333333328</v>
      </c>
      <c r="T489" s="15">
        <f t="shared" si="31"/>
        <v>42878.208333333328</v>
      </c>
    </row>
    <row r="490" spans="1:20" ht="17" x14ac:dyDescent="0.2">
      <c r="A490">
        <v>488</v>
      </c>
      <c r="B490" t="s">
        <v>1023</v>
      </c>
      <c r="C490" s="3" t="s">
        <v>1024</v>
      </c>
      <c r="D490">
        <v>5300</v>
      </c>
      <c r="E490">
        <v>11663</v>
      </c>
      <c r="F490" t="s">
        <v>20</v>
      </c>
      <c r="G490">
        <v>115</v>
      </c>
      <c r="H490" t="s">
        <v>21</v>
      </c>
      <c r="I490" t="s">
        <v>22</v>
      </c>
      <c r="J490">
        <v>1454479200</v>
      </c>
      <c r="K490">
        <v>1455948000</v>
      </c>
      <c r="L490" t="b">
        <v>0</v>
      </c>
      <c r="M490" t="b">
        <v>0</v>
      </c>
      <c r="N490" t="s">
        <v>33</v>
      </c>
      <c r="O490" s="5">
        <f t="shared" si="28"/>
        <v>2.2005660377358489</v>
      </c>
      <c r="P490" s="7">
        <f t="shared" si="29"/>
        <v>101.41739130434783</v>
      </c>
      <c r="Q490" t="s">
        <v>2035</v>
      </c>
      <c r="R490" t="s">
        <v>2036</v>
      </c>
      <c r="S490" s="15">
        <f t="shared" si="30"/>
        <v>42403.25</v>
      </c>
      <c r="T490" s="15">
        <f t="shared" si="31"/>
        <v>42420.25</v>
      </c>
    </row>
    <row r="491" spans="1:20" ht="17" x14ac:dyDescent="0.2">
      <c r="A491">
        <v>489</v>
      </c>
      <c r="B491" t="s">
        <v>1025</v>
      </c>
      <c r="C491" s="3" t="s">
        <v>1026</v>
      </c>
      <c r="D491">
        <v>9200</v>
      </c>
      <c r="E491">
        <v>9339</v>
      </c>
      <c r="F491" t="s">
        <v>20</v>
      </c>
      <c r="G491">
        <v>85</v>
      </c>
      <c r="H491" t="s">
        <v>107</v>
      </c>
      <c r="I491" t="s">
        <v>108</v>
      </c>
      <c r="J491">
        <v>1281934800</v>
      </c>
      <c r="K491">
        <v>1282366800</v>
      </c>
      <c r="L491" t="b">
        <v>0</v>
      </c>
      <c r="M491" t="b">
        <v>0</v>
      </c>
      <c r="N491" t="s">
        <v>65</v>
      </c>
      <c r="O491" s="5">
        <f t="shared" si="28"/>
        <v>1.015108695652174</v>
      </c>
      <c r="P491" s="7">
        <f t="shared" si="29"/>
        <v>109.87058823529412</v>
      </c>
      <c r="Q491" t="s">
        <v>2033</v>
      </c>
      <c r="R491" t="s">
        <v>2042</v>
      </c>
      <c r="S491" s="15">
        <f t="shared" si="30"/>
        <v>40406.208333333336</v>
      </c>
      <c r="T491" s="15">
        <f t="shared" si="31"/>
        <v>40411.208333333336</v>
      </c>
    </row>
    <row r="492" spans="1:20" ht="17" x14ac:dyDescent="0.2">
      <c r="A492">
        <v>490</v>
      </c>
      <c r="B492" t="s">
        <v>1027</v>
      </c>
      <c r="C492" s="3" t="s">
        <v>1028</v>
      </c>
      <c r="D492">
        <v>2400</v>
      </c>
      <c r="E492">
        <v>4596</v>
      </c>
      <c r="F492" t="s">
        <v>20</v>
      </c>
      <c r="G492">
        <v>144</v>
      </c>
      <c r="H492" t="s">
        <v>21</v>
      </c>
      <c r="I492" t="s">
        <v>22</v>
      </c>
      <c r="J492">
        <v>1573970400</v>
      </c>
      <c r="K492">
        <v>1574575200</v>
      </c>
      <c r="L492" t="b">
        <v>0</v>
      </c>
      <c r="M492" t="b">
        <v>0</v>
      </c>
      <c r="N492" t="s">
        <v>1029</v>
      </c>
      <c r="O492" s="5">
        <f t="shared" si="28"/>
        <v>1.915</v>
      </c>
      <c r="P492" s="7">
        <f t="shared" si="29"/>
        <v>31.916666666666668</v>
      </c>
      <c r="Q492" t="s">
        <v>2060</v>
      </c>
      <c r="R492" t="s">
        <v>2061</v>
      </c>
      <c r="S492" s="15">
        <f t="shared" si="30"/>
        <v>43786.25</v>
      </c>
      <c r="T492" s="15">
        <f t="shared" si="31"/>
        <v>43793.25</v>
      </c>
    </row>
    <row r="493" spans="1:20" ht="34" x14ac:dyDescent="0.2">
      <c r="A493">
        <v>491</v>
      </c>
      <c r="B493" t="s">
        <v>1030</v>
      </c>
      <c r="C493" s="3" t="s">
        <v>1031</v>
      </c>
      <c r="D493">
        <v>56800</v>
      </c>
      <c r="E493">
        <v>173437</v>
      </c>
      <c r="F493" t="s">
        <v>20</v>
      </c>
      <c r="G493">
        <v>2443</v>
      </c>
      <c r="H493" t="s">
        <v>21</v>
      </c>
      <c r="I493" t="s">
        <v>22</v>
      </c>
      <c r="J493">
        <v>1372654800</v>
      </c>
      <c r="K493">
        <v>1374901200</v>
      </c>
      <c r="L493" t="b">
        <v>0</v>
      </c>
      <c r="M493" t="b">
        <v>1</v>
      </c>
      <c r="N493" t="s">
        <v>17</v>
      </c>
      <c r="O493" s="5">
        <f t="shared" si="28"/>
        <v>3.0534683098591549</v>
      </c>
      <c r="P493" s="7">
        <f t="shared" si="29"/>
        <v>70.993450675399103</v>
      </c>
      <c r="Q493" t="s">
        <v>2029</v>
      </c>
      <c r="R493" t="s">
        <v>2030</v>
      </c>
      <c r="S493" s="15">
        <f t="shared" si="30"/>
        <v>41456.208333333336</v>
      </c>
      <c r="T493" s="15">
        <f t="shared" si="31"/>
        <v>41482.208333333336</v>
      </c>
    </row>
    <row r="494" spans="1:20" ht="17" x14ac:dyDescent="0.2">
      <c r="A494">
        <v>492</v>
      </c>
      <c r="B494" t="s">
        <v>1032</v>
      </c>
      <c r="C494" s="3" t="s">
        <v>1033</v>
      </c>
      <c r="D494">
        <v>191000</v>
      </c>
      <c r="E494">
        <v>45831</v>
      </c>
      <c r="F494" t="s">
        <v>74</v>
      </c>
      <c r="G494">
        <v>595</v>
      </c>
      <c r="H494" t="s">
        <v>21</v>
      </c>
      <c r="I494" t="s">
        <v>22</v>
      </c>
      <c r="J494">
        <v>1275886800</v>
      </c>
      <c r="K494">
        <v>1278910800</v>
      </c>
      <c r="L494" t="b">
        <v>1</v>
      </c>
      <c r="M494" t="b">
        <v>1</v>
      </c>
      <c r="N494" t="s">
        <v>100</v>
      </c>
      <c r="O494" s="5">
        <f t="shared" si="28"/>
        <v>0.23995287958115183</v>
      </c>
      <c r="P494" s="7">
        <f t="shared" si="29"/>
        <v>77.026890756302521</v>
      </c>
      <c r="Q494" t="s">
        <v>2037</v>
      </c>
      <c r="R494" t="s">
        <v>2048</v>
      </c>
      <c r="S494" s="15">
        <f t="shared" si="30"/>
        <v>40336.208333333336</v>
      </c>
      <c r="T494" s="15">
        <f t="shared" si="31"/>
        <v>40371.208333333336</v>
      </c>
    </row>
    <row r="495" spans="1:20" ht="17" x14ac:dyDescent="0.2">
      <c r="A495">
        <v>493</v>
      </c>
      <c r="B495" t="s">
        <v>1034</v>
      </c>
      <c r="C495" s="3" t="s">
        <v>1035</v>
      </c>
      <c r="D495">
        <v>900</v>
      </c>
      <c r="E495">
        <v>6514</v>
      </c>
      <c r="F495" t="s">
        <v>20</v>
      </c>
      <c r="G495">
        <v>64</v>
      </c>
      <c r="H495" t="s">
        <v>21</v>
      </c>
      <c r="I495" t="s">
        <v>22</v>
      </c>
      <c r="J495">
        <v>1561784400</v>
      </c>
      <c r="K495">
        <v>1562907600</v>
      </c>
      <c r="L495" t="b">
        <v>0</v>
      </c>
      <c r="M495" t="b">
        <v>0</v>
      </c>
      <c r="N495" t="s">
        <v>122</v>
      </c>
      <c r="O495" s="5">
        <f t="shared" si="28"/>
        <v>7.2377777777777776</v>
      </c>
      <c r="P495" s="7">
        <f t="shared" si="29"/>
        <v>101.78125</v>
      </c>
      <c r="Q495" t="s">
        <v>2050</v>
      </c>
      <c r="R495" t="s">
        <v>2051</v>
      </c>
      <c r="S495" s="15">
        <f t="shared" si="30"/>
        <v>43645.208333333328</v>
      </c>
      <c r="T495" s="15">
        <f t="shared" si="31"/>
        <v>43658.208333333328</v>
      </c>
    </row>
    <row r="496" spans="1:20" ht="17" x14ac:dyDescent="0.2">
      <c r="A496">
        <v>494</v>
      </c>
      <c r="B496" t="s">
        <v>1036</v>
      </c>
      <c r="C496" s="3" t="s">
        <v>1037</v>
      </c>
      <c r="D496">
        <v>2500</v>
      </c>
      <c r="E496">
        <v>13684</v>
      </c>
      <c r="F496" t="s">
        <v>20</v>
      </c>
      <c r="G496">
        <v>268</v>
      </c>
      <c r="H496" t="s">
        <v>21</v>
      </c>
      <c r="I496" t="s">
        <v>22</v>
      </c>
      <c r="J496">
        <v>1332392400</v>
      </c>
      <c r="K496">
        <v>1332478800</v>
      </c>
      <c r="L496" t="b">
        <v>0</v>
      </c>
      <c r="M496" t="b">
        <v>0</v>
      </c>
      <c r="N496" t="s">
        <v>65</v>
      </c>
      <c r="O496" s="5">
        <f t="shared" si="28"/>
        <v>5.4736000000000002</v>
      </c>
      <c r="P496" s="7">
        <f t="shared" si="29"/>
        <v>51.059701492537314</v>
      </c>
      <c r="Q496" t="s">
        <v>2033</v>
      </c>
      <c r="R496" t="s">
        <v>2042</v>
      </c>
      <c r="S496" s="15">
        <f t="shared" si="30"/>
        <v>40990.208333333336</v>
      </c>
      <c r="T496" s="15">
        <f t="shared" si="31"/>
        <v>40991.208333333336</v>
      </c>
    </row>
    <row r="497" spans="1:20" ht="17" x14ac:dyDescent="0.2">
      <c r="A497">
        <v>495</v>
      </c>
      <c r="B497" t="s">
        <v>1038</v>
      </c>
      <c r="C497" s="3" t="s">
        <v>1039</v>
      </c>
      <c r="D497">
        <v>3200</v>
      </c>
      <c r="E497">
        <v>13264</v>
      </c>
      <c r="F497" t="s">
        <v>20</v>
      </c>
      <c r="G497">
        <v>195</v>
      </c>
      <c r="H497" t="s">
        <v>36</v>
      </c>
      <c r="I497" t="s">
        <v>37</v>
      </c>
      <c r="J497">
        <v>1402376400</v>
      </c>
      <c r="K497">
        <v>1402722000</v>
      </c>
      <c r="L497" t="b">
        <v>0</v>
      </c>
      <c r="M497" t="b">
        <v>0</v>
      </c>
      <c r="N497" t="s">
        <v>33</v>
      </c>
      <c r="O497" s="5">
        <f t="shared" si="28"/>
        <v>4.1449999999999996</v>
      </c>
      <c r="P497" s="7">
        <f t="shared" si="29"/>
        <v>68.02051282051282</v>
      </c>
      <c r="Q497" t="s">
        <v>2035</v>
      </c>
      <c r="R497" t="s">
        <v>2036</v>
      </c>
      <c r="S497" s="15">
        <f t="shared" si="30"/>
        <v>41800.208333333336</v>
      </c>
      <c r="T497" s="15">
        <f t="shared" si="31"/>
        <v>41804.208333333336</v>
      </c>
    </row>
    <row r="498" spans="1:20" ht="17" x14ac:dyDescent="0.2">
      <c r="A498">
        <v>496</v>
      </c>
      <c r="B498" t="s">
        <v>1040</v>
      </c>
      <c r="C498" s="3" t="s">
        <v>1041</v>
      </c>
      <c r="D498">
        <v>183800</v>
      </c>
      <c r="E498">
        <v>1667</v>
      </c>
      <c r="F498" t="s">
        <v>14</v>
      </c>
      <c r="G498">
        <v>54</v>
      </c>
      <c r="H498" t="s">
        <v>21</v>
      </c>
      <c r="I498" t="s">
        <v>22</v>
      </c>
      <c r="J498">
        <v>1495342800</v>
      </c>
      <c r="K498">
        <v>1496811600</v>
      </c>
      <c r="L498" t="b">
        <v>0</v>
      </c>
      <c r="M498" t="b">
        <v>0</v>
      </c>
      <c r="N498" t="s">
        <v>71</v>
      </c>
      <c r="O498" s="5">
        <f t="shared" si="28"/>
        <v>9.0696409140369975E-3</v>
      </c>
      <c r="P498" s="7">
        <f t="shared" si="29"/>
        <v>30.87037037037037</v>
      </c>
      <c r="Q498" t="s">
        <v>2037</v>
      </c>
      <c r="R498" t="s">
        <v>2045</v>
      </c>
      <c r="S498" s="15">
        <f t="shared" si="30"/>
        <v>42876.208333333328</v>
      </c>
      <c r="T498" s="15">
        <f t="shared" si="31"/>
        <v>42893.208333333328</v>
      </c>
    </row>
    <row r="499" spans="1:20" ht="17" x14ac:dyDescent="0.2">
      <c r="A499">
        <v>497</v>
      </c>
      <c r="B499" t="s">
        <v>1042</v>
      </c>
      <c r="C499" s="3" t="s">
        <v>1043</v>
      </c>
      <c r="D499">
        <v>9800</v>
      </c>
      <c r="E499">
        <v>3349</v>
      </c>
      <c r="F499" t="s">
        <v>14</v>
      </c>
      <c r="G499">
        <v>120</v>
      </c>
      <c r="H499" t="s">
        <v>21</v>
      </c>
      <c r="I499" t="s">
        <v>22</v>
      </c>
      <c r="J499">
        <v>1482213600</v>
      </c>
      <c r="K499">
        <v>1482213600</v>
      </c>
      <c r="L499" t="b">
        <v>0</v>
      </c>
      <c r="M499" t="b">
        <v>1</v>
      </c>
      <c r="N499" t="s">
        <v>65</v>
      </c>
      <c r="O499" s="5">
        <f t="shared" si="28"/>
        <v>0.34173469387755101</v>
      </c>
      <c r="P499" s="7">
        <f t="shared" si="29"/>
        <v>27.908333333333335</v>
      </c>
      <c r="Q499" t="s">
        <v>2033</v>
      </c>
      <c r="R499" t="s">
        <v>2042</v>
      </c>
      <c r="S499" s="15">
        <f t="shared" si="30"/>
        <v>42724.25</v>
      </c>
      <c r="T499" s="15">
        <f t="shared" si="31"/>
        <v>42724.25</v>
      </c>
    </row>
    <row r="500" spans="1:20" ht="17" x14ac:dyDescent="0.2">
      <c r="A500">
        <v>498</v>
      </c>
      <c r="B500" t="s">
        <v>1044</v>
      </c>
      <c r="C500" s="3" t="s">
        <v>1045</v>
      </c>
      <c r="D500">
        <v>193400</v>
      </c>
      <c r="E500">
        <v>46317</v>
      </c>
      <c r="F500" t="s">
        <v>14</v>
      </c>
      <c r="G500">
        <v>579</v>
      </c>
      <c r="H500" t="s">
        <v>36</v>
      </c>
      <c r="I500" t="s">
        <v>37</v>
      </c>
      <c r="J500">
        <v>1420092000</v>
      </c>
      <c r="K500">
        <v>1420264800</v>
      </c>
      <c r="L500" t="b">
        <v>0</v>
      </c>
      <c r="M500" t="b">
        <v>0</v>
      </c>
      <c r="N500" t="s">
        <v>28</v>
      </c>
      <c r="O500" s="5">
        <f t="shared" si="28"/>
        <v>0.239488107549121</v>
      </c>
      <c r="P500" s="7">
        <f t="shared" si="29"/>
        <v>79.994818652849744</v>
      </c>
      <c r="Q500" t="s">
        <v>2033</v>
      </c>
      <c r="R500" t="s">
        <v>2034</v>
      </c>
      <c r="S500" s="15">
        <f t="shared" si="30"/>
        <v>42005.25</v>
      </c>
      <c r="T500" s="15">
        <f t="shared" si="31"/>
        <v>42007.25</v>
      </c>
    </row>
    <row r="501" spans="1:20" ht="34" x14ac:dyDescent="0.2">
      <c r="A501">
        <v>499</v>
      </c>
      <c r="B501" t="s">
        <v>1046</v>
      </c>
      <c r="C501" s="3" t="s">
        <v>1047</v>
      </c>
      <c r="D501">
        <v>163800</v>
      </c>
      <c r="E501">
        <v>78743</v>
      </c>
      <c r="F501" t="s">
        <v>14</v>
      </c>
      <c r="G501">
        <v>2072</v>
      </c>
      <c r="H501" t="s">
        <v>21</v>
      </c>
      <c r="I501" t="s">
        <v>22</v>
      </c>
      <c r="J501">
        <v>1458018000</v>
      </c>
      <c r="K501">
        <v>1458450000</v>
      </c>
      <c r="L501" t="b">
        <v>0</v>
      </c>
      <c r="M501" t="b">
        <v>1</v>
      </c>
      <c r="N501" t="s">
        <v>42</v>
      </c>
      <c r="O501" s="5">
        <f t="shared" si="28"/>
        <v>0.48072649572649573</v>
      </c>
      <c r="P501" s="7">
        <f t="shared" si="29"/>
        <v>38.003378378378379</v>
      </c>
      <c r="Q501" t="s">
        <v>2037</v>
      </c>
      <c r="R501" t="s">
        <v>2038</v>
      </c>
      <c r="S501" s="15">
        <f t="shared" si="30"/>
        <v>42444.208333333328</v>
      </c>
      <c r="T501" s="15">
        <f t="shared" si="31"/>
        <v>42449.208333333328</v>
      </c>
    </row>
    <row r="502" spans="1:20" ht="17" x14ac:dyDescent="0.2">
      <c r="A502">
        <v>500</v>
      </c>
      <c r="B502" t="s">
        <v>1048</v>
      </c>
      <c r="C502" s="3" t="s">
        <v>1049</v>
      </c>
      <c r="D502">
        <v>100</v>
      </c>
      <c r="E502">
        <v>0</v>
      </c>
      <c r="F502" t="s">
        <v>14</v>
      </c>
      <c r="G502">
        <v>0</v>
      </c>
      <c r="H502" t="s">
        <v>21</v>
      </c>
      <c r="I502" t="s">
        <v>22</v>
      </c>
      <c r="J502">
        <v>1367384400</v>
      </c>
      <c r="K502">
        <v>1369803600</v>
      </c>
      <c r="L502" t="b">
        <v>0</v>
      </c>
      <c r="M502" t="b">
        <v>1</v>
      </c>
      <c r="N502" t="s">
        <v>33</v>
      </c>
      <c r="O502" s="5">
        <f t="shared" si="28"/>
        <v>0</v>
      </c>
      <c r="P502" s="7">
        <f t="shared" si="29"/>
        <v>0</v>
      </c>
      <c r="Q502" t="s">
        <v>2035</v>
      </c>
      <c r="R502" t="s">
        <v>2036</v>
      </c>
      <c r="S502" s="15">
        <f t="shared" si="30"/>
        <v>41395.208333333336</v>
      </c>
      <c r="T502" s="15">
        <f t="shared" si="31"/>
        <v>41423.208333333336</v>
      </c>
    </row>
    <row r="503" spans="1:20" ht="17" x14ac:dyDescent="0.2">
      <c r="A503">
        <v>501</v>
      </c>
      <c r="B503" t="s">
        <v>1050</v>
      </c>
      <c r="C503" s="3" t="s">
        <v>1051</v>
      </c>
      <c r="D503">
        <v>153600</v>
      </c>
      <c r="E503">
        <v>107743</v>
      </c>
      <c r="F503" t="s">
        <v>14</v>
      </c>
      <c r="G503">
        <v>1796</v>
      </c>
      <c r="H503" t="s">
        <v>21</v>
      </c>
      <c r="I503" t="s">
        <v>22</v>
      </c>
      <c r="J503">
        <v>1363064400</v>
      </c>
      <c r="K503">
        <v>1363237200</v>
      </c>
      <c r="L503" t="b">
        <v>0</v>
      </c>
      <c r="M503" t="b">
        <v>0</v>
      </c>
      <c r="N503" t="s">
        <v>42</v>
      </c>
      <c r="O503" s="5">
        <f t="shared" si="28"/>
        <v>0.70145182291666663</v>
      </c>
      <c r="P503" s="7">
        <f t="shared" si="29"/>
        <v>59.990534521158132</v>
      </c>
      <c r="Q503" t="s">
        <v>2037</v>
      </c>
      <c r="R503" t="s">
        <v>2038</v>
      </c>
      <c r="S503" s="15">
        <f t="shared" si="30"/>
        <v>41345.208333333336</v>
      </c>
      <c r="T503" s="15">
        <f t="shared" si="31"/>
        <v>41347.208333333336</v>
      </c>
    </row>
    <row r="504" spans="1:20" ht="17" x14ac:dyDescent="0.2">
      <c r="A504">
        <v>502</v>
      </c>
      <c r="B504" t="s">
        <v>477</v>
      </c>
      <c r="C504" s="3" t="s">
        <v>1052</v>
      </c>
      <c r="D504">
        <v>1300</v>
      </c>
      <c r="E504">
        <v>6889</v>
      </c>
      <c r="F504" t="s">
        <v>20</v>
      </c>
      <c r="G504">
        <v>186</v>
      </c>
      <c r="H504" t="s">
        <v>26</v>
      </c>
      <c r="I504" t="s">
        <v>27</v>
      </c>
      <c r="J504">
        <v>1343365200</v>
      </c>
      <c r="K504">
        <v>1345870800</v>
      </c>
      <c r="L504" t="b">
        <v>0</v>
      </c>
      <c r="M504" t="b">
        <v>1</v>
      </c>
      <c r="N504" t="s">
        <v>89</v>
      </c>
      <c r="O504" s="5">
        <f t="shared" si="28"/>
        <v>5.2992307692307694</v>
      </c>
      <c r="P504" s="7">
        <f t="shared" si="29"/>
        <v>37.037634408602152</v>
      </c>
      <c r="Q504" t="s">
        <v>2046</v>
      </c>
      <c r="R504" t="s">
        <v>2047</v>
      </c>
      <c r="S504" s="15">
        <f t="shared" si="30"/>
        <v>41117.208333333336</v>
      </c>
      <c r="T504" s="15">
        <f t="shared" si="31"/>
        <v>41146.208333333336</v>
      </c>
    </row>
    <row r="505" spans="1:20" ht="34" x14ac:dyDescent="0.2">
      <c r="A505">
        <v>503</v>
      </c>
      <c r="B505" t="s">
        <v>1053</v>
      </c>
      <c r="C505" s="3" t="s">
        <v>1054</v>
      </c>
      <c r="D505">
        <v>25500</v>
      </c>
      <c r="E505">
        <v>45983</v>
      </c>
      <c r="F505" t="s">
        <v>20</v>
      </c>
      <c r="G505">
        <v>460</v>
      </c>
      <c r="H505" t="s">
        <v>21</v>
      </c>
      <c r="I505" t="s">
        <v>22</v>
      </c>
      <c r="J505">
        <v>1435726800</v>
      </c>
      <c r="K505">
        <v>1437454800</v>
      </c>
      <c r="L505" t="b">
        <v>0</v>
      </c>
      <c r="M505" t="b">
        <v>0</v>
      </c>
      <c r="N505" t="s">
        <v>53</v>
      </c>
      <c r="O505" s="5">
        <f t="shared" si="28"/>
        <v>1.8032549019607844</v>
      </c>
      <c r="P505" s="7">
        <f t="shared" si="29"/>
        <v>99.963043478260872</v>
      </c>
      <c r="Q505" t="s">
        <v>2037</v>
      </c>
      <c r="R505" t="s">
        <v>2040</v>
      </c>
      <c r="S505" s="15">
        <f t="shared" si="30"/>
        <v>42186.208333333328</v>
      </c>
      <c r="T505" s="15">
        <f t="shared" si="31"/>
        <v>42206.208333333328</v>
      </c>
    </row>
    <row r="506" spans="1:20" ht="17" x14ac:dyDescent="0.2">
      <c r="A506">
        <v>504</v>
      </c>
      <c r="B506" t="s">
        <v>1055</v>
      </c>
      <c r="C506" s="3" t="s">
        <v>1056</v>
      </c>
      <c r="D506">
        <v>7500</v>
      </c>
      <c r="E506">
        <v>6924</v>
      </c>
      <c r="F506" t="s">
        <v>14</v>
      </c>
      <c r="G506">
        <v>62</v>
      </c>
      <c r="H506" t="s">
        <v>107</v>
      </c>
      <c r="I506" t="s">
        <v>108</v>
      </c>
      <c r="J506">
        <v>1431925200</v>
      </c>
      <c r="K506">
        <v>1432011600</v>
      </c>
      <c r="L506" t="b">
        <v>0</v>
      </c>
      <c r="M506" t="b">
        <v>0</v>
      </c>
      <c r="N506" t="s">
        <v>23</v>
      </c>
      <c r="O506" s="5">
        <f t="shared" si="28"/>
        <v>0.92320000000000002</v>
      </c>
      <c r="P506" s="7">
        <f t="shared" si="29"/>
        <v>111.6774193548387</v>
      </c>
      <c r="Q506" t="s">
        <v>2031</v>
      </c>
      <c r="R506" t="s">
        <v>2032</v>
      </c>
      <c r="S506" s="15">
        <f t="shared" si="30"/>
        <v>42142.208333333328</v>
      </c>
      <c r="T506" s="15">
        <f t="shared" si="31"/>
        <v>42143.208333333328</v>
      </c>
    </row>
    <row r="507" spans="1:20" ht="17" x14ac:dyDescent="0.2">
      <c r="A507">
        <v>505</v>
      </c>
      <c r="B507" t="s">
        <v>1057</v>
      </c>
      <c r="C507" s="3" t="s">
        <v>1058</v>
      </c>
      <c r="D507">
        <v>89900</v>
      </c>
      <c r="E507">
        <v>12497</v>
      </c>
      <c r="F507" t="s">
        <v>14</v>
      </c>
      <c r="G507">
        <v>347</v>
      </c>
      <c r="H507" t="s">
        <v>21</v>
      </c>
      <c r="I507" t="s">
        <v>22</v>
      </c>
      <c r="J507">
        <v>1362722400</v>
      </c>
      <c r="K507">
        <v>1366347600</v>
      </c>
      <c r="L507" t="b">
        <v>0</v>
      </c>
      <c r="M507" t="b">
        <v>1</v>
      </c>
      <c r="N507" t="s">
        <v>133</v>
      </c>
      <c r="O507" s="5">
        <f t="shared" si="28"/>
        <v>0.13901001112347053</v>
      </c>
      <c r="P507" s="7">
        <f t="shared" si="29"/>
        <v>36.014409221902014</v>
      </c>
      <c r="Q507" t="s">
        <v>2043</v>
      </c>
      <c r="R507" t="s">
        <v>2052</v>
      </c>
      <c r="S507" s="15">
        <f t="shared" si="30"/>
        <v>41341.25</v>
      </c>
      <c r="T507" s="15">
        <f t="shared" si="31"/>
        <v>41383.208333333336</v>
      </c>
    </row>
    <row r="508" spans="1:20" ht="17" x14ac:dyDescent="0.2">
      <c r="A508">
        <v>506</v>
      </c>
      <c r="B508" t="s">
        <v>1059</v>
      </c>
      <c r="C508" s="3" t="s">
        <v>1060</v>
      </c>
      <c r="D508">
        <v>18000</v>
      </c>
      <c r="E508">
        <v>166874</v>
      </c>
      <c r="F508" t="s">
        <v>20</v>
      </c>
      <c r="G508">
        <v>2528</v>
      </c>
      <c r="H508" t="s">
        <v>21</v>
      </c>
      <c r="I508" t="s">
        <v>22</v>
      </c>
      <c r="J508">
        <v>1511416800</v>
      </c>
      <c r="K508">
        <v>1512885600</v>
      </c>
      <c r="L508" t="b">
        <v>0</v>
      </c>
      <c r="M508" t="b">
        <v>1</v>
      </c>
      <c r="N508" t="s">
        <v>33</v>
      </c>
      <c r="O508" s="5">
        <f t="shared" si="28"/>
        <v>9.2707777777777771</v>
      </c>
      <c r="P508" s="7">
        <f t="shared" si="29"/>
        <v>66.010284810126578</v>
      </c>
      <c r="Q508" t="s">
        <v>2035</v>
      </c>
      <c r="R508" t="s">
        <v>2036</v>
      </c>
      <c r="S508" s="15">
        <f t="shared" si="30"/>
        <v>43062.25</v>
      </c>
      <c r="T508" s="15">
        <f t="shared" si="31"/>
        <v>43079.25</v>
      </c>
    </row>
    <row r="509" spans="1:20" ht="34" x14ac:dyDescent="0.2">
      <c r="A509">
        <v>507</v>
      </c>
      <c r="B509" t="s">
        <v>1061</v>
      </c>
      <c r="C509" s="3" t="s">
        <v>1062</v>
      </c>
      <c r="D509">
        <v>2100</v>
      </c>
      <c r="E509">
        <v>837</v>
      </c>
      <c r="F509" t="s">
        <v>14</v>
      </c>
      <c r="G509">
        <v>19</v>
      </c>
      <c r="H509" t="s">
        <v>21</v>
      </c>
      <c r="I509" t="s">
        <v>22</v>
      </c>
      <c r="J509">
        <v>1365483600</v>
      </c>
      <c r="K509">
        <v>1369717200</v>
      </c>
      <c r="L509" t="b">
        <v>0</v>
      </c>
      <c r="M509" t="b">
        <v>1</v>
      </c>
      <c r="N509" t="s">
        <v>28</v>
      </c>
      <c r="O509" s="5">
        <f t="shared" si="28"/>
        <v>0.39857142857142858</v>
      </c>
      <c r="P509" s="7">
        <f t="shared" si="29"/>
        <v>44.05263157894737</v>
      </c>
      <c r="Q509" t="s">
        <v>2033</v>
      </c>
      <c r="R509" t="s">
        <v>2034</v>
      </c>
      <c r="S509" s="15">
        <f t="shared" si="30"/>
        <v>41373.208333333336</v>
      </c>
      <c r="T509" s="15">
        <f t="shared" si="31"/>
        <v>41422.208333333336</v>
      </c>
    </row>
    <row r="510" spans="1:20" ht="17" x14ac:dyDescent="0.2">
      <c r="A510">
        <v>508</v>
      </c>
      <c r="B510" t="s">
        <v>1063</v>
      </c>
      <c r="C510" s="3" t="s">
        <v>1064</v>
      </c>
      <c r="D510">
        <v>172700</v>
      </c>
      <c r="E510">
        <v>193820</v>
      </c>
      <c r="F510" t="s">
        <v>20</v>
      </c>
      <c r="G510">
        <v>3657</v>
      </c>
      <c r="H510" t="s">
        <v>21</v>
      </c>
      <c r="I510" t="s">
        <v>22</v>
      </c>
      <c r="J510">
        <v>1532840400</v>
      </c>
      <c r="K510">
        <v>1534654800</v>
      </c>
      <c r="L510" t="b">
        <v>0</v>
      </c>
      <c r="M510" t="b">
        <v>0</v>
      </c>
      <c r="N510" t="s">
        <v>33</v>
      </c>
      <c r="O510" s="5">
        <f t="shared" si="28"/>
        <v>1.1222929936305732</v>
      </c>
      <c r="P510" s="7">
        <f t="shared" si="29"/>
        <v>52.999726551818434</v>
      </c>
      <c r="Q510" t="s">
        <v>2035</v>
      </c>
      <c r="R510" t="s">
        <v>2036</v>
      </c>
      <c r="S510" s="15">
        <f t="shared" si="30"/>
        <v>43310.208333333328</v>
      </c>
      <c r="T510" s="15">
        <f t="shared" si="31"/>
        <v>43331.208333333328</v>
      </c>
    </row>
    <row r="511" spans="1:20" ht="17" x14ac:dyDescent="0.2">
      <c r="A511">
        <v>509</v>
      </c>
      <c r="B511" t="s">
        <v>398</v>
      </c>
      <c r="C511" s="3" t="s">
        <v>1065</v>
      </c>
      <c r="D511">
        <v>168500</v>
      </c>
      <c r="E511">
        <v>119510</v>
      </c>
      <c r="F511" t="s">
        <v>14</v>
      </c>
      <c r="G511">
        <v>1258</v>
      </c>
      <c r="H511" t="s">
        <v>21</v>
      </c>
      <c r="I511" t="s">
        <v>22</v>
      </c>
      <c r="J511">
        <v>1336194000</v>
      </c>
      <c r="K511">
        <v>1337058000</v>
      </c>
      <c r="L511" t="b">
        <v>0</v>
      </c>
      <c r="M511" t="b">
        <v>0</v>
      </c>
      <c r="N511" t="s">
        <v>33</v>
      </c>
      <c r="O511" s="5">
        <f t="shared" si="28"/>
        <v>0.70925816023738875</v>
      </c>
      <c r="P511" s="7">
        <f t="shared" si="29"/>
        <v>95</v>
      </c>
      <c r="Q511" t="s">
        <v>2035</v>
      </c>
      <c r="R511" t="s">
        <v>2036</v>
      </c>
      <c r="S511" s="15">
        <f t="shared" si="30"/>
        <v>41034.208333333336</v>
      </c>
      <c r="T511" s="15">
        <f t="shared" si="31"/>
        <v>41044.208333333336</v>
      </c>
    </row>
    <row r="512" spans="1:20" ht="17" x14ac:dyDescent="0.2">
      <c r="A512">
        <v>510</v>
      </c>
      <c r="B512" t="s">
        <v>1066</v>
      </c>
      <c r="C512" s="3" t="s">
        <v>1067</v>
      </c>
      <c r="D512">
        <v>7800</v>
      </c>
      <c r="E512">
        <v>9289</v>
      </c>
      <c r="F512" t="s">
        <v>20</v>
      </c>
      <c r="G512">
        <v>131</v>
      </c>
      <c r="H512" t="s">
        <v>26</v>
      </c>
      <c r="I512" t="s">
        <v>27</v>
      </c>
      <c r="J512">
        <v>1527742800</v>
      </c>
      <c r="K512">
        <v>1529816400</v>
      </c>
      <c r="L512" t="b">
        <v>0</v>
      </c>
      <c r="M512" t="b">
        <v>0</v>
      </c>
      <c r="N512" t="s">
        <v>53</v>
      </c>
      <c r="O512" s="5">
        <f t="shared" si="28"/>
        <v>1.1908974358974358</v>
      </c>
      <c r="P512" s="7">
        <f t="shared" si="29"/>
        <v>70.908396946564892</v>
      </c>
      <c r="Q512" t="s">
        <v>2037</v>
      </c>
      <c r="R512" t="s">
        <v>2040</v>
      </c>
      <c r="S512" s="15">
        <f t="shared" si="30"/>
        <v>43251.208333333328</v>
      </c>
      <c r="T512" s="15">
        <f t="shared" si="31"/>
        <v>43275.208333333328</v>
      </c>
    </row>
    <row r="513" spans="1:20" ht="17" x14ac:dyDescent="0.2">
      <c r="A513">
        <v>511</v>
      </c>
      <c r="B513" t="s">
        <v>1068</v>
      </c>
      <c r="C513" s="3" t="s">
        <v>1069</v>
      </c>
      <c r="D513">
        <v>147800</v>
      </c>
      <c r="E513">
        <v>35498</v>
      </c>
      <c r="F513" t="s">
        <v>14</v>
      </c>
      <c r="G513">
        <v>362</v>
      </c>
      <c r="H513" t="s">
        <v>21</v>
      </c>
      <c r="I513" t="s">
        <v>22</v>
      </c>
      <c r="J513">
        <v>1564030800</v>
      </c>
      <c r="K513">
        <v>1564894800</v>
      </c>
      <c r="L513" t="b">
        <v>0</v>
      </c>
      <c r="M513" t="b">
        <v>0</v>
      </c>
      <c r="N513" t="s">
        <v>33</v>
      </c>
      <c r="O513" s="5">
        <f t="shared" si="28"/>
        <v>0.24017591339648173</v>
      </c>
      <c r="P513" s="7">
        <f t="shared" si="29"/>
        <v>98.060773480662988</v>
      </c>
      <c r="Q513" t="s">
        <v>2035</v>
      </c>
      <c r="R513" t="s">
        <v>2036</v>
      </c>
      <c r="S513" s="15">
        <f t="shared" si="30"/>
        <v>43671.208333333328</v>
      </c>
      <c r="T513" s="15">
        <f t="shared" si="31"/>
        <v>43681.208333333328</v>
      </c>
    </row>
    <row r="514" spans="1:20" ht="17" x14ac:dyDescent="0.2">
      <c r="A514">
        <v>512</v>
      </c>
      <c r="B514" t="s">
        <v>1070</v>
      </c>
      <c r="C514" s="3" t="s">
        <v>1071</v>
      </c>
      <c r="D514">
        <v>9100</v>
      </c>
      <c r="E514">
        <v>12678</v>
      </c>
      <c r="F514" t="s">
        <v>20</v>
      </c>
      <c r="G514">
        <v>239</v>
      </c>
      <c r="H514" t="s">
        <v>21</v>
      </c>
      <c r="I514" t="s">
        <v>22</v>
      </c>
      <c r="J514">
        <v>1404536400</v>
      </c>
      <c r="K514">
        <v>1404622800</v>
      </c>
      <c r="L514" t="b">
        <v>0</v>
      </c>
      <c r="M514" t="b">
        <v>1</v>
      </c>
      <c r="N514" t="s">
        <v>89</v>
      </c>
      <c r="O514" s="5">
        <f t="shared" si="28"/>
        <v>1.3931868131868133</v>
      </c>
      <c r="P514" s="7">
        <f t="shared" si="29"/>
        <v>53.046025104602514</v>
      </c>
      <c r="Q514" t="s">
        <v>2046</v>
      </c>
      <c r="R514" t="s">
        <v>2047</v>
      </c>
      <c r="S514" s="15">
        <f t="shared" si="30"/>
        <v>41825.208333333336</v>
      </c>
      <c r="T514" s="15">
        <f t="shared" si="31"/>
        <v>41826.208333333336</v>
      </c>
    </row>
    <row r="515" spans="1:20" ht="17" x14ac:dyDescent="0.2">
      <c r="A515">
        <v>513</v>
      </c>
      <c r="B515" t="s">
        <v>1072</v>
      </c>
      <c r="C515" s="3" t="s">
        <v>1073</v>
      </c>
      <c r="D515">
        <v>8300</v>
      </c>
      <c r="E515">
        <v>3260</v>
      </c>
      <c r="F515" t="s">
        <v>74</v>
      </c>
      <c r="G515">
        <v>35</v>
      </c>
      <c r="H515" t="s">
        <v>21</v>
      </c>
      <c r="I515" t="s">
        <v>22</v>
      </c>
      <c r="J515">
        <v>1284008400</v>
      </c>
      <c r="K515">
        <v>1284181200</v>
      </c>
      <c r="L515" t="b">
        <v>0</v>
      </c>
      <c r="M515" t="b">
        <v>0</v>
      </c>
      <c r="N515" t="s">
        <v>269</v>
      </c>
      <c r="O515" s="5">
        <f t="shared" ref="O515:O578" si="32">E515/D515</f>
        <v>0.39277108433734942</v>
      </c>
      <c r="P515" s="7">
        <f t="shared" ref="P515:P578" si="33">IFERROR(E515/G515,0)</f>
        <v>93.142857142857139</v>
      </c>
      <c r="Q515" t="s">
        <v>2037</v>
      </c>
      <c r="R515" t="s">
        <v>2056</v>
      </c>
      <c r="S515" s="15">
        <f t="shared" ref="S515:S578" si="34">(((J515/60)/60/24)+DATE(1970,1,1))</f>
        <v>40430.208333333336</v>
      </c>
      <c r="T515" s="15">
        <f t="shared" ref="T515:T578" si="35">(((K515/60)/60)/24)+DATE(1970,1,1)</f>
        <v>40432.208333333336</v>
      </c>
    </row>
    <row r="516" spans="1:20" ht="17" x14ac:dyDescent="0.2">
      <c r="A516">
        <v>514</v>
      </c>
      <c r="B516" t="s">
        <v>1074</v>
      </c>
      <c r="C516" s="3" t="s">
        <v>1075</v>
      </c>
      <c r="D516">
        <v>138700</v>
      </c>
      <c r="E516">
        <v>31123</v>
      </c>
      <c r="F516" t="s">
        <v>74</v>
      </c>
      <c r="G516">
        <v>528</v>
      </c>
      <c r="H516" t="s">
        <v>98</v>
      </c>
      <c r="I516" t="s">
        <v>99</v>
      </c>
      <c r="J516">
        <v>1386309600</v>
      </c>
      <c r="K516">
        <v>1386741600</v>
      </c>
      <c r="L516" t="b">
        <v>0</v>
      </c>
      <c r="M516" t="b">
        <v>1</v>
      </c>
      <c r="N516" t="s">
        <v>23</v>
      </c>
      <c r="O516" s="5">
        <f t="shared" si="32"/>
        <v>0.22439077144917088</v>
      </c>
      <c r="P516" s="7">
        <f t="shared" si="33"/>
        <v>58.945075757575758</v>
      </c>
      <c r="Q516" t="s">
        <v>2031</v>
      </c>
      <c r="R516" t="s">
        <v>2032</v>
      </c>
      <c r="S516" s="15">
        <f t="shared" si="34"/>
        <v>41614.25</v>
      </c>
      <c r="T516" s="15">
        <f t="shared" si="35"/>
        <v>41619.25</v>
      </c>
    </row>
    <row r="517" spans="1:20" ht="17" x14ac:dyDescent="0.2">
      <c r="A517">
        <v>515</v>
      </c>
      <c r="B517" t="s">
        <v>1076</v>
      </c>
      <c r="C517" s="3" t="s">
        <v>1077</v>
      </c>
      <c r="D517">
        <v>8600</v>
      </c>
      <c r="E517">
        <v>4797</v>
      </c>
      <c r="F517" t="s">
        <v>14</v>
      </c>
      <c r="G517">
        <v>133</v>
      </c>
      <c r="H517" t="s">
        <v>15</v>
      </c>
      <c r="I517" t="s">
        <v>16</v>
      </c>
      <c r="J517">
        <v>1324620000</v>
      </c>
      <c r="K517">
        <v>1324792800</v>
      </c>
      <c r="L517" t="b">
        <v>0</v>
      </c>
      <c r="M517" t="b">
        <v>1</v>
      </c>
      <c r="N517" t="s">
        <v>33</v>
      </c>
      <c r="O517" s="5">
        <f t="shared" si="32"/>
        <v>0.55779069767441858</v>
      </c>
      <c r="P517" s="7">
        <f t="shared" si="33"/>
        <v>36.067669172932334</v>
      </c>
      <c r="Q517" t="s">
        <v>2035</v>
      </c>
      <c r="R517" t="s">
        <v>2036</v>
      </c>
      <c r="S517" s="15">
        <f t="shared" si="34"/>
        <v>40900.25</v>
      </c>
      <c r="T517" s="15">
        <f t="shared" si="35"/>
        <v>40902.25</v>
      </c>
    </row>
    <row r="518" spans="1:20" ht="17" x14ac:dyDescent="0.2">
      <c r="A518">
        <v>516</v>
      </c>
      <c r="B518" t="s">
        <v>1078</v>
      </c>
      <c r="C518" s="3" t="s">
        <v>1079</v>
      </c>
      <c r="D518">
        <v>125400</v>
      </c>
      <c r="E518">
        <v>53324</v>
      </c>
      <c r="F518" t="s">
        <v>14</v>
      </c>
      <c r="G518">
        <v>846</v>
      </c>
      <c r="H518" t="s">
        <v>21</v>
      </c>
      <c r="I518" t="s">
        <v>22</v>
      </c>
      <c r="J518">
        <v>1281070800</v>
      </c>
      <c r="K518">
        <v>1284354000</v>
      </c>
      <c r="L518" t="b">
        <v>0</v>
      </c>
      <c r="M518" t="b">
        <v>0</v>
      </c>
      <c r="N518" t="s">
        <v>68</v>
      </c>
      <c r="O518" s="5">
        <f t="shared" si="32"/>
        <v>0.42523125996810207</v>
      </c>
      <c r="P518" s="7">
        <f t="shared" si="33"/>
        <v>63.030732860520096</v>
      </c>
      <c r="Q518" t="s">
        <v>2043</v>
      </c>
      <c r="R518" t="s">
        <v>2044</v>
      </c>
      <c r="S518" s="15">
        <f t="shared" si="34"/>
        <v>40396.208333333336</v>
      </c>
      <c r="T518" s="15">
        <f t="shared" si="35"/>
        <v>40434.208333333336</v>
      </c>
    </row>
    <row r="519" spans="1:20" ht="17" x14ac:dyDescent="0.2">
      <c r="A519">
        <v>517</v>
      </c>
      <c r="B519" t="s">
        <v>1080</v>
      </c>
      <c r="C519" s="3" t="s">
        <v>1081</v>
      </c>
      <c r="D519">
        <v>5900</v>
      </c>
      <c r="E519">
        <v>6608</v>
      </c>
      <c r="F519" t="s">
        <v>20</v>
      </c>
      <c r="G519">
        <v>78</v>
      </c>
      <c r="H519" t="s">
        <v>21</v>
      </c>
      <c r="I519" t="s">
        <v>22</v>
      </c>
      <c r="J519">
        <v>1493960400</v>
      </c>
      <c r="K519">
        <v>1494392400</v>
      </c>
      <c r="L519" t="b">
        <v>0</v>
      </c>
      <c r="M519" t="b">
        <v>0</v>
      </c>
      <c r="N519" t="s">
        <v>17</v>
      </c>
      <c r="O519" s="5">
        <f t="shared" si="32"/>
        <v>1.1200000000000001</v>
      </c>
      <c r="P519" s="7">
        <f t="shared" si="33"/>
        <v>84.717948717948715</v>
      </c>
      <c r="Q519" t="s">
        <v>2029</v>
      </c>
      <c r="R519" t="s">
        <v>2030</v>
      </c>
      <c r="S519" s="15">
        <f t="shared" si="34"/>
        <v>42860.208333333328</v>
      </c>
      <c r="T519" s="15">
        <f t="shared" si="35"/>
        <v>42865.208333333328</v>
      </c>
    </row>
    <row r="520" spans="1:20" ht="34" x14ac:dyDescent="0.2">
      <c r="A520">
        <v>518</v>
      </c>
      <c r="B520" t="s">
        <v>1082</v>
      </c>
      <c r="C520" s="3" t="s">
        <v>1083</v>
      </c>
      <c r="D520">
        <v>8800</v>
      </c>
      <c r="E520">
        <v>622</v>
      </c>
      <c r="F520" t="s">
        <v>14</v>
      </c>
      <c r="G520">
        <v>10</v>
      </c>
      <c r="H520" t="s">
        <v>21</v>
      </c>
      <c r="I520" t="s">
        <v>22</v>
      </c>
      <c r="J520">
        <v>1519365600</v>
      </c>
      <c r="K520">
        <v>1519538400</v>
      </c>
      <c r="L520" t="b">
        <v>0</v>
      </c>
      <c r="M520" t="b">
        <v>1</v>
      </c>
      <c r="N520" t="s">
        <v>71</v>
      </c>
      <c r="O520" s="5">
        <f t="shared" si="32"/>
        <v>7.0681818181818179E-2</v>
      </c>
      <c r="P520" s="7">
        <f t="shared" si="33"/>
        <v>62.2</v>
      </c>
      <c r="Q520" t="s">
        <v>2037</v>
      </c>
      <c r="R520" t="s">
        <v>2045</v>
      </c>
      <c r="S520" s="15">
        <f t="shared" si="34"/>
        <v>43154.25</v>
      </c>
      <c r="T520" s="15">
        <f t="shared" si="35"/>
        <v>43156.25</v>
      </c>
    </row>
    <row r="521" spans="1:20" ht="17" x14ac:dyDescent="0.2">
      <c r="A521">
        <v>519</v>
      </c>
      <c r="B521" t="s">
        <v>1084</v>
      </c>
      <c r="C521" s="3" t="s">
        <v>1085</v>
      </c>
      <c r="D521">
        <v>177700</v>
      </c>
      <c r="E521">
        <v>180802</v>
      </c>
      <c r="F521" t="s">
        <v>20</v>
      </c>
      <c r="G521">
        <v>1773</v>
      </c>
      <c r="H521" t="s">
        <v>21</v>
      </c>
      <c r="I521" t="s">
        <v>22</v>
      </c>
      <c r="J521">
        <v>1420696800</v>
      </c>
      <c r="K521">
        <v>1421906400</v>
      </c>
      <c r="L521" t="b">
        <v>0</v>
      </c>
      <c r="M521" t="b">
        <v>1</v>
      </c>
      <c r="N521" t="s">
        <v>23</v>
      </c>
      <c r="O521" s="5">
        <f t="shared" si="32"/>
        <v>1.0174563871693867</v>
      </c>
      <c r="P521" s="7">
        <f t="shared" si="33"/>
        <v>101.97518330513255</v>
      </c>
      <c r="Q521" t="s">
        <v>2031</v>
      </c>
      <c r="R521" t="s">
        <v>2032</v>
      </c>
      <c r="S521" s="15">
        <f t="shared" si="34"/>
        <v>42012.25</v>
      </c>
      <c r="T521" s="15">
        <f t="shared" si="35"/>
        <v>42026.25</v>
      </c>
    </row>
    <row r="522" spans="1:20" ht="17" x14ac:dyDescent="0.2">
      <c r="A522">
        <v>520</v>
      </c>
      <c r="B522" t="s">
        <v>1086</v>
      </c>
      <c r="C522" s="3" t="s">
        <v>1087</v>
      </c>
      <c r="D522">
        <v>800</v>
      </c>
      <c r="E522">
        <v>3406</v>
      </c>
      <c r="F522" t="s">
        <v>20</v>
      </c>
      <c r="G522">
        <v>32</v>
      </c>
      <c r="H522" t="s">
        <v>21</v>
      </c>
      <c r="I522" t="s">
        <v>22</v>
      </c>
      <c r="J522">
        <v>1555650000</v>
      </c>
      <c r="K522">
        <v>1555909200</v>
      </c>
      <c r="L522" t="b">
        <v>0</v>
      </c>
      <c r="M522" t="b">
        <v>0</v>
      </c>
      <c r="N522" t="s">
        <v>33</v>
      </c>
      <c r="O522" s="5">
        <f t="shared" si="32"/>
        <v>4.2575000000000003</v>
      </c>
      <c r="P522" s="7">
        <f t="shared" si="33"/>
        <v>106.4375</v>
      </c>
      <c r="Q522" t="s">
        <v>2035</v>
      </c>
      <c r="R522" t="s">
        <v>2036</v>
      </c>
      <c r="S522" s="15">
        <f t="shared" si="34"/>
        <v>43574.208333333328</v>
      </c>
      <c r="T522" s="15">
        <f t="shared" si="35"/>
        <v>43577.208333333328</v>
      </c>
    </row>
    <row r="523" spans="1:20" ht="17" x14ac:dyDescent="0.2">
      <c r="A523">
        <v>521</v>
      </c>
      <c r="B523" t="s">
        <v>1088</v>
      </c>
      <c r="C523" s="3" t="s">
        <v>141</v>
      </c>
      <c r="D523">
        <v>7600</v>
      </c>
      <c r="E523">
        <v>11061</v>
      </c>
      <c r="F523" t="s">
        <v>20</v>
      </c>
      <c r="G523">
        <v>369</v>
      </c>
      <c r="H523" t="s">
        <v>21</v>
      </c>
      <c r="I523" t="s">
        <v>22</v>
      </c>
      <c r="J523">
        <v>1471928400</v>
      </c>
      <c r="K523">
        <v>1472446800</v>
      </c>
      <c r="L523" t="b">
        <v>0</v>
      </c>
      <c r="M523" t="b">
        <v>1</v>
      </c>
      <c r="N523" t="s">
        <v>53</v>
      </c>
      <c r="O523" s="5">
        <f t="shared" si="32"/>
        <v>1.4553947368421052</v>
      </c>
      <c r="P523" s="7">
        <f t="shared" si="33"/>
        <v>29.975609756097562</v>
      </c>
      <c r="Q523" t="s">
        <v>2037</v>
      </c>
      <c r="R523" t="s">
        <v>2040</v>
      </c>
      <c r="S523" s="15">
        <f t="shared" si="34"/>
        <v>42605.208333333328</v>
      </c>
      <c r="T523" s="15">
        <f t="shared" si="35"/>
        <v>42611.208333333328</v>
      </c>
    </row>
    <row r="524" spans="1:20" ht="34" x14ac:dyDescent="0.2">
      <c r="A524">
        <v>522</v>
      </c>
      <c r="B524" t="s">
        <v>1089</v>
      </c>
      <c r="C524" s="3" t="s">
        <v>1090</v>
      </c>
      <c r="D524">
        <v>50500</v>
      </c>
      <c r="E524">
        <v>16389</v>
      </c>
      <c r="F524" t="s">
        <v>14</v>
      </c>
      <c r="G524">
        <v>191</v>
      </c>
      <c r="H524" t="s">
        <v>21</v>
      </c>
      <c r="I524" t="s">
        <v>22</v>
      </c>
      <c r="J524">
        <v>1341291600</v>
      </c>
      <c r="K524">
        <v>1342328400</v>
      </c>
      <c r="L524" t="b">
        <v>0</v>
      </c>
      <c r="M524" t="b">
        <v>0</v>
      </c>
      <c r="N524" t="s">
        <v>100</v>
      </c>
      <c r="O524" s="5">
        <f t="shared" si="32"/>
        <v>0.32453465346534655</v>
      </c>
      <c r="P524" s="7">
        <f t="shared" si="33"/>
        <v>85.806282722513089</v>
      </c>
      <c r="Q524" t="s">
        <v>2037</v>
      </c>
      <c r="R524" t="s">
        <v>2048</v>
      </c>
      <c r="S524" s="15">
        <f t="shared" si="34"/>
        <v>41093.208333333336</v>
      </c>
      <c r="T524" s="15">
        <f t="shared" si="35"/>
        <v>41105.208333333336</v>
      </c>
    </row>
    <row r="525" spans="1:20" ht="17" x14ac:dyDescent="0.2">
      <c r="A525">
        <v>523</v>
      </c>
      <c r="B525" t="s">
        <v>1091</v>
      </c>
      <c r="C525" s="3" t="s">
        <v>1092</v>
      </c>
      <c r="D525">
        <v>900</v>
      </c>
      <c r="E525">
        <v>6303</v>
      </c>
      <c r="F525" t="s">
        <v>20</v>
      </c>
      <c r="G525">
        <v>89</v>
      </c>
      <c r="H525" t="s">
        <v>21</v>
      </c>
      <c r="I525" t="s">
        <v>22</v>
      </c>
      <c r="J525">
        <v>1267682400</v>
      </c>
      <c r="K525">
        <v>1268114400</v>
      </c>
      <c r="L525" t="b">
        <v>0</v>
      </c>
      <c r="M525" t="b">
        <v>0</v>
      </c>
      <c r="N525" t="s">
        <v>100</v>
      </c>
      <c r="O525" s="5">
        <f t="shared" si="32"/>
        <v>7.003333333333333</v>
      </c>
      <c r="P525" s="7">
        <f t="shared" si="33"/>
        <v>70.82022471910112</v>
      </c>
      <c r="Q525" t="s">
        <v>2037</v>
      </c>
      <c r="R525" t="s">
        <v>2048</v>
      </c>
      <c r="S525" s="15">
        <f t="shared" si="34"/>
        <v>40241.25</v>
      </c>
      <c r="T525" s="15">
        <f t="shared" si="35"/>
        <v>40246.25</v>
      </c>
    </row>
    <row r="526" spans="1:20" ht="17" x14ac:dyDescent="0.2">
      <c r="A526">
        <v>524</v>
      </c>
      <c r="B526" t="s">
        <v>1093</v>
      </c>
      <c r="C526" s="3" t="s">
        <v>1094</v>
      </c>
      <c r="D526">
        <v>96700</v>
      </c>
      <c r="E526">
        <v>81136</v>
      </c>
      <c r="F526" t="s">
        <v>14</v>
      </c>
      <c r="G526">
        <v>1979</v>
      </c>
      <c r="H526" t="s">
        <v>21</v>
      </c>
      <c r="I526" t="s">
        <v>22</v>
      </c>
      <c r="J526">
        <v>1272258000</v>
      </c>
      <c r="K526">
        <v>1273381200</v>
      </c>
      <c r="L526" t="b">
        <v>0</v>
      </c>
      <c r="M526" t="b">
        <v>0</v>
      </c>
      <c r="N526" t="s">
        <v>33</v>
      </c>
      <c r="O526" s="5">
        <f t="shared" si="32"/>
        <v>0.83904860392967939</v>
      </c>
      <c r="P526" s="7">
        <f t="shared" si="33"/>
        <v>40.998484082870135</v>
      </c>
      <c r="Q526" t="s">
        <v>2035</v>
      </c>
      <c r="R526" t="s">
        <v>2036</v>
      </c>
      <c r="S526" s="15">
        <f t="shared" si="34"/>
        <v>40294.208333333336</v>
      </c>
      <c r="T526" s="15">
        <f t="shared" si="35"/>
        <v>40307.208333333336</v>
      </c>
    </row>
    <row r="527" spans="1:20" ht="34" x14ac:dyDescent="0.2">
      <c r="A527">
        <v>525</v>
      </c>
      <c r="B527" t="s">
        <v>1095</v>
      </c>
      <c r="C527" s="3" t="s">
        <v>1096</v>
      </c>
      <c r="D527">
        <v>2100</v>
      </c>
      <c r="E527">
        <v>1768</v>
      </c>
      <c r="F527" t="s">
        <v>14</v>
      </c>
      <c r="G527">
        <v>63</v>
      </c>
      <c r="H527" t="s">
        <v>21</v>
      </c>
      <c r="I527" t="s">
        <v>22</v>
      </c>
      <c r="J527">
        <v>1290492000</v>
      </c>
      <c r="K527">
        <v>1290837600</v>
      </c>
      <c r="L527" t="b">
        <v>0</v>
      </c>
      <c r="M527" t="b">
        <v>0</v>
      </c>
      <c r="N527" t="s">
        <v>65</v>
      </c>
      <c r="O527" s="5">
        <f t="shared" si="32"/>
        <v>0.84190476190476193</v>
      </c>
      <c r="P527" s="7">
        <f t="shared" si="33"/>
        <v>28.063492063492063</v>
      </c>
      <c r="Q527" t="s">
        <v>2033</v>
      </c>
      <c r="R527" t="s">
        <v>2042</v>
      </c>
      <c r="S527" s="15">
        <f t="shared" si="34"/>
        <v>40505.25</v>
      </c>
      <c r="T527" s="15">
        <f t="shared" si="35"/>
        <v>40509.25</v>
      </c>
    </row>
    <row r="528" spans="1:20" ht="34" x14ac:dyDescent="0.2">
      <c r="A528">
        <v>526</v>
      </c>
      <c r="B528" t="s">
        <v>1097</v>
      </c>
      <c r="C528" s="3" t="s">
        <v>1098</v>
      </c>
      <c r="D528">
        <v>8300</v>
      </c>
      <c r="E528">
        <v>12944</v>
      </c>
      <c r="F528" t="s">
        <v>20</v>
      </c>
      <c r="G528">
        <v>147</v>
      </c>
      <c r="H528" t="s">
        <v>21</v>
      </c>
      <c r="I528" t="s">
        <v>22</v>
      </c>
      <c r="J528">
        <v>1451109600</v>
      </c>
      <c r="K528">
        <v>1454306400</v>
      </c>
      <c r="L528" t="b">
        <v>0</v>
      </c>
      <c r="M528" t="b">
        <v>1</v>
      </c>
      <c r="N528" t="s">
        <v>33</v>
      </c>
      <c r="O528" s="5">
        <f t="shared" si="32"/>
        <v>1.5595180722891566</v>
      </c>
      <c r="P528" s="7">
        <f t="shared" si="33"/>
        <v>88.054421768707485</v>
      </c>
      <c r="Q528" t="s">
        <v>2035</v>
      </c>
      <c r="R528" t="s">
        <v>2036</v>
      </c>
      <c r="S528" s="15">
        <f t="shared" si="34"/>
        <v>42364.25</v>
      </c>
      <c r="T528" s="15">
        <f t="shared" si="35"/>
        <v>42401.25</v>
      </c>
    </row>
    <row r="529" spans="1:20" ht="17" x14ac:dyDescent="0.2">
      <c r="A529">
        <v>527</v>
      </c>
      <c r="B529" t="s">
        <v>1099</v>
      </c>
      <c r="C529" s="3" t="s">
        <v>1100</v>
      </c>
      <c r="D529">
        <v>189200</v>
      </c>
      <c r="E529">
        <v>188480</v>
      </c>
      <c r="F529" t="s">
        <v>14</v>
      </c>
      <c r="G529">
        <v>6080</v>
      </c>
      <c r="H529" t="s">
        <v>15</v>
      </c>
      <c r="I529" t="s">
        <v>16</v>
      </c>
      <c r="J529">
        <v>1454652000</v>
      </c>
      <c r="K529">
        <v>1457762400</v>
      </c>
      <c r="L529" t="b">
        <v>0</v>
      </c>
      <c r="M529" t="b">
        <v>0</v>
      </c>
      <c r="N529" t="s">
        <v>71</v>
      </c>
      <c r="O529" s="5">
        <f t="shared" si="32"/>
        <v>0.99619450317124736</v>
      </c>
      <c r="P529" s="7">
        <f t="shared" si="33"/>
        <v>31</v>
      </c>
      <c r="Q529" t="s">
        <v>2037</v>
      </c>
      <c r="R529" t="s">
        <v>2045</v>
      </c>
      <c r="S529" s="15">
        <f t="shared" si="34"/>
        <v>42405.25</v>
      </c>
      <c r="T529" s="15">
        <f t="shared" si="35"/>
        <v>42441.25</v>
      </c>
    </row>
    <row r="530" spans="1:20" ht="17" x14ac:dyDescent="0.2">
      <c r="A530">
        <v>528</v>
      </c>
      <c r="B530" t="s">
        <v>1101</v>
      </c>
      <c r="C530" s="3" t="s">
        <v>1102</v>
      </c>
      <c r="D530">
        <v>9000</v>
      </c>
      <c r="E530">
        <v>7227</v>
      </c>
      <c r="F530" t="s">
        <v>14</v>
      </c>
      <c r="G530">
        <v>80</v>
      </c>
      <c r="H530" t="s">
        <v>40</v>
      </c>
      <c r="I530" t="s">
        <v>41</v>
      </c>
      <c r="J530">
        <v>1385186400</v>
      </c>
      <c r="K530">
        <v>1389074400</v>
      </c>
      <c r="L530" t="b">
        <v>0</v>
      </c>
      <c r="M530" t="b">
        <v>0</v>
      </c>
      <c r="N530" t="s">
        <v>60</v>
      </c>
      <c r="O530" s="5">
        <f t="shared" si="32"/>
        <v>0.80300000000000005</v>
      </c>
      <c r="P530" s="7">
        <f t="shared" si="33"/>
        <v>90.337500000000006</v>
      </c>
      <c r="Q530" t="s">
        <v>2031</v>
      </c>
      <c r="R530" t="s">
        <v>2041</v>
      </c>
      <c r="S530" s="15">
        <f t="shared" si="34"/>
        <v>41601.25</v>
      </c>
      <c r="T530" s="15">
        <f t="shared" si="35"/>
        <v>41646.25</v>
      </c>
    </row>
    <row r="531" spans="1:20" ht="17" x14ac:dyDescent="0.2">
      <c r="A531">
        <v>529</v>
      </c>
      <c r="B531" t="s">
        <v>1103</v>
      </c>
      <c r="C531" s="3" t="s">
        <v>1104</v>
      </c>
      <c r="D531">
        <v>5100</v>
      </c>
      <c r="E531">
        <v>574</v>
      </c>
      <c r="F531" t="s">
        <v>14</v>
      </c>
      <c r="G531">
        <v>9</v>
      </c>
      <c r="H531" t="s">
        <v>21</v>
      </c>
      <c r="I531" t="s">
        <v>22</v>
      </c>
      <c r="J531">
        <v>1399698000</v>
      </c>
      <c r="K531">
        <v>1402117200</v>
      </c>
      <c r="L531" t="b">
        <v>0</v>
      </c>
      <c r="M531" t="b">
        <v>0</v>
      </c>
      <c r="N531" t="s">
        <v>89</v>
      </c>
      <c r="O531" s="5">
        <f t="shared" si="32"/>
        <v>0.11254901960784314</v>
      </c>
      <c r="P531" s="7">
        <f t="shared" si="33"/>
        <v>63.777777777777779</v>
      </c>
      <c r="Q531" t="s">
        <v>2046</v>
      </c>
      <c r="R531" t="s">
        <v>2047</v>
      </c>
      <c r="S531" s="15">
        <f t="shared" si="34"/>
        <v>41769.208333333336</v>
      </c>
      <c r="T531" s="15">
        <f t="shared" si="35"/>
        <v>41797.208333333336</v>
      </c>
    </row>
    <row r="532" spans="1:20" ht="34" x14ac:dyDescent="0.2">
      <c r="A532">
        <v>530</v>
      </c>
      <c r="B532" t="s">
        <v>1105</v>
      </c>
      <c r="C532" s="3" t="s">
        <v>1106</v>
      </c>
      <c r="D532">
        <v>105000</v>
      </c>
      <c r="E532">
        <v>96328</v>
      </c>
      <c r="F532" t="s">
        <v>14</v>
      </c>
      <c r="G532">
        <v>1784</v>
      </c>
      <c r="H532" t="s">
        <v>21</v>
      </c>
      <c r="I532" t="s">
        <v>22</v>
      </c>
      <c r="J532">
        <v>1283230800</v>
      </c>
      <c r="K532">
        <v>1284440400</v>
      </c>
      <c r="L532" t="b">
        <v>0</v>
      </c>
      <c r="M532" t="b">
        <v>1</v>
      </c>
      <c r="N532" t="s">
        <v>119</v>
      </c>
      <c r="O532" s="5">
        <f t="shared" si="32"/>
        <v>0.91740952380952379</v>
      </c>
      <c r="P532" s="7">
        <f t="shared" si="33"/>
        <v>53.995515695067262</v>
      </c>
      <c r="Q532" t="s">
        <v>2043</v>
      </c>
      <c r="R532" t="s">
        <v>2049</v>
      </c>
      <c r="S532" s="15">
        <f t="shared" si="34"/>
        <v>40421.208333333336</v>
      </c>
      <c r="T532" s="15">
        <f t="shared" si="35"/>
        <v>40435.208333333336</v>
      </c>
    </row>
    <row r="533" spans="1:20" ht="34" x14ac:dyDescent="0.2">
      <c r="A533">
        <v>531</v>
      </c>
      <c r="B533" t="s">
        <v>1107</v>
      </c>
      <c r="C533" s="3" t="s">
        <v>1108</v>
      </c>
      <c r="D533">
        <v>186700</v>
      </c>
      <c r="E533">
        <v>178338</v>
      </c>
      <c r="F533" t="s">
        <v>47</v>
      </c>
      <c r="G533">
        <v>3640</v>
      </c>
      <c r="H533" t="s">
        <v>98</v>
      </c>
      <c r="I533" t="s">
        <v>99</v>
      </c>
      <c r="J533">
        <v>1384149600</v>
      </c>
      <c r="K533">
        <v>1388988000</v>
      </c>
      <c r="L533" t="b">
        <v>0</v>
      </c>
      <c r="M533" t="b">
        <v>0</v>
      </c>
      <c r="N533" t="s">
        <v>89</v>
      </c>
      <c r="O533" s="5">
        <f t="shared" si="32"/>
        <v>0.95521156936261387</v>
      </c>
      <c r="P533" s="7">
        <f t="shared" si="33"/>
        <v>48.993956043956047</v>
      </c>
      <c r="Q533" t="s">
        <v>2046</v>
      </c>
      <c r="R533" t="s">
        <v>2047</v>
      </c>
      <c r="S533" s="15">
        <f t="shared" si="34"/>
        <v>41589.25</v>
      </c>
      <c r="T533" s="15">
        <f t="shared" si="35"/>
        <v>41645.25</v>
      </c>
    </row>
    <row r="534" spans="1:20" ht="17" x14ac:dyDescent="0.2">
      <c r="A534">
        <v>532</v>
      </c>
      <c r="B534" t="s">
        <v>1109</v>
      </c>
      <c r="C534" s="3" t="s">
        <v>1110</v>
      </c>
      <c r="D534">
        <v>1600</v>
      </c>
      <c r="E534">
        <v>8046</v>
      </c>
      <c r="F534" t="s">
        <v>20</v>
      </c>
      <c r="G534">
        <v>126</v>
      </c>
      <c r="H534" t="s">
        <v>15</v>
      </c>
      <c r="I534" t="s">
        <v>16</v>
      </c>
      <c r="J534">
        <v>1516860000</v>
      </c>
      <c r="K534">
        <v>1516946400</v>
      </c>
      <c r="L534" t="b">
        <v>0</v>
      </c>
      <c r="M534" t="b">
        <v>0</v>
      </c>
      <c r="N534" t="s">
        <v>33</v>
      </c>
      <c r="O534" s="5">
        <f t="shared" si="32"/>
        <v>5.0287499999999996</v>
      </c>
      <c r="P534" s="7">
        <f t="shared" si="33"/>
        <v>63.857142857142854</v>
      </c>
      <c r="Q534" t="s">
        <v>2035</v>
      </c>
      <c r="R534" t="s">
        <v>2036</v>
      </c>
      <c r="S534" s="15">
        <f t="shared" si="34"/>
        <v>43125.25</v>
      </c>
      <c r="T534" s="15">
        <f t="shared" si="35"/>
        <v>43126.25</v>
      </c>
    </row>
    <row r="535" spans="1:20" ht="17" x14ac:dyDescent="0.2">
      <c r="A535">
        <v>533</v>
      </c>
      <c r="B535" t="s">
        <v>1111</v>
      </c>
      <c r="C535" s="3" t="s">
        <v>1112</v>
      </c>
      <c r="D535">
        <v>115600</v>
      </c>
      <c r="E535">
        <v>184086</v>
      </c>
      <c r="F535" t="s">
        <v>20</v>
      </c>
      <c r="G535">
        <v>2218</v>
      </c>
      <c r="H535" t="s">
        <v>40</v>
      </c>
      <c r="I535" t="s">
        <v>41</v>
      </c>
      <c r="J535">
        <v>1374642000</v>
      </c>
      <c r="K535">
        <v>1377752400</v>
      </c>
      <c r="L535" t="b">
        <v>0</v>
      </c>
      <c r="M535" t="b">
        <v>0</v>
      </c>
      <c r="N535" t="s">
        <v>60</v>
      </c>
      <c r="O535" s="5">
        <f t="shared" si="32"/>
        <v>1.5924394463667819</v>
      </c>
      <c r="P535" s="7">
        <f t="shared" si="33"/>
        <v>82.996393146979258</v>
      </c>
      <c r="Q535" t="s">
        <v>2031</v>
      </c>
      <c r="R535" t="s">
        <v>2041</v>
      </c>
      <c r="S535" s="15">
        <f t="shared" si="34"/>
        <v>41479.208333333336</v>
      </c>
      <c r="T535" s="15">
        <f t="shared" si="35"/>
        <v>41515.208333333336</v>
      </c>
    </row>
    <row r="536" spans="1:20" ht="17" x14ac:dyDescent="0.2">
      <c r="A536">
        <v>534</v>
      </c>
      <c r="B536" t="s">
        <v>1113</v>
      </c>
      <c r="C536" s="3" t="s">
        <v>1114</v>
      </c>
      <c r="D536">
        <v>89100</v>
      </c>
      <c r="E536">
        <v>13385</v>
      </c>
      <c r="F536" t="s">
        <v>14</v>
      </c>
      <c r="G536">
        <v>243</v>
      </c>
      <c r="H536" t="s">
        <v>21</v>
      </c>
      <c r="I536" t="s">
        <v>22</v>
      </c>
      <c r="J536">
        <v>1534482000</v>
      </c>
      <c r="K536">
        <v>1534568400</v>
      </c>
      <c r="L536" t="b">
        <v>0</v>
      </c>
      <c r="M536" t="b">
        <v>1</v>
      </c>
      <c r="N536" t="s">
        <v>53</v>
      </c>
      <c r="O536" s="5">
        <f t="shared" si="32"/>
        <v>0.15022446689113356</v>
      </c>
      <c r="P536" s="7">
        <f t="shared" si="33"/>
        <v>55.08230452674897</v>
      </c>
      <c r="Q536" t="s">
        <v>2037</v>
      </c>
      <c r="R536" t="s">
        <v>2040</v>
      </c>
      <c r="S536" s="15">
        <f t="shared" si="34"/>
        <v>43329.208333333328</v>
      </c>
      <c r="T536" s="15">
        <f t="shared" si="35"/>
        <v>43330.208333333328</v>
      </c>
    </row>
    <row r="537" spans="1:20" ht="17" x14ac:dyDescent="0.2">
      <c r="A537">
        <v>535</v>
      </c>
      <c r="B537" t="s">
        <v>1115</v>
      </c>
      <c r="C537" s="3" t="s">
        <v>1116</v>
      </c>
      <c r="D537">
        <v>2600</v>
      </c>
      <c r="E537">
        <v>12533</v>
      </c>
      <c r="F537" t="s">
        <v>20</v>
      </c>
      <c r="G537">
        <v>202</v>
      </c>
      <c r="H537" t="s">
        <v>107</v>
      </c>
      <c r="I537" t="s">
        <v>108</v>
      </c>
      <c r="J537">
        <v>1528434000</v>
      </c>
      <c r="K537">
        <v>1528606800</v>
      </c>
      <c r="L537" t="b">
        <v>0</v>
      </c>
      <c r="M537" t="b">
        <v>1</v>
      </c>
      <c r="N537" t="s">
        <v>33</v>
      </c>
      <c r="O537" s="5">
        <f t="shared" si="32"/>
        <v>4.820384615384615</v>
      </c>
      <c r="P537" s="7">
        <f t="shared" si="33"/>
        <v>62.044554455445542</v>
      </c>
      <c r="Q537" t="s">
        <v>2035</v>
      </c>
      <c r="R537" t="s">
        <v>2036</v>
      </c>
      <c r="S537" s="15">
        <f t="shared" si="34"/>
        <v>43259.208333333328</v>
      </c>
      <c r="T537" s="15">
        <f t="shared" si="35"/>
        <v>43261.208333333328</v>
      </c>
    </row>
    <row r="538" spans="1:20" ht="17" x14ac:dyDescent="0.2">
      <c r="A538">
        <v>536</v>
      </c>
      <c r="B538" t="s">
        <v>1117</v>
      </c>
      <c r="C538" s="3" t="s">
        <v>1118</v>
      </c>
      <c r="D538">
        <v>9800</v>
      </c>
      <c r="E538">
        <v>14697</v>
      </c>
      <c r="F538" t="s">
        <v>20</v>
      </c>
      <c r="G538">
        <v>140</v>
      </c>
      <c r="H538" t="s">
        <v>107</v>
      </c>
      <c r="I538" t="s">
        <v>108</v>
      </c>
      <c r="J538">
        <v>1282626000</v>
      </c>
      <c r="K538">
        <v>1284872400</v>
      </c>
      <c r="L538" t="b">
        <v>0</v>
      </c>
      <c r="M538" t="b">
        <v>0</v>
      </c>
      <c r="N538" t="s">
        <v>119</v>
      </c>
      <c r="O538" s="5">
        <f t="shared" si="32"/>
        <v>1.4996938775510205</v>
      </c>
      <c r="P538" s="7">
        <f t="shared" si="33"/>
        <v>104.97857142857143</v>
      </c>
      <c r="Q538" t="s">
        <v>2043</v>
      </c>
      <c r="R538" t="s">
        <v>2049</v>
      </c>
      <c r="S538" s="15">
        <f t="shared" si="34"/>
        <v>40414.208333333336</v>
      </c>
      <c r="T538" s="15">
        <f t="shared" si="35"/>
        <v>40440.208333333336</v>
      </c>
    </row>
    <row r="539" spans="1:20" ht="17" x14ac:dyDescent="0.2">
      <c r="A539">
        <v>537</v>
      </c>
      <c r="B539" t="s">
        <v>1119</v>
      </c>
      <c r="C539" s="3" t="s">
        <v>1120</v>
      </c>
      <c r="D539">
        <v>84400</v>
      </c>
      <c r="E539">
        <v>98935</v>
      </c>
      <c r="F539" t="s">
        <v>20</v>
      </c>
      <c r="G539">
        <v>1052</v>
      </c>
      <c r="H539" t="s">
        <v>36</v>
      </c>
      <c r="I539" t="s">
        <v>37</v>
      </c>
      <c r="J539">
        <v>1535605200</v>
      </c>
      <c r="K539">
        <v>1537592400</v>
      </c>
      <c r="L539" t="b">
        <v>1</v>
      </c>
      <c r="M539" t="b">
        <v>1</v>
      </c>
      <c r="N539" t="s">
        <v>42</v>
      </c>
      <c r="O539" s="5">
        <f t="shared" si="32"/>
        <v>1.1722156398104266</v>
      </c>
      <c r="P539" s="7">
        <f t="shared" si="33"/>
        <v>94.044676806083643</v>
      </c>
      <c r="Q539" t="s">
        <v>2037</v>
      </c>
      <c r="R539" t="s">
        <v>2038</v>
      </c>
      <c r="S539" s="15">
        <f t="shared" si="34"/>
        <v>43342.208333333328</v>
      </c>
      <c r="T539" s="15">
        <f t="shared" si="35"/>
        <v>43365.208333333328</v>
      </c>
    </row>
    <row r="540" spans="1:20" ht="17" x14ac:dyDescent="0.2">
      <c r="A540">
        <v>538</v>
      </c>
      <c r="B540" t="s">
        <v>1121</v>
      </c>
      <c r="C540" s="3" t="s">
        <v>1122</v>
      </c>
      <c r="D540">
        <v>151300</v>
      </c>
      <c r="E540">
        <v>57034</v>
      </c>
      <c r="F540" t="s">
        <v>14</v>
      </c>
      <c r="G540">
        <v>1296</v>
      </c>
      <c r="H540" t="s">
        <v>21</v>
      </c>
      <c r="I540" t="s">
        <v>22</v>
      </c>
      <c r="J540">
        <v>1379826000</v>
      </c>
      <c r="K540">
        <v>1381208400</v>
      </c>
      <c r="L540" t="b">
        <v>0</v>
      </c>
      <c r="M540" t="b">
        <v>0</v>
      </c>
      <c r="N540" t="s">
        <v>292</v>
      </c>
      <c r="O540" s="5">
        <f t="shared" si="32"/>
        <v>0.37695968274950431</v>
      </c>
      <c r="P540" s="7">
        <f t="shared" si="33"/>
        <v>44.007716049382715</v>
      </c>
      <c r="Q540" t="s">
        <v>2046</v>
      </c>
      <c r="R540" t="s">
        <v>2057</v>
      </c>
      <c r="S540" s="15">
        <f t="shared" si="34"/>
        <v>41539.208333333336</v>
      </c>
      <c r="T540" s="15">
        <f t="shared" si="35"/>
        <v>41555.208333333336</v>
      </c>
    </row>
    <row r="541" spans="1:20" ht="17" x14ac:dyDescent="0.2">
      <c r="A541">
        <v>539</v>
      </c>
      <c r="B541" t="s">
        <v>1123</v>
      </c>
      <c r="C541" s="3" t="s">
        <v>1124</v>
      </c>
      <c r="D541">
        <v>9800</v>
      </c>
      <c r="E541">
        <v>7120</v>
      </c>
      <c r="F541" t="s">
        <v>14</v>
      </c>
      <c r="G541">
        <v>77</v>
      </c>
      <c r="H541" t="s">
        <v>21</v>
      </c>
      <c r="I541" t="s">
        <v>22</v>
      </c>
      <c r="J541">
        <v>1561957200</v>
      </c>
      <c r="K541">
        <v>1562475600</v>
      </c>
      <c r="L541" t="b">
        <v>0</v>
      </c>
      <c r="M541" t="b">
        <v>1</v>
      </c>
      <c r="N541" t="s">
        <v>17</v>
      </c>
      <c r="O541" s="5">
        <f t="shared" si="32"/>
        <v>0.72653061224489801</v>
      </c>
      <c r="P541" s="7">
        <f t="shared" si="33"/>
        <v>92.467532467532465</v>
      </c>
      <c r="Q541" t="s">
        <v>2029</v>
      </c>
      <c r="R541" t="s">
        <v>2030</v>
      </c>
      <c r="S541" s="15">
        <f t="shared" si="34"/>
        <v>43647.208333333328</v>
      </c>
      <c r="T541" s="15">
        <f t="shared" si="35"/>
        <v>43653.208333333328</v>
      </c>
    </row>
    <row r="542" spans="1:20" ht="17" x14ac:dyDescent="0.2">
      <c r="A542">
        <v>540</v>
      </c>
      <c r="B542" t="s">
        <v>1125</v>
      </c>
      <c r="C542" s="3" t="s">
        <v>1126</v>
      </c>
      <c r="D542">
        <v>5300</v>
      </c>
      <c r="E542">
        <v>14097</v>
      </c>
      <c r="F542" t="s">
        <v>20</v>
      </c>
      <c r="G542">
        <v>247</v>
      </c>
      <c r="H542" t="s">
        <v>21</v>
      </c>
      <c r="I542" t="s">
        <v>22</v>
      </c>
      <c r="J542">
        <v>1525496400</v>
      </c>
      <c r="K542">
        <v>1527397200</v>
      </c>
      <c r="L542" t="b">
        <v>0</v>
      </c>
      <c r="M542" t="b">
        <v>0</v>
      </c>
      <c r="N542" t="s">
        <v>122</v>
      </c>
      <c r="O542" s="5">
        <f t="shared" si="32"/>
        <v>2.6598113207547169</v>
      </c>
      <c r="P542" s="7">
        <f t="shared" si="33"/>
        <v>57.072874493927124</v>
      </c>
      <c r="Q542" t="s">
        <v>2050</v>
      </c>
      <c r="R542" t="s">
        <v>2051</v>
      </c>
      <c r="S542" s="15">
        <f t="shared" si="34"/>
        <v>43225.208333333328</v>
      </c>
      <c r="T542" s="15">
        <f t="shared" si="35"/>
        <v>43247.208333333328</v>
      </c>
    </row>
    <row r="543" spans="1:20" ht="17" x14ac:dyDescent="0.2">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 t="shared" si="32"/>
        <v>0.24205617977528091</v>
      </c>
      <c r="P543" s="7">
        <f t="shared" si="33"/>
        <v>109.07848101265823</v>
      </c>
      <c r="Q543" t="s">
        <v>2046</v>
      </c>
      <c r="R543" t="s">
        <v>2057</v>
      </c>
      <c r="S543" s="15">
        <f t="shared" si="34"/>
        <v>42165.208333333328</v>
      </c>
      <c r="T543" s="15">
        <f t="shared" si="35"/>
        <v>42191.208333333328</v>
      </c>
    </row>
    <row r="544" spans="1:20" ht="17" x14ac:dyDescent="0.2">
      <c r="A544">
        <v>542</v>
      </c>
      <c r="B544" t="s">
        <v>1129</v>
      </c>
      <c r="C544" s="3" t="s">
        <v>1130</v>
      </c>
      <c r="D544">
        <v>77000</v>
      </c>
      <c r="E544">
        <v>1930</v>
      </c>
      <c r="F544" t="s">
        <v>14</v>
      </c>
      <c r="G544">
        <v>49</v>
      </c>
      <c r="H544" t="s">
        <v>40</v>
      </c>
      <c r="I544" t="s">
        <v>41</v>
      </c>
      <c r="J544">
        <v>1453442400</v>
      </c>
      <c r="K544">
        <v>1456034400</v>
      </c>
      <c r="L544" t="b">
        <v>0</v>
      </c>
      <c r="M544" t="b">
        <v>0</v>
      </c>
      <c r="N544" t="s">
        <v>60</v>
      </c>
      <c r="O544" s="5">
        <f t="shared" si="32"/>
        <v>2.5064935064935064E-2</v>
      </c>
      <c r="P544" s="7">
        <f t="shared" si="33"/>
        <v>39.387755102040813</v>
      </c>
      <c r="Q544" t="s">
        <v>2031</v>
      </c>
      <c r="R544" t="s">
        <v>2041</v>
      </c>
      <c r="S544" s="15">
        <f t="shared" si="34"/>
        <v>42391.25</v>
      </c>
      <c r="T544" s="15">
        <f t="shared" si="35"/>
        <v>42421.25</v>
      </c>
    </row>
    <row r="545" spans="1:20" ht="17" x14ac:dyDescent="0.2">
      <c r="A545">
        <v>543</v>
      </c>
      <c r="B545" t="s">
        <v>1131</v>
      </c>
      <c r="C545" s="3" t="s">
        <v>1132</v>
      </c>
      <c r="D545">
        <v>84900</v>
      </c>
      <c r="E545">
        <v>13864</v>
      </c>
      <c r="F545" t="s">
        <v>14</v>
      </c>
      <c r="G545">
        <v>180</v>
      </c>
      <c r="H545" t="s">
        <v>21</v>
      </c>
      <c r="I545" t="s">
        <v>22</v>
      </c>
      <c r="J545">
        <v>1378875600</v>
      </c>
      <c r="K545">
        <v>1380171600</v>
      </c>
      <c r="L545" t="b">
        <v>0</v>
      </c>
      <c r="M545" t="b">
        <v>0</v>
      </c>
      <c r="N545" t="s">
        <v>89</v>
      </c>
      <c r="O545" s="5">
        <f t="shared" si="32"/>
        <v>0.1632979976442874</v>
      </c>
      <c r="P545" s="7">
        <f t="shared" si="33"/>
        <v>77.022222222222226</v>
      </c>
      <c r="Q545" t="s">
        <v>2046</v>
      </c>
      <c r="R545" t="s">
        <v>2047</v>
      </c>
      <c r="S545" s="15">
        <f t="shared" si="34"/>
        <v>41528.208333333336</v>
      </c>
      <c r="T545" s="15">
        <f t="shared" si="35"/>
        <v>41543.208333333336</v>
      </c>
    </row>
    <row r="546" spans="1:20" ht="34" x14ac:dyDescent="0.2">
      <c r="A546">
        <v>544</v>
      </c>
      <c r="B546" t="s">
        <v>1133</v>
      </c>
      <c r="C546" s="3" t="s">
        <v>1134</v>
      </c>
      <c r="D546">
        <v>2800</v>
      </c>
      <c r="E546">
        <v>7742</v>
      </c>
      <c r="F546" t="s">
        <v>20</v>
      </c>
      <c r="G546">
        <v>84</v>
      </c>
      <c r="H546" t="s">
        <v>21</v>
      </c>
      <c r="I546" t="s">
        <v>22</v>
      </c>
      <c r="J546">
        <v>1452232800</v>
      </c>
      <c r="K546">
        <v>1453356000</v>
      </c>
      <c r="L546" t="b">
        <v>0</v>
      </c>
      <c r="M546" t="b">
        <v>0</v>
      </c>
      <c r="N546" t="s">
        <v>23</v>
      </c>
      <c r="O546" s="5">
        <f t="shared" si="32"/>
        <v>2.7650000000000001</v>
      </c>
      <c r="P546" s="7">
        <f t="shared" si="33"/>
        <v>92.166666666666671</v>
      </c>
      <c r="Q546" t="s">
        <v>2031</v>
      </c>
      <c r="R546" t="s">
        <v>2032</v>
      </c>
      <c r="S546" s="15">
        <f t="shared" si="34"/>
        <v>42377.25</v>
      </c>
      <c r="T546" s="15">
        <f t="shared" si="35"/>
        <v>42390.25</v>
      </c>
    </row>
    <row r="547" spans="1:20" ht="17" x14ac:dyDescent="0.2">
      <c r="A547">
        <v>545</v>
      </c>
      <c r="B547" t="s">
        <v>1135</v>
      </c>
      <c r="C547" s="3" t="s">
        <v>1136</v>
      </c>
      <c r="D547">
        <v>184800</v>
      </c>
      <c r="E547">
        <v>164109</v>
      </c>
      <c r="F547" t="s">
        <v>14</v>
      </c>
      <c r="G547">
        <v>2690</v>
      </c>
      <c r="H547" t="s">
        <v>21</v>
      </c>
      <c r="I547" t="s">
        <v>22</v>
      </c>
      <c r="J547">
        <v>1577253600</v>
      </c>
      <c r="K547">
        <v>1578981600</v>
      </c>
      <c r="L547" t="b">
        <v>0</v>
      </c>
      <c r="M547" t="b">
        <v>0</v>
      </c>
      <c r="N547" t="s">
        <v>33</v>
      </c>
      <c r="O547" s="5">
        <f t="shared" si="32"/>
        <v>0.88803571428571426</v>
      </c>
      <c r="P547" s="7">
        <f t="shared" si="33"/>
        <v>61.007063197026021</v>
      </c>
      <c r="Q547" t="s">
        <v>2035</v>
      </c>
      <c r="R547" t="s">
        <v>2036</v>
      </c>
      <c r="S547" s="15">
        <f t="shared" si="34"/>
        <v>43824.25</v>
      </c>
      <c r="T547" s="15">
        <f t="shared" si="35"/>
        <v>43844.25</v>
      </c>
    </row>
    <row r="548" spans="1:20" ht="17" x14ac:dyDescent="0.2">
      <c r="A548">
        <v>546</v>
      </c>
      <c r="B548" t="s">
        <v>1137</v>
      </c>
      <c r="C548" s="3" t="s">
        <v>1138</v>
      </c>
      <c r="D548">
        <v>4200</v>
      </c>
      <c r="E548">
        <v>6870</v>
      </c>
      <c r="F548" t="s">
        <v>20</v>
      </c>
      <c r="G548">
        <v>88</v>
      </c>
      <c r="H548" t="s">
        <v>21</v>
      </c>
      <c r="I548" t="s">
        <v>22</v>
      </c>
      <c r="J548">
        <v>1537160400</v>
      </c>
      <c r="K548">
        <v>1537419600</v>
      </c>
      <c r="L548" t="b">
        <v>0</v>
      </c>
      <c r="M548" t="b">
        <v>1</v>
      </c>
      <c r="N548" t="s">
        <v>33</v>
      </c>
      <c r="O548" s="5">
        <f t="shared" si="32"/>
        <v>1.6357142857142857</v>
      </c>
      <c r="P548" s="7">
        <f t="shared" si="33"/>
        <v>78.068181818181813</v>
      </c>
      <c r="Q548" t="s">
        <v>2035</v>
      </c>
      <c r="R548" t="s">
        <v>2036</v>
      </c>
      <c r="S548" s="15">
        <f t="shared" si="34"/>
        <v>43360.208333333328</v>
      </c>
      <c r="T548" s="15">
        <f t="shared" si="35"/>
        <v>43363.208333333328</v>
      </c>
    </row>
    <row r="549" spans="1:20" ht="17" x14ac:dyDescent="0.2">
      <c r="A549">
        <v>547</v>
      </c>
      <c r="B549" t="s">
        <v>1139</v>
      </c>
      <c r="C549" s="3" t="s">
        <v>1140</v>
      </c>
      <c r="D549">
        <v>1300</v>
      </c>
      <c r="E549">
        <v>12597</v>
      </c>
      <c r="F549" t="s">
        <v>20</v>
      </c>
      <c r="G549">
        <v>156</v>
      </c>
      <c r="H549" t="s">
        <v>21</v>
      </c>
      <c r="I549" t="s">
        <v>22</v>
      </c>
      <c r="J549">
        <v>1422165600</v>
      </c>
      <c r="K549">
        <v>1423202400</v>
      </c>
      <c r="L549" t="b">
        <v>0</v>
      </c>
      <c r="M549" t="b">
        <v>0</v>
      </c>
      <c r="N549" t="s">
        <v>53</v>
      </c>
      <c r="O549" s="5">
        <f t="shared" si="32"/>
        <v>9.69</v>
      </c>
      <c r="P549" s="7">
        <f t="shared" si="33"/>
        <v>80.75</v>
      </c>
      <c r="Q549" t="s">
        <v>2037</v>
      </c>
      <c r="R549" t="s">
        <v>2040</v>
      </c>
      <c r="S549" s="15">
        <f t="shared" si="34"/>
        <v>42029.25</v>
      </c>
      <c r="T549" s="15">
        <f t="shared" si="35"/>
        <v>42041.25</v>
      </c>
    </row>
    <row r="550" spans="1:20" ht="17" x14ac:dyDescent="0.2">
      <c r="A550">
        <v>548</v>
      </c>
      <c r="B550" t="s">
        <v>1141</v>
      </c>
      <c r="C550" s="3" t="s">
        <v>1142</v>
      </c>
      <c r="D550">
        <v>66100</v>
      </c>
      <c r="E550">
        <v>179074</v>
      </c>
      <c r="F550" t="s">
        <v>20</v>
      </c>
      <c r="G550">
        <v>2985</v>
      </c>
      <c r="H550" t="s">
        <v>21</v>
      </c>
      <c r="I550" t="s">
        <v>22</v>
      </c>
      <c r="J550">
        <v>1459486800</v>
      </c>
      <c r="K550">
        <v>1460610000</v>
      </c>
      <c r="L550" t="b">
        <v>0</v>
      </c>
      <c r="M550" t="b">
        <v>0</v>
      </c>
      <c r="N550" t="s">
        <v>33</v>
      </c>
      <c r="O550" s="5">
        <f t="shared" si="32"/>
        <v>2.7091376701966716</v>
      </c>
      <c r="P550" s="7">
        <f t="shared" si="33"/>
        <v>59.991289782244557</v>
      </c>
      <c r="Q550" t="s">
        <v>2035</v>
      </c>
      <c r="R550" t="s">
        <v>2036</v>
      </c>
      <c r="S550" s="15">
        <f t="shared" si="34"/>
        <v>42461.208333333328</v>
      </c>
      <c r="T550" s="15">
        <f t="shared" si="35"/>
        <v>42474.208333333328</v>
      </c>
    </row>
    <row r="551" spans="1:20" ht="34" x14ac:dyDescent="0.2">
      <c r="A551">
        <v>549</v>
      </c>
      <c r="B551" t="s">
        <v>1143</v>
      </c>
      <c r="C551" s="3" t="s">
        <v>1144</v>
      </c>
      <c r="D551">
        <v>29500</v>
      </c>
      <c r="E551">
        <v>83843</v>
      </c>
      <c r="F551" t="s">
        <v>20</v>
      </c>
      <c r="G551">
        <v>762</v>
      </c>
      <c r="H551" t="s">
        <v>21</v>
      </c>
      <c r="I551" t="s">
        <v>22</v>
      </c>
      <c r="J551">
        <v>1369717200</v>
      </c>
      <c r="K551">
        <v>1370494800</v>
      </c>
      <c r="L551" t="b">
        <v>0</v>
      </c>
      <c r="M551" t="b">
        <v>0</v>
      </c>
      <c r="N551" t="s">
        <v>65</v>
      </c>
      <c r="O551" s="5">
        <f t="shared" si="32"/>
        <v>2.8421355932203389</v>
      </c>
      <c r="P551" s="7">
        <f t="shared" si="33"/>
        <v>110.03018372703411</v>
      </c>
      <c r="Q551" t="s">
        <v>2033</v>
      </c>
      <c r="R551" t="s">
        <v>2042</v>
      </c>
      <c r="S551" s="15">
        <f t="shared" si="34"/>
        <v>41422.208333333336</v>
      </c>
      <c r="T551" s="15">
        <f t="shared" si="35"/>
        <v>41431.208333333336</v>
      </c>
    </row>
    <row r="552" spans="1:20" ht="34" x14ac:dyDescent="0.2">
      <c r="A552">
        <v>550</v>
      </c>
      <c r="B552" t="s">
        <v>1145</v>
      </c>
      <c r="C552" s="3" t="s">
        <v>1146</v>
      </c>
      <c r="D552">
        <v>100</v>
      </c>
      <c r="E552">
        <v>4</v>
      </c>
      <c r="F552" t="s">
        <v>74</v>
      </c>
      <c r="G552">
        <v>1</v>
      </c>
      <c r="H552" t="s">
        <v>98</v>
      </c>
      <c r="I552" t="s">
        <v>99</v>
      </c>
      <c r="J552">
        <v>1330495200</v>
      </c>
      <c r="K552">
        <v>1332306000</v>
      </c>
      <c r="L552" t="b">
        <v>0</v>
      </c>
      <c r="M552" t="b">
        <v>0</v>
      </c>
      <c r="N552" t="s">
        <v>60</v>
      </c>
      <c r="O552" s="5">
        <f t="shared" si="32"/>
        <v>0.04</v>
      </c>
      <c r="P552" s="7">
        <f t="shared" si="33"/>
        <v>4</v>
      </c>
      <c r="Q552" t="s">
        <v>2031</v>
      </c>
      <c r="R552" t="s">
        <v>2041</v>
      </c>
      <c r="S552" s="15">
        <f t="shared" si="34"/>
        <v>40968.25</v>
      </c>
      <c r="T552" s="15">
        <f t="shared" si="35"/>
        <v>40989.208333333336</v>
      </c>
    </row>
    <row r="553" spans="1:20" ht="17" x14ac:dyDescent="0.2">
      <c r="A553">
        <v>551</v>
      </c>
      <c r="B553" t="s">
        <v>1147</v>
      </c>
      <c r="C553" s="3" t="s">
        <v>1148</v>
      </c>
      <c r="D553">
        <v>180100</v>
      </c>
      <c r="E553">
        <v>105598</v>
      </c>
      <c r="F553" t="s">
        <v>14</v>
      </c>
      <c r="G553">
        <v>2779</v>
      </c>
      <c r="H553" t="s">
        <v>26</v>
      </c>
      <c r="I553" t="s">
        <v>27</v>
      </c>
      <c r="J553">
        <v>1419055200</v>
      </c>
      <c r="K553">
        <v>1422511200</v>
      </c>
      <c r="L553" t="b">
        <v>0</v>
      </c>
      <c r="M553" t="b">
        <v>1</v>
      </c>
      <c r="N553" t="s">
        <v>28</v>
      </c>
      <c r="O553" s="5">
        <f t="shared" si="32"/>
        <v>0.58632981676846196</v>
      </c>
      <c r="P553" s="7">
        <f t="shared" si="33"/>
        <v>37.99856063332134</v>
      </c>
      <c r="Q553" t="s">
        <v>2033</v>
      </c>
      <c r="R553" t="s">
        <v>2034</v>
      </c>
      <c r="S553" s="15">
        <f t="shared" si="34"/>
        <v>41993.25</v>
      </c>
      <c r="T553" s="15">
        <f t="shared" si="35"/>
        <v>42033.25</v>
      </c>
    </row>
    <row r="554" spans="1:20" ht="17" x14ac:dyDescent="0.2">
      <c r="A554">
        <v>552</v>
      </c>
      <c r="B554" t="s">
        <v>1149</v>
      </c>
      <c r="C554" s="3" t="s">
        <v>1150</v>
      </c>
      <c r="D554">
        <v>9000</v>
      </c>
      <c r="E554">
        <v>8866</v>
      </c>
      <c r="F554" t="s">
        <v>14</v>
      </c>
      <c r="G554">
        <v>92</v>
      </c>
      <c r="H554" t="s">
        <v>21</v>
      </c>
      <c r="I554" t="s">
        <v>22</v>
      </c>
      <c r="J554">
        <v>1480140000</v>
      </c>
      <c r="K554">
        <v>1480312800</v>
      </c>
      <c r="L554" t="b">
        <v>0</v>
      </c>
      <c r="M554" t="b">
        <v>0</v>
      </c>
      <c r="N554" t="s">
        <v>33</v>
      </c>
      <c r="O554" s="5">
        <f t="shared" si="32"/>
        <v>0.98511111111111116</v>
      </c>
      <c r="P554" s="7">
        <f t="shared" si="33"/>
        <v>96.369565217391298</v>
      </c>
      <c r="Q554" t="s">
        <v>2035</v>
      </c>
      <c r="R554" t="s">
        <v>2036</v>
      </c>
      <c r="S554" s="15">
        <f t="shared" si="34"/>
        <v>42700.25</v>
      </c>
      <c r="T554" s="15">
        <f t="shared" si="35"/>
        <v>42702.25</v>
      </c>
    </row>
    <row r="555" spans="1:20" ht="34" x14ac:dyDescent="0.2">
      <c r="A555">
        <v>553</v>
      </c>
      <c r="B555" t="s">
        <v>1151</v>
      </c>
      <c r="C555" s="3" t="s">
        <v>1152</v>
      </c>
      <c r="D555">
        <v>170600</v>
      </c>
      <c r="E555">
        <v>75022</v>
      </c>
      <c r="F555" t="s">
        <v>14</v>
      </c>
      <c r="G555">
        <v>1028</v>
      </c>
      <c r="H555" t="s">
        <v>21</v>
      </c>
      <c r="I555" t="s">
        <v>22</v>
      </c>
      <c r="J555">
        <v>1293948000</v>
      </c>
      <c r="K555">
        <v>1294034400</v>
      </c>
      <c r="L555" t="b">
        <v>0</v>
      </c>
      <c r="M555" t="b">
        <v>0</v>
      </c>
      <c r="N555" t="s">
        <v>23</v>
      </c>
      <c r="O555" s="5">
        <f t="shared" si="32"/>
        <v>0.43975381008206332</v>
      </c>
      <c r="P555" s="7">
        <f t="shared" si="33"/>
        <v>72.978599221789878</v>
      </c>
      <c r="Q555" t="s">
        <v>2031</v>
      </c>
      <c r="R555" t="s">
        <v>2032</v>
      </c>
      <c r="S555" s="15">
        <f t="shared" si="34"/>
        <v>40545.25</v>
      </c>
      <c r="T555" s="15">
        <f t="shared" si="35"/>
        <v>40546.25</v>
      </c>
    </row>
    <row r="556" spans="1:20" ht="34" x14ac:dyDescent="0.2">
      <c r="A556">
        <v>554</v>
      </c>
      <c r="B556" t="s">
        <v>1153</v>
      </c>
      <c r="C556" s="3" t="s">
        <v>1154</v>
      </c>
      <c r="D556">
        <v>9500</v>
      </c>
      <c r="E556">
        <v>14408</v>
      </c>
      <c r="F556" t="s">
        <v>20</v>
      </c>
      <c r="G556">
        <v>554</v>
      </c>
      <c r="H556" t="s">
        <v>15</v>
      </c>
      <c r="I556" t="s">
        <v>16</v>
      </c>
      <c r="J556">
        <v>1482127200</v>
      </c>
      <c r="K556">
        <v>1482645600</v>
      </c>
      <c r="L556" t="b">
        <v>0</v>
      </c>
      <c r="M556" t="b">
        <v>0</v>
      </c>
      <c r="N556" t="s">
        <v>60</v>
      </c>
      <c r="O556" s="5">
        <f t="shared" si="32"/>
        <v>1.5166315789473683</v>
      </c>
      <c r="P556" s="7">
        <f t="shared" si="33"/>
        <v>26.007220216606498</v>
      </c>
      <c r="Q556" t="s">
        <v>2031</v>
      </c>
      <c r="R556" t="s">
        <v>2041</v>
      </c>
      <c r="S556" s="15">
        <f t="shared" si="34"/>
        <v>42723.25</v>
      </c>
      <c r="T556" s="15">
        <f t="shared" si="35"/>
        <v>42729.25</v>
      </c>
    </row>
    <row r="557" spans="1:20" ht="17" x14ac:dyDescent="0.2">
      <c r="A557">
        <v>555</v>
      </c>
      <c r="B557" t="s">
        <v>1155</v>
      </c>
      <c r="C557" s="3" t="s">
        <v>1156</v>
      </c>
      <c r="D557">
        <v>6300</v>
      </c>
      <c r="E557">
        <v>14089</v>
      </c>
      <c r="F557" t="s">
        <v>20</v>
      </c>
      <c r="G557">
        <v>135</v>
      </c>
      <c r="H557" t="s">
        <v>36</v>
      </c>
      <c r="I557" t="s">
        <v>37</v>
      </c>
      <c r="J557">
        <v>1396414800</v>
      </c>
      <c r="K557">
        <v>1399093200</v>
      </c>
      <c r="L557" t="b">
        <v>0</v>
      </c>
      <c r="M557" t="b">
        <v>0</v>
      </c>
      <c r="N557" t="s">
        <v>23</v>
      </c>
      <c r="O557" s="5">
        <f t="shared" si="32"/>
        <v>2.2363492063492063</v>
      </c>
      <c r="P557" s="7">
        <f t="shared" si="33"/>
        <v>104.36296296296297</v>
      </c>
      <c r="Q557" t="s">
        <v>2031</v>
      </c>
      <c r="R557" t="s">
        <v>2032</v>
      </c>
      <c r="S557" s="15">
        <f t="shared" si="34"/>
        <v>41731.208333333336</v>
      </c>
      <c r="T557" s="15">
        <f t="shared" si="35"/>
        <v>41762.208333333336</v>
      </c>
    </row>
    <row r="558" spans="1:20" ht="17" x14ac:dyDescent="0.2">
      <c r="A558">
        <v>556</v>
      </c>
      <c r="B558" t="s">
        <v>442</v>
      </c>
      <c r="C558" s="3" t="s">
        <v>1157</v>
      </c>
      <c r="D558">
        <v>5200</v>
      </c>
      <c r="E558">
        <v>12467</v>
      </c>
      <c r="F558" t="s">
        <v>20</v>
      </c>
      <c r="G558">
        <v>122</v>
      </c>
      <c r="H558" t="s">
        <v>21</v>
      </c>
      <c r="I558" t="s">
        <v>22</v>
      </c>
      <c r="J558">
        <v>1315285200</v>
      </c>
      <c r="K558">
        <v>1315890000</v>
      </c>
      <c r="L558" t="b">
        <v>0</v>
      </c>
      <c r="M558" t="b">
        <v>1</v>
      </c>
      <c r="N558" t="s">
        <v>206</v>
      </c>
      <c r="O558" s="5">
        <f t="shared" si="32"/>
        <v>2.3975</v>
      </c>
      <c r="P558" s="7">
        <f t="shared" si="33"/>
        <v>102.18852459016394</v>
      </c>
      <c r="Q558" t="s">
        <v>2043</v>
      </c>
      <c r="R558" t="s">
        <v>2055</v>
      </c>
      <c r="S558" s="15">
        <f t="shared" si="34"/>
        <v>40792.208333333336</v>
      </c>
      <c r="T558" s="15">
        <f t="shared" si="35"/>
        <v>40799.208333333336</v>
      </c>
    </row>
    <row r="559" spans="1:20" ht="17" x14ac:dyDescent="0.2">
      <c r="A559">
        <v>557</v>
      </c>
      <c r="B559" t="s">
        <v>1158</v>
      </c>
      <c r="C559" s="3" t="s">
        <v>1159</v>
      </c>
      <c r="D559">
        <v>6000</v>
      </c>
      <c r="E559">
        <v>11960</v>
      </c>
      <c r="F559" t="s">
        <v>20</v>
      </c>
      <c r="G559">
        <v>221</v>
      </c>
      <c r="H559" t="s">
        <v>21</v>
      </c>
      <c r="I559" t="s">
        <v>22</v>
      </c>
      <c r="J559">
        <v>1443762000</v>
      </c>
      <c r="K559">
        <v>1444021200</v>
      </c>
      <c r="L559" t="b">
        <v>0</v>
      </c>
      <c r="M559" t="b">
        <v>1</v>
      </c>
      <c r="N559" t="s">
        <v>474</v>
      </c>
      <c r="O559" s="5">
        <f t="shared" si="32"/>
        <v>1.9933333333333334</v>
      </c>
      <c r="P559" s="7">
        <f t="shared" si="33"/>
        <v>54.117647058823529</v>
      </c>
      <c r="Q559" t="s">
        <v>2037</v>
      </c>
      <c r="R559" t="s">
        <v>2059</v>
      </c>
      <c r="S559" s="15">
        <f t="shared" si="34"/>
        <v>42279.208333333328</v>
      </c>
      <c r="T559" s="15">
        <f t="shared" si="35"/>
        <v>42282.208333333328</v>
      </c>
    </row>
    <row r="560" spans="1:20" ht="17" x14ac:dyDescent="0.2">
      <c r="A560">
        <v>558</v>
      </c>
      <c r="B560" t="s">
        <v>1160</v>
      </c>
      <c r="C560" s="3" t="s">
        <v>1161</v>
      </c>
      <c r="D560">
        <v>5800</v>
      </c>
      <c r="E560">
        <v>7966</v>
      </c>
      <c r="F560" t="s">
        <v>20</v>
      </c>
      <c r="G560">
        <v>126</v>
      </c>
      <c r="H560" t="s">
        <v>21</v>
      </c>
      <c r="I560" t="s">
        <v>22</v>
      </c>
      <c r="J560">
        <v>1456293600</v>
      </c>
      <c r="K560">
        <v>1460005200</v>
      </c>
      <c r="L560" t="b">
        <v>0</v>
      </c>
      <c r="M560" t="b">
        <v>0</v>
      </c>
      <c r="N560" t="s">
        <v>33</v>
      </c>
      <c r="O560" s="5">
        <f t="shared" si="32"/>
        <v>1.373448275862069</v>
      </c>
      <c r="P560" s="7">
        <f t="shared" si="33"/>
        <v>63.222222222222221</v>
      </c>
      <c r="Q560" t="s">
        <v>2035</v>
      </c>
      <c r="R560" t="s">
        <v>2036</v>
      </c>
      <c r="S560" s="15">
        <f t="shared" si="34"/>
        <v>42424.25</v>
      </c>
      <c r="T560" s="15">
        <f t="shared" si="35"/>
        <v>42467.208333333328</v>
      </c>
    </row>
    <row r="561" spans="1:20" ht="17" x14ac:dyDescent="0.2">
      <c r="A561">
        <v>559</v>
      </c>
      <c r="B561" t="s">
        <v>1162</v>
      </c>
      <c r="C561" s="3" t="s">
        <v>1163</v>
      </c>
      <c r="D561">
        <v>105300</v>
      </c>
      <c r="E561">
        <v>106321</v>
      </c>
      <c r="F561" t="s">
        <v>20</v>
      </c>
      <c r="G561">
        <v>1022</v>
      </c>
      <c r="H561" t="s">
        <v>21</v>
      </c>
      <c r="I561" t="s">
        <v>22</v>
      </c>
      <c r="J561">
        <v>1470114000</v>
      </c>
      <c r="K561">
        <v>1470718800</v>
      </c>
      <c r="L561" t="b">
        <v>0</v>
      </c>
      <c r="M561" t="b">
        <v>0</v>
      </c>
      <c r="N561" t="s">
        <v>33</v>
      </c>
      <c r="O561" s="5">
        <f t="shared" si="32"/>
        <v>1.009696106362773</v>
      </c>
      <c r="P561" s="7">
        <f t="shared" si="33"/>
        <v>104.03228962818004</v>
      </c>
      <c r="Q561" t="s">
        <v>2035</v>
      </c>
      <c r="R561" t="s">
        <v>2036</v>
      </c>
      <c r="S561" s="15">
        <f t="shared" si="34"/>
        <v>42584.208333333328</v>
      </c>
      <c r="T561" s="15">
        <f t="shared" si="35"/>
        <v>42591.208333333328</v>
      </c>
    </row>
    <row r="562" spans="1:20" ht="17" x14ac:dyDescent="0.2">
      <c r="A562">
        <v>560</v>
      </c>
      <c r="B562" t="s">
        <v>1164</v>
      </c>
      <c r="C562" s="3" t="s">
        <v>1165</v>
      </c>
      <c r="D562">
        <v>20000</v>
      </c>
      <c r="E562">
        <v>158832</v>
      </c>
      <c r="F562" t="s">
        <v>20</v>
      </c>
      <c r="G562">
        <v>3177</v>
      </c>
      <c r="H562" t="s">
        <v>21</v>
      </c>
      <c r="I562" t="s">
        <v>22</v>
      </c>
      <c r="J562">
        <v>1321596000</v>
      </c>
      <c r="K562">
        <v>1325052000</v>
      </c>
      <c r="L562" t="b">
        <v>0</v>
      </c>
      <c r="M562" t="b">
        <v>0</v>
      </c>
      <c r="N562" t="s">
        <v>71</v>
      </c>
      <c r="O562" s="5">
        <f t="shared" si="32"/>
        <v>7.9416000000000002</v>
      </c>
      <c r="P562" s="7">
        <f t="shared" si="33"/>
        <v>49.994334277620396</v>
      </c>
      <c r="Q562" t="s">
        <v>2037</v>
      </c>
      <c r="R562" t="s">
        <v>2045</v>
      </c>
      <c r="S562" s="15">
        <f t="shared" si="34"/>
        <v>40865.25</v>
      </c>
      <c r="T562" s="15">
        <f t="shared" si="35"/>
        <v>40905.25</v>
      </c>
    </row>
    <row r="563" spans="1:20" ht="17" x14ac:dyDescent="0.2">
      <c r="A563">
        <v>561</v>
      </c>
      <c r="B563" t="s">
        <v>1166</v>
      </c>
      <c r="C563" s="3" t="s">
        <v>1167</v>
      </c>
      <c r="D563">
        <v>3000</v>
      </c>
      <c r="E563">
        <v>11091</v>
      </c>
      <c r="F563" t="s">
        <v>20</v>
      </c>
      <c r="G563">
        <v>198</v>
      </c>
      <c r="H563" t="s">
        <v>98</v>
      </c>
      <c r="I563" t="s">
        <v>99</v>
      </c>
      <c r="J563">
        <v>1318827600</v>
      </c>
      <c r="K563">
        <v>1319000400</v>
      </c>
      <c r="L563" t="b">
        <v>0</v>
      </c>
      <c r="M563" t="b">
        <v>0</v>
      </c>
      <c r="N563" t="s">
        <v>33</v>
      </c>
      <c r="O563" s="5">
        <f t="shared" si="32"/>
        <v>3.6970000000000001</v>
      </c>
      <c r="P563" s="7">
        <f t="shared" si="33"/>
        <v>56.015151515151516</v>
      </c>
      <c r="Q563" t="s">
        <v>2035</v>
      </c>
      <c r="R563" t="s">
        <v>2036</v>
      </c>
      <c r="S563" s="15">
        <f t="shared" si="34"/>
        <v>40833.208333333336</v>
      </c>
      <c r="T563" s="15">
        <f t="shared" si="35"/>
        <v>40835.208333333336</v>
      </c>
    </row>
    <row r="564" spans="1:20" ht="34" x14ac:dyDescent="0.2">
      <c r="A564">
        <v>562</v>
      </c>
      <c r="B564" t="s">
        <v>1168</v>
      </c>
      <c r="C564" s="3" t="s">
        <v>1169</v>
      </c>
      <c r="D564">
        <v>9900</v>
      </c>
      <c r="E564">
        <v>1269</v>
      </c>
      <c r="F564" t="s">
        <v>14</v>
      </c>
      <c r="G564">
        <v>26</v>
      </c>
      <c r="H564" t="s">
        <v>98</v>
      </c>
      <c r="I564" t="s">
        <v>99</v>
      </c>
      <c r="J564">
        <v>1552366800</v>
      </c>
      <c r="K564">
        <v>1552539600</v>
      </c>
      <c r="L564" t="b">
        <v>0</v>
      </c>
      <c r="M564" t="b">
        <v>0</v>
      </c>
      <c r="N564" t="s">
        <v>23</v>
      </c>
      <c r="O564" s="5">
        <f t="shared" si="32"/>
        <v>0.12818181818181817</v>
      </c>
      <c r="P564" s="7">
        <f t="shared" si="33"/>
        <v>48.807692307692307</v>
      </c>
      <c r="Q564" t="s">
        <v>2031</v>
      </c>
      <c r="R564" t="s">
        <v>2032</v>
      </c>
      <c r="S564" s="15">
        <f t="shared" si="34"/>
        <v>43536.208333333328</v>
      </c>
      <c r="T564" s="15">
        <f t="shared" si="35"/>
        <v>43538.208333333328</v>
      </c>
    </row>
    <row r="565" spans="1:20" ht="17" x14ac:dyDescent="0.2">
      <c r="A565">
        <v>563</v>
      </c>
      <c r="B565" t="s">
        <v>1170</v>
      </c>
      <c r="C565" s="3" t="s">
        <v>1171</v>
      </c>
      <c r="D565">
        <v>3700</v>
      </c>
      <c r="E565">
        <v>5107</v>
      </c>
      <c r="F565" t="s">
        <v>20</v>
      </c>
      <c r="G565">
        <v>85</v>
      </c>
      <c r="H565" t="s">
        <v>26</v>
      </c>
      <c r="I565" t="s">
        <v>27</v>
      </c>
      <c r="J565">
        <v>1542088800</v>
      </c>
      <c r="K565">
        <v>1543816800</v>
      </c>
      <c r="L565" t="b">
        <v>0</v>
      </c>
      <c r="M565" t="b">
        <v>0</v>
      </c>
      <c r="N565" t="s">
        <v>42</v>
      </c>
      <c r="O565" s="5">
        <f t="shared" si="32"/>
        <v>1.3802702702702703</v>
      </c>
      <c r="P565" s="7">
        <f t="shared" si="33"/>
        <v>60.082352941176474</v>
      </c>
      <c r="Q565" t="s">
        <v>2037</v>
      </c>
      <c r="R565" t="s">
        <v>2038</v>
      </c>
      <c r="S565" s="15">
        <f t="shared" si="34"/>
        <v>43417.25</v>
      </c>
      <c r="T565" s="15">
        <f t="shared" si="35"/>
        <v>43437.25</v>
      </c>
    </row>
    <row r="566" spans="1:20" ht="17" x14ac:dyDescent="0.2">
      <c r="A566">
        <v>564</v>
      </c>
      <c r="B566" t="s">
        <v>1172</v>
      </c>
      <c r="C566" s="3" t="s">
        <v>1173</v>
      </c>
      <c r="D566">
        <v>168700</v>
      </c>
      <c r="E566">
        <v>141393</v>
      </c>
      <c r="F566" t="s">
        <v>14</v>
      </c>
      <c r="G566">
        <v>1790</v>
      </c>
      <c r="H566" t="s">
        <v>21</v>
      </c>
      <c r="I566" t="s">
        <v>22</v>
      </c>
      <c r="J566">
        <v>1426395600</v>
      </c>
      <c r="K566">
        <v>1427086800</v>
      </c>
      <c r="L566" t="b">
        <v>0</v>
      </c>
      <c r="M566" t="b">
        <v>0</v>
      </c>
      <c r="N566" t="s">
        <v>33</v>
      </c>
      <c r="O566" s="5">
        <f t="shared" si="32"/>
        <v>0.83813278008298753</v>
      </c>
      <c r="P566" s="7">
        <f t="shared" si="33"/>
        <v>78.990502793296088</v>
      </c>
      <c r="Q566" t="s">
        <v>2035</v>
      </c>
      <c r="R566" t="s">
        <v>2036</v>
      </c>
      <c r="S566" s="15">
        <f t="shared" si="34"/>
        <v>42078.208333333328</v>
      </c>
      <c r="T566" s="15">
        <f t="shared" si="35"/>
        <v>42086.208333333328</v>
      </c>
    </row>
    <row r="567" spans="1:20" ht="17" x14ac:dyDescent="0.2">
      <c r="A567">
        <v>565</v>
      </c>
      <c r="B567" t="s">
        <v>1174</v>
      </c>
      <c r="C567" s="3" t="s">
        <v>1175</v>
      </c>
      <c r="D567">
        <v>94900</v>
      </c>
      <c r="E567">
        <v>194166</v>
      </c>
      <c r="F567" t="s">
        <v>20</v>
      </c>
      <c r="G567">
        <v>3596</v>
      </c>
      <c r="H567" t="s">
        <v>21</v>
      </c>
      <c r="I567" t="s">
        <v>22</v>
      </c>
      <c r="J567">
        <v>1321336800</v>
      </c>
      <c r="K567">
        <v>1323064800</v>
      </c>
      <c r="L567" t="b">
        <v>0</v>
      </c>
      <c r="M567" t="b">
        <v>0</v>
      </c>
      <c r="N567" t="s">
        <v>33</v>
      </c>
      <c r="O567" s="5">
        <f t="shared" si="32"/>
        <v>2.0460063224446787</v>
      </c>
      <c r="P567" s="7">
        <f t="shared" si="33"/>
        <v>53.99499443826474</v>
      </c>
      <c r="Q567" t="s">
        <v>2035</v>
      </c>
      <c r="R567" t="s">
        <v>2036</v>
      </c>
      <c r="S567" s="15">
        <f t="shared" si="34"/>
        <v>40862.25</v>
      </c>
      <c r="T567" s="15">
        <f t="shared" si="35"/>
        <v>40882.25</v>
      </c>
    </row>
    <row r="568" spans="1:20" ht="17" x14ac:dyDescent="0.2">
      <c r="A568">
        <v>566</v>
      </c>
      <c r="B568" t="s">
        <v>1176</v>
      </c>
      <c r="C568" s="3" t="s">
        <v>1177</v>
      </c>
      <c r="D568">
        <v>9300</v>
      </c>
      <c r="E568">
        <v>4124</v>
      </c>
      <c r="F568" t="s">
        <v>14</v>
      </c>
      <c r="G568">
        <v>37</v>
      </c>
      <c r="H568" t="s">
        <v>21</v>
      </c>
      <c r="I568" t="s">
        <v>22</v>
      </c>
      <c r="J568">
        <v>1456293600</v>
      </c>
      <c r="K568">
        <v>1458277200</v>
      </c>
      <c r="L568" t="b">
        <v>0</v>
      </c>
      <c r="M568" t="b">
        <v>1</v>
      </c>
      <c r="N568" t="s">
        <v>50</v>
      </c>
      <c r="O568" s="5">
        <f t="shared" si="32"/>
        <v>0.44344086021505374</v>
      </c>
      <c r="P568" s="7">
        <f t="shared" si="33"/>
        <v>111.45945945945945</v>
      </c>
      <c r="Q568" t="s">
        <v>2031</v>
      </c>
      <c r="R568" t="s">
        <v>2039</v>
      </c>
      <c r="S568" s="15">
        <f t="shared" si="34"/>
        <v>42424.25</v>
      </c>
      <c r="T568" s="15">
        <f t="shared" si="35"/>
        <v>42447.208333333328</v>
      </c>
    </row>
    <row r="569" spans="1:20" ht="34" x14ac:dyDescent="0.2">
      <c r="A569">
        <v>567</v>
      </c>
      <c r="B569" t="s">
        <v>1178</v>
      </c>
      <c r="C569" s="3" t="s">
        <v>1179</v>
      </c>
      <c r="D569">
        <v>6800</v>
      </c>
      <c r="E569">
        <v>14865</v>
      </c>
      <c r="F569" t="s">
        <v>20</v>
      </c>
      <c r="G569">
        <v>244</v>
      </c>
      <c r="H569" t="s">
        <v>21</v>
      </c>
      <c r="I569" t="s">
        <v>22</v>
      </c>
      <c r="J569">
        <v>1404968400</v>
      </c>
      <c r="K569">
        <v>1405141200</v>
      </c>
      <c r="L569" t="b">
        <v>0</v>
      </c>
      <c r="M569" t="b">
        <v>0</v>
      </c>
      <c r="N569" t="s">
        <v>23</v>
      </c>
      <c r="O569" s="5">
        <f t="shared" si="32"/>
        <v>2.1860294117647059</v>
      </c>
      <c r="P569" s="7">
        <f t="shared" si="33"/>
        <v>60.922131147540981</v>
      </c>
      <c r="Q569" t="s">
        <v>2031</v>
      </c>
      <c r="R569" t="s">
        <v>2032</v>
      </c>
      <c r="S569" s="15">
        <f t="shared" si="34"/>
        <v>41830.208333333336</v>
      </c>
      <c r="T569" s="15">
        <f t="shared" si="35"/>
        <v>41832.208333333336</v>
      </c>
    </row>
    <row r="570" spans="1:20" ht="17" x14ac:dyDescent="0.2">
      <c r="A570">
        <v>568</v>
      </c>
      <c r="B570" t="s">
        <v>1180</v>
      </c>
      <c r="C570" s="3" t="s">
        <v>1181</v>
      </c>
      <c r="D570">
        <v>72400</v>
      </c>
      <c r="E570">
        <v>134688</v>
      </c>
      <c r="F570" t="s">
        <v>20</v>
      </c>
      <c r="G570">
        <v>5180</v>
      </c>
      <c r="H570" t="s">
        <v>21</v>
      </c>
      <c r="I570" t="s">
        <v>22</v>
      </c>
      <c r="J570">
        <v>1279170000</v>
      </c>
      <c r="K570">
        <v>1283058000</v>
      </c>
      <c r="L570" t="b">
        <v>0</v>
      </c>
      <c r="M570" t="b">
        <v>0</v>
      </c>
      <c r="N570" t="s">
        <v>33</v>
      </c>
      <c r="O570" s="5">
        <f t="shared" si="32"/>
        <v>1.8603314917127072</v>
      </c>
      <c r="P570" s="7">
        <f t="shared" si="33"/>
        <v>26.0015444015444</v>
      </c>
      <c r="Q570" t="s">
        <v>2035</v>
      </c>
      <c r="R570" t="s">
        <v>2036</v>
      </c>
      <c r="S570" s="15">
        <f t="shared" si="34"/>
        <v>40374.208333333336</v>
      </c>
      <c r="T570" s="15">
        <f t="shared" si="35"/>
        <v>40419.208333333336</v>
      </c>
    </row>
    <row r="571" spans="1:20" ht="17" x14ac:dyDescent="0.2">
      <c r="A571">
        <v>569</v>
      </c>
      <c r="B571" t="s">
        <v>1182</v>
      </c>
      <c r="C571" s="3" t="s">
        <v>1183</v>
      </c>
      <c r="D571">
        <v>20100</v>
      </c>
      <c r="E571">
        <v>47705</v>
      </c>
      <c r="F571" t="s">
        <v>20</v>
      </c>
      <c r="G571">
        <v>589</v>
      </c>
      <c r="H571" t="s">
        <v>107</v>
      </c>
      <c r="I571" t="s">
        <v>108</v>
      </c>
      <c r="J571">
        <v>1294725600</v>
      </c>
      <c r="K571">
        <v>1295762400</v>
      </c>
      <c r="L571" t="b">
        <v>0</v>
      </c>
      <c r="M571" t="b">
        <v>0</v>
      </c>
      <c r="N571" t="s">
        <v>71</v>
      </c>
      <c r="O571" s="5">
        <f t="shared" si="32"/>
        <v>2.3733830845771142</v>
      </c>
      <c r="P571" s="7">
        <f t="shared" si="33"/>
        <v>80.993208828522924</v>
      </c>
      <c r="Q571" t="s">
        <v>2037</v>
      </c>
      <c r="R571" t="s">
        <v>2045</v>
      </c>
      <c r="S571" s="15">
        <f t="shared" si="34"/>
        <v>40554.25</v>
      </c>
      <c r="T571" s="15">
        <f t="shared" si="35"/>
        <v>40566.25</v>
      </c>
    </row>
    <row r="572" spans="1:20" ht="17" x14ac:dyDescent="0.2">
      <c r="A572">
        <v>570</v>
      </c>
      <c r="B572" t="s">
        <v>1184</v>
      </c>
      <c r="C572" s="3" t="s">
        <v>1185</v>
      </c>
      <c r="D572">
        <v>31200</v>
      </c>
      <c r="E572">
        <v>95364</v>
      </c>
      <c r="F572" t="s">
        <v>20</v>
      </c>
      <c r="G572">
        <v>2725</v>
      </c>
      <c r="H572" t="s">
        <v>21</v>
      </c>
      <c r="I572" t="s">
        <v>22</v>
      </c>
      <c r="J572">
        <v>1419055200</v>
      </c>
      <c r="K572">
        <v>1419573600</v>
      </c>
      <c r="L572" t="b">
        <v>0</v>
      </c>
      <c r="M572" t="b">
        <v>1</v>
      </c>
      <c r="N572" t="s">
        <v>23</v>
      </c>
      <c r="O572" s="5">
        <f t="shared" si="32"/>
        <v>3.0565384615384614</v>
      </c>
      <c r="P572" s="7">
        <f t="shared" si="33"/>
        <v>34.995963302752294</v>
      </c>
      <c r="Q572" t="s">
        <v>2031</v>
      </c>
      <c r="R572" t="s">
        <v>2032</v>
      </c>
      <c r="S572" s="15">
        <f t="shared" si="34"/>
        <v>41993.25</v>
      </c>
      <c r="T572" s="15">
        <f t="shared" si="35"/>
        <v>41999.25</v>
      </c>
    </row>
    <row r="573" spans="1:20" ht="17" x14ac:dyDescent="0.2">
      <c r="A573">
        <v>571</v>
      </c>
      <c r="B573" t="s">
        <v>1186</v>
      </c>
      <c r="C573" s="3" t="s">
        <v>1187</v>
      </c>
      <c r="D573">
        <v>3500</v>
      </c>
      <c r="E573">
        <v>3295</v>
      </c>
      <c r="F573" t="s">
        <v>14</v>
      </c>
      <c r="G573">
        <v>35</v>
      </c>
      <c r="H573" t="s">
        <v>107</v>
      </c>
      <c r="I573" t="s">
        <v>108</v>
      </c>
      <c r="J573">
        <v>1434690000</v>
      </c>
      <c r="K573">
        <v>1438750800</v>
      </c>
      <c r="L573" t="b">
        <v>0</v>
      </c>
      <c r="M573" t="b">
        <v>0</v>
      </c>
      <c r="N573" t="s">
        <v>100</v>
      </c>
      <c r="O573" s="5">
        <f t="shared" si="32"/>
        <v>0.94142857142857139</v>
      </c>
      <c r="P573" s="7">
        <f t="shared" si="33"/>
        <v>94.142857142857139</v>
      </c>
      <c r="Q573" t="s">
        <v>2037</v>
      </c>
      <c r="R573" t="s">
        <v>2048</v>
      </c>
      <c r="S573" s="15">
        <f t="shared" si="34"/>
        <v>42174.208333333328</v>
      </c>
      <c r="T573" s="15">
        <f t="shared" si="35"/>
        <v>42221.208333333328</v>
      </c>
    </row>
    <row r="574" spans="1:20" ht="17" x14ac:dyDescent="0.2">
      <c r="A574">
        <v>572</v>
      </c>
      <c r="B574" t="s">
        <v>1188</v>
      </c>
      <c r="C574" s="3" t="s">
        <v>1189</v>
      </c>
      <c r="D574">
        <v>9000</v>
      </c>
      <c r="E574">
        <v>4896</v>
      </c>
      <c r="F574" t="s">
        <v>74</v>
      </c>
      <c r="G574">
        <v>94</v>
      </c>
      <c r="H574" t="s">
        <v>21</v>
      </c>
      <c r="I574" t="s">
        <v>22</v>
      </c>
      <c r="J574">
        <v>1443416400</v>
      </c>
      <c r="K574">
        <v>1444798800</v>
      </c>
      <c r="L574" t="b">
        <v>0</v>
      </c>
      <c r="M574" t="b">
        <v>1</v>
      </c>
      <c r="N574" t="s">
        <v>23</v>
      </c>
      <c r="O574" s="5">
        <f t="shared" si="32"/>
        <v>0.54400000000000004</v>
      </c>
      <c r="P574" s="7">
        <f t="shared" si="33"/>
        <v>52.085106382978722</v>
      </c>
      <c r="Q574" t="s">
        <v>2031</v>
      </c>
      <c r="R574" t="s">
        <v>2032</v>
      </c>
      <c r="S574" s="15">
        <f t="shared" si="34"/>
        <v>42275.208333333328</v>
      </c>
      <c r="T574" s="15">
        <f t="shared" si="35"/>
        <v>42291.208333333328</v>
      </c>
    </row>
    <row r="575" spans="1:20" ht="17" x14ac:dyDescent="0.2">
      <c r="A575">
        <v>573</v>
      </c>
      <c r="B575" t="s">
        <v>1190</v>
      </c>
      <c r="C575" s="3" t="s">
        <v>1191</v>
      </c>
      <c r="D575">
        <v>6700</v>
      </c>
      <c r="E575">
        <v>7496</v>
      </c>
      <c r="F575" t="s">
        <v>20</v>
      </c>
      <c r="G575">
        <v>300</v>
      </c>
      <c r="H575" t="s">
        <v>21</v>
      </c>
      <c r="I575" t="s">
        <v>22</v>
      </c>
      <c r="J575">
        <v>1399006800</v>
      </c>
      <c r="K575">
        <v>1399179600</v>
      </c>
      <c r="L575" t="b">
        <v>0</v>
      </c>
      <c r="M575" t="b">
        <v>0</v>
      </c>
      <c r="N575" t="s">
        <v>1029</v>
      </c>
      <c r="O575" s="5">
        <f t="shared" si="32"/>
        <v>1.1188059701492536</v>
      </c>
      <c r="P575" s="7">
        <f t="shared" si="33"/>
        <v>24.986666666666668</v>
      </c>
      <c r="Q575" t="s">
        <v>2060</v>
      </c>
      <c r="R575" t="s">
        <v>2061</v>
      </c>
      <c r="S575" s="15">
        <f t="shared" si="34"/>
        <v>41761.208333333336</v>
      </c>
      <c r="T575" s="15">
        <f t="shared" si="35"/>
        <v>41763.208333333336</v>
      </c>
    </row>
    <row r="576" spans="1:20" ht="17" x14ac:dyDescent="0.2">
      <c r="A576">
        <v>574</v>
      </c>
      <c r="B576" t="s">
        <v>1192</v>
      </c>
      <c r="C576" s="3" t="s">
        <v>1193</v>
      </c>
      <c r="D576">
        <v>2700</v>
      </c>
      <c r="E576">
        <v>9967</v>
      </c>
      <c r="F576" t="s">
        <v>20</v>
      </c>
      <c r="G576">
        <v>144</v>
      </c>
      <c r="H576" t="s">
        <v>21</v>
      </c>
      <c r="I576" t="s">
        <v>22</v>
      </c>
      <c r="J576">
        <v>1575698400</v>
      </c>
      <c r="K576">
        <v>1576562400</v>
      </c>
      <c r="L576" t="b">
        <v>0</v>
      </c>
      <c r="M576" t="b">
        <v>1</v>
      </c>
      <c r="N576" t="s">
        <v>17</v>
      </c>
      <c r="O576" s="5">
        <f t="shared" si="32"/>
        <v>3.6914814814814814</v>
      </c>
      <c r="P576" s="7">
        <f t="shared" si="33"/>
        <v>69.215277777777771</v>
      </c>
      <c r="Q576" t="s">
        <v>2029</v>
      </c>
      <c r="R576" t="s">
        <v>2030</v>
      </c>
      <c r="S576" s="15">
        <f t="shared" si="34"/>
        <v>43806.25</v>
      </c>
      <c r="T576" s="15">
        <f t="shared" si="35"/>
        <v>43816.25</v>
      </c>
    </row>
    <row r="577" spans="1:20" ht="17" x14ac:dyDescent="0.2">
      <c r="A577">
        <v>575</v>
      </c>
      <c r="B577" t="s">
        <v>1194</v>
      </c>
      <c r="C577" s="3" t="s">
        <v>1195</v>
      </c>
      <c r="D577">
        <v>83300</v>
      </c>
      <c r="E577">
        <v>52421</v>
      </c>
      <c r="F577" t="s">
        <v>14</v>
      </c>
      <c r="G577">
        <v>558</v>
      </c>
      <c r="H577" t="s">
        <v>21</v>
      </c>
      <c r="I577" t="s">
        <v>22</v>
      </c>
      <c r="J577">
        <v>1400562000</v>
      </c>
      <c r="K577">
        <v>1400821200</v>
      </c>
      <c r="L577" t="b">
        <v>0</v>
      </c>
      <c r="M577" t="b">
        <v>1</v>
      </c>
      <c r="N577" t="s">
        <v>33</v>
      </c>
      <c r="O577" s="5">
        <f t="shared" si="32"/>
        <v>0.62930372148859548</v>
      </c>
      <c r="P577" s="7">
        <f t="shared" si="33"/>
        <v>93.944444444444443</v>
      </c>
      <c r="Q577" t="s">
        <v>2035</v>
      </c>
      <c r="R577" t="s">
        <v>2036</v>
      </c>
      <c r="S577" s="15">
        <f t="shared" si="34"/>
        <v>41779.208333333336</v>
      </c>
      <c r="T577" s="15">
        <f t="shared" si="35"/>
        <v>41782.208333333336</v>
      </c>
    </row>
    <row r="578" spans="1:20" ht="34" x14ac:dyDescent="0.2">
      <c r="A578">
        <v>576</v>
      </c>
      <c r="B578" t="s">
        <v>1196</v>
      </c>
      <c r="C578" s="3" t="s">
        <v>1197</v>
      </c>
      <c r="D578">
        <v>9700</v>
      </c>
      <c r="E578">
        <v>6298</v>
      </c>
      <c r="F578" t="s">
        <v>14</v>
      </c>
      <c r="G578">
        <v>64</v>
      </c>
      <c r="H578" t="s">
        <v>21</v>
      </c>
      <c r="I578" t="s">
        <v>22</v>
      </c>
      <c r="J578">
        <v>1509512400</v>
      </c>
      <c r="K578">
        <v>1510984800</v>
      </c>
      <c r="L578" t="b">
        <v>0</v>
      </c>
      <c r="M578" t="b">
        <v>0</v>
      </c>
      <c r="N578" t="s">
        <v>33</v>
      </c>
      <c r="O578" s="5">
        <f t="shared" si="32"/>
        <v>0.6492783505154639</v>
      </c>
      <c r="P578" s="7">
        <f t="shared" si="33"/>
        <v>98.40625</v>
      </c>
      <c r="Q578" t="s">
        <v>2035</v>
      </c>
      <c r="R578" t="s">
        <v>2036</v>
      </c>
      <c r="S578" s="15">
        <f t="shared" si="34"/>
        <v>43040.208333333328</v>
      </c>
      <c r="T578" s="15">
        <f t="shared" si="35"/>
        <v>43057.25</v>
      </c>
    </row>
    <row r="579" spans="1:20" ht="17" x14ac:dyDescent="0.2">
      <c r="A579">
        <v>577</v>
      </c>
      <c r="B579" t="s">
        <v>1198</v>
      </c>
      <c r="C579" s="3" t="s">
        <v>1199</v>
      </c>
      <c r="D579">
        <v>8200</v>
      </c>
      <c r="E579">
        <v>1546</v>
      </c>
      <c r="F579" t="s">
        <v>74</v>
      </c>
      <c r="G579">
        <v>37</v>
      </c>
      <c r="H579" t="s">
        <v>21</v>
      </c>
      <c r="I579" t="s">
        <v>22</v>
      </c>
      <c r="J579">
        <v>1299823200</v>
      </c>
      <c r="K579">
        <v>1302066000</v>
      </c>
      <c r="L579" t="b">
        <v>0</v>
      </c>
      <c r="M579" t="b">
        <v>0</v>
      </c>
      <c r="N579" t="s">
        <v>159</v>
      </c>
      <c r="O579" s="5">
        <f t="shared" ref="O579:O642" si="36">E579/D579</f>
        <v>0.18853658536585366</v>
      </c>
      <c r="P579" s="7">
        <f t="shared" ref="P579:P642" si="37">IFERROR(E579/G579,0)</f>
        <v>41.783783783783782</v>
      </c>
      <c r="Q579" t="s">
        <v>2031</v>
      </c>
      <c r="R579" t="s">
        <v>2054</v>
      </c>
      <c r="S579" s="15">
        <f t="shared" ref="S579:S642" si="38">(((J579/60)/60/24)+DATE(1970,1,1))</f>
        <v>40613.25</v>
      </c>
      <c r="T579" s="15">
        <f t="shared" ref="T579:T642" si="39">(((K579/60)/60)/24)+DATE(1970,1,1)</f>
        <v>40639.208333333336</v>
      </c>
    </row>
    <row r="580" spans="1:20" ht="17" x14ac:dyDescent="0.2">
      <c r="A580">
        <v>578</v>
      </c>
      <c r="B580" t="s">
        <v>1200</v>
      </c>
      <c r="C580" s="3" t="s">
        <v>1201</v>
      </c>
      <c r="D580">
        <v>96500</v>
      </c>
      <c r="E580">
        <v>16168</v>
      </c>
      <c r="F580" t="s">
        <v>14</v>
      </c>
      <c r="G580">
        <v>245</v>
      </c>
      <c r="H580" t="s">
        <v>21</v>
      </c>
      <c r="I580" t="s">
        <v>22</v>
      </c>
      <c r="J580">
        <v>1322719200</v>
      </c>
      <c r="K580">
        <v>1322978400</v>
      </c>
      <c r="L580" t="b">
        <v>0</v>
      </c>
      <c r="M580" t="b">
        <v>0</v>
      </c>
      <c r="N580" t="s">
        <v>474</v>
      </c>
      <c r="O580" s="5">
        <f t="shared" si="36"/>
        <v>0.1675440414507772</v>
      </c>
      <c r="P580" s="7">
        <f t="shared" si="37"/>
        <v>65.991836734693877</v>
      </c>
      <c r="Q580" t="s">
        <v>2037</v>
      </c>
      <c r="R580" t="s">
        <v>2059</v>
      </c>
      <c r="S580" s="15">
        <f t="shared" si="38"/>
        <v>40878.25</v>
      </c>
      <c r="T580" s="15">
        <f t="shared" si="39"/>
        <v>40881.25</v>
      </c>
    </row>
    <row r="581" spans="1:20" ht="17" x14ac:dyDescent="0.2">
      <c r="A581">
        <v>579</v>
      </c>
      <c r="B581" t="s">
        <v>1202</v>
      </c>
      <c r="C581" s="3" t="s">
        <v>1203</v>
      </c>
      <c r="D581">
        <v>6200</v>
      </c>
      <c r="E581">
        <v>6269</v>
      </c>
      <c r="F581" t="s">
        <v>20</v>
      </c>
      <c r="G581">
        <v>87</v>
      </c>
      <c r="H581" t="s">
        <v>21</v>
      </c>
      <c r="I581" t="s">
        <v>22</v>
      </c>
      <c r="J581">
        <v>1312693200</v>
      </c>
      <c r="K581">
        <v>1313730000</v>
      </c>
      <c r="L581" t="b">
        <v>0</v>
      </c>
      <c r="M581" t="b">
        <v>0</v>
      </c>
      <c r="N581" t="s">
        <v>159</v>
      </c>
      <c r="O581" s="5">
        <f t="shared" si="36"/>
        <v>1.0111290322580646</v>
      </c>
      <c r="P581" s="7">
        <f t="shared" si="37"/>
        <v>72.05747126436782</v>
      </c>
      <c r="Q581" t="s">
        <v>2031</v>
      </c>
      <c r="R581" t="s">
        <v>2054</v>
      </c>
      <c r="S581" s="15">
        <f t="shared" si="38"/>
        <v>40762.208333333336</v>
      </c>
      <c r="T581" s="15">
        <f t="shared" si="39"/>
        <v>40774.208333333336</v>
      </c>
    </row>
    <row r="582" spans="1:20" ht="17" x14ac:dyDescent="0.2">
      <c r="A582">
        <v>580</v>
      </c>
      <c r="B582" t="s">
        <v>556</v>
      </c>
      <c r="C582" s="3" t="s">
        <v>1204</v>
      </c>
      <c r="D582">
        <v>43800</v>
      </c>
      <c r="E582">
        <v>149578</v>
      </c>
      <c r="F582" t="s">
        <v>20</v>
      </c>
      <c r="G582">
        <v>3116</v>
      </c>
      <c r="H582" t="s">
        <v>21</v>
      </c>
      <c r="I582" t="s">
        <v>22</v>
      </c>
      <c r="J582">
        <v>1393394400</v>
      </c>
      <c r="K582">
        <v>1394085600</v>
      </c>
      <c r="L582" t="b">
        <v>0</v>
      </c>
      <c r="M582" t="b">
        <v>0</v>
      </c>
      <c r="N582" t="s">
        <v>33</v>
      </c>
      <c r="O582" s="5">
        <f t="shared" si="36"/>
        <v>3.4150228310502282</v>
      </c>
      <c r="P582" s="7">
        <f t="shared" si="37"/>
        <v>48.003209242618745</v>
      </c>
      <c r="Q582" t="s">
        <v>2035</v>
      </c>
      <c r="R582" t="s">
        <v>2036</v>
      </c>
      <c r="S582" s="15">
        <f t="shared" si="38"/>
        <v>41696.25</v>
      </c>
      <c r="T582" s="15">
        <f t="shared" si="39"/>
        <v>41704.25</v>
      </c>
    </row>
    <row r="583" spans="1:20" ht="17" x14ac:dyDescent="0.2">
      <c r="A583">
        <v>581</v>
      </c>
      <c r="B583" t="s">
        <v>1205</v>
      </c>
      <c r="C583" s="3" t="s">
        <v>1206</v>
      </c>
      <c r="D583">
        <v>6000</v>
      </c>
      <c r="E583">
        <v>3841</v>
      </c>
      <c r="F583" t="s">
        <v>14</v>
      </c>
      <c r="G583">
        <v>71</v>
      </c>
      <c r="H583" t="s">
        <v>21</v>
      </c>
      <c r="I583" t="s">
        <v>22</v>
      </c>
      <c r="J583">
        <v>1304053200</v>
      </c>
      <c r="K583">
        <v>1305349200</v>
      </c>
      <c r="L583" t="b">
        <v>0</v>
      </c>
      <c r="M583" t="b">
        <v>0</v>
      </c>
      <c r="N583" t="s">
        <v>28</v>
      </c>
      <c r="O583" s="5">
        <f t="shared" si="36"/>
        <v>0.64016666666666666</v>
      </c>
      <c r="P583" s="7">
        <f t="shared" si="37"/>
        <v>54.098591549295776</v>
      </c>
      <c r="Q583" t="s">
        <v>2033</v>
      </c>
      <c r="R583" t="s">
        <v>2034</v>
      </c>
      <c r="S583" s="15">
        <f t="shared" si="38"/>
        <v>40662.208333333336</v>
      </c>
      <c r="T583" s="15">
        <f t="shared" si="39"/>
        <v>40677.208333333336</v>
      </c>
    </row>
    <row r="584" spans="1:20" ht="17" x14ac:dyDescent="0.2">
      <c r="A584">
        <v>582</v>
      </c>
      <c r="B584" t="s">
        <v>1207</v>
      </c>
      <c r="C584" s="3" t="s">
        <v>1208</v>
      </c>
      <c r="D584">
        <v>8700</v>
      </c>
      <c r="E584">
        <v>4531</v>
      </c>
      <c r="F584" t="s">
        <v>14</v>
      </c>
      <c r="G584">
        <v>42</v>
      </c>
      <c r="H584" t="s">
        <v>21</v>
      </c>
      <c r="I584" t="s">
        <v>22</v>
      </c>
      <c r="J584">
        <v>1433912400</v>
      </c>
      <c r="K584">
        <v>1434344400</v>
      </c>
      <c r="L584" t="b">
        <v>0</v>
      </c>
      <c r="M584" t="b">
        <v>1</v>
      </c>
      <c r="N584" t="s">
        <v>89</v>
      </c>
      <c r="O584" s="5">
        <f t="shared" si="36"/>
        <v>0.5208045977011494</v>
      </c>
      <c r="P584" s="7">
        <f t="shared" si="37"/>
        <v>107.88095238095238</v>
      </c>
      <c r="Q584" t="s">
        <v>2046</v>
      </c>
      <c r="R584" t="s">
        <v>2047</v>
      </c>
      <c r="S584" s="15">
        <f t="shared" si="38"/>
        <v>42165.208333333328</v>
      </c>
      <c r="T584" s="15">
        <f t="shared" si="39"/>
        <v>42170.208333333328</v>
      </c>
    </row>
    <row r="585" spans="1:20" ht="34" x14ac:dyDescent="0.2">
      <c r="A585">
        <v>583</v>
      </c>
      <c r="B585" t="s">
        <v>1209</v>
      </c>
      <c r="C585" s="3" t="s">
        <v>1210</v>
      </c>
      <c r="D585">
        <v>18900</v>
      </c>
      <c r="E585">
        <v>60934</v>
      </c>
      <c r="F585" t="s">
        <v>20</v>
      </c>
      <c r="G585">
        <v>909</v>
      </c>
      <c r="H585" t="s">
        <v>21</v>
      </c>
      <c r="I585" t="s">
        <v>22</v>
      </c>
      <c r="J585">
        <v>1329717600</v>
      </c>
      <c r="K585">
        <v>1331186400</v>
      </c>
      <c r="L585" t="b">
        <v>0</v>
      </c>
      <c r="M585" t="b">
        <v>0</v>
      </c>
      <c r="N585" t="s">
        <v>42</v>
      </c>
      <c r="O585" s="5">
        <f t="shared" si="36"/>
        <v>3.2240211640211642</v>
      </c>
      <c r="P585" s="7">
        <f t="shared" si="37"/>
        <v>67.034103410341032</v>
      </c>
      <c r="Q585" t="s">
        <v>2037</v>
      </c>
      <c r="R585" t="s">
        <v>2038</v>
      </c>
      <c r="S585" s="15">
        <f t="shared" si="38"/>
        <v>40959.25</v>
      </c>
      <c r="T585" s="15">
        <f t="shared" si="39"/>
        <v>40976.25</v>
      </c>
    </row>
    <row r="586" spans="1:20" ht="34" x14ac:dyDescent="0.2">
      <c r="A586">
        <v>584</v>
      </c>
      <c r="B586" t="s">
        <v>45</v>
      </c>
      <c r="C586" s="3" t="s">
        <v>1211</v>
      </c>
      <c r="D586">
        <v>86400</v>
      </c>
      <c r="E586">
        <v>103255</v>
      </c>
      <c r="F586" t="s">
        <v>20</v>
      </c>
      <c r="G586">
        <v>1613</v>
      </c>
      <c r="H586" t="s">
        <v>21</v>
      </c>
      <c r="I586" t="s">
        <v>22</v>
      </c>
      <c r="J586">
        <v>1335330000</v>
      </c>
      <c r="K586">
        <v>1336539600</v>
      </c>
      <c r="L586" t="b">
        <v>0</v>
      </c>
      <c r="M586" t="b">
        <v>0</v>
      </c>
      <c r="N586" t="s">
        <v>28</v>
      </c>
      <c r="O586" s="5">
        <f t="shared" si="36"/>
        <v>1.1950810185185186</v>
      </c>
      <c r="P586" s="7">
        <f t="shared" si="37"/>
        <v>64.01425914445133</v>
      </c>
      <c r="Q586" t="s">
        <v>2033</v>
      </c>
      <c r="R586" t="s">
        <v>2034</v>
      </c>
      <c r="S586" s="15">
        <f t="shared" si="38"/>
        <v>41024.208333333336</v>
      </c>
      <c r="T586" s="15">
        <f t="shared" si="39"/>
        <v>41038.208333333336</v>
      </c>
    </row>
    <row r="587" spans="1:20" ht="17" x14ac:dyDescent="0.2">
      <c r="A587">
        <v>585</v>
      </c>
      <c r="B587" t="s">
        <v>1212</v>
      </c>
      <c r="C587" s="3" t="s">
        <v>1213</v>
      </c>
      <c r="D587">
        <v>8900</v>
      </c>
      <c r="E587">
        <v>13065</v>
      </c>
      <c r="F587" t="s">
        <v>20</v>
      </c>
      <c r="G587">
        <v>136</v>
      </c>
      <c r="H587" t="s">
        <v>21</v>
      </c>
      <c r="I587" t="s">
        <v>22</v>
      </c>
      <c r="J587">
        <v>1268888400</v>
      </c>
      <c r="K587">
        <v>1269752400</v>
      </c>
      <c r="L587" t="b">
        <v>0</v>
      </c>
      <c r="M587" t="b">
        <v>0</v>
      </c>
      <c r="N587" t="s">
        <v>206</v>
      </c>
      <c r="O587" s="5">
        <f t="shared" si="36"/>
        <v>1.4679775280898877</v>
      </c>
      <c r="P587" s="7">
        <f t="shared" si="37"/>
        <v>96.066176470588232</v>
      </c>
      <c r="Q587" t="s">
        <v>2043</v>
      </c>
      <c r="R587" t="s">
        <v>2055</v>
      </c>
      <c r="S587" s="15">
        <f t="shared" si="38"/>
        <v>40255.208333333336</v>
      </c>
      <c r="T587" s="15">
        <f t="shared" si="39"/>
        <v>40265.208333333336</v>
      </c>
    </row>
    <row r="588" spans="1:20" ht="17" x14ac:dyDescent="0.2">
      <c r="A588">
        <v>586</v>
      </c>
      <c r="B588" t="s">
        <v>1214</v>
      </c>
      <c r="C588" s="3" t="s">
        <v>1215</v>
      </c>
      <c r="D588">
        <v>700</v>
      </c>
      <c r="E588">
        <v>6654</v>
      </c>
      <c r="F588" t="s">
        <v>20</v>
      </c>
      <c r="G588">
        <v>130</v>
      </c>
      <c r="H588" t="s">
        <v>21</v>
      </c>
      <c r="I588" t="s">
        <v>22</v>
      </c>
      <c r="J588">
        <v>1289973600</v>
      </c>
      <c r="K588">
        <v>1291615200</v>
      </c>
      <c r="L588" t="b">
        <v>0</v>
      </c>
      <c r="M588" t="b">
        <v>0</v>
      </c>
      <c r="N588" t="s">
        <v>23</v>
      </c>
      <c r="O588" s="5">
        <f t="shared" si="36"/>
        <v>9.5057142857142853</v>
      </c>
      <c r="P588" s="7">
        <f t="shared" si="37"/>
        <v>51.184615384615384</v>
      </c>
      <c r="Q588" t="s">
        <v>2031</v>
      </c>
      <c r="R588" t="s">
        <v>2032</v>
      </c>
      <c r="S588" s="15">
        <f t="shared" si="38"/>
        <v>40499.25</v>
      </c>
      <c r="T588" s="15">
        <f t="shared" si="39"/>
        <v>40518.25</v>
      </c>
    </row>
    <row r="589" spans="1:20" ht="17" x14ac:dyDescent="0.2">
      <c r="A589">
        <v>587</v>
      </c>
      <c r="B589" t="s">
        <v>1216</v>
      </c>
      <c r="C589" s="3" t="s">
        <v>1217</v>
      </c>
      <c r="D589">
        <v>9400</v>
      </c>
      <c r="E589">
        <v>6852</v>
      </c>
      <c r="F589" t="s">
        <v>14</v>
      </c>
      <c r="G589">
        <v>156</v>
      </c>
      <c r="H589" t="s">
        <v>15</v>
      </c>
      <c r="I589" t="s">
        <v>16</v>
      </c>
      <c r="J589">
        <v>1547877600</v>
      </c>
      <c r="K589">
        <v>1552366800</v>
      </c>
      <c r="L589" t="b">
        <v>0</v>
      </c>
      <c r="M589" t="b">
        <v>1</v>
      </c>
      <c r="N589" t="s">
        <v>17</v>
      </c>
      <c r="O589" s="5">
        <f t="shared" si="36"/>
        <v>0.72893617021276591</v>
      </c>
      <c r="P589" s="7">
        <f t="shared" si="37"/>
        <v>43.92307692307692</v>
      </c>
      <c r="Q589" t="s">
        <v>2029</v>
      </c>
      <c r="R589" t="s">
        <v>2030</v>
      </c>
      <c r="S589" s="15">
        <f t="shared" si="38"/>
        <v>43484.25</v>
      </c>
      <c r="T589" s="15">
        <f t="shared" si="39"/>
        <v>43536.208333333328</v>
      </c>
    </row>
    <row r="590" spans="1:20" ht="17" x14ac:dyDescent="0.2">
      <c r="A590">
        <v>588</v>
      </c>
      <c r="B590" t="s">
        <v>1218</v>
      </c>
      <c r="C590" s="3" t="s">
        <v>1219</v>
      </c>
      <c r="D590">
        <v>157600</v>
      </c>
      <c r="E590">
        <v>124517</v>
      </c>
      <c r="F590" t="s">
        <v>14</v>
      </c>
      <c r="G590">
        <v>1368</v>
      </c>
      <c r="H590" t="s">
        <v>40</v>
      </c>
      <c r="I590" t="s">
        <v>41</v>
      </c>
      <c r="J590">
        <v>1269493200</v>
      </c>
      <c r="K590">
        <v>1272171600</v>
      </c>
      <c r="L590" t="b">
        <v>0</v>
      </c>
      <c r="M590" t="b">
        <v>0</v>
      </c>
      <c r="N590" t="s">
        <v>33</v>
      </c>
      <c r="O590" s="5">
        <f t="shared" si="36"/>
        <v>0.7900824873096447</v>
      </c>
      <c r="P590" s="7">
        <f t="shared" si="37"/>
        <v>91.021198830409361</v>
      </c>
      <c r="Q590" t="s">
        <v>2035</v>
      </c>
      <c r="R590" t="s">
        <v>2036</v>
      </c>
      <c r="S590" s="15">
        <f t="shared" si="38"/>
        <v>40262.208333333336</v>
      </c>
      <c r="T590" s="15">
        <f t="shared" si="39"/>
        <v>40293.208333333336</v>
      </c>
    </row>
    <row r="591" spans="1:20" ht="17" x14ac:dyDescent="0.2">
      <c r="A591">
        <v>589</v>
      </c>
      <c r="B591" t="s">
        <v>1220</v>
      </c>
      <c r="C591" s="3" t="s">
        <v>1221</v>
      </c>
      <c r="D591">
        <v>7900</v>
      </c>
      <c r="E591">
        <v>5113</v>
      </c>
      <c r="F591" t="s">
        <v>14</v>
      </c>
      <c r="G591">
        <v>102</v>
      </c>
      <c r="H591" t="s">
        <v>21</v>
      </c>
      <c r="I591" t="s">
        <v>22</v>
      </c>
      <c r="J591">
        <v>1436072400</v>
      </c>
      <c r="K591">
        <v>1436677200</v>
      </c>
      <c r="L591" t="b">
        <v>0</v>
      </c>
      <c r="M591" t="b">
        <v>0</v>
      </c>
      <c r="N591" t="s">
        <v>42</v>
      </c>
      <c r="O591" s="5">
        <f t="shared" si="36"/>
        <v>0.64721518987341775</v>
      </c>
      <c r="P591" s="7">
        <f t="shared" si="37"/>
        <v>50.127450980392155</v>
      </c>
      <c r="Q591" t="s">
        <v>2037</v>
      </c>
      <c r="R591" t="s">
        <v>2038</v>
      </c>
      <c r="S591" s="15">
        <f t="shared" si="38"/>
        <v>42190.208333333328</v>
      </c>
      <c r="T591" s="15">
        <f t="shared" si="39"/>
        <v>42197.208333333328</v>
      </c>
    </row>
    <row r="592" spans="1:20" ht="34" x14ac:dyDescent="0.2">
      <c r="A592">
        <v>590</v>
      </c>
      <c r="B592" t="s">
        <v>1222</v>
      </c>
      <c r="C592" s="3" t="s">
        <v>1223</v>
      </c>
      <c r="D592">
        <v>7100</v>
      </c>
      <c r="E592">
        <v>5824</v>
      </c>
      <c r="F592" t="s">
        <v>14</v>
      </c>
      <c r="G592">
        <v>86</v>
      </c>
      <c r="H592" t="s">
        <v>26</v>
      </c>
      <c r="I592" t="s">
        <v>27</v>
      </c>
      <c r="J592">
        <v>1419141600</v>
      </c>
      <c r="K592">
        <v>1420092000</v>
      </c>
      <c r="L592" t="b">
        <v>0</v>
      </c>
      <c r="M592" t="b">
        <v>0</v>
      </c>
      <c r="N592" t="s">
        <v>133</v>
      </c>
      <c r="O592" s="5">
        <f t="shared" si="36"/>
        <v>0.82028169014084507</v>
      </c>
      <c r="P592" s="7">
        <f t="shared" si="37"/>
        <v>67.720930232558146</v>
      </c>
      <c r="Q592" t="s">
        <v>2043</v>
      </c>
      <c r="R592" t="s">
        <v>2052</v>
      </c>
      <c r="S592" s="15">
        <f t="shared" si="38"/>
        <v>41994.25</v>
      </c>
      <c r="T592" s="15">
        <f t="shared" si="39"/>
        <v>42005.25</v>
      </c>
    </row>
    <row r="593" spans="1:20" ht="17" x14ac:dyDescent="0.2">
      <c r="A593">
        <v>591</v>
      </c>
      <c r="B593" t="s">
        <v>1224</v>
      </c>
      <c r="C593" s="3" t="s">
        <v>1225</v>
      </c>
      <c r="D593">
        <v>600</v>
      </c>
      <c r="E593">
        <v>6226</v>
      </c>
      <c r="F593" t="s">
        <v>20</v>
      </c>
      <c r="G593">
        <v>102</v>
      </c>
      <c r="H593" t="s">
        <v>21</v>
      </c>
      <c r="I593" t="s">
        <v>22</v>
      </c>
      <c r="J593">
        <v>1279083600</v>
      </c>
      <c r="K593">
        <v>1279947600</v>
      </c>
      <c r="L593" t="b">
        <v>0</v>
      </c>
      <c r="M593" t="b">
        <v>0</v>
      </c>
      <c r="N593" t="s">
        <v>89</v>
      </c>
      <c r="O593" s="5">
        <f t="shared" si="36"/>
        <v>10.376666666666667</v>
      </c>
      <c r="P593" s="7">
        <f t="shared" si="37"/>
        <v>61.03921568627451</v>
      </c>
      <c r="Q593" t="s">
        <v>2046</v>
      </c>
      <c r="R593" t="s">
        <v>2047</v>
      </c>
      <c r="S593" s="15">
        <f t="shared" si="38"/>
        <v>40373.208333333336</v>
      </c>
      <c r="T593" s="15">
        <f t="shared" si="39"/>
        <v>40383.208333333336</v>
      </c>
    </row>
    <row r="594" spans="1:20" ht="34" x14ac:dyDescent="0.2">
      <c r="A594">
        <v>592</v>
      </c>
      <c r="B594" t="s">
        <v>1226</v>
      </c>
      <c r="C594" s="3" t="s">
        <v>1227</v>
      </c>
      <c r="D594">
        <v>156800</v>
      </c>
      <c r="E594">
        <v>20243</v>
      </c>
      <c r="F594" t="s">
        <v>14</v>
      </c>
      <c r="G594">
        <v>253</v>
      </c>
      <c r="H594" t="s">
        <v>21</v>
      </c>
      <c r="I594" t="s">
        <v>22</v>
      </c>
      <c r="J594">
        <v>1401426000</v>
      </c>
      <c r="K594">
        <v>1402203600</v>
      </c>
      <c r="L594" t="b">
        <v>0</v>
      </c>
      <c r="M594" t="b">
        <v>0</v>
      </c>
      <c r="N594" t="s">
        <v>33</v>
      </c>
      <c r="O594" s="5">
        <f t="shared" si="36"/>
        <v>0.12910076530612244</v>
      </c>
      <c r="P594" s="7">
        <f t="shared" si="37"/>
        <v>80.011857707509876</v>
      </c>
      <c r="Q594" t="s">
        <v>2035</v>
      </c>
      <c r="R594" t="s">
        <v>2036</v>
      </c>
      <c r="S594" s="15">
        <f t="shared" si="38"/>
        <v>41789.208333333336</v>
      </c>
      <c r="T594" s="15">
        <f t="shared" si="39"/>
        <v>41798.208333333336</v>
      </c>
    </row>
    <row r="595" spans="1:20" ht="17" x14ac:dyDescent="0.2">
      <c r="A595">
        <v>593</v>
      </c>
      <c r="B595" t="s">
        <v>1228</v>
      </c>
      <c r="C595" s="3" t="s">
        <v>1229</v>
      </c>
      <c r="D595">
        <v>121600</v>
      </c>
      <c r="E595">
        <v>188288</v>
      </c>
      <c r="F595" t="s">
        <v>20</v>
      </c>
      <c r="G595">
        <v>4006</v>
      </c>
      <c r="H595" t="s">
        <v>21</v>
      </c>
      <c r="I595" t="s">
        <v>22</v>
      </c>
      <c r="J595">
        <v>1395810000</v>
      </c>
      <c r="K595">
        <v>1396933200</v>
      </c>
      <c r="L595" t="b">
        <v>0</v>
      </c>
      <c r="M595" t="b">
        <v>0</v>
      </c>
      <c r="N595" t="s">
        <v>71</v>
      </c>
      <c r="O595" s="5">
        <f t="shared" si="36"/>
        <v>1.5484210526315789</v>
      </c>
      <c r="P595" s="7">
        <f t="shared" si="37"/>
        <v>47.001497753369947</v>
      </c>
      <c r="Q595" t="s">
        <v>2037</v>
      </c>
      <c r="R595" t="s">
        <v>2045</v>
      </c>
      <c r="S595" s="15">
        <f t="shared" si="38"/>
        <v>41724.208333333336</v>
      </c>
      <c r="T595" s="15">
        <f t="shared" si="39"/>
        <v>41737.208333333336</v>
      </c>
    </row>
    <row r="596" spans="1:20" ht="34" x14ac:dyDescent="0.2">
      <c r="A596">
        <v>594</v>
      </c>
      <c r="B596" t="s">
        <v>1230</v>
      </c>
      <c r="C596" s="3" t="s">
        <v>1231</v>
      </c>
      <c r="D596">
        <v>157300</v>
      </c>
      <c r="E596">
        <v>11167</v>
      </c>
      <c r="F596" t="s">
        <v>14</v>
      </c>
      <c r="G596">
        <v>157</v>
      </c>
      <c r="H596" t="s">
        <v>21</v>
      </c>
      <c r="I596" t="s">
        <v>22</v>
      </c>
      <c r="J596">
        <v>1467003600</v>
      </c>
      <c r="K596">
        <v>1467262800</v>
      </c>
      <c r="L596" t="b">
        <v>0</v>
      </c>
      <c r="M596" t="b">
        <v>1</v>
      </c>
      <c r="N596" t="s">
        <v>33</v>
      </c>
      <c r="O596" s="5">
        <f t="shared" si="36"/>
        <v>7.0991735537190084E-2</v>
      </c>
      <c r="P596" s="7">
        <f t="shared" si="37"/>
        <v>71.127388535031841</v>
      </c>
      <c r="Q596" t="s">
        <v>2035</v>
      </c>
      <c r="R596" t="s">
        <v>2036</v>
      </c>
      <c r="S596" s="15">
        <f t="shared" si="38"/>
        <v>42548.208333333328</v>
      </c>
      <c r="T596" s="15">
        <f t="shared" si="39"/>
        <v>42551.208333333328</v>
      </c>
    </row>
    <row r="597" spans="1:20" ht="34" x14ac:dyDescent="0.2">
      <c r="A597">
        <v>595</v>
      </c>
      <c r="B597" t="s">
        <v>1232</v>
      </c>
      <c r="C597" s="3" t="s">
        <v>1233</v>
      </c>
      <c r="D597">
        <v>70300</v>
      </c>
      <c r="E597">
        <v>146595</v>
      </c>
      <c r="F597" t="s">
        <v>20</v>
      </c>
      <c r="G597">
        <v>1629</v>
      </c>
      <c r="H597" t="s">
        <v>21</v>
      </c>
      <c r="I597" t="s">
        <v>22</v>
      </c>
      <c r="J597">
        <v>1268715600</v>
      </c>
      <c r="K597">
        <v>1270530000</v>
      </c>
      <c r="L597" t="b">
        <v>0</v>
      </c>
      <c r="M597" t="b">
        <v>1</v>
      </c>
      <c r="N597" t="s">
        <v>33</v>
      </c>
      <c r="O597" s="5">
        <f t="shared" si="36"/>
        <v>2.0852773826458035</v>
      </c>
      <c r="P597" s="7">
        <f t="shared" si="37"/>
        <v>89.99079189686924</v>
      </c>
      <c r="Q597" t="s">
        <v>2035</v>
      </c>
      <c r="R597" t="s">
        <v>2036</v>
      </c>
      <c r="S597" s="15">
        <f t="shared" si="38"/>
        <v>40253.208333333336</v>
      </c>
      <c r="T597" s="15">
        <f t="shared" si="39"/>
        <v>40274.208333333336</v>
      </c>
    </row>
    <row r="598" spans="1:20" ht="17" x14ac:dyDescent="0.2">
      <c r="A598">
        <v>596</v>
      </c>
      <c r="B598" t="s">
        <v>1234</v>
      </c>
      <c r="C598" s="3" t="s">
        <v>1235</v>
      </c>
      <c r="D598">
        <v>7900</v>
      </c>
      <c r="E598">
        <v>7875</v>
      </c>
      <c r="F598" t="s">
        <v>14</v>
      </c>
      <c r="G598">
        <v>183</v>
      </c>
      <c r="H598" t="s">
        <v>21</v>
      </c>
      <c r="I598" t="s">
        <v>22</v>
      </c>
      <c r="J598">
        <v>1457157600</v>
      </c>
      <c r="K598">
        <v>1457762400</v>
      </c>
      <c r="L598" t="b">
        <v>0</v>
      </c>
      <c r="M598" t="b">
        <v>1</v>
      </c>
      <c r="N598" t="s">
        <v>53</v>
      </c>
      <c r="O598" s="5">
        <f t="shared" si="36"/>
        <v>0.99683544303797467</v>
      </c>
      <c r="P598" s="7">
        <f t="shared" si="37"/>
        <v>43.032786885245905</v>
      </c>
      <c r="Q598" t="s">
        <v>2037</v>
      </c>
      <c r="R598" t="s">
        <v>2040</v>
      </c>
      <c r="S598" s="15">
        <f t="shared" si="38"/>
        <v>42434.25</v>
      </c>
      <c r="T598" s="15">
        <f t="shared" si="39"/>
        <v>42441.25</v>
      </c>
    </row>
    <row r="599" spans="1:20" ht="17" x14ac:dyDescent="0.2">
      <c r="A599">
        <v>597</v>
      </c>
      <c r="B599" t="s">
        <v>1236</v>
      </c>
      <c r="C599" s="3" t="s">
        <v>1237</v>
      </c>
      <c r="D599">
        <v>73800</v>
      </c>
      <c r="E599">
        <v>148779</v>
      </c>
      <c r="F599" t="s">
        <v>20</v>
      </c>
      <c r="G599">
        <v>2188</v>
      </c>
      <c r="H599" t="s">
        <v>21</v>
      </c>
      <c r="I599" t="s">
        <v>22</v>
      </c>
      <c r="J599">
        <v>1573970400</v>
      </c>
      <c r="K599">
        <v>1575525600</v>
      </c>
      <c r="L599" t="b">
        <v>0</v>
      </c>
      <c r="M599" t="b">
        <v>0</v>
      </c>
      <c r="N599" t="s">
        <v>33</v>
      </c>
      <c r="O599" s="5">
        <f t="shared" si="36"/>
        <v>2.0159756097560977</v>
      </c>
      <c r="P599" s="7">
        <f t="shared" si="37"/>
        <v>67.997714808043881</v>
      </c>
      <c r="Q599" t="s">
        <v>2035</v>
      </c>
      <c r="R599" t="s">
        <v>2036</v>
      </c>
      <c r="S599" s="15">
        <f t="shared" si="38"/>
        <v>43786.25</v>
      </c>
      <c r="T599" s="15">
        <f t="shared" si="39"/>
        <v>43804.25</v>
      </c>
    </row>
    <row r="600" spans="1:20" ht="17" x14ac:dyDescent="0.2">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 t="shared" si="36"/>
        <v>1.6209032258064515</v>
      </c>
      <c r="P600" s="7">
        <f t="shared" si="37"/>
        <v>73.004566210045667</v>
      </c>
      <c r="Q600" t="s">
        <v>2031</v>
      </c>
      <c r="R600" t="s">
        <v>2032</v>
      </c>
      <c r="S600" s="15">
        <f t="shared" si="38"/>
        <v>40344.208333333336</v>
      </c>
      <c r="T600" s="15">
        <f t="shared" si="39"/>
        <v>40373.208333333336</v>
      </c>
    </row>
    <row r="601" spans="1:20" ht="34" x14ac:dyDescent="0.2">
      <c r="A601">
        <v>599</v>
      </c>
      <c r="B601" t="s">
        <v>1240</v>
      </c>
      <c r="C601" s="3" t="s">
        <v>1241</v>
      </c>
      <c r="D601">
        <v>140300</v>
      </c>
      <c r="E601">
        <v>5112</v>
      </c>
      <c r="F601" t="s">
        <v>14</v>
      </c>
      <c r="G601">
        <v>82</v>
      </c>
      <c r="H601" t="s">
        <v>36</v>
      </c>
      <c r="I601" t="s">
        <v>37</v>
      </c>
      <c r="J601">
        <v>1423720800</v>
      </c>
      <c r="K601">
        <v>1424412000</v>
      </c>
      <c r="L601" t="b">
        <v>0</v>
      </c>
      <c r="M601" t="b">
        <v>0</v>
      </c>
      <c r="N601" t="s">
        <v>42</v>
      </c>
      <c r="O601" s="5">
        <f t="shared" si="36"/>
        <v>3.6436208125445471E-2</v>
      </c>
      <c r="P601" s="7">
        <f t="shared" si="37"/>
        <v>62.341463414634148</v>
      </c>
      <c r="Q601" t="s">
        <v>2037</v>
      </c>
      <c r="R601" t="s">
        <v>2038</v>
      </c>
      <c r="S601" s="15">
        <f t="shared" si="38"/>
        <v>42047.25</v>
      </c>
      <c r="T601" s="15">
        <f t="shared" si="39"/>
        <v>42055.25</v>
      </c>
    </row>
    <row r="602" spans="1:20" ht="17" x14ac:dyDescent="0.2">
      <c r="A602">
        <v>600</v>
      </c>
      <c r="B602" t="s">
        <v>1242</v>
      </c>
      <c r="C602" s="3" t="s">
        <v>1243</v>
      </c>
      <c r="D602">
        <v>100</v>
      </c>
      <c r="E602">
        <v>5</v>
      </c>
      <c r="F602" t="s">
        <v>14</v>
      </c>
      <c r="G602">
        <v>1</v>
      </c>
      <c r="H602" t="s">
        <v>40</v>
      </c>
      <c r="I602" t="s">
        <v>41</v>
      </c>
      <c r="J602">
        <v>1375160400</v>
      </c>
      <c r="K602">
        <v>1376197200</v>
      </c>
      <c r="L602" t="b">
        <v>0</v>
      </c>
      <c r="M602" t="b">
        <v>0</v>
      </c>
      <c r="N602" t="s">
        <v>17</v>
      </c>
      <c r="O602" s="5">
        <f t="shared" si="36"/>
        <v>0.05</v>
      </c>
      <c r="P602" s="7">
        <f t="shared" si="37"/>
        <v>5</v>
      </c>
      <c r="Q602" t="s">
        <v>2029</v>
      </c>
      <c r="R602" t="s">
        <v>2030</v>
      </c>
      <c r="S602" s="15">
        <f t="shared" si="38"/>
        <v>41485.208333333336</v>
      </c>
      <c r="T602" s="15">
        <f t="shared" si="39"/>
        <v>41497.208333333336</v>
      </c>
    </row>
    <row r="603" spans="1:20" ht="17" x14ac:dyDescent="0.2">
      <c r="A603">
        <v>601</v>
      </c>
      <c r="B603" t="s">
        <v>1244</v>
      </c>
      <c r="C603" s="3" t="s">
        <v>1245</v>
      </c>
      <c r="D603">
        <v>6300</v>
      </c>
      <c r="E603">
        <v>13018</v>
      </c>
      <c r="F603" t="s">
        <v>20</v>
      </c>
      <c r="G603">
        <v>194</v>
      </c>
      <c r="H603" t="s">
        <v>21</v>
      </c>
      <c r="I603" t="s">
        <v>22</v>
      </c>
      <c r="J603">
        <v>1401426000</v>
      </c>
      <c r="K603">
        <v>1402894800</v>
      </c>
      <c r="L603" t="b">
        <v>1</v>
      </c>
      <c r="M603" t="b">
        <v>0</v>
      </c>
      <c r="N603" t="s">
        <v>65</v>
      </c>
      <c r="O603" s="5">
        <f t="shared" si="36"/>
        <v>2.0663492063492064</v>
      </c>
      <c r="P603" s="7">
        <f t="shared" si="37"/>
        <v>67.103092783505161</v>
      </c>
      <c r="Q603" t="s">
        <v>2033</v>
      </c>
      <c r="R603" t="s">
        <v>2042</v>
      </c>
      <c r="S603" s="15">
        <f t="shared" si="38"/>
        <v>41789.208333333336</v>
      </c>
      <c r="T603" s="15">
        <f t="shared" si="39"/>
        <v>41806.208333333336</v>
      </c>
    </row>
    <row r="604" spans="1:20" ht="34" x14ac:dyDescent="0.2">
      <c r="A604">
        <v>602</v>
      </c>
      <c r="B604" t="s">
        <v>1246</v>
      </c>
      <c r="C604" s="3" t="s">
        <v>1247</v>
      </c>
      <c r="D604">
        <v>71100</v>
      </c>
      <c r="E604">
        <v>91176</v>
      </c>
      <c r="F604" t="s">
        <v>20</v>
      </c>
      <c r="G604">
        <v>1140</v>
      </c>
      <c r="H604" t="s">
        <v>21</v>
      </c>
      <c r="I604" t="s">
        <v>22</v>
      </c>
      <c r="J604">
        <v>1433480400</v>
      </c>
      <c r="K604">
        <v>1434430800</v>
      </c>
      <c r="L604" t="b">
        <v>0</v>
      </c>
      <c r="M604" t="b">
        <v>0</v>
      </c>
      <c r="N604" t="s">
        <v>33</v>
      </c>
      <c r="O604" s="5">
        <f t="shared" si="36"/>
        <v>1.2823628691983122</v>
      </c>
      <c r="P604" s="7">
        <f t="shared" si="37"/>
        <v>79.978947368421046</v>
      </c>
      <c r="Q604" t="s">
        <v>2035</v>
      </c>
      <c r="R604" t="s">
        <v>2036</v>
      </c>
      <c r="S604" s="15">
        <f t="shared" si="38"/>
        <v>42160.208333333328</v>
      </c>
      <c r="T604" s="15">
        <f t="shared" si="39"/>
        <v>42171.208333333328</v>
      </c>
    </row>
    <row r="605" spans="1:20" ht="17" x14ac:dyDescent="0.2">
      <c r="A605">
        <v>603</v>
      </c>
      <c r="B605" t="s">
        <v>1248</v>
      </c>
      <c r="C605" s="3" t="s">
        <v>1249</v>
      </c>
      <c r="D605">
        <v>5300</v>
      </c>
      <c r="E605">
        <v>6342</v>
      </c>
      <c r="F605" t="s">
        <v>20</v>
      </c>
      <c r="G605">
        <v>102</v>
      </c>
      <c r="H605" t="s">
        <v>21</v>
      </c>
      <c r="I605" t="s">
        <v>22</v>
      </c>
      <c r="J605">
        <v>1555563600</v>
      </c>
      <c r="K605">
        <v>1557896400</v>
      </c>
      <c r="L605" t="b">
        <v>0</v>
      </c>
      <c r="M605" t="b">
        <v>0</v>
      </c>
      <c r="N605" t="s">
        <v>33</v>
      </c>
      <c r="O605" s="5">
        <f t="shared" si="36"/>
        <v>1.1966037735849056</v>
      </c>
      <c r="P605" s="7">
        <f t="shared" si="37"/>
        <v>62.176470588235297</v>
      </c>
      <c r="Q605" t="s">
        <v>2035</v>
      </c>
      <c r="R605" t="s">
        <v>2036</v>
      </c>
      <c r="S605" s="15">
        <f t="shared" si="38"/>
        <v>43573.208333333328</v>
      </c>
      <c r="T605" s="15">
        <f t="shared" si="39"/>
        <v>43600.208333333328</v>
      </c>
    </row>
    <row r="606" spans="1:20" ht="17" x14ac:dyDescent="0.2">
      <c r="A606">
        <v>604</v>
      </c>
      <c r="B606" t="s">
        <v>1250</v>
      </c>
      <c r="C606" s="3" t="s">
        <v>1251</v>
      </c>
      <c r="D606">
        <v>88700</v>
      </c>
      <c r="E606">
        <v>151438</v>
      </c>
      <c r="F606" t="s">
        <v>20</v>
      </c>
      <c r="G606">
        <v>2857</v>
      </c>
      <c r="H606" t="s">
        <v>21</v>
      </c>
      <c r="I606" t="s">
        <v>22</v>
      </c>
      <c r="J606">
        <v>1295676000</v>
      </c>
      <c r="K606">
        <v>1297490400</v>
      </c>
      <c r="L606" t="b">
        <v>0</v>
      </c>
      <c r="M606" t="b">
        <v>0</v>
      </c>
      <c r="N606" t="s">
        <v>33</v>
      </c>
      <c r="O606" s="5">
        <f t="shared" si="36"/>
        <v>1.7073055242390078</v>
      </c>
      <c r="P606" s="7">
        <f t="shared" si="37"/>
        <v>53.005950297514879</v>
      </c>
      <c r="Q606" t="s">
        <v>2035</v>
      </c>
      <c r="R606" t="s">
        <v>2036</v>
      </c>
      <c r="S606" s="15">
        <f t="shared" si="38"/>
        <v>40565.25</v>
      </c>
      <c r="T606" s="15">
        <f t="shared" si="39"/>
        <v>40586.25</v>
      </c>
    </row>
    <row r="607" spans="1:20" ht="17" x14ac:dyDescent="0.2">
      <c r="A607">
        <v>605</v>
      </c>
      <c r="B607" t="s">
        <v>1252</v>
      </c>
      <c r="C607" s="3" t="s">
        <v>1253</v>
      </c>
      <c r="D607">
        <v>3300</v>
      </c>
      <c r="E607">
        <v>6178</v>
      </c>
      <c r="F607" t="s">
        <v>20</v>
      </c>
      <c r="G607">
        <v>107</v>
      </c>
      <c r="H607" t="s">
        <v>21</v>
      </c>
      <c r="I607" t="s">
        <v>22</v>
      </c>
      <c r="J607">
        <v>1443848400</v>
      </c>
      <c r="K607">
        <v>1447394400</v>
      </c>
      <c r="L607" t="b">
        <v>0</v>
      </c>
      <c r="M607" t="b">
        <v>0</v>
      </c>
      <c r="N607" t="s">
        <v>68</v>
      </c>
      <c r="O607" s="5">
        <f t="shared" si="36"/>
        <v>1.8721212121212121</v>
      </c>
      <c r="P607" s="7">
        <f t="shared" si="37"/>
        <v>57.738317757009348</v>
      </c>
      <c r="Q607" t="s">
        <v>2043</v>
      </c>
      <c r="R607" t="s">
        <v>2044</v>
      </c>
      <c r="S607" s="15">
        <f t="shared" si="38"/>
        <v>42280.208333333328</v>
      </c>
      <c r="T607" s="15">
        <f t="shared" si="39"/>
        <v>42321.25</v>
      </c>
    </row>
    <row r="608" spans="1:20" ht="17" x14ac:dyDescent="0.2">
      <c r="A608">
        <v>606</v>
      </c>
      <c r="B608" t="s">
        <v>1254</v>
      </c>
      <c r="C608" s="3" t="s">
        <v>1255</v>
      </c>
      <c r="D608">
        <v>3400</v>
      </c>
      <c r="E608">
        <v>6405</v>
      </c>
      <c r="F608" t="s">
        <v>20</v>
      </c>
      <c r="G608">
        <v>160</v>
      </c>
      <c r="H608" t="s">
        <v>40</v>
      </c>
      <c r="I608" t="s">
        <v>41</v>
      </c>
      <c r="J608">
        <v>1457330400</v>
      </c>
      <c r="K608">
        <v>1458277200</v>
      </c>
      <c r="L608" t="b">
        <v>0</v>
      </c>
      <c r="M608" t="b">
        <v>0</v>
      </c>
      <c r="N608" t="s">
        <v>23</v>
      </c>
      <c r="O608" s="5">
        <f t="shared" si="36"/>
        <v>1.8838235294117647</v>
      </c>
      <c r="P608" s="7">
        <f t="shared" si="37"/>
        <v>40.03125</v>
      </c>
      <c r="Q608" t="s">
        <v>2031</v>
      </c>
      <c r="R608" t="s">
        <v>2032</v>
      </c>
      <c r="S608" s="15">
        <f t="shared" si="38"/>
        <v>42436.25</v>
      </c>
      <c r="T608" s="15">
        <f t="shared" si="39"/>
        <v>42447.208333333328</v>
      </c>
    </row>
    <row r="609" spans="1:20" ht="17" x14ac:dyDescent="0.2">
      <c r="A609">
        <v>607</v>
      </c>
      <c r="B609" t="s">
        <v>1256</v>
      </c>
      <c r="C609" s="3" t="s">
        <v>1257</v>
      </c>
      <c r="D609">
        <v>137600</v>
      </c>
      <c r="E609">
        <v>180667</v>
      </c>
      <c r="F609" t="s">
        <v>20</v>
      </c>
      <c r="G609">
        <v>2230</v>
      </c>
      <c r="H609" t="s">
        <v>21</v>
      </c>
      <c r="I609" t="s">
        <v>22</v>
      </c>
      <c r="J609">
        <v>1395550800</v>
      </c>
      <c r="K609">
        <v>1395723600</v>
      </c>
      <c r="L609" t="b">
        <v>0</v>
      </c>
      <c r="M609" t="b">
        <v>0</v>
      </c>
      <c r="N609" t="s">
        <v>17</v>
      </c>
      <c r="O609" s="5">
        <f t="shared" si="36"/>
        <v>1.3129869186046512</v>
      </c>
      <c r="P609" s="7">
        <f t="shared" si="37"/>
        <v>81.016591928251117</v>
      </c>
      <c r="Q609" t="s">
        <v>2029</v>
      </c>
      <c r="R609" t="s">
        <v>2030</v>
      </c>
      <c r="S609" s="15">
        <f t="shared" si="38"/>
        <v>41721.208333333336</v>
      </c>
      <c r="T609" s="15">
        <f t="shared" si="39"/>
        <v>41723.208333333336</v>
      </c>
    </row>
    <row r="610" spans="1:20" ht="17" x14ac:dyDescent="0.2">
      <c r="A610">
        <v>608</v>
      </c>
      <c r="B610" t="s">
        <v>1258</v>
      </c>
      <c r="C610" s="3" t="s">
        <v>1259</v>
      </c>
      <c r="D610">
        <v>3900</v>
      </c>
      <c r="E610">
        <v>11075</v>
      </c>
      <c r="F610" t="s">
        <v>20</v>
      </c>
      <c r="G610">
        <v>316</v>
      </c>
      <c r="H610" t="s">
        <v>21</v>
      </c>
      <c r="I610" t="s">
        <v>22</v>
      </c>
      <c r="J610">
        <v>1551852000</v>
      </c>
      <c r="K610">
        <v>1552197600</v>
      </c>
      <c r="L610" t="b">
        <v>0</v>
      </c>
      <c r="M610" t="b">
        <v>1</v>
      </c>
      <c r="N610" t="s">
        <v>159</v>
      </c>
      <c r="O610" s="5">
        <f t="shared" si="36"/>
        <v>2.8397435897435899</v>
      </c>
      <c r="P610" s="7">
        <f t="shared" si="37"/>
        <v>35.047468354430379</v>
      </c>
      <c r="Q610" t="s">
        <v>2031</v>
      </c>
      <c r="R610" t="s">
        <v>2054</v>
      </c>
      <c r="S610" s="15">
        <f t="shared" si="38"/>
        <v>43530.25</v>
      </c>
      <c r="T610" s="15">
        <f t="shared" si="39"/>
        <v>43534.25</v>
      </c>
    </row>
    <row r="611" spans="1:20" ht="17" x14ac:dyDescent="0.2">
      <c r="A611">
        <v>609</v>
      </c>
      <c r="B611" t="s">
        <v>1260</v>
      </c>
      <c r="C611" s="3" t="s">
        <v>1261</v>
      </c>
      <c r="D611">
        <v>10000</v>
      </c>
      <c r="E611">
        <v>12042</v>
      </c>
      <c r="F611" t="s">
        <v>20</v>
      </c>
      <c r="G611">
        <v>117</v>
      </c>
      <c r="H611" t="s">
        <v>21</v>
      </c>
      <c r="I611" t="s">
        <v>22</v>
      </c>
      <c r="J611">
        <v>1547618400</v>
      </c>
      <c r="K611">
        <v>1549087200</v>
      </c>
      <c r="L611" t="b">
        <v>0</v>
      </c>
      <c r="M611" t="b">
        <v>0</v>
      </c>
      <c r="N611" t="s">
        <v>474</v>
      </c>
      <c r="O611" s="5">
        <f t="shared" si="36"/>
        <v>1.2041999999999999</v>
      </c>
      <c r="P611" s="7">
        <f t="shared" si="37"/>
        <v>102.92307692307692</v>
      </c>
      <c r="Q611" t="s">
        <v>2037</v>
      </c>
      <c r="R611" t="s">
        <v>2059</v>
      </c>
      <c r="S611" s="15">
        <f t="shared" si="38"/>
        <v>43481.25</v>
      </c>
      <c r="T611" s="15">
        <f t="shared" si="39"/>
        <v>43498.25</v>
      </c>
    </row>
    <row r="612" spans="1:20" ht="34" x14ac:dyDescent="0.2">
      <c r="A612">
        <v>610</v>
      </c>
      <c r="B612" t="s">
        <v>1262</v>
      </c>
      <c r="C612" s="3" t="s">
        <v>1263</v>
      </c>
      <c r="D612">
        <v>42800</v>
      </c>
      <c r="E612">
        <v>179356</v>
      </c>
      <c r="F612" t="s">
        <v>20</v>
      </c>
      <c r="G612">
        <v>6406</v>
      </c>
      <c r="H612" t="s">
        <v>21</v>
      </c>
      <c r="I612" t="s">
        <v>22</v>
      </c>
      <c r="J612">
        <v>1355637600</v>
      </c>
      <c r="K612">
        <v>1356847200</v>
      </c>
      <c r="L612" t="b">
        <v>0</v>
      </c>
      <c r="M612" t="b">
        <v>0</v>
      </c>
      <c r="N612" t="s">
        <v>33</v>
      </c>
      <c r="O612" s="5">
        <f t="shared" si="36"/>
        <v>4.1905607476635511</v>
      </c>
      <c r="P612" s="7">
        <f t="shared" si="37"/>
        <v>27.998126756166094</v>
      </c>
      <c r="Q612" t="s">
        <v>2035</v>
      </c>
      <c r="R612" t="s">
        <v>2036</v>
      </c>
      <c r="S612" s="15">
        <f t="shared" si="38"/>
        <v>41259.25</v>
      </c>
      <c r="T612" s="15">
        <f t="shared" si="39"/>
        <v>41273.25</v>
      </c>
    </row>
    <row r="613" spans="1:20" ht="17" x14ac:dyDescent="0.2">
      <c r="A613">
        <v>611</v>
      </c>
      <c r="B613" t="s">
        <v>1264</v>
      </c>
      <c r="C613" s="3" t="s">
        <v>1265</v>
      </c>
      <c r="D613">
        <v>8200</v>
      </c>
      <c r="E613">
        <v>1136</v>
      </c>
      <c r="F613" t="s">
        <v>74</v>
      </c>
      <c r="G613">
        <v>15</v>
      </c>
      <c r="H613" t="s">
        <v>21</v>
      </c>
      <c r="I613" t="s">
        <v>22</v>
      </c>
      <c r="J613">
        <v>1374728400</v>
      </c>
      <c r="K613">
        <v>1375765200</v>
      </c>
      <c r="L613" t="b">
        <v>0</v>
      </c>
      <c r="M613" t="b">
        <v>0</v>
      </c>
      <c r="N613" t="s">
        <v>33</v>
      </c>
      <c r="O613" s="5">
        <f t="shared" si="36"/>
        <v>0.13853658536585367</v>
      </c>
      <c r="P613" s="7">
        <f t="shared" si="37"/>
        <v>75.733333333333334</v>
      </c>
      <c r="Q613" t="s">
        <v>2035</v>
      </c>
      <c r="R613" t="s">
        <v>2036</v>
      </c>
      <c r="S613" s="15">
        <f t="shared" si="38"/>
        <v>41480.208333333336</v>
      </c>
      <c r="T613" s="15">
        <f t="shared" si="39"/>
        <v>41492.208333333336</v>
      </c>
    </row>
    <row r="614" spans="1:20" ht="17" x14ac:dyDescent="0.2">
      <c r="A614">
        <v>612</v>
      </c>
      <c r="B614" t="s">
        <v>1266</v>
      </c>
      <c r="C614" s="3" t="s">
        <v>1267</v>
      </c>
      <c r="D614">
        <v>6200</v>
      </c>
      <c r="E614">
        <v>8645</v>
      </c>
      <c r="F614" t="s">
        <v>20</v>
      </c>
      <c r="G614">
        <v>192</v>
      </c>
      <c r="H614" t="s">
        <v>21</v>
      </c>
      <c r="I614" t="s">
        <v>22</v>
      </c>
      <c r="J614">
        <v>1287810000</v>
      </c>
      <c r="K614">
        <v>1289800800</v>
      </c>
      <c r="L614" t="b">
        <v>0</v>
      </c>
      <c r="M614" t="b">
        <v>0</v>
      </c>
      <c r="N614" t="s">
        <v>50</v>
      </c>
      <c r="O614" s="5">
        <f t="shared" si="36"/>
        <v>1.3943548387096774</v>
      </c>
      <c r="P614" s="7">
        <f t="shared" si="37"/>
        <v>45.026041666666664</v>
      </c>
      <c r="Q614" t="s">
        <v>2031</v>
      </c>
      <c r="R614" t="s">
        <v>2039</v>
      </c>
      <c r="S614" s="15">
        <f t="shared" si="38"/>
        <v>40474.208333333336</v>
      </c>
      <c r="T614" s="15">
        <f t="shared" si="39"/>
        <v>40497.25</v>
      </c>
    </row>
    <row r="615" spans="1:20" ht="34" x14ac:dyDescent="0.2">
      <c r="A615">
        <v>613</v>
      </c>
      <c r="B615" t="s">
        <v>1268</v>
      </c>
      <c r="C615" s="3" t="s">
        <v>1269</v>
      </c>
      <c r="D615">
        <v>1100</v>
      </c>
      <c r="E615">
        <v>1914</v>
      </c>
      <c r="F615" t="s">
        <v>20</v>
      </c>
      <c r="G615">
        <v>26</v>
      </c>
      <c r="H615" t="s">
        <v>15</v>
      </c>
      <c r="I615" t="s">
        <v>16</v>
      </c>
      <c r="J615">
        <v>1503723600</v>
      </c>
      <c r="K615">
        <v>1504501200</v>
      </c>
      <c r="L615" t="b">
        <v>0</v>
      </c>
      <c r="M615" t="b">
        <v>0</v>
      </c>
      <c r="N615" t="s">
        <v>33</v>
      </c>
      <c r="O615" s="5">
        <f t="shared" si="36"/>
        <v>1.74</v>
      </c>
      <c r="P615" s="7">
        <f t="shared" si="37"/>
        <v>73.615384615384613</v>
      </c>
      <c r="Q615" t="s">
        <v>2035</v>
      </c>
      <c r="R615" t="s">
        <v>2036</v>
      </c>
      <c r="S615" s="15">
        <f t="shared" si="38"/>
        <v>42973.208333333328</v>
      </c>
      <c r="T615" s="15">
        <f t="shared" si="39"/>
        <v>42982.208333333328</v>
      </c>
    </row>
    <row r="616" spans="1:20" ht="34" x14ac:dyDescent="0.2">
      <c r="A616">
        <v>614</v>
      </c>
      <c r="B616" t="s">
        <v>1270</v>
      </c>
      <c r="C616" s="3" t="s">
        <v>1271</v>
      </c>
      <c r="D616">
        <v>26500</v>
      </c>
      <c r="E616">
        <v>41205</v>
      </c>
      <c r="F616" t="s">
        <v>20</v>
      </c>
      <c r="G616">
        <v>723</v>
      </c>
      <c r="H616" t="s">
        <v>21</v>
      </c>
      <c r="I616" t="s">
        <v>22</v>
      </c>
      <c r="J616">
        <v>1484114400</v>
      </c>
      <c r="K616">
        <v>1485669600</v>
      </c>
      <c r="L616" t="b">
        <v>0</v>
      </c>
      <c r="M616" t="b">
        <v>0</v>
      </c>
      <c r="N616" t="s">
        <v>33</v>
      </c>
      <c r="O616" s="5">
        <f t="shared" si="36"/>
        <v>1.5549056603773586</v>
      </c>
      <c r="P616" s="7">
        <f t="shared" si="37"/>
        <v>56.991701244813278</v>
      </c>
      <c r="Q616" t="s">
        <v>2035</v>
      </c>
      <c r="R616" t="s">
        <v>2036</v>
      </c>
      <c r="S616" s="15">
        <f t="shared" si="38"/>
        <v>42746.25</v>
      </c>
      <c r="T616" s="15">
        <f t="shared" si="39"/>
        <v>42764.25</v>
      </c>
    </row>
    <row r="617" spans="1:20" ht="17" x14ac:dyDescent="0.2">
      <c r="A617">
        <v>615</v>
      </c>
      <c r="B617" t="s">
        <v>1272</v>
      </c>
      <c r="C617" s="3" t="s">
        <v>1273</v>
      </c>
      <c r="D617">
        <v>8500</v>
      </c>
      <c r="E617">
        <v>14488</v>
      </c>
      <c r="F617" t="s">
        <v>20</v>
      </c>
      <c r="G617">
        <v>170</v>
      </c>
      <c r="H617" t="s">
        <v>107</v>
      </c>
      <c r="I617" t="s">
        <v>108</v>
      </c>
      <c r="J617">
        <v>1461906000</v>
      </c>
      <c r="K617">
        <v>1462770000</v>
      </c>
      <c r="L617" t="b">
        <v>0</v>
      </c>
      <c r="M617" t="b">
        <v>0</v>
      </c>
      <c r="N617" t="s">
        <v>33</v>
      </c>
      <c r="O617" s="5">
        <f t="shared" si="36"/>
        <v>1.7044705882352942</v>
      </c>
      <c r="P617" s="7">
        <f t="shared" si="37"/>
        <v>85.223529411764702</v>
      </c>
      <c r="Q617" t="s">
        <v>2035</v>
      </c>
      <c r="R617" t="s">
        <v>2036</v>
      </c>
      <c r="S617" s="15">
        <f t="shared" si="38"/>
        <v>42489.208333333328</v>
      </c>
      <c r="T617" s="15">
        <f t="shared" si="39"/>
        <v>42499.208333333328</v>
      </c>
    </row>
    <row r="618" spans="1:20" ht="17" x14ac:dyDescent="0.2">
      <c r="A618">
        <v>616</v>
      </c>
      <c r="B618" t="s">
        <v>1274</v>
      </c>
      <c r="C618" s="3" t="s">
        <v>1275</v>
      </c>
      <c r="D618">
        <v>6400</v>
      </c>
      <c r="E618">
        <v>12129</v>
      </c>
      <c r="F618" t="s">
        <v>20</v>
      </c>
      <c r="G618">
        <v>238</v>
      </c>
      <c r="H618" t="s">
        <v>40</v>
      </c>
      <c r="I618" t="s">
        <v>41</v>
      </c>
      <c r="J618">
        <v>1379653200</v>
      </c>
      <c r="K618">
        <v>1379739600</v>
      </c>
      <c r="L618" t="b">
        <v>0</v>
      </c>
      <c r="M618" t="b">
        <v>1</v>
      </c>
      <c r="N618" t="s">
        <v>60</v>
      </c>
      <c r="O618" s="5">
        <f t="shared" si="36"/>
        <v>1.8951562500000001</v>
      </c>
      <c r="P618" s="7">
        <f t="shared" si="37"/>
        <v>50.962184873949582</v>
      </c>
      <c r="Q618" t="s">
        <v>2031</v>
      </c>
      <c r="R618" t="s">
        <v>2041</v>
      </c>
      <c r="S618" s="15">
        <f t="shared" si="38"/>
        <v>41537.208333333336</v>
      </c>
      <c r="T618" s="15">
        <f t="shared" si="39"/>
        <v>41538.208333333336</v>
      </c>
    </row>
    <row r="619" spans="1:20" ht="17" x14ac:dyDescent="0.2">
      <c r="A619">
        <v>617</v>
      </c>
      <c r="B619" t="s">
        <v>1276</v>
      </c>
      <c r="C619" s="3" t="s">
        <v>1277</v>
      </c>
      <c r="D619">
        <v>1400</v>
      </c>
      <c r="E619">
        <v>3496</v>
      </c>
      <c r="F619" t="s">
        <v>20</v>
      </c>
      <c r="G619">
        <v>55</v>
      </c>
      <c r="H619" t="s">
        <v>21</v>
      </c>
      <c r="I619" t="s">
        <v>22</v>
      </c>
      <c r="J619">
        <v>1401858000</v>
      </c>
      <c r="K619">
        <v>1402722000</v>
      </c>
      <c r="L619" t="b">
        <v>0</v>
      </c>
      <c r="M619" t="b">
        <v>0</v>
      </c>
      <c r="N619" t="s">
        <v>33</v>
      </c>
      <c r="O619" s="5">
        <f t="shared" si="36"/>
        <v>2.4971428571428573</v>
      </c>
      <c r="P619" s="7">
        <f t="shared" si="37"/>
        <v>63.563636363636363</v>
      </c>
      <c r="Q619" t="s">
        <v>2035</v>
      </c>
      <c r="R619" t="s">
        <v>2036</v>
      </c>
      <c r="S619" s="15">
        <f t="shared" si="38"/>
        <v>41794.208333333336</v>
      </c>
      <c r="T619" s="15">
        <f t="shared" si="39"/>
        <v>41804.208333333336</v>
      </c>
    </row>
    <row r="620" spans="1:20" ht="17" x14ac:dyDescent="0.2">
      <c r="A620">
        <v>618</v>
      </c>
      <c r="B620" t="s">
        <v>1278</v>
      </c>
      <c r="C620" s="3" t="s">
        <v>1279</v>
      </c>
      <c r="D620">
        <v>198600</v>
      </c>
      <c r="E620">
        <v>97037</v>
      </c>
      <c r="F620" t="s">
        <v>14</v>
      </c>
      <c r="G620">
        <v>1198</v>
      </c>
      <c r="H620" t="s">
        <v>21</v>
      </c>
      <c r="I620" t="s">
        <v>22</v>
      </c>
      <c r="J620">
        <v>1367470800</v>
      </c>
      <c r="K620">
        <v>1369285200</v>
      </c>
      <c r="L620" t="b">
        <v>0</v>
      </c>
      <c r="M620" t="b">
        <v>0</v>
      </c>
      <c r="N620" t="s">
        <v>68</v>
      </c>
      <c r="O620" s="5">
        <f t="shared" si="36"/>
        <v>0.48860523665659616</v>
      </c>
      <c r="P620" s="7">
        <f t="shared" si="37"/>
        <v>80.999165275459092</v>
      </c>
      <c r="Q620" t="s">
        <v>2043</v>
      </c>
      <c r="R620" t="s">
        <v>2044</v>
      </c>
      <c r="S620" s="15">
        <f t="shared" si="38"/>
        <v>41396.208333333336</v>
      </c>
      <c r="T620" s="15">
        <f t="shared" si="39"/>
        <v>41417.208333333336</v>
      </c>
    </row>
    <row r="621" spans="1:20" ht="17" x14ac:dyDescent="0.2">
      <c r="A621">
        <v>619</v>
      </c>
      <c r="B621" t="s">
        <v>1280</v>
      </c>
      <c r="C621" s="3" t="s">
        <v>1281</v>
      </c>
      <c r="D621">
        <v>195900</v>
      </c>
      <c r="E621">
        <v>55757</v>
      </c>
      <c r="F621" t="s">
        <v>14</v>
      </c>
      <c r="G621">
        <v>648</v>
      </c>
      <c r="H621" t="s">
        <v>21</v>
      </c>
      <c r="I621" t="s">
        <v>22</v>
      </c>
      <c r="J621">
        <v>1304658000</v>
      </c>
      <c r="K621">
        <v>1304744400</v>
      </c>
      <c r="L621" t="b">
        <v>1</v>
      </c>
      <c r="M621" t="b">
        <v>1</v>
      </c>
      <c r="N621" t="s">
        <v>33</v>
      </c>
      <c r="O621" s="5">
        <f t="shared" si="36"/>
        <v>0.28461970393057684</v>
      </c>
      <c r="P621" s="7">
        <f t="shared" si="37"/>
        <v>86.044753086419746</v>
      </c>
      <c r="Q621" t="s">
        <v>2035</v>
      </c>
      <c r="R621" t="s">
        <v>2036</v>
      </c>
      <c r="S621" s="15">
        <f t="shared" si="38"/>
        <v>40669.208333333336</v>
      </c>
      <c r="T621" s="15">
        <f t="shared" si="39"/>
        <v>40670.208333333336</v>
      </c>
    </row>
    <row r="622" spans="1:20" ht="17" x14ac:dyDescent="0.2">
      <c r="A622">
        <v>620</v>
      </c>
      <c r="B622" t="s">
        <v>1282</v>
      </c>
      <c r="C622" s="3" t="s">
        <v>1283</v>
      </c>
      <c r="D622">
        <v>4300</v>
      </c>
      <c r="E622">
        <v>11525</v>
      </c>
      <c r="F622" t="s">
        <v>20</v>
      </c>
      <c r="G622">
        <v>128</v>
      </c>
      <c r="H622" t="s">
        <v>26</v>
      </c>
      <c r="I622" t="s">
        <v>27</v>
      </c>
      <c r="J622">
        <v>1467954000</v>
      </c>
      <c r="K622">
        <v>1468299600</v>
      </c>
      <c r="L622" t="b">
        <v>0</v>
      </c>
      <c r="M622" t="b">
        <v>0</v>
      </c>
      <c r="N622" t="s">
        <v>122</v>
      </c>
      <c r="O622" s="5">
        <f t="shared" si="36"/>
        <v>2.6802325581395348</v>
      </c>
      <c r="P622" s="7">
        <f t="shared" si="37"/>
        <v>90.0390625</v>
      </c>
      <c r="Q622" t="s">
        <v>2050</v>
      </c>
      <c r="R622" t="s">
        <v>2051</v>
      </c>
      <c r="S622" s="15">
        <f t="shared" si="38"/>
        <v>42559.208333333328</v>
      </c>
      <c r="T622" s="15">
        <f t="shared" si="39"/>
        <v>42563.208333333328</v>
      </c>
    </row>
    <row r="623" spans="1:20" ht="17" x14ac:dyDescent="0.2">
      <c r="A623">
        <v>621</v>
      </c>
      <c r="B623" t="s">
        <v>1284</v>
      </c>
      <c r="C623" s="3" t="s">
        <v>1285</v>
      </c>
      <c r="D623">
        <v>25600</v>
      </c>
      <c r="E623">
        <v>158669</v>
      </c>
      <c r="F623" t="s">
        <v>20</v>
      </c>
      <c r="G623">
        <v>2144</v>
      </c>
      <c r="H623" t="s">
        <v>21</v>
      </c>
      <c r="I623" t="s">
        <v>22</v>
      </c>
      <c r="J623">
        <v>1473742800</v>
      </c>
      <c r="K623">
        <v>1474174800</v>
      </c>
      <c r="L623" t="b">
        <v>0</v>
      </c>
      <c r="M623" t="b">
        <v>0</v>
      </c>
      <c r="N623" t="s">
        <v>33</v>
      </c>
      <c r="O623" s="5">
        <f t="shared" si="36"/>
        <v>6.1980078125000002</v>
      </c>
      <c r="P623" s="7">
        <f t="shared" si="37"/>
        <v>74.006063432835816</v>
      </c>
      <c r="Q623" t="s">
        <v>2035</v>
      </c>
      <c r="R623" t="s">
        <v>2036</v>
      </c>
      <c r="S623" s="15">
        <f t="shared" si="38"/>
        <v>42626.208333333328</v>
      </c>
      <c r="T623" s="15">
        <f t="shared" si="39"/>
        <v>42631.208333333328</v>
      </c>
    </row>
    <row r="624" spans="1:20" ht="17" x14ac:dyDescent="0.2">
      <c r="A624">
        <v>622</v>
      </c>
      <c r="B624" t="s">
        <v>1286</v>
      </c>
      <c r="C624" s="3" t="s">
        <v>1287</v>
      </c>
      <c r="D624">
        <v>189000</v>
      </c>
      <c r="E624">
        <v>5916</v>
      </c>
      <c r="F624" t="s">
        <v>14</v>
      </c>
      <c r="G624">
        <v>64</v>
      </c>
      <c r="H624" t="s">
        <v>21</v>
      </c>
      <c r="I624" t="s">
        <v>22</v>
      </c>
      <c r="J624">
        <v>1523768400</v>
      </c>
      <c r="K624">
        <v>1526014800</v>
      </c>
      <c r="L624" t="b">
        <v>0</v>
      </c>
      <c r="M624" t="b">
        <v>0</v>
      </c>
      <c r="N624" t="s">
        <v>60</v>
      </c>
      <c r="O624" s="5">
        <f t="shared" si="36"/>
        <v>3.1301587301587303E-2</v>
      </c>
      <c r="P624" s="7">
        <f t="shared" si="37"/>
        <v>92.4375</v>
      </c>
      <c r="Q624" t="s">
        <v>2031</v>
      </c>
      <c r="R624" t="s">
        <v>2041</v>
      </c>
      <c r="S624" s="15">
        <f t="shared" si="38"/>
        <v>43205.208333333328</v>
      </c>
      <c r="T624" s="15">
        <f t="shared" si="39"/>
        <v>43231.208333333328</v>
      </c>
    </row>
    <row r="625" spans="1:20" ht="17" x14ac:dyDescent="0.2">
      <c r="A625">
        <v>623</v>
      </c>
      <c r="B625" t="s">
        <v>1288</v>
      </c>
      <c r="C625" s="3" t="s">
        <v>1289</v>
      </c>
      <c r="D625">
        <v>94300</v>
      </c>
      <c r="E625">
        <v>150806</v>
      </c>
      <c r="F625" t="s">
        <v>20</v>
      </c>
      <c r="G625">
        <v>2693</v>
      </c>
      <c r="H625" t="s">
        <v>40</v>
      </c>
      <c r="I625" t="s">
        <v>41</v>
      </c>
      <c r="J625">
        <v>1437022800</v>
      </c>
      <c r="K625">
        <v>1437454800</v>
      </c>
      <c r="L625" t="b">
        <v>0</v>
      </c>
      <c r="M625" t="b">
        <v>0</v>
      </c>
      <c r="N625" t="s">
        <v>33</v>
      </c>
      <c r="O625" s="5">
        <f t="shared" si="36"/>
        <v>1.5992152704135738</v>
      </c>
      <c r="P625" s="7">
        <f t="shared" si="37"/>
        <v>55.999257333828446</v>
      </c>
      <c r="Q625" t="s">
        <v>2035</v>
      </c>
      <c r="R625" t="s">
        <v>2036</v>
      </c>
      <c r="S625" s="15">
        <f t="shared" si="38"/>
        <v>42201.208333333328</v>
      </c>
      <c r="T625" s="15">
        <f t="shared" si="39"/>
        <v>42206.208333333328</v>
      </c>
    </row>
    <row r="626" spans="1:20" ht="17" x14ac:dyDescent="0.2">
      <c r="A626">
        <v>624</v>
      </c>
      <c r="B626" t="s">
        <v>1290</v>
      </c>
      <c r="C626" s="3" t="s">
        <v>1291</v>
      </c>
      <c r="D626">
        <v>5100</v>
      </c>
      <c r="E626">
        <v>14249</v>
      </c>
      <c r="F626" t="s">
        <v>20</v>
      </c>
      <c r="G626">
        <v>432</v>
      </c>
      <c r="H626" t="s">
        <v>21</v>
      </c>
      <c r="I626" t="s">
        <v>22</v>
      </c>
      <c r="J626">
        <v>1422165600</v>
      </c>
      <c r="K626">
        <v>1422684000</v>
      </c>
      <c r="L626" t="b">
        <v>0</v>
      </c>
      <c r="M626" t="b">
        <v>0</v>
      </c>
      <c r="N626" t="s">
        <v>122</v>
      </c>
      <c r="O626" s="5">
        <f t="shared" si="36"/>
        <v>2.793921568627451</v>
      </c>
      <c r="P626" s="7">
        <f t="shared" si="37"/>
        <v>32.983796296296298</v>
      </c>
      <c r="Q626" t="s">
        <v>2050</v>
      </c>
      <c r="R626" t="s">
        <v>2051</v>
      </c>
      <c r="S626" s="15">
        <f t="shared" si="38"/>
        <v>42029.25</v>
      </c>
      <c r="T626" s="15">
        <f t="shared" si="39"/>
        <v>42035.25</v>
      </c>
    </row>
    <row r="627" spans="1:20" ht="34" x14ac:dyDescent="0.2">
      <c r="A627">
        <v>625</v>
      </c>
      <c r="B627" t="s">
        <v>1292</v>
      </c>
      <c r="C627" s="3" t="s">
        <v>1293</v>
      </c>
      <c r="D627">
        <v>7500</v>
      </c>
      <c r="E627">
        <v>5803</v>
      </c>
      <c r="F627" t="s">
        <v>14</v>
      </c>
      <c r="G627">
        <v>62</v>
      </c>
      <c r="H627" t="s">
        <v>21</v>
      </c>
      <c r="I627" t="s">
        <v>22</v>
      </c>
      <c r="J627">
        <v>1580104800</v>
      </c>
      <c r="K627">
        <v>1581314400</v>
      </c>
      <c r="L627" t="b">
        <v>0</v>
      </c>
      <c r="M627" t="b">
        <v>0</v>
      </c>
      <c r="N627" t="s">
        <v>33</v>
      </c>
      <c r="O627" s="5">
        <f t="shared" si="36"/>
        <v>0.77373333333333338</v>
      </c>
      <c r="P627" s="7">
        <f t="shared" si="37"/>
        <v>93.596774193548384</v>
      </c>
      <c r="Q627" t="s">
        <v>2035</v>
      </c>
      <c r="R627" t="s">
        <v>2036</v>
      </c>
      <c r="S627" s="15">
        <f t="shared" si="38"/>
        <v>43857.25</v>
      </c>
      <c r="T627" s="15">
        <f t="shared" si="39"/>
        <v>43871.25</v>
      </c>
    </row>
    <row r="628" spans="1:20" ht="34" x14ac:dyDescent="0.2">
      <c r="A628">
        <v>626</v>
      </c>
      <c r="B628" t="s">
        <v>1294</v>
      </c>
      <c r="C628" s="3" t="s">
        <v>1295</v>
      </c>
      <c r="D628">
        <v>6400</v>
      </c>
      <c r="E628">
        <v>13205</v>
      </c>
      <c r="F628" t="s">
        <v>20</v>
      </c>
      <c r="G628">
        <v>189</v>
      </c>
      <c r="H628" t="s">
        <v>21</v>
      </c>
      <c r="I628" t="s">
        <v>22</v>
      </c>
      <c r="J628">
        <v>1285650000</v>
      </c>
      <c r="K628">
        <v>1286427600</v>
      </c>
      <c r="L628" t="b">
        <v>0</v>
      </c>
      <c r="M628" t="b">
        <v>1</v>
      </c>
      <c r="N628" t="s">
        <v>33</v>
      </c>
      <c r="O628" s="5">
        <f t="shared" si="36"/>
        <v>2.0632812500000002</v>
      </c>
      <c r="P628" s="7">
        <f t="shared" si="37"/>
        <v>69.867724867724874</v>
      </c>
      <c r="Q628" t="s">
        <v>2035</v>
      </c>
      <c r="R628" t="s">
        <v>2036</v>
      </c>
      <c r="S628" s="15">
        <f t="shared" si="38"/>
        <v>40449.208333333336</v>
      </c>
      <c r="T628" s="15">
        <f t="shared" si="39"/>
        <v>40458.208333333336</v>
      </c>
    </row>
    <row r="629" spans="1:20" ht="17" x14ac:dyDescent="0.2">
      <c r="A629">
        <v>627</v>
      </c>
      <c r="B629" t="s">
        <v>1296</v>
      </c>
      <c r="C629" s="3" t="s">
        <v>1297</v>
      </c>
      <c r="D629">
        <v>1600</v>
      </c>
      <c r="E629">
        <v>11108</v>
      </c>
      <c r="F629" t="s">
        <v>20</v>
      </c>
      <c r="G629">
        <v>154</v>
      </c>
      <c r="H629" t="s">
        <v>40</v>
      </c>
      <c r="I629" t="s">
        <v>41</v>
      </c>
      <c r="J629">
        <v>1276664400</v>
      </c>
      <c r="K629">
        <v>1278738000</v>
      </c>
      <c r="L629" t="b">
        <v>1</v>
      </c>
      <c r="M629" t="b">
        <v>0</v>
      </c>
      <c r="N629" t="s">
        <v>17</v>
      </c>
      <c r="O629" s="5">
        <f t="shared" si="36"/>
        <v>6.9424999999999999</v>
      </c>
      <c r="P629" s="7">
        <f t="shared" si="37"/>
        <v>72.129870129870127</v>
      </c>
      <c r="Q629" t="s">
        <v>2029</v>
      </c>
      <c r="R629" t="s">
        <v>2030</v>
      </c>
      <c r="S629" s="15">
        <f t="shared" si="38"/>
        <v>40345.208333333336</v>
      </c>
      <c r="T629" s="15">
        <f t="shared" si="39"/>
        <v>40369.208333333336</v>
      </c>
    </row>
    <row r="630" spans="1:20" ht="17" x14ac:dyDescent="0.2">
      <c r="A630">
        <v>628</v>
      </c>
      <c r="B630" t="s">
        <v>1298</v>
      </c>
      <c r="C630" s="3" t="s">
        <v>1299</v>
      </c>
      <c r="D630">
        <v>1900</v>
      </c>
      <c r="E630">
        <v>2884</v>
      </c>
      <c r="F630" t="s">
        <v>20</v>
      </c>
      <c r="G630">
        <v>96</v>
      </c>
      <c r="H630" t="s">
        <v>21</v>
      </c>
      <c r="I630" t="s">
        <v>22</v>
      </c>
      <c r="J630">
        <v>1286168400</v>
      </c>
      <c r="K630">
        <v>1286427600</v>
      </c>
      <c r="L630" t="b">
        <v>0</v>
      </c>
      <c r="M630" t="b">
        <v>0</v>
      </c>
      <c r="N630" t="s">
        <v>60</v>
      </c>
      <c r="O630" s="5">
        <f t="shared" si="36"/>
        <v>1.5178947368421052</v>
      </c>
      <c r="P630" s="7">
        <f t="shared" si="37"/>
        <v>30.041666666666668</v>
      </c>
      <c r="Q630" t="s">
        <v>2031</v>
      </c>
      <c r="R630" t="s">
        <v>2041</v>
      </c>
      <c r="S630" s="15">
        <f t="shared" si="38"/>
        <v>40455.208333333336</v>
      </c>
      <c r="T630" s="15">
        <f t="shared" si="39"/>
        <v>40458.208333333336</v>
      </c>
    </row>
    <row r="631" spans="1:20" ht="17" x14ac:dyDescent="0.2">
      <c r="A631">
        <v>629</v>
      </c>
      <c r="B631" t="s">
        <v>1300</v>
      </c>
      <c r="C631" s="3" t="s">
        <v>1301</v>
      </c>
      <c r="D631">
        <v>85900</v>
      </c>
      <c r="E631">
        <v>55476</v>
      </c>
      <c r="F631" t="s">
        <v>14</v>
      </c>
      <c r="G631">
        <v>750</v>
      </c>
      <c r="H631" t="s">
        <v>21</v>
      </c>
      <c r="I631" t="s">
        <v>22</v>
      </c>
      <c r="J631">
        <v>1467781200</v>
      </c>
      <c r="K631">
        <v>1467954000</v>
      </c>
      <c r="L631" t="b">
        <v>0</v>
      </c>
      <c r="M631" t="b">
        <v>1</v>
      </c>
      <c r="N631" t="s">
        <v>33</v>
      </c>
      <c r="O631" s="5">
        <f t="shared" si="36"/>
        <v>0.64582072176949945</v>
      </c>
      <c r="P631" s="7">
        <f t="shared" si="37"/>
        <v>73.968000000000004</v>
      </c>
      <c r="Q631" t="s">
        <v>2035</v>
      </c>
      <c r="R631" t="s">
        <v>2036</v>
      </c>
      <c r="S631" s="15">
        <f t="shared" si="38"/>
        <v>42557.208333333328</v>
      </c>
      <c r="T631" s="15">
        <f t="shared" si="39"/>
        <v>42559.208333333328</v>
      </c>
    </row>
    <row r="632" spans="1:20" ht="17" x14ac:dyDescent="0.2">
      <c r="A632">
        <v>630</v>
      </c>
      <c r="B632" t="s">
        <v>1302</v>
      </c>
      <c r="C632" s="3" t="s">
        <v>1303</v>
      </c>
      <c r="D632">
        <v>9500</v>
      </c>
      <c r="E632">
        <v>5973</v>
      </c>
      <c r="F632" t="s">
        <v>74</v>
      </c>
      <c r="G632">
        <v>87</v>
      </c>
      <c r="H632" t="s">
        <v>21</v>
      </c>
      <c r="I632" t="s">
        <v>22</v>
      </c>
      <c r="J632">
        <v>1556686800</v>
      </c>
      <c r="K632">
        <v>1557637200</v>
      </c>
      <c r="L632" t="b">
        <v>0</v>
      </c>
      <c r="M632" t="b">
        <v>1</v>
      </c>
      <c r="N632" t="s">
        <v>33</v>
      </c>
      <c r="O632" s="5">
        <f t="shared" si="36"/>
        <v>0.62873684210526315</v>
      </c>
      <c r="P632" s="7">
        <f t="shared" si="37"/>
        <v>68.65517241379311</v>
      </c>
      <c r="Q632" t="s">
        <v>2035</v>
      </c>
      <c r="R632" t="s">
        <v>2036</v>
      </c>
      <c r="S632" s="15">
        <f t="shared" si="38"/>
        <v>43586.208333333328</v>
      </c>
      <c r="T632" s="15">
        <f t="shared" si="39"/>
        <v>43597.208333333328</v>
      </c>
    </row>
    <row r="633" spans="1:20" ht="17" x14ac:dyDescent="0.2">
      <c r="A633">
        <v>631</v>
      </c>
      <c r="B633" t="s">
        <v>1304</v>
      </c>
      <c r="C633" s="3" t="s">
        <v>1305</v>
      </c>
      <c r="D633">
        <v>59200</v>
      </c>
      <c r="E633">
        <v>183756</v>
      </c>
      <c r="F633" t="s">
        <v>20</v>
      </c>
      <c r="G633">
        <v>3063</v>
      </c>
      <c r="H633" t="s">
        <v>21</v>
      </c>
      <c r="I633" t="s">
        <v>22</v>
      </c>
      <c r="J633">
        <v>1553576400</v>
      </c>
      <c r="K633">
        <v>1553922000</v>
      </c>
      <c r="L633" t="b">
        <v>0</v>
      </c>
      <c r="M633" t="b">
        <v>0</v>
      </c>
      <c r="N633" t="s">
        <v>33</v>
      </c>
      <c r="O633" s="5">
        <f t="shared" si="36"/>
        <v>3.1039864864864866</v>
      </c>
      <c r="P633" s="7">
        <f t="shared" si="37"/>
        <v>59.992164544564154</v>
      </c>
      <c r="Q633" t="s">
        <v>2035</v>
      </c>
      <c r="R633" t="s">
        <v>2036</v>
      </c>
      <c r="S633" s="15">
        <f t="shared" si="38"/>
        <v>43550.208333333328</v>
      </c>
      <c r="T633" s="15">
        <f t="shared" si="39"/>
        <v>43554.208333333328</v>
      </c>
    </row>
    <row r="634" spans="1:20" ht="17" x14ac:dyDescent="0.2">
      <c r="A634">
        <v>632</v>
      </c>
      <c r="B634" t="s">
        <v>1306</v>
      </c>
      <c r="C634" s="3" t="s">
        <v>1307</v>
      </c>
      <c r="D634">
        <v>72100</v>
      </c>
      <c r="E634">
        <v>30902</v>
      </c>
      <c r="F634" t="s">
        <v>47</v>
      </c>
      <c r="G634">
        <v>278</v>
      </c>
      <c r="H634" t="s">
        <v>21</v>
      </c>
      <c r="I634" t="s">
        <v>22</v>
      </c>
      <c r="J634">
        <v>1414904400</v>
      </c>
      <c r="K634">
        <v>1416463200</v>
      </c>
      <c r="L634" t="b">
        <v>0</v>
      </c>
      <c r="M634" t="b">
        <v>0</v>
      </c>
      <c r="N634" t="s">
        <v>33</v>
      </c>
      <c r="O634" s="5">
        <f t="shared" si="36"/>
        <v>0.42859916782246882</v>
      </c>
      <c r="P634" s="7">
        <f t="shared" si="37"/>
        <v>111.15827338129496</v>
      </c>
      <c r="Q634" t="s">
        <v>2035</v>
      </c>
      <c r="R634" t="s">
        <v>2036</v>
      </c>
      <c r="S634" s="15">
        <f t="shared" si="38"/>
        <v>41945.208333333336</v>
      </c>
      <c r="T634" s="15">
        <f t="shared" si="39"/>
        <v>41963.25</v>
      </c>
    </row>
    <row r="635" spans="1:20" ht="34" x14ac:dyDescent="0.2">
      <c r="A635">
        <v>633</v>
      </c>
      <c r="B635" t="s">
        <v>1308</v>
      </c>
      <c r="C635" s="3" t="s">
        <v>1309</v>
      </c>
      <c r="D635">
        <v>6700</v>
      </c>
      <c r="E635">
        <v>5569</v>
      </c>
      <c r="F635" t="s">
        <v>14</v>
      </c>
      <c r="G635">
        <v>105</v>
      </c>
      <c r="H635" t="s">
        <v>21</v>
      </c>
      <c r="I635" t="s">
        <v>22</v>
      </c>
      <c r="J635">
        <v>1446876000</v>
      </c>
      <c r="K635">
        <v>1447221600</v>
      </c>
      <c r="L635" t="b">
        <v>0</v>
      </c>
      <c r="M635" t="b">
        <v>0</v>
      </c>
      <c r="N635" t="s">
        <v>71</v>
      </c>
      <c r="O635" s="5">
        <f t="shared" si="36"/>
        <v>0.83119402985074631</v>
      </c>
      <c r="P635" s="7">
        <f t="shared" si="37"/>
        <v>53.038095238095238</v>
      </c>
      <c r="Q635" t="s">
        <v>2037</v>
      </c>
      <c r="R635" t="s">
        <v>2045</v>
      </c>
      <c r="S635" s="15">
        <f t="shared" si="38"/>
        <v>42315.25</v>
      </c>
      <c r="T635" s="15">
        <f t="shared" si="39"/>
        <v>42319.25</v>
      </c>
    </row>
    <row r="636" spans="1:20" ht="17" x14ac:dyDescent="0.2">
      <c r="A636">
        <v>634</v>
      </c>
      <c r="B636" t="s">
        <v>1310</v>
      </c>
      <c r="C636" s="3" t="s">
        <v>1311</v>
      </c>
      <c r="D636">
        <v>118200</v>
      </c>
      <c r="E636">
        <v>92824</v>
      </c>
      <c r="F636" t="s">
        <v>74</v>
      </c>
      <c r="G636">
        <v>1658</v>
      </c>
      <c r="H636" t="s">
        <v>21</v>
      </c>
      <c r="I636" t="s">
        <v>22</v>
      </c>
      <c r="J636">
        <v>1490418000</v>
      </c>
      <c r="K636">
        <v>1491627600</v>
      </c>
      <c r="L636" t="b">
        <v>0</v>
      </c>
      <c r="M636" t="b">
        <v>0</v>
      </c>
      <c r="N636" t="s">
        <v>269</v>
      </c>
      <c r="O636" s="5">
        <f t="shared" si="36"/>
        <v>0.78531302876480547</v>
      </c>
      <c r="P636" s="7">
        <f t="shared" si="37"/>
        <v>55.985524728588658</v>
      </c>
      <c r="Q636" t="s">
        <v>2037</v>
      </c>
      <c r="R636" t="s">
        <v>2056</v>
      </c>
      <c r="S636" s="15">
        <f t="shared" si="38"/>
        <v>42819.208333333328</v>
      </c>
      <c r="T636" s="15">
        <f t="shared" si="39"/>
        <v>42833.208333333328</v>
      </c>
    </row>
    <row r="637" spans="1:20" ht="17" x14ac:dyDescent="0.2">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 t="shared" si="36"/>
        <v>1.1409352517985611</v>
      </c>
      <c r="P637" s="7">
        <f t="shared" si="37"/>
        <v>69.986760812003524</v>
      </c>
      <c r="Q637" t="s">
        <v>2037</v>
      </c>
      <c r="R637" t="s">
        <v>2056</v>
      </c>
      <c r="S637" s="15">
        <f t="shared" si="38"/>
        <v>41314.25</v>
      </c>
      <c r="T637" s="15">
        <f t="shared" si="39"/>
        <v>41346.208333333336</v>
      </c>
    </row>
    <row r="638" spans="1:20" ht="17" x14ac:dyDescent="0.2">
      <c r="A638">
        <v>636</v>
      </c>
      <c r="B638" t="s">
        <v>1314</v>
      </c>
      <c r="C638" s="3" t="s">
        <v>1315</v>
      </c>
      <c r="D638">
        <v>197700</v>
      </c>
      <c r="E638">
        <v>127591</v>
      </c>
      <c r="F638" t="s">
        <v>14</v>
      </c>
      <c r="G638">
        <v>2604</v>
      </c>
      <c r="H638" t="s">
        <v>36</v>
      </c>
      <c r="I638" t="s">
        <v>37</v>
      </c>
      <c r="J638">
        <v>1326866400</v>
      </c>
      <c r="K638">
        <v>1330754400</v>
      </c>
      <c r="L638" t="b">
        <v>0</v>
      </c>
      <c r="M638" t="b">
        <v>1</v>
      </c>
      <c r="N638" t="s">
        <v>71</v>
      </c>
      <c r="O638" s="5">
        <f t="shared" si="36"/>
        <v>0.64537683358624176</v>
      </c>
      <c r="P638" s="7">
        <f t="shared" si="37"/>
        <v>48.998079877112133</v>
      </c>
      <c r="Q638" t="s">
        <v>2037</v>
      </c>
      <c r="R638" t="s">
        <v>2045</v>
      </c>
      <c r="S638" s="15">
        <f t="shared" si="38"/>
        <v>40926.25</v>
      </c>
      <c r="T638" s="15">
        <f t="shared" si="39"/>
        <v>40971.25</v>
      </c>
    </row>
    <row r="639" spans="1:20" ht="17" x14ac:dyDescent="0.2">
      <c r="A639">
        <v>637</v>
      </c>
      <c r="B639" t="s">
        <v>1316</v>
      </c>
      <c r="C639" s="3" t="s">
        <v>1317</v>
      </c>
      <c r="D639">
        <v>8500</v>
      </c>
      <c r="E639">
        <v>6750</v>
      </c>
      <c r="F639" t="s">
        <v>14</v>
      </c>
      <c r="G639">
        <v>65</v>
      </c>
      <c r="H639" t="s">
        <v>21</v>
      </c>
      <c r="I639" t="s">
        <v>22</v>
      </c>
      <c r="J639">
        <v>1479103200</v>
      </c>
      <c r="K639">
        <v>1479794400</v>
      </c>
      <c r="L639" t="b">
        <v>0</v>
      </c>
      <c r="M639" t="b">
        <v>0</v>
      </c>
      <c r="N639" t="s">
        <v>33</v>
      </c>
      <c r="O639" s="5">
        <f t="shared" si="36"/>
        <v>0.79411764705882348</v>
      </c>
      <c r="P639" s="7">
        <f t="shared" si="37"/>
        <v>103.84615384615384</v>
      </c>
      <c r="Q639" t="s">
        <v>2035</v>
      </c>
      <c r="R639" t="s">
        <v>2036</v>
      </c>
      <c r="S639" s="15">
        <f t="shared" si="38"/>
        <v>42688.25</v>
      </c>
      <c r="T639" s="15">
        <f t="shared" si="39"/>
        <v>42696.25</v>
      </c>
    </row>
    <row r="640" spans="1:20" ht="17" x14ac:dyDescent="0.2">
      <c r="A640">
        <v>638</v>
      </c>
      <c r="B640" t="s">
        <v>1318</v>
      </c>
      <c r="C640" s="3" t="s">
        <v>1319</v>
      </c>
      <c r="D640">
        <v>81600</v>
      </c>
      <c r="E640">
        <v>9318</v>
      </c>
      <c r="F640" t="s">
        <v>14</v>
      </c>
      <c r="G640">
        <v>94</v>
      </c>
      <c r="H640" t="s">
        <v>21</v>
      </c>
      <c r="I640" t="s">
        <v>22</v>
      </c>
      <c r="J640">
        <v>1280206800</v>
      </c>
      <c r="K640">
        <v>1281243600</v>
      </c>
      <c r="L640" t="b">
        <v>0</v>
      </c>
      <c r="M640" t="b">
        <v>1</v>
      </c>
      <c r="N640" t="s">
        <v>33</v>
      </c>
      <c r="O640" s="5">
        <f t="shared" si="36"/>
        <v>0.11419117647058824</v>
      </c>
      <c r="P640" s="7">
        <f t="shared" si="37"/>
        <v>99.127659574468083</v>
      </c>
      <c r="Q640" t="s">
        <v>2035</v>
      </c>
      <c r="R640" t="s">
        <v>2036</v>
      </c>
      <c r="S640" s="15">
        <f t="shared" si="38"/>
        <v>40386.208333333336</v>
      </c>
      <c r="T640" s="15">
        <f t="shared" si="39"/>
        <v>40398.208333333336</v>
      </c>
    </row>
    <row r="641" spans="1:20" ht="17" x14ac:dyDescent="0.2">
      <c r="A641">
        <v>639</v>
      </c>
      <c r="B641" t="s">
        <v>1320</v>
      </c>
      <c r="C641" s="3" t="s">
        <v>1321</v>
      </c>
      <c r="D641">
        <v>8600</v>
      </c>
      <c r="E641">
        <v>4832</v>
      </c>
      <c r="F641" t="s">
        <v>47</v>
      </c>
      <c r="G641">
        <v>45</v>
      </c>
      <c r="H641" t="s">
        <v>21</v>
      </c>
      <c r="I641" t="s">
        <v>22</v>
      </c>
      <c r="J641">
        <v>1532754000</v>
      </c>
      <c r="K641">
        <v>1532754000</v>
      </c>
      <c r="L641" t="b">
        <v>0</v>
      </c>
      <c r="M641" t="b">
        <v>1</v>
      </c>
      <c r="N641" t="s">
        <v>53</v>
      </c>
      <c r="O641" s="5">
        <f t="shared" si="36"/>
        <v>0.56186046511627907</v>
      </c>
      <c r="P641" s="7">
        <f t="shared" si="37"/>
        <v>107.37777777777778</v>
      </c>
      <c r="Q641" t="s">
        <v>2037</v>
      </c>
      <c r="R641" t="s">
        <v>2040</v>
      </c>
      <c r="S641" s="15">
        <f t="shared" si="38"/>
        <v>43309.208333333328</v>
      </c>
      <c r="T641" s="15">
        <f t="shared" si="39"/>
        <v>43309.208333333328</v>
      </c>
    </row>
    <row r="642" spans="1:20" ht="17" x14ac:dyDescent="0.2">
      <c r="A642">
        <v>640</v>
      </c>
      <c r="B642" t="s">
        <v>1322</v>
      </c>
      <c r="C642" s="3" t="s">
        <v>1323</v>
      </c>
      <c r="D642">
        <v>119800</v>
      </c>
      <c r="E642">
        <v>19769</v>
      </c>
      <c r="F642" t="s">
        <v>14</v>
      </c>
      <c r="G642">
        <v>257</v>
      </c>
      <c r="H642" t="s">
        <v>21</v>
      </c>
      <c r="I642" t="s">
        <v>22</v>
      </c>
      <c r="J642">
        <v>1453096800</v>
      </c>
      <c r="K642">
        <v>1453356000</v>
      </c>
      <c r="L642" t="b">
        <v>0</v>
      </c>
      <c r="M642" t="b">
        <v>0</v>
      </c>
      <c r="N642" t="s">
        <v>33</v>
      </c>
      <c r="O642" s="5">
        <f t="shared" si="36"/>
        <v>0.16501669449081802</v>
      </c>
      <c r="P642" s="7">
        <f t="shared" si="37"/>
        <v>76.922178988326849</v>
      </c>
      <c r="Q642" t="s">
        <v>2035</v>
      </c>
      <c r="R642" t="s">
        <v>2036</v>
      </c>
      <c r="S642" s="15">
        <f t="shared" si="38"/>
        <v>42387.25</v>
      </c>
      <c r="T642" s="15">
        <f t="shared" si="39"/>
        <v>42390.25</v>
      </c>
    </row>
    <row r="643" spans="1:20" ht="34" x14ac:dyDescent="0.2">
      <c r="A643">
        <v>641</v>
      </c>
      <c r="B643" t="s">
        <v>1324</v>
      </c>
      <c r="C643" s="3" t="s">
        <v>1325</v>
      </c>
      <c r="D643">
        <v>9400</v>
      </c>
      <c r="E643">
        <v>11277</v>
      </c>
      <c r="F643" t="s">
        <v>20</v>
      </c>
      <c r="G643">
        <v>194</v>
      </c>
      <c r="H643" t="s">
        <v>98</v>
      </c>
      <c r="I643" t="s">
        <v>99</v>
      </c>
      <c r="J643">
        <v>1487570400</v>
      </c>
      <c r="K643">
        <v>1489986000</v>
      </c>
      <c r="L643" t="b">
        <v>0</v>
      </c>
      <c r="M643" t="b">
        <v>0</v>
      </c>
      <c r="N643" t="s">
        <v>33</v>
      </c>
      <c r="O643" s="5">
        <f t="shared" ref="O643:O706" si="40">E643/D643</f>
        <v>1.1996808510638297</v>
      </c>
      <c r="P643" s="7">
        <f t="shared" ref="P643:P706" si="41">IFERROR(E643/G643,0)</f>
        <v>58.128865979381445</v>
      </c>
      <c r="Q643" t="s">
        <v>2035</v>
      </c>
      <c r="R643" t="s">
        <v>2036</v>
      </c>
      <c r="S643" s="15">
        <f t="shared" ref="S643:S706" si="42">(((J643/60)/60/24)+DATE(1970,1,1))</f>
        <v>42786.25</v>
      </c>
      <c r="T643" s="15">
        <f t="shared" ref="T643:T706" si="43">(((K643/60)/60)/24)+DATE(1970,1,1)</f>
        <v>42814.208333333328</v>
      </c>
    </row>
    <row r="644" spans="1:20" ht="17" x14ac:dyDescent="0.2">
      <c r="A644">
        <v>642</v>
      </c>
      <c r="B644" t="s">
        <v>1326</v>
      </c>
      <c r="C644" s="3" t="s">
        <v>1327</v>
      </c>
      <c r="D644">
        <v>9200</v>
      </c>
      <c r="E644">
        <v>13382</v>
      </c>
      <c r="F644" t="s">
        <v>20</v>
      </c>
      <c r="G644">
        <v>129</v>
      </c>
      <c r="H644" t="s">
        <v>15</v>
      </c>
      <c r="I644" t="s">
        <v>16</v>
      </c>
      <c r="J644">
        <v>1545026400</v>
      </c>
      <c r="K644">
        <v>1545804000</v>
      </c>
      <c r="L644" t="b">
        <v>0</v>
      </c>
      <c r="M644" t="b">
        <v>0</v>
      </c>
      <c r="N644" t="s">
        <v>65</v>
      </c>
      <c r="O644" s="5">
        <f t="shared" si="40"/>
        <v>1.4545652173913044</v>
      </c>
      <c r="P644" s="7">
        <f t="shared" si="41"/>
        <v>103.73643410852713</v>
      </c>
      <c r="Q644" t="s">
        <v>2033</v>
      </c>
      <c r="R644" t="s">
        <v>2042</v>
      </c>
      <c r="S644" s="15">
        <f t="shared" si="42"/>
        <v>43451.25</v>
      </c>
      <c r="T644" s="15">
        <f t="shared" si="43"/>
        <v>43460.25</v>
      </c>
    </row>
    <row r="645" spans="1:20" ht="17" x14ac:dyDescent="0.2">
      <c r="A645">
        <v>643</v>
      </c>
      <c r="B645" t="s">
        <v>1328</v>
      </c>
      <c r="C645" s="3" t="s">
        <v>1329</v>
      </c>
      <c r="D645">
        <v>14900</v>
      </c>
      <c r="E645">
        <v>32986</v>
      </c>
      <c r="F645" t="s">
        <v>20</v>
      </c>
      <c r="G645">
        <v>375</v>
      </c>
      <c r="H645" t="s">
        <v>21</v>
      </c>
      <c r="I645" t="s">
        <v>22</v>
      </c>
      <c r="J645">
        <v>1488348000</v>
      </c>
      <c r="K645">
        <v>1489899600</v>
      </c>
      <c r="L645" t="b">
        <v>0</v>
      </c>
      <c r="M645" t="b">
        <v>0</v>
      </c>
      <c r="N645" t="s">
        <v>33</v>
      </c>
      <c r="O645" s="5">
        <f t="shared" si="40"/>
        <v>2.2138255033557046</v>
      </c>
      <c r="P645" s="7">
        <f t="shared" si="41"/>
        <v>87.962666666666664</v>
      </c>
      <c r="Q645" t="s">
        <v>2035</v>
      </c>
      <c r="R645" t="s">
        <v>2036</v>
      </c>
      <c r="S645" s="15">
        <f t="shared" si="42"/>
        <v>42795.25</v>
      </c>
      <c r="T645" s="15">
        <f t="shared" si="43"/>
        <v>42813.208333333328</v>
      </c>
    </row>
    <row r="646" spans="1:20" ht="17" x14ac:dyDescent="0.2">
      <c r="A646">
        <v>644</v>
      </c>
      <c r="B646" t="s">
        <v>1330</v>
      </c>
      <c r="C646" s="3" t="s">
        <v>1331</v>
      </c>
      <c r="D646">
        <v>169400</v>
      </c>
      <c r="E646">
        <v>81984</v>
      </c>
      <c r="F646" t="s">
        <v>14</v>
      </c>
      <c r="G646">
        <v>2928</v>
      </c>
      <c r="H646" t="s">
        <v>15</v>
      </c>
      <c r="I646" t="s">
        <v>16</v>
      </c>
      <c r="J646">
        <v>1545112800</v>
      </c>
      <c r="K646">
        <v>1546495200</v>
      </c>
      <c r="L646" t="b">
        <v>0</v>
      </c>
      <c r="M646" t="b">
        <v>0</v>
      </c>
      <c r="N646" t="s">
        <v>33</v>
      </c>
      <c r="O646" s="5">
        <f t="shared" si="40"/>
        <v>0.48396694214876035</v>
      </c>
      <c r="P646" s="7">
        <f t="shared" si="41"/>
        <v>28</v>
      </c>
      <c r="Q646" t="s">
        <v>2035</v>
      </c>
      <c r="R646" t="s">
        <v>2036</v>
      </c>
      <c r="S646" s="15">
        <f t="shared" si="42"/>
        <v>43452.25</v>
      </c>
      <c r="T646" s="15">
        <f t="shared" si="43"/>
        <v>43468.25</v>
      </c>
    </row>
    <row r="647" spans="1:20" ht="17" x14ac:dyDescent="0.2">
      <c r="A647">
        <v>645</v>
      </c>
      <c r="B647" t="s">
        <v>1332</v>
      </c>
      <c r="C647" s="3" t="s">
        <v>1333</v>
      </c>
      <c r="D647">
        <v>192100</v>
      </c>
      <c r="E647">
        <v>178483</v>
      </c>
      <c r="F647" t="s">
        <v>14</v>
      </c>
      <c r="G647">
        <v>4697</v>
      </c>
      <c r="H647" t="s">
        <v>21</v>
      </c>
      <c r="I647" t="s">
        <v>22</v>
      </c>
      <c r="J647">
        <v>1537938000</v>
      </c>
      <c r="K647">
        <v>1539752400</v>
      </c>
      <c r="L647" t="b">
        <v>0</v>
      </c>
      <c r="M647" t="b">
        <v>1</v>
      </c>
      <c r="N647" t="s">
        <v>23</v>
      </c>
      <c r="O647" s="5">
        <f t="shared" si="40"/>
        <v>0.92911504424778757</v>
      </c>
      <c r="P647" s="7">
        <f t="shared" si="41"/>
        <v>37.999361294443261</v>
      </c>
      <c r="Q647" t="s">
        <v>2031</v>
      </c>
      <c r="R647" t="s">
        <v>2032</v>
      </c>
      <c r="S647" s="15">
        <f t="shared" si="42"/>
        <v>43369.208333333328</v>
      </c>
      <c r="T647" s="15">
        <f t="shared" si="43"/>
        <v>43390.208333333328</v>
      </c>
    </row>
    <row r="648" spans="1:20" ht="17" x14ac:dyDescent="0.2">
      <c r="A648">
        <v>646</v>
      </c>
      <c r="B648" t="s">
        <v>1334</v>
      </c>
      <c r="C648" s="3" t="s">
        <v>1335</v>
      </c>
      <c r="D648">
        <v>98700</v>
      </c>
      <c r="E648">
        <v>87448</v>
      </c>
      <c r="F648" t="s">
        <v>14</v>
      </c>
      <c r="G648">
        <v>2915</v>
      </c>
      <c r="H648" t="s">
        <v>21</v>
      </c>
      <c r="I648" t="s">
        <v>22</v>
      </c>
      <c r="J648">
        <v>1363150800</v>
      </c>
      <c r="K648">
        <v>1364101200</v>
      </c>
      <c r="L648" t="b">
        <v>0</v>
      </c>
      <c r="M648" t="b">
        <v>0</v>
      </c>
      <c r="N648" t="s">
        <v>89</v>
      </c>
      <c r="O648" s="5">
        <f t="shared" si="40"/>
        <v>0.88599797365754818</v>
      </c>
      <c r="P648" s="7">
        <f t="shared" si="41"/>
        <v>29.999313893653515</v>
      </c>
      <c r="Q648" t="s">
        <v>2046</v>
      </c>
      <c r="R648" t="s">
        <v>2047</v>
      </c>
      <c r="S648" s="15">
        <f t="shared" si="42"/>
        <v>41346.208333333336</v>
      </c>
      <c r="T648" s="15">
        <f t="shared" si="43"/>
        <v>41357.208333333336</v>
      </c>
    </row>
    <row r="649" spans="1:20" ht="17" x14ac:dyDescent="0.2">
      <c r="A649">
        <v>647</v>
      </c>
      <c r="B649" t="s">
        <v>1336</v>
      </c>
      <c r="C649" s="3" t="s">
        <v>1337</v>
      </c>
      <c r="D649">
        <v>4500</v>
      </c>
      <c r="E649">
        <v>1863</v>
      </c>
      <c r="F649" t="s">
        <v>14</v>
      </c>
      <c r="G649">
        <v>18</v>
      </c>
      <c r="H649" t="s">
        <v>21</v>
      </c>
      <c r="I649" t="s">
        <v>22</v>
      </c>
      <c r="J649">
        <v>1523250000</v>
      </c>
      <c r="K649">
        <v>1525323600</v>
      </c>
      <c r="L649" t="b">
        <v>0</v>
      </c>
      <c r="M649" t="b">
        <v>0</v>
      </c>
      <c r="N649" t="s">
        <v>206</v>
      </c>
      <c r="O649" s="5">
        <f t="shared" si="40"/>
        <v>0.41399999999999998</v>
      </c>
      <c r="P649" s="7">
        <f t="shared" si="41"/>
        <v>103.5</v>
      </c>
      <c r="Q649" t="s">
        <v>2043</v>
      </c>
      <c r="R649" t="s">
        <v>2055</v>
      </c>
      <c r="S649" s="15">
        <f t="shared" si="42"/>
        <v>43199.208333333328</v>
      </c>
      <c r="T649" s="15">
        <f t="shared" si="43"/>
        <v>43223.208333333328</v>
      </c>
    </row>
    <row r="650" spans="1:20" ht="17" x14ac:dyDescent="0.2">
      <c r="A650">
        <v>648</v>
      </c>
      <c r="B650" t="s">
        <v>1338</v>
      </c>
      <c r="C650" s="3" t="s">
        <v>1339</v>
      </c>
      <c r="D650">
        <v>98600</v>
      </c>
      <c r="E650">
        <v>62174</v>
      </c>
      <c r="F650" t="s">
        <v>74</v>
      </c>
      <c r="G650">
        <v>723</v>
      </c>
      <c r="H650" t="s">
        <v>21</v>
      </c>
      <c r="I650" t="s">
        <v>22</v>
      </c>
      <c r="J650">
        <v>1499317200</v>
      </c>
      <c r="K650">
        <v>1500872400</v>
      </c>
      <c r="L650" t="b">
        <v>1</v>
      </c>
      <c r="M650" t="b">
        <v>0</v>
      </c>
      <c r="N650" t="s">
        <v>17</v>
      </c>
      <c r="O650" s="5">
        <f t="shared" si="40"/>
        <v>0.63056795131845844</v>
      </c>
      <c r="P650" s="7">
        <f t="shared" si="41"/>
        <v>85.994467496542185</v>
      </c>
      <c r="Q650" t="s">
        <v>2029</v>
      </c>
      <c r="R650" t="s">
        <v>2030</v>
      </c>
      <c r="S650" s="15">
        <f t="shared" si="42"/>
        <v>42922.208333333328</v>
      </c>
      <c r="T650" s="15">
        <f t="shared" si="43"/>
        <v>42940.208333333328</v>
      </c>
    </row>
    <row r="651" spans="1:20" ht="17" x14ac:dyDescent="0.2">
      <c r="A651">
        <v>649</v>
      </c>
      <c r="B651" t="s">
        <v>1340</v>
      </c>
      <c r="C651" s="3" t="s">
        <v>1341</v>
      </c>
      <c r="D651">
        <v>121700</v>
      </c>
      <c r="E651">
        <v>59003</v>
      </c>
      <c r="F651" t="s">
        <v>14</v>
      </c>
      <c r="G651">
        <v>602</v>
      </c>
      <c r="H651" t="s">
        <v>98</v>
      </c>
      <c r="I651" t="s">
        <v>99</v>
      </c>
      <c r="J651">
        <v>1287550800</v>
      </c>
      <c r="K651">
        <v>1288501200</v>
      </c>
      <c r="L651" t="b">
        <v>1</v>
      </c>
      <c r="M651" t="b">
        <v>1</v>
      </c>
      <c r="N651" t="s">
        <v>33</v>
      </c>
      <c r="O651" s="5">
        <f t="shared" si="40"/>
        <v>0.48482333607230893</v>
      </c>
      <c r="P651" s="7">
        <f t="shared" si="41"/>
        <v>98.011627906976742</v>
      </c>
      <c r="Q651" t="s">
        <v>2035</v>
      </c>
      <c r="R651" t="s">
        <v>2036</v>
      </c>
      <c r="S651" s="15">
        <f t="shared" si="42"/>
        <v>40471.208333333336</v>
      </c>
      <c r="T651" s="15">
        <f t="shared" si="43"/>
        <v>40482.208333333336</v>
      </c>
    </row>
    <row r="652" spans="1:20" ht="17" x14ac:dyDescent="0.2">
      <c r="A652">
        <v>650</v>
      </c>
      <c r="B652" t="s">
        <v>1342</v>
      </c>
      <c r="C652" s="3" t="s">
        <v>1343</v>
      </c>
      <c r="D652">
        <v>100</v>
      </c>
      <c r="E652">
        <v>2</v>
      </c>
      <c r="F652" t="s">
        <v>14</v>
      </c>
      <c r="G652">
        <v>1</v>
      </c>
      <c r="H652" t="s">
        <v>21</v>
      </c>
      <c r="I652" t="s">
        <v>22</v>
      </c>
      <c r="J652">
        <v>1404795600</v>
      </c>
      <c r="K652">
        <v>1407128400</v>
      </c>
      <c r="L652" t="b">
        <v>0</v>
      </c>
      <c r="M652" t="b">
        <v>0</v>
      </c>
      <c r="N652" t="s">
        <v>159</v>
      </c>
      <c r="O652" s="5">
        <f t="shared" si="40"/>
        <v>0.02</v>
      </c>
      <c r="P652" s="7">
        <f t="shared" si="41"/>
        <v>2</v>
      </c>
      <c r="Q652" t="s">
        <v>2031</v>
      </c>
      <c r="R652" t="s">
        <v>2054</v>
      </c>
      <c r="S652" s="15">
        <f t="shared" si="42"/>
        <v>41828.208333333336</v>
      </c>
      <c r="T652" s="15">
        <f t="shared" si="43"/>
        <v>41855.208333333336</v>
      </c>
    </row>
    <row r="653" spans="1:20" ht="17" x14ac:dyDescent="0.2">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 t="shared" si="40"/>
        <v>0.88479410269445857</v>
      </c>
      <c r="P653" s="7">
        <f t="shared" si="41"/>
        <v>44.994570837642193</v>
      </c>
      <c r="Q653" t="s">
        <v>2037</v>
      </c>
      <c r="R653" t="s">
        <v>2048</v>
      </c>
      <c r="S653" s="15">
        <f t="shared" si="42"/>
        <v>41692.25</v>
      </c>
      <c r="T653" s="15">
        <f t="shared" si="43"/>
        <v>41707.25</v>
      </c>
    </row>
    <row r="654" spans="1:20" ht="17" x14ac:dyDescent="0.2">
      <c r="A654">
        <v>652</v>
      </c>
      <c r="B654" t="s">
        <v>1346</v>
      </c>
      <c r="C654" s="3" t="s">
        <v>1347</v>
      </c>
      <c r="D654">
        <v>10000</v>
      </c>
      <c r="E654">
        <v>12684</v>
      </c>
      <c r="F654" t="s">
        <v>20</v>
      </c>
      <c r="G654">
        <v>409</v>
      </c>
      <c r="H654" t="s">
        <v>21</v>
      </c>
      <c r="I654" t="s">
        <v>22</v>
      </c>
      <c r="J654">
        <v>1470373200</v>
      </c>
      <c r="K654">
        <v>1474088400</v>
      </c>
      <c r="L654" t="b">
        <v>0</v>
      </c>
      <c r="M654" t="b">
        <v>0</v>
      </c>
      <c r="N654" t="s">
        <v>28</v>
      </c>
      <c r="O654" s="5">
        <f t="shared" si="40"/>
        <v>1.2684</v>
      </c>
      <c r="P654" s="7">
        <f t="shared" si="41"/>
        <v>31.012224938875306</v>
      </c>
      <c r="Q654" t="s">
        <v>2033</v>
      </c>
      <c r="R654" t="s">
        <v>2034</v>
      </c>
      <c r="S654" s="15">
        <f t="shared" si="42"/>
        <v>42587.208333333328</v>
      </c>
      <c r="T654" s="15">
        <f t="shared" si="43"/>
        <v>42630.208333333328</v>
      </c>
    </row>
    <row r="655" spans="1:20" ht="17" x14ac:dyDescent="0.2">
      <c r="A655">
        <v>653</v>
      </c>
      <c r="B655" t="s">
        <v>1348</v>
      </c>
      <c r="C655" s="3" t="s">
        <v>1349</v>
      </c>
      <c r="D655">
        <v>600</v>
      </c>
      <c r="E655">
        <v>14033</v>
      </c>
      <c r="F655" t="s">
        <v>20</v>
      </c>
      <c r="G655">
        <v>234</v>
      </c>
      <c r="H655" t="s">
        <v>21</v>
      </c>
      <c r="I655" t="s">
        <v>22</v>
      </c>
      <c r="J655">
        <v>1460091600</v>
      </c>
      <c r="K655">
        <v>1460264400</v>
      </c>
      <c r="L655" t="b">
        <v>0</v>
      </c>
      <c r="M655" t="b">
        <v>0</v>
      </c>
      <c r="N655" t="s">
        <v>28</v>
      </c>
      <c r="O655" s="5">
        <f t="shared" si="40"/>
        <v>23.388333333333332</v>
      </c>
      <c r="P655" s="7">
        <f t="shared" si="41"/>
        <v>59.970085470085472</v>
      </c>
      <c r="Q655" t="s">
        <v>2033</v>
      </c>
      <c r="R655" t="s">
        <v>2034</v>
      </c>
      <c r="S655" s="15">
        <f t="shared" si="42"/>
        <v>42468.208333333328</v>
      </c>
      <c r="T655" s="15">
        <f t="shared" si="43"/>
        <v>42470.208333333328</v>
      </c>
    </row>
    <row r="656" spans="1:20" ht="17" x14ac:dyDescent="0.2">
      <c r="A656">
        <v>654</v>
      </c>
      <c r="B656" t="s">
        <v>1350</v>
      </c>
      <c r="C656" s="3" t="s">
        <v>1351</v>
      </c>
      <c r="D656">
        <v>35000</v>
      </c>
      <c r="E656">
        <v>177936</v>
      </c>
      <c r="F656" t="s">
        <v>20</v>
      </c>
      <c r="G656">
        <v>3016</v>
      </c>
      <c r="H656" t="s">
        <v>21</v>
      </c>
      <c r="I656" t="s">
        <v>22</v>
      </c>
      <c r="J656">
        <v>1440392400</v>
      </c>
      <c r="K656">
        <v>1440824400</v>
      </c>
      <c r="L656" t="b">
        <v>0</v>
      </c>
      <c r="M656" t="b">
        <v>0</v>
      </c>
      <c r="N656" t="s">
        <v>148</v>
      </c>
      <c r="O656" s="5">
        <f t="shared" si="40"/>
        <v>5.0838857142857146</v>
      </c>
      <c r="P656" s="7">
        <f t="shared" si="41"/>
        <v>58.9973474801061</v>
      </c>
      <c r="Q656" t="s">
        <v>2031</v>
      </c>
      <c r="R656" t="s">
        <v>2053</v>
      </c>
      <c r="S656" s="15">
        <f t="shared" si="42"/>
        <v>42240.208333333328</v>
      </c>
      <c r="T656" s="15">
        <f t="shared" si="43"/>
        <v>42245.208333333328</v>
      </c>
    </row>
    <row r="657" spans="1:20" ht="17" x14ac:dyDescent="0.2">
      <c r="A657">
        <v>655</v>
      </c>
      <c r="B657" t="s">
        <v>1352</v>
      </c>
      <c r="C657" s="3" t="s">
        <v>1353</v>
      </c>
      <c r="D657">
        <v>6900</v>
      </c>
      <c r="E657">
        <v>13212</v>
      </c>
      <c r="F657" t="s">
        <v>20</v>
      </c>
      <c r="G657">
        <v>264</v>
      </c>
      <c r="H657" t="s">
        <v>21</v>
      </c>
      <c r="I657" t="s">
        <v>22</v>
      </c>
      <c r="J657">
        <v>1488434400</v>
      </c>
      <c r="K657">
        <v>1489554000</v>
      </c>
      <c r="L657" t="b">
        <v>1</v>
      </c>
      <c r="M657" t="b">
        <v>0</v>
      </c>
      <c r="N657" t="s">
        <v>122</v>
      </c>
      <c r="O657" s="5">
        <f t="shared" si="40"/>
        <v>1.9147826086956521</v>
      </c>
      <c r="P657" s="7">
        <f t="shared" si="41"/>
        <v>50.045454545454547</v>
      </c>
      <c r="Q657" t="s">
        <v>2050</v>
      </c>
      <c r="R657" t="s">
        <v>2051</v>
      </c>
      <c r="S657" s="15">
        <f t="shared" si="42"/>
        <v>42796.25</v>
      </c>
      <c r="T657" s="15">
        <f t="shared" si="43"/>
        <v>42809.208333333328</v>
      </c>
    </row>
    <row r="658" spans="1:20" ht="34" x14ac:dyDescent="0.2">
      <c r="A658">
        <v>656</v>
      </c>
      <c r="B658" t="s">
        <v>1354</v>
      </c>
      <c r="C658" s="3" t="s">
        <v>1355</v>
      </c>
      <c r="D658">
        <v>118400</v>
      </c>
      <c r="E658">
        <v>49879</v>
      </c>
      <c r="F658" t="s">
        <v>14</v>
      </c>
      <c r="G658">
        <v>504</v>
      </c>
      <c r="H658" t="s">
        <v>26</v>
      </c>
      <c r="I658" t="s">
        <v>27</v>
      </c>
      <c r="J658">
        <v>1514440800</v>
      </c>
      <c r="K658">
        <v>1514872800</v>
      </c>
      <c r="L658" t="b">
        <v>0</v>
      </c>
      <c r="M658" t="b">
        <v>0</v>
      </c>
      <c r="N658" t="s">
        <v>17</v>
      </c>
      <c r="O658" s="5">
        <f t="shared" si="40"/>
        <v>0.42127533783783783</v>
      </c>
      <c r="P658" s="7">
        <f t="shared" si="41"/>
        <v>98.966269841269835</v>
      </c>
      <c r="Q658" t="s">
        <v>2029</v>
      </c>
      <c r="R658" t="s">
        <v>2030</v>
      </c>
      <c r="S658" s="15">
        <f t="shared" si="42"/>
        <v>43097.25</v>
      </c>
      <c r="T658" s="15">
        <f t="shared" si="43"/>
        <v>43102.25</v>
      </c>
    </row>
    <row r="659" spans="1:20" ht="17" x14ac:dyDescent="0.2">
      <c r="A659">
        <v>657</v>
      </c>
      <c r="B659" t="s">
        <v>1356</v>
      </c>
      <c r="C659" s="3" t="s">
        <v>1357</v>
      </c>
      <c r="D659">
        <v>10000</v>
      </c>
      <c r="E659">
        <v>824</v>
      </c>
      <c r="F659" t="s">
        <v>14</v>
      </c>
      <c r="G659">
        <v>14</v>
      </c>
      <c r="H659" t="s">
        <v>21</v>
      </c>
      <c r="I659" t="s">
        <v>22</v>
      </c>
      <c r="J659">
        <v>1514354400</v>
      </c>
      <c r="K659">
        <v>1515736800</v>
      </c>
      <c r="L659" t="b">
        <v>0</v>
      </c>
      <c r="M659" t="b">
        <v>0</v>
      </c>
      <c r="N659" t="s">
        <v>474</v>
      </c>
      <c r="O659" s="5">
        <f t="shared" si="40"/>
        <v>8.2400000000000001E-2</v>
      </c>
      <c r="P659" s="7">
        <f t="shared" si="41"/>
        <v>58.857142857142854</v>
      </c>
      <c r="Q659" t="s">
        <v>2037</v>
      </c>
      <c r="R659" t="s">
        <v>2059</v>
      </c>
      <c r="S659" s="15">
        <f t="shared" si="42"/>
        <v>43096.25</v>
      </c>
      <c r="T659" s="15">
        <f t="shared" si="43"/>
        <v>43112.25</v>
      </c>
    </row>
    <row r="660" spans="1:20" ht="17" x14ac:dyDescent="0.2">
      <c r="A660">
        <v>658</v>
      </c>
      <c r="B660" t="s">
        <v>1358</v>
      </c>
      <c r="C660" s="3" t="s">
        <v>1359</v>
      </c>
      <c r="D660">
        <v>52600</v>
      </c>
      <c r="E660">
        <v>31594</v>
      </c>
      <c r="F660" t="s">
        <v>74</v>
      </c>
      <c r="G660">
        <v>390</v>
      </c>
      <c r="H660" t="s">
        <v>21</v>
      </c>
      <c r="I660" t="s">
        <v>22</v>
      </c>
      <c r="J660">
        <v>1440910800</v>
      </c>
      <c r="K660">
        <v>1442898000</v>
      </c>
      <c r="L660" t="b">
        <v>0</v>
      </c>
      <c r="M660" t="b">
        <v>0</v>
      </c>
      <c r="N660" t="s">
        <v>23</v>
      </c>
      <c r="O660" s="5">
        <f t="shared" si="40"/>
        <v>0.60064638783269964</v>
      </c>
      <c r="P660" s="7">
        <f t="shared" si="41"/>
        <v>81.010256410256417</v>
      </c>
      <c r="Q660" t="s">
        <v>2031</v>
      </c>
      <c r="R660" t="s">
        <v>2032</v>
      </c>
      <c r="S660" s="15">
        <f t="shared" si="42"/>
        <v>42246.208333333328</v>
      </c>
      <c r="T660" s="15">
        <f t="shared" si="43"/>
        <v>42269.208333333328</v>
      </c>
    </row>
    <row r="661" spans="1:20" ht="17" x14ac:dyDescent="0.2">
      <c r="A661">
        <v>659</v>
      </c>
      <c r="B661" t="s">
        <v>1360</v>
      </c>
      <c r="C661" s="3" t="s">
        <v>1361</v>
      </c>
      <c r="D661">
        <v>120700</v>
      </c>
      <c r="E661">
        <v>57010</v>
      </c>
      <c r="F661" t="s">
        <v>14</v>
      </c>
      <c r="G661">
        <v>750</v>
      </c>
      <c r="H661" t="s">
        <v>40</v>
      </c>
      <c r="I661" t="s">
        <v>41</v>
      </c>
      <c r="J661">
        <v>1296108000</v>
      </c>
      <c r="K661">
        <v>1296194400</v>
      </c>
      <c r="L661" t="b">
        <v>0</v>
      </c>
      <c r="M661" t="b">
        <v>0</v>
      </c>
      <c r="N661" t="s">
        <v>42</v>
      </c>
      <c r="O661" s="5">
        <f t="shared" si="40"/>
        <v>0.47232808616404309</v>
      </c>
      <c r="P661" s="7">
        <f t="shared" si="41"/>
        <v>76.013333333333335</v>
      </c>
      <c r="Q661" t="s">
        <v>2037</v>
      </c>
      <c r="R661" t="s">
        <v>2038</v>
      </c>
      <c r="S661" s="15">
        <f t="shared" si="42"/>
        <v>40570.25</v>
      </c>
      <c r="T661" s="15">
        <f t="shared" si="43"/>
        <v>40571.25</v>
      </c>
    </row>
    <row r="662" spans="1:20" ht="17" x14ac:dyDescent="0.2">
      <c r="A662">
        <v>660</v>
      </c>
      <c r="B662" t="s">
        <v>1362</v>
      </c>
      <c r="C662" s="3" t="s">
        <v>1363</v>
      </c>
      <c r="D662">
        <v>9100</v>
      </c>
      <c r="E662">
        <v>7438</v>
      </c>
      <c r="F662" t="s">
        <v>14</v>
      </c>
      <c r="G662">
        <v>77</v>
      </c>
      <c r="H662" t="s">
        <v>21</v>
      </c>
      <c r="I662" t="s">
        <v>22</v>
      </c>
      <c r="J662">
        <v>1440133200</v>
      </c>
      <c r="K662">
        <v>1440910800</v>
      </c>
      <c r="L662" t="b">
        <v>1</v>
      </c>
      <c r="M662" t="b">
        <v>0</v>
      </c>
      <c r="N662" t="s">
        <v>33</v>
      </c>
      <c r="O662" s="5">
        <f t="shared" si="40"/>
        <v>0.81736263736263737</v>
      </c>
      <c r="P662" s="7">
        <f t="shared" si="41"/>
        <v>96.597402597402592</v>
      </c>
      <c r="Q662" t="s">
        <v>2035</v>
      </c>
      <c r="R662" t="s">
        <v>2036</v>
      </c>
      <c r="S662" s="15">
        <f t="shared" si="42"/>
        <v>42237.208333333328</v>
      </c>
      <c r="T662" s="15">
        <f t="shared" si="43"/>
        <v>42246.208333333328</v>
      </c>
    </row>
    <row r="663" spans="1:20" ht="17" x14ac:dyDescent="0.2">
      <c r="A663">
        <v>661</v>
      </c>
      <c r="B663" t="s">
        <v>1364</v>
      </c>
      <c r="C663" s="3" t="s">
        <v>1365</v>
      </c>
      <c r="D663">
        <v>106800</v>
      </c>
      <c r="E663">
        <v>57872</v>
      </c>
      <c r="F663" t="s">
        <v>14</v>
      </c>
      <c r="G663">
        <v>752</v>
      </c>
      <c r="H663" t="s">
        <v>36</v>
      </c>
      <c r="I663" t="s">
        <v>37</v>
      </c>
      <c r="J663">
        <v>1332910800</v>
      </c>
      <c r="K663">
        <v>1335502800</v>
      </c>
      <c r="L663" t="b">
        <v>0</v>
      </c>
      <c r="M663" t="b">
        <v>0</v>
      </c>
      <c r="N663" t="s">
        <v>159</v>
      </c>
      <c r="O663" s="5">
        <f t="shared" si="40"/>
        <v>0.54187265917603</v>
      </c>
      <c r="P663" s="7">
        <f t="shared" si="41"/>
        <v>76.957446808510639</v>
      </c>
      <c r="Q663" t="s">
        <v>2031</v>
      </c>
      <c r="R663" t="s">
        <v>2054</v>
      </c>
      <c r="S663" s="15">
        <f t="shared" si="42"/>
        <v>40996.208333333336</v>
      </c>
      <c r="T663" s="15">
        <f t="shared" si="43"/>
        <v>41026.208333333336</v>
      </c>
    </row>
    <row r="664" spans="1:20" ht="17" x14ac:dyDescent="0.2">
      <c r="A664">
        <v>662</v>
      </c>
      <c r="B664" t="s">
        <v>1366</v>
      </c>
      <c r="C664" s="3" t="s">
        <v>1367</v>
      </c>
      <c r="D664">
        <v>9100</v>
      </c>
      <c r="E664">
        <v>8906</v>
      </c>
      <c r="F664" t="s">
        <v>14</v>
      </c>
      <c r="G664">
        <v>131</v>
      </c>
      <c r="H664" t="s">
        <v>21</v>
      </c>
      <c r="I664" t="s">
        <v>22</v>
      </c>
      <c r="J664">
        <v>1544335200</v>
      </c>
      <c r="K664">
        <v>1544680800</v>
      </c>
      <c r="L664" t="b">
        <v>0</v>
      </c>
      <c r="M664" t="b">
        <v>0</v>
      </c>
      <c r="N664" t="s">
        <v>33</v>
      </c>
      <c r="O664" s="5">
        <f t="shared" si="40"/>
        <v>0.97868131868131869</v>
      </c>
      <c r="P664" s="7">
        <f t="shared" si="41"/>
        <v>67.984732824427482</v>
      </c>
      <c r="Q664" t="s">
        <v>2035</v>
      </c>
      <c r="R664" t="s">
        <v>2036</v>
      </c>
      <c r="S664" s="15">
        <f t="shared" si="42"/>
        <v>43443.25</v>
      </c>
      <c r="T664" s="15">
        <f t="shared" si="43"/>
        <v>43447.25</v>
      </c>
    </row>
    <row r="665" spans="1:20" ht="17" x14ac:dyDescent="0.2">
      <c r="A665">
        <v>663</v>
      </c>
      <c r="B665" t="s">
        <v>1368</v>
      </c>
      <c r="C665" s="3" t="s">
        <v>1369</v>
      </c>
      <c r="D665">
        <v>10000</v>
      </c>
      <c r="E665">
        <v>7724</v>
      </c>
      <c r="F665" t="s">
        <v>14</v>
      </c>
      <c r="G665">
        <v>87</v>
      </c>
      <c r="H665" t="s">
        <v>21</v>
      </c>
      <c r="I665" t="s">
        <v>22</v>
      </c>
      <c r="J665">
        <v>1286427600</v>
      </c>
      <c r="K665">
        <v>1288414800</v>
      </c>
      <c r="L665" t="b">
        <v>0</v>
      </c>
      <c r="M665" t="b">
        <v>0</v>
      </c>
      <c r="N665" t="s">
        <v>33</v>
      </c>
      <c r="O665" s="5">
        <f t="shared" si="40"/>
        <v>0.77239999999999998</v>
      </c>
      <c r="P665" s="7">
        <f t="shared" si="41"/>
        <v>88.781609195402297</v>
      </c>
      <c r="Q665" t="s">
        <v>2035</v>
      </c>
      <c r="R665" t="s">
        <v>2036</v>
      </c>
      <c r="S665" s="15">
        <f t="shared" si="42"/>
        <v>40458.208333333336</v>
      </c>
      <c r="T665" s="15">
        <f t="shared" si="43"/>
        <v>40481.208333333336</v>
      </c>
    </row>
    <row r="666" spans="1:20" ht="17" x14ac:dyDescent="0.2">
      <c r="A666">
        <v>664</v>
      </c>
      <c r="B666" t="s">
        <v>708</v>
      </c>
      <c r="C666" s="3" t="s">
        <v>1370</v>
      </c>
      <c r="D666">
        <v>79400</v>
      </c>
      <c r="E666">
        <v>26571</v>
      </c>
      <c r="F666" t="s">
        <v>14</v>
      </c>
      <c r="G666">
        <v>1063</v>
      </c>
      <c r="H666" t="s">
        <v>21</v>
      </c>
      <c r="I666" t="s">
        <v>22</v>
      </c>
      <c r="J666">
        <v>1329717600</v>
      </c>
      <c r="K666">
        <v>1330581600</v>
      </c>
      <c r="L666" t="b">
        <v>0</v>
      </c>
      <c r="M666" t="b">
        <v>0</v>
      </c>
      <c r="N666" t="s">
        <v>159</v>
      </c>
      <c r="O666" s="5">
        <f t="shared" si="40"/>
        <v>0.33464735516372796</v>
      </c>
      <c r="P666" s="7">
        <f t="shared" si="41"/>
        <v>24.99623706491063</v>
      </c>
      <c r="Q666" t="s">
        <v>2031</v>
      </c>
      <c r="R666" t="s">
        <v>2054</v>
      </c>
      <c r="S666" s="15">
        <f t="shared" si="42"/>
        <v>40959.25</v>
      </c>
      <c r="T666" s="15">
        <f t="shared" si="43"/>
        <v>40969.25</v>
      </c>
    </row>
    <row r="667" spans="1:20" ht="17" x14ac:dyDescent="0.2">
      <c r="A667">
        <v>665</v>
      </c>
      <c r="B667" t="s">
        <v>1371</v>
      </c>
      <c r="C667" s="3" t="s">
        <v>1372</v>
      </c>
      <c r="D667">
        <v>5100</v>
      </c>
      <c r="E667">
        <v>12219</v>
      </c>
      <c r="F667" t="s">
        <v>20</v>
      </c>
      <c r="G667">
        <v>272</v>
      </c>
      <c r="H667" t="s">
        <v>21</v>
      </c>
      <c r="I667" t="s">
        <v>22</v>
      </c>
      <c r="J667">
        <v>1310187600</v>
      </c>
      <c r="K667">
        <v>1311397200</v>
      </c>
      <c r="L667" t="b">
        <v>0</v>
      </c>
      <c r="M667" t="b">
        <v>1</v>
      </c>
      <c r="N667" t="s">
        <v>42</v>
      </c>
      <c r="O667" s="5">
        <f t="shared" si="40"/>
        <v>2.3958823529411766</v>
      </c>
      <c r="P667" s="7">
        <f t="shared" si="41"/>
        <v>44.922794117647058</v>
      </c>
      <c r="Q667" t="s">
        <v>2037</v>
      </c>
      <c r="R667" t="s">
        <v>2038</v>
      </c>
      <c r="S667" s="15">
        <f t="shared" si="42"/>
        <v>40733.208333333336</v>
      </c>
      <c r="T667" s="15">
        <f t="shared" si="43"/>
        <v>40747.208333333336</v>
      </c>
    </row>
    <row r="668" spans="1:20" ht="17" x14ac:dyDescent="0.2">
      <c r="A668">
        <v>666</v>
      </c>
      <c r="B668" t="s">
        <v>1373</v>
      </c>
      <c r="C668" s="3" t="s">
        <v>1374</v>
      </c>
      <c r="D668">
        <v>3100</v>
      </c>
      <c r="E668">
        <v>1985</v>
      </c>
      <c r="F668" t="s">
        <v>74</v>
      </c>
      <c r="G668">
        <v>25</v>
      </c>
      <c r="H668" t="s">
        <v>21</v>
      </c>
      <c r="I668" t="s">
        <v>22</v>
      </c>
      <c r="J668">
        <v>1377838800</v>
      </c>
      <c r="K668">
        <v>1378357200</v>
      </c>
      <c r="L668" t="b">
        <v>0</v>
      </c>
      <c r="M668" t="b">
        <v>1</v>
      </c>
      <c r="N668" t="s">
        <v>33</v>
      </c>
      <c r="O668" s="5">
        <f t="shared" si="40"/>
        <v>0.64032258064516134</v>
      </c>
      <c r="P668" s="7">
        <f t="shared" si="41"/>
        <v>79.400000000000006</v>
      </c>
      <c r="Q668" t="s">
        <v>2035</v>
      </c>
      <c r="R668" t="s">
        <v>2036</v>
      </c>
      <c r="S668" s="15">
        <f t="shared" si="42"/>
        <v>41516.208333333336</v>
      </c>
      <c r="T668" s="15">
        <f t="shared" si="43"/>
        <v>41522.208333333336</v>
      </c>
    </row>
    <row r="669" spans="1:20" ht="34" x14ac:dyDescent="0.2">
      <c r="A669">
        <v>667</v>
      </c>
      <c r="B669" t="s">
        <v>1375</v>
      </c>
      <c r="C669" s="3" t="s">
        <v>1376</v>
      </c>
      <c r="D669">
        <v>6900</v>
      </c>
      <c r="E669">
        <v>12155</v>
      </c>
      <c r="F669" t="s">
        <v>20</v>
      </c>
      <c r="G669">
        <v>419</v>
      </c>
      <c r="H669" t="s">
        <v>21</v>
      </c>
      <c r="I669" t="s">
        <v>22</v>
      </c>
      <c r="J669">
        <v>1410325200</v>
      </c>
      <c r="K669">
        <v>1411102800</v>
      </c>
      <c r="L669" t="b">
        <v>0</v>
      </c>
      <c r="M669" t="b">
        <v>0</v>
      </c>
      <c r="N669" t="s">
        <v>1029</v>
      </c>
      <c r="O669" s="5">
        <f t="shared" si="40"/>
        <v>1.7615942028985507</v>
      </c>
      <c r="P669" s="7">
        <f t="shared" si="41"/>
        <v>29.009546539379475</v>
      </c>
      <c r="Q669" t="s">
        <v>2060</v>
      </c>
      <c r="R669" t="s">
        <v>2061</v>
      </c>
      <c r="S669" s="15">
        <f t="shared" si="42"/>
        <v>41892.208333333336</v>
      </c>
      <c r="T669" s="15">
        <f t="shared" si="43"/>
        <v>41901.208333333336</v>
      </c>
    </row>
    <row r="670" spans="1:20" ht="34" x14ac:dyDescent="0.2">
      <c r="A670">
        <v>668</v>
      </c>
      <c r="B670" t="s">
        <v>1377</v>
      </c>
      <c r="C670" s="3" t="s">
        <v>1378</v>
      </c>
      <c r="D670">
        <v>27500</v>
      </c>
      <c r="E670">
        <v>5593</v>
      </c>
      <c r="F670" t="s">
        <v>14</v>
      </c>
      <c r="G670">
        <v>76</v>
      </c>
      <c r="H670" t="s">
        <v>21</v>
      </c>
      <c r="I670" t="s">
        <v>22</v>
      </c>
      <c r="J670">
        <v>1343797200</v>
      </c>
      <c r="K670">
        <v>1344834000</v>
      </c>
      <c r="L670" t="b">
        <v>0</v>
      </c>
      <c r="M670" t="b">
        <v>0</v>
      </c>
      <c r="N670" t="s">
        <v>33</v>
      </c>
      <c r="O670" s="5">
        <f t="shared" si="40"/>
        <v>0.20338181818181819</v>
      </c>
      <c r="P670" s="7">
        <f t="shared" si="41"/>
        <v>73.59210526315789</v>
      </c>
      <c r="Q670" t="s">
        <v>2035</v>
      </c>
      <c r="R670" t="s">
        <v>2036</v>
      </c>
      <c r="S670" s="15">
        <f t="shared" si="42"/>
        <v>41122.208333333336</v>
      </c>
      <c r="T670" s="15">
        <f t="shared" si="43"/>
        <v>41134.208333333336</v>
      </c>
    </row>
    <row r="671" spans="1:20" ht="17" x14ac:dyDescent="0.2">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 t="shared" si="40"/>
        <v>3.5864754098360656</v>
      </c>
      <c r="P671" s="7">
        <f t="shared" si="41"/>
        <v>107.97038864898211</v>
      </c>
      <c r="Q671" t="s">
        <v>2035</v>
      </c>
      <c r="R671" t="s">
        <v>2036</v>
      </c>
      <c r="S671" s="15">
        <f t="shared" si="42"/>
        <v>42912.208333333328</v>
      </c>
      <c r="T671" s="15">
        <f t="shared" si="43"/>
        <v>42921.208333333328</v>
      </c>
    </row>
    <row r="672" spans="1:20" ht="34" x14ac:dyDescent="0.2">
      <c r="A672">
        <v>670</v>
      </c>
      <c r="B672" t="s">
        <v>1334</v>
      </c>
      <c r="C672" s="3" t="s">
        <v>1381</v>
      </c>
      <c r="D672">
        <v>16200</v>
      </c>
      <c r="E672">
        <v>75955</v>
      </c>
      <c r="F672" t="s">
        <v>20</v>
      </c>
      <c r="G672">
        <v>1101</v>
      </c>
      <c r="H672" t="s">
        <v>21</v>
      </c>
      <c r="I672" t="s">
        <v>22</v>
      </c>
      <c r="J672">
        <v>1456380000</v>
      </c>
      <c r="K672">
        <v>1457416800</v>
      </c>
      <c r="L672" t="b">
        <v>0</v>
      </c>
      <c r="M672" t="b">
        <v>0</v>
      </c>
      <c r="N672" t="s">
        <v>60</v>
      </c>
      <c r="O672" s="5">
        <f t="shared" si="40"/>
        <v>4.6885802469135802</v>
      </c>
      <c r="P672" s="7">
        <f t="shared" si="41"/>
        <v>68.987284287011803</v>
      </c>
      <c r="Q672" t="s">
        <v>2031</v>
      </c>
      <c r="R672" t="s">
        <v>2041</v>
      </c>
      <c r="S672" s="15">
        <f t="shared" si="42"/>
        <v>42425.25</v>
      </c>
      <c r="T672" s="15">
        <f t="shared" si="43"/>
        <v>42437.25</v>
      </c>
    </row>
    <row r="673" spans="1:20" ht="34" x14ac:dyDescent="0.2">
      <c r="A673">
        <v>671</v>
      </c>
      <c r="B673" t="s">
        <v>1382</v>
      </c>
      <c r="C673" s="3" t="s">
        <v>1383</v>
      </c>
      <c r="D673">
        <v>97600</v>
      </c>
      <c r="E673">
        <v>119127</v>
      </c>
      <c r="F673" t="s">
        <v>20</v>
      </c>
      <c r="G673">
        <v>1073</v>
      </c>
      <c r="H673" t="s">
        <v>21</v>
      </c>
      <c r="I673" t="s">
        <v>22</v>
      </c>
      <c r="J673">
        <v>1280552400</v>
      </c>
      <c r="K673">
        <v>1280898000</v>
      </c>
      <c r="L673" t="b">
        <v>0</v>
      </c>
      <c r="M673" t="b">
        <v>1</v>
      </c>
      <c r="N673" t="s">
        <v>33</v>
      </c>
      <c r="O673" s="5">
        <f t="shared" si="40"/>
        <v>1.220563524590164</v>
      </c>
      <c r="P673" s="7">
        <f t="shared" si="41"/>
        <v>111.02236719478098</v>
      </c>
      <c r="Q673" t="s">
        <v>2035</v>
      </c>
      <c r="R673" t="s">
        <v>2036</v>
      </c>
      <c r="S673" s="15">
        <f t="shared" si="42"/>
        <v>40390.208333333336</v>
      </c>
      <c r="T673" s="15">
        <f t="shared" si="43"/>
        <v>40394.208333333336</v>
      </c>
    </row>
    <row r="674" spans="1:20" ht="17" x14ac:dyDescent="0.2">
      <c r="A674">
        <v>672</v>
      </c>
      <c r="B674" t="s">
        <v>1384</v>
      </c>
      <c r="C674" s="3" t="s">
        <v>1385</v>
      </c>
      <c r="D674">
        <v>197900</v>
      </c>
      <c r="E674">
        <v>110689</v>
      </c>
      <c r="F674" t="s">
        <v>14</v>
      </c>
      <c r="G674">
        <v>4428</v>
      </c>
      <c r="H674" t="s">
        <v>26</v>
      </c>
      <c r="I674" t="s">
        <v>27</v>
      </c>
      <c r="J674">
        <v>1521608400</v>
      </c>
      <c r="K674">
        <v>1522472400</v>
      </c>
      <c r="L674" t="b">
        <v>0</v>
      </c>
      <c r="M674" t="b">
        <v>0</v>
      </c>
      <c r="N674" t="s">
        <v>33</v>
      </c>
      <c r="O674" s="5">
        <f t="shared" si="40"/>
        <v>0.55931783729156137</v>
      </c>
      <c r="P674" s="7">
        <f t="shared" si="41"/>
        <v>24.997515808491418</v>
      </c>
      <c r="Q674" t="s">
        <v>2035</v>
      </c>
      <c r="R674" t="s">
        <v>2036</v>
      </c>
      <c r="S674" s="15">
        <f t="shared" si="42"/>
        <v>43180.208333333328</v>
      </c>
      <c r="T674" s="15">
        <f t="shared" si="43"/>
        <v>43190.208333333328</v>
      </c>
    </row>
    <row r="675" spans="1:20" ht="17" x14ac:dyDescent="0.2">
      <c r="A675">
        <v>673</v>
      </c>
      <c r="B675" t="s">
        <v>1386</v>
      </c>
      <c r="C675" s="3" t="s">
        <v>1387</v>
      </c>
      <c r="D675">
        <v>5600</v>
      </c>
      <c r="E675">
        <v>2445</v>
      </c>
      <c r="F675" t="s">
        <v>14</v>
      </c>
      <c r="G675">
        <v>58</v>
      </c>
      <c r="H675" t="s">
        <v>107</v>
      </c>
      <c r="I675" t="s">
        <v>108</v>
      </c>
      <c r="J675">
        <v>1460696400</v>
      </c>
      <c r="K675">
        <v>1462510800</v>
      </c>
      <c r="L675" t="b">
        <v>0</v>
      </c>
      <c r="M675" t="b">
        <v>0</v>
      </c>
      <c r="N675" t="s">
        <v>60</v>
      </c>
      <c r="O675" s="5">
        <f t="shared" si="40"/>
        <v>0.43660714285714286</v>
      </c>
      <c r="P675" s="7">
        <f t="shared" si="41"/>
        <v>42.155172413793103</v>
      </c>
      <c r="Q675" t="s">
        <v>2031</v>
      </c>
      <c r="R675" t="s">
        <v>2041</v>
      </c>
      <c r="S675" s="15">
        <f t="shared" si="42"/>
        <v>42475.208333333328</v>
      </c>
      <c r="T675" s="15">
        <f t="shared" si="43"/>
        <v>42496.208333333328</v>
      </c>
    </row>
    <row r="676" spans="1:20" ht="17" x14ac:dyDescent="0.2">
      <c r="A676">
        <v>674</v>
      </c>
      <c r="B676" t="s">
        <v>1388</v>
      </c>
      <c r="C676" s="3" t="s">
        <v>1389</v>
      </c>
      <c r="D676">
        <v>170700</v>
      </c>
      <c r="E676">
        <v>57250</v>
      </c>
      <c r="F676" t="s">
        <v>74</v>
      </c>
      <c r="G676">
        <v>1218</v>
      </c>
      <c r="H676" t="s">
        <v>21</v>
      </c>
      <c r="I676" t="s">
        <v>22</v>
      </c>
      <c r="J676">
        <v>1313730000</v>
      </c>
      <c r="K676">
        <v>1317790800</v>
      </c>
      <c r="L676" t="b">
        <v>0</v>
      </c>
      <c r="M676" t="b">
        <v>0</v>
      </c>
      <c r="N676" t="s">
        <v>122</v>
      </c>
      <c r="O676" s="5">
        <f t="shared" si="40"/>
        <v>0.33538371411833628</v>
      </c>
      <c r="P676" s="7">
        <f t="shared" si="41"/>
        <v>47.003284072249592</v>
      </c>
      <c r="Q676" t="s">
        <v>2050</v>
      </c>
      <c r="R676" t="s">
        <v>2051</v>
      </c>
      <c r="S676" s="15">
        <f t="shared" si="42"/>
        <v>40774.208333333336</v>
      </c>
      <c r="T676" s="15">
        <f t="shared" si="43"/>
        <v>40821.208333333336</v>
      </c>
    </row>
    <row r="677" spans="1:20" ht="17" x14ac:dyDescent="0.2">
      <c r="A677">
        <v>675</v>
      </c>
      <c r="B677" t="s">
        <v>1390</v>
      </c>
      <c r="C677" s="3" t="s">
        <v>1391</v>
      </c>
      <c r="D677">
        <v>9700</v>
      </c>
      <c r="E677">
        <v>11929</v>
      </c>
      <c r="F677" t="s">
        <v>20</v>
      </c>
      <c r="G677">
        <v>331</v>
      </c>
      <c r="H677" t="s">
        <v>21</v>
      </c>
      <c r="I677" t="s">
        <v>22</v>
      </c>
      <c r="J677">
        <v>1568178000</v>
      </c>
      <c r="K677">
        <v>1568782800</v>
      </c>
      <c r="L677" t="b">
        <v>0</v>
      </c>
      <c r="M677" t="b">
        <v>0</v>
      </c>
      <c r="N677" t="s">
        <v>1029</v>
      </c>
      <c r="O677" s="5">
        <f t="shared" si="40"/>
        <v>1.2297938144329896</v>
      </c>
      <c r="P677" s="7">
        <f t="shared" si="41"/>
        <v>36.0392749244713</v>
      </c>
      <c r="Q677" t="s">
        <v>2060</v>
      </c>
      <c r="R677" t="s">
        <v>2061</v>
      </c>
      <c r="S677" s="15">
        <f t="shared" si="42"/>
        <v>43719.208333333328</v>
      </c>
      <c r="T677" s="15">
        <f t="shared" si="43"/>
        <v>43726.208333333328</v>
      </c>
    </row>
    <row r="678" spans="1:20" ht="17" x14ac:dyDescent="0.2">
      <c r="A678">
        <v>676</v>
      </c>
      <c r="B678" t="s">
        <v>1392</v>
      </c>
      <c r="C678" s="3" t="s">
        <v>1393</v>
      </c>
      <c r="D678">
        <v>62300</v>
      </c>
      <c r="E678">
        <v>118214</v>
      </c>
      <c r="F678" t="s">
        <v>20</v>
      </c>
      <c r="G678">
        <v>1170</v>
      </c>
      <c r="H678" t="s">
        <v>21</v>
      </c>
      <c r="I678" t="s">
        <v>22</v>
      </c>
      <c r="J678">
        <v>1348635600</v>
      </c>
      <c r="K678">
        <v>1349413200</v>
      </c>
      <c r="L678" t="b">
        <v>0</v>
      </c>
      <c r="M678" t="b">
        <v>0</v>
      </c>
      <c r="N678" t="s">
        <v>122</v>
      </c>
      <c r="O678" s="5">
        <f t="shared" si="40"/>
        <v>1.8974959871589085</v>
      </c>
      <c r="P678" s="7">
        <f t="shared" si="41"/>
        <v>101.03760683760684</v>
      </c>
      <c r="Q678" t="s">
        <v>2050</v>
      </c>
      <c r="R678" t="s">
        <v>2051</v>
      </c>
      <c r="S678" s="15">
        <f t="shared" si="42"/>
        <v>41178.208333333336</v>
      </c>
      <c r="T678" s="15">
        <f t="shared" si="43"/>
        <v>41187.208333333336</v>
      </c>
    </row>
    <row r="679" spans="1:20" ht="17" x14ac:dyDescent="0.2">
      <c r="A679">
        <v>677</v>
      </c>
      <c r="B679" t="s">
        <v>1394</v>
      </c>
      <c r="C679" s="3" t="s">
        <v>1395</v>
      </c>
      <c r="D679">
        <v>5300</v>
      </c>
      <c r="E679">
        <v>4432</v>
      </c>
      <c r="F679" t="s">
        <v>14</v>
      </c>
      <c r="G679">
        <v>111</v>
      </c>
      <c r="H679" t="s">
        <v>21</v>
      </c>
      <c r="I679" t="s">
        <v>22</v>
      </c>
      <c r="J679">
        <v>1468126800</v>
      </c>
      <c r="K679">
        <v>1472446800</v>
      </c>
      <c r="L679" t="b">
        <v>0</v>
      </c>
      <c r="M679" t="b">
        <v>0</v>
      </c>
      <c r="N679" t="s">
        <v>119</v>
      </c>
      <c r="O679" s="5">
        <f t="shared" si="40"/>
        <v>0.83622641509433959</v>
      </c>
      <c r="P679" s="7">
        <f t="shared" si="41"/>
        <v>39.927927927927925</v>
      </c>
      <c r="Q679" t="s">
        <v>2043</v>
      </c>
      <c r="R679" t="s">
        <v>2049</v>
      </c>
      <c r="S679" s="15">
        <f t="shared" si="42"/>
        <v>42561.208333333328</v>
      </c>
      <c r="T679" s="15">
        <f t="shared" si="43"/>
        <v>42611.208333333328</v>
      </c>
    </row>
    <row r="680" spans="1:20" ht="17" x14ac:dyDescent="0.2">
      <c r="A680">
        <v>678</v>
      </c>
      <c r="B680" t="s">
        <v>1396</v>
      </c>
      <c r="C680" s="3" t="s">
        <v>1397</v>
      </c>
      <c r="D680">
        <v>99500</v>
      </c>
      <c r="E680">
        <v>17879</v>
      </c>
      <c r="F680" t="s">
        <v>74</v>
      </c>
      <c r="G680">
        <v>215</v>
      </c>
      <c r="H680" t="s">
        <v>21</v>
      </c>
      <c r="I680" t="s">
        <v>22</v>
      </c>
      <c r="J680">
        <v>1547877600</v>
      </c>
      <c r="K680">
        <v>1548050400</v>
      </c>
      <c r="L680" t="b">
        <v>0</v>
      </c>
      <c r="M680" t="b">
        <v>0</v>
      </c>
      <c r="N680" t="s">
        <v>53</v>
      </c>
      <c r="O680" s="5">
        <f t="shared" si="40"/>
        <v>0.17968844221105529</v>
      </c>
      <c r="P680" s="7">
        <f t="shared" si="41"/>
        <v>83.158139534883716</v>
      </c>
      <c r="Q680" t="s">
        <v>2037</v>
      </c>
      <c r="R680" t="s">
        <v>2040</v>
      </c>
      <c r="S680" s="15">
        <f t="shared" si="42"/>
        <v>43484.25</v>
      </c>
      <c r="T680" s="15">
        <f t="shared" si="43"/>
        <v>43486.25</v>
      </c>
    </row>
    <row r="681" spans="1:20" ht="17" x14ac:dyDescent="0.2">
      <c r="A681">
        <v>679</v>
      </c>
      <c r="B681" t="s">
        <v>668</v>
      </c>
      <c r="C681" s="3" t="s">
        <v>1398</v>
      </c>
      <c r="D681">
        <v>1400</v>
      </c>
      <c r="E681">
        <v>14511</v>
      </c>
      <c r="F681" t="s">
        <v>20</v>
      </c>
      <c r="G681">
        <v>363</v>
      </c>
      <c r="H681" t="s">
        <v>21</v>
      </c>
      <c r="I681" t="s">
        <v>22</v>
      </c>
      <c r="J681">
        <v>1571374800</v>
      </c>
      <c r="K681">
        <v>1571806800</v>
      </c>
      <c r="L681" t="b">
        <v>0</v>
      </c>
      <c r="M681" t="b">
        <v>1</v>
      </c>
      <c r="N681" t="s">
        <v>17</v>
      </c>
      <c r="O681" s="5">
        <f t="shared" si="40"/>
        <v>10.365</v>
      </c>
      <c r="P681" s="7">
        <f t="shared" si="41"/>
        <v>39.97520661157025</v>
      </c>
      <c r="Q681" t="s">
        <v>2029</v>
      </c>
      <c r="R681" t="s">
        <v>2030</v>
      </c>
      <c r="S681" s="15">
        <f t="shared" si="42"/>
        <v>43756.208333333328</v>
      </c>
      <c r="T681" s="15">
        <f t="shared" si="43"/>
        <v>43761.208333333328</v>
      </c>
    </row>
    <row r="682" spans="1:20" ht="34" x14ac:dyDescent="0.2">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 t="shared" si="40"/>
        <v>0.97405219780219776</v>
      </c>
      <c r="P682" s="7">
        <f t="shared" si="41"/>
        <v>47.993908629441627</v>
      </c>
      <c r="Q682" t="s">
        <v>2046</v>
      </c>
      <c r="R682" t="s">
        <v>2057</v>
      </c>
      <c r="S682" s="15">
        <f t="shared" si="42"/>
        <v>43813.25</v>
      </c>
      <c r="T682" s="15">
        <f t="shared" si="43"/>
        <v>43815.25</v>
      </c>
    </row>
    <row r="683" spans="1:20" ht="34" x14ac:dyDescent="0.2">
      <c r="A683">
        <v>681</v>
      </c>
      <c r="B683" t="s">
        <v>1401</v>
      </c>
      <c r="C683" s="3" t="s">
        <v>1402</v>
      </c>
      <c r="D683">
        <v>184100</v>
      </c>
      <c r="E683">
        <v>159037</v>
      </c>
      <c r="F683" t="s">
        <v>14</v>
      </c>
      <c r="G683">
        <v>1657</v>
      </c>
      <c r="H683" t="s">
        <v>21</v>
      </c>
      <c r="I683" t="s">
        <v>22</v>
      </c>
      <c r="J683">
        <v>1324447200</v>
      </c>
      <c r="K683">
        <v>1324965600</v>
      </c>
      <c r="L683" t="b">
        <v>0</v>
      </c>
      <c r="M683" t="b">
        <v>0</v>
      </c>
      <c r="N683" t="s">
        <v>33</v>
      </c>
      <c r="O683" s="5">
        <f t="shared" si="40"/>
        <v>0.86386203150461705</v>
      </c>
      <c r="P683" s="7">
        <f t="shared" si="41"/>
        <v>95.978877489438744</v>
      </c>
      <c r="Q683" t="s">
        <v>2035</v>
      </c>
      <c r="R683" t="s">
        <v>2036</v>
      </c>
      <c r="S683" s="15">
        <f t="shared" si="42"/>
        <v>40898.25</v>
      </c>
      <c r="T683" s="15">
        <f t="shared" si="43"/>
        <v>40904.25</v>
      </c>
    </row>
    <row r="684" spans="1:20" ht="17" x14ac:dyDescent="0.2">
      <c r="A684">
        <v>682</v>
      </c>
      <c r="B684" t="s">
        <v>1403</v>
      </c>
      <c r="C684" s="3" t="s">
        <v>1404</v>
      </c>
      <c r="D684">
        <v>5400</v>
      </c>
      <c r="E684">
        <v>8109</v>
      </c>
      <c r="F684" t="s">
        <v>20</v>
      </c>
      <c r="G684">
        <v>103</v>
      </c>
      <c r="H684" t="s">
        <v>21</v>
      </c>
      <c r="I684" t="s">
        <v>22</v>
      </c>
      <c r="J684">
        <v>1386741600</v>
      </c>
      <c r="K684">
        <v>1387519200</v>
      </c>
      <c r="L684" t="b">
        <v>0</v>
      </c>
      <c r="M684" t="b">
        <v>0</v>
      </c>
      <c r="N684" t="s">
        <v>33</v>
      </c>
      <c r="O684" s="5">
        <f t="shared" si="40"/>
        <v>1.5016666666666667</v>
      </c>
      <c r="P684" s="7">
        <f t="shared" si="41"/>
        <v>78.728155339805824</v>
      </c>
      <c r="Q684" t="s">
        <v>2035</v>
      </c>
      <c r="R684" t="s">
        <v>2036</v>
      </c>
      <c r="S684" s="15">
        <f t="shared" si="42"/>
        <v>41619.25</v>
      </c>
      <c r="T684" s="15">
        <f t="shared" si="43"/>
        <v>41628.25</v>
      </c>
    </row>
    <row r="685" spans="1:20" ht="17" x14ac:dyDescent="0.2">
      <c r="A685">
        <v>683</v>
      </c>
      <c r="B685" t="s">
        <v>1405</v>
      </c>
      <c r="C685" s="3" t="s">
        <v>1406</v>
      </c>
      <c r="D685">
        <v>2300</v>
      </c>
      <c r="E685">
        <v>8244</v>
      </c>
      <c r="F685" t="s">
        <v>20</v>
      </c>
      <c r="G685">
        <v>147</v>
      </c>
      <c r="H685" t="s">
        <v>21</v>
      </c>
      <c r="I685" t="s">
        <v>22</v>
      </c>
      <c r="J685">
        <v>1537074000</v>
      </c>
      <c r="K685">
        <v>1537246800</v>
      </c>
      <c r="L685" t="b">
        <v>0</v>
      </c>
      <c r="M685" t="b">
        <v>0</v>
      </c>
      <c r="N685" t="s">
        <v>33</v>
      </c>
      <c r="O685" s="5">
        <f t="shared" si="40"/>
        <v>3.5843478260869563</v>
      </c>
      <c r="P685" s="7">
        <f t="shared" si="41"/>
        <v>56.081632653061227</v>
      </c>
      <c r="Q685" t="s">
        <v>2035</v>
      </c>
      <c r="R685" t="s">
        <v>2036</v>
      </c>
      <c r="S685" s="15">
        <f t="shared" si="42"/>
        <v>43359.208333333328</v>
      </c>
      <c r="T685" s="15">
        <f t="shared" si="43"/>
        <v>43361.208333333328</v>
      </c>
    </row>
    <row r="686" spans="1:20" ht="17" x14ac:dyDescent="0.2">
      <c r="A686">
        <v>684</v>
      </c>
      <c r="B686" t="s">
        <v>1407</v>
      </c>
      <c r="C686" s="3" t="s">
        <v>1408</v>
      </c>
      <c r="D686">
        <v>1400</v>
      </c>
      <c r="E686">
        <v>7600</v>
      </c>
      <c r="F686" t="s">
        <v>20</v>
      </c>
      <c r="G686">
        <v>110</v>
      </c>
      <c r="H686" t="s">
        <v>15</v>
      </c>
      <c r="I686" t="s">
        <v>16</v>
      </c>
      <c r="J686">
        <v>1277787600</v>
      </c>
      <c r="K686">
        <v>1279515600</v>
      </c>
      <c r="L686" t="b">
        <v>0</v>
      </c>
      <c r="M686" t="b">
        <v>0</v>
      </c>
      <c r="N686" t="s">
        <v>68</v>
      </c>
      <c r="O686" s="5">
        <f t="shared" si="40"/>
        <v>5.4285714285714288</v>
      </c>
      <c r="P686" s="7">
        <f t="shared" si="41"/>
        <v>69.090909090909093</v>
      </c>
      <c r="Q686" t="s">
        <v>2043</v>
      </c>
      <c r="R686" t="s">
        <v>2044</v>
      </c>
      <c r="S686" s="15">
        <f t="shared" si="42"/>
        <v>40358.208333333336</v>
      </c>
      <c r="T686" s="15">
        <f t="shared" si="43"/>
        <v>40378.208333333336</v>
      </c>
    </row>
    <row r="687" spans="1:20" ht="17" x14ac:dyDescent="0.2">
      <c r="A687">
        <v>685</v>
      </c>
      <c r="B687" t="s">
        <v>1409</v>
      </c>
      <c r="C687" s="3" t="s">
        <v>1410</v>
      </c>
      <c r="D687">
        <v>140000</v>
      </c>
      <c r="E687">
        <v>94501</v>
      </c>
      <c r="F687" t="s">
        <v>14</v>
      </c>
      <c r="G687">
        <v>926</v>
      </c>
      <c r="H687" t="s">
        <v>15</v>
      </c>
      <c r="I687" t="s">
        <v>16</v>
      </c>
      <c r="J687">
        <v>1440306000</v>
      </c>
      <c r="K687">
        <v>1442379600</v>
      </c>
      <c r="L687" t="b">
        <v>0</v>
      </c>
      <c r="M687" t="b">
        <v>0</v>
      </c>
      <c r="N687" t="s">
        <v>33</v>
      </c>
      <c r="O687" s="5">
        <f t="shared" si="40"/>
        <v>0.67500714285714281</v>
      </c>
      <c r="P687" s="7">
        <f t="shared" si="41"/>
        <v>102.05291576673866</v>
      </c>
      <c r="Q687" t="s">
        <v>2035</v>
      </c>
      <c r="R687" t="s">
        <v>2036</v>
      </c>
      <c r="S687" s="15">
        <f t="shared" si="42"/>
        <v>42239.208333333328</v>
      </c>
      <c r="T687" s="15">
        <f t="shared" si="43"/>
        <v>42263.208333333328</v>
      </c>
    </row>
    <row r="688" spans="1:20" ht="17" x14ac:dyDescent="0.2">
      <c r="A688">
        <v>686</v>
      </c>
      <c r="B688" t="s">
        <v>1411</v>
      </c>
      <c r="C688" s="3" t="s">
        <v>1412</v>
      </c>
      <c r="D688">
        <v>7500</v>
      </c>
      <c r="E688">
        <v>14381</v>
      </c>
      <c r="F688" t="s">
        <v>20</v>
      </c>
      <c r="G688">
        <v>134</v>
      </c>
      <c r="H688" t="s">
        <v>21</v>
      </c>
      <c r="I688" t="s">
        <v>22</v>
      </c>
      <c r="J688">
        <v>1522126800</v>
      </c>
      <c r="K688">
        <v>1523077200</v>
      </c>
      <c r="L688" t="b">
        <v>0</v>
      </c>
      <c r="M688" t="b">
        <v>0</v>
      </c>
      <c r="N688" t="s">
        <v>65</v>
      </c>
      <c r="O688" s="5">
        <f t="shared" si="40"/>
        <v>1.9174666666666667</v>
      </c>
      <c r="P688" s="7">
        <f t="shared" si="41"/>
        <v>107.32089552238806</v>
      </c>
      <c r="Q688" t="s">
        <v>2033</v>
      </c>
      <c r="R688" t="s">
        <v>2042</v>
      </c>
      <c r="S688" s="15">
        <f t="shared" si="42"/>
        <v>43186.208333333328</v>
      </c>
      <c r="T688" s="15">
        <f t="shared" si="43"/>
        <v>43197.208333333328</v>
      </c>
    </row>
    <row r="689" spans="1:20" ht="17" x14ac:dyDescent="0.2">
      <c r="A689">
        <v>687</v>
      </c>
      <c r="B689" t="s">
        <v>1413</v>
      </c>
      <c r="C689" s="3" t="s">
        <v>1414</v>
      </c>
      <c r="D689">
        <v>1500</v>
      </c>
      <c r="E689">
        <v>13980</v>
      </c>
      <c r="F689" t="s">
        <v>20</v>
      </c>
      <c r="G689">
        <v>269</v>
      </c>
      <c r="H689" t="s">
        <v>21</v>
      </c>
      <c r="I689" t="s">
        <v>22</v>
      </c>
      <c r="J689">
        <v>1489298400</v>
      </c>
      <c r="K689">
        <v>1489554000</v>
      </c>
      <c r="L689" t="b">
        <v>0</v>
      </c>
      <c r="M689" t="b">
        <v>0</v>
      </c>
      <c r="N689" t="s">
        <v>33</v>
      </c>
      <c r="O689" s="5">
        <f t="shared" si="40"/>
        <v>9.32</v>
      </c>
      <c r="P689" s="7">
        <f t="shared" si="41"/>
        <v>51.970260223048328</v>
      </c>
      <c r="Q689" t="s">
        <v>2035</v>
      </c>
      <c r="R689" t="s">
        <v>2036</v>
      </c>
      <c r="S689" s="15">
        <f t="shared" si="42"/>
        <v>42806.25</v>
      </c>
      <c r="T689" s="15">
        <f t="shared" si="43"/>
        <v>42809.208333333328</v>
      </c>
    </row>
    <row r="690" spans="1:20" ht="17" x14ac:dyDescent="0.2">
      <c r="A690">
        <v>688</v>
      </c>
      <c r="B690" t="s">
        <v>1415</v>
      </c>
      <c r="C690" s="3" t="s">
        <v>1416</v>
      </c>
      <c r="D690">
        <v>2900</v>
      </c>
      <c r="E690">
        <v>12449</v>
      </c>
      <c r="F690" t="s">
        <v>20</v>
      </c>
      <c r="G690">
        <v>175</v>
      </c>
      <c r="H690" t="s">
        <v>21</v>
      </c>
      <c r="I690" t="s">
        <v>22</v>
      </c>
      <c r="J690">
        <v>1547100000</v>
      </c>
      <c r="K690">
        <v>1548482400</v>
      </c>
      <c r="L690" t="b">
        <v>0</v>
      </c>
      <c r="M690" t="b">
        <v>1</v>
      </c>
      <c r="N690" t="s">
        <v>269</v>
      </c>
      <c r="O690" s="5">
        <f t="shared" si="40"/>
        <v>4.2927586206896553</v>
      </c>
      <c r="P690" s="7">
        <f t="shared" si="41"/>
        <v>71.137142857142862</v>
      </c>
      <c r="Q690" t="s">
        <v>2037</v>
      </c>
      <c r="R690" t="s">
        <v>2056</v>
      </c>
      <c r="S690" s="15">
        <f t="shared" si="42"/>
        <v>43475.25</v>
      </c>
      <c r="T690" s="15">
        <f t="shared" si="43"/>
        <v>43491.25</v>
      </c>
    </row>
    <row r="691" spans="1:20" ht="17" x14ac:dyDescent="0.2">
      <c r="A691">
        <v>689</v>
      </c>
      <c r="B691" t="s">
        <v>1417</v>
      </c>
      <c r="C691" s="3" t="s">
        <v>1418</v>
      </c>
      <c r="D691">
        <v>7300</v>
      </c>
      <c r="E691">
        <v>7348</v>
      </c>
      <c r="F691" t="s">
        <v>20</v>
      </c>
      <c r="G691">
        <v>69</v>
      </c>
      <c r="H691" t="s">
        <v>21</v>
      </c>
      <c r="I691" t="s">
        <v>22</v>
      </c>
      <c r="J691">
        <v>1383022800</v>
      </c>
      <c r="K691">
        <v>1384063200</v>
      </c>
      <c r="L691" t="b">
        <v>0</v>
      </c>
      <c r="M691" t="b">
        <v>0</v>
      </c>
      <c r="N691" t="s">
        <v>28</v>
      </c>
      <c r="O691" s="5">
        <f t="shared" si="40"/>
        <v>1.0065753424657535</v>
      </c>
      <c r="P691" s="7">
        <f t="shared" si="41"/>
        <v>106.49275362318841</v>
      </c>
      <c r="Q691" t="s">
        <v>2033</v>
      </c>
      <c r="R691" t="s">
        <v>2034</v>
      </c>
      <c r="S691" s="15">
        <f t="shared" si="42"/>
        <v>41576.208333333336</v>
      </c>
      <c r="T691" s="15">
        <f t="shared" si="43"/>
        <v>41588.25</v>
      </c>
    </row>
    <row r="692" spans="1:20" ht="17" x14ac:dyDescent="0.2">
      <c r="A692">
        <v>690</v>
      </c>
      <c r="B692" t="s">
        <v>1419</v>
      </c>
      <c r="C692" s="3" t="s">
        <v>1420</v>
      </c>
      <c r="D692">
        <v>3600</v>
      </c>
      <c r="E692">
        <v>8158</v>
      </c>
      <c r="F692" t="s">
        <v>20</v>
      </c>
      <c r="G692">
        <v>190</v>
      </c>
      <c r="H692" t="s">
        <v>21</v>
      </c>
      <c r="I692" t="s">
        <v>22</v>
      </c>
      <c r="J692">
        <v>1322373600</v>
      </c>
      <c r="K692">
        <v>1322892000</v>
      </c>
      <c r="L692" t="b">
        <v>0</v>
      </c>
      <c r="M692" t="b">
        <v>1</v>
      </c>
      <c r="N692" t="s">
        <v>42</v>
      </c>
      <c r="O692" s="5">
        <f t="shared" si="40"/>
        <v>2.266111111111111</v>
      </c>
      <c r="P692" s="7">
        <f t="shared" si="41"/>
        <v>42.93684210526316</v>
      </c>
      <c r="Q692" t="s">
        <v>2037</v>
      </c>
      <c r="R692" t="s">
        <v>2038</v>
      </c>
      <c r="S692" s="15">
        <f t="shared" si="42"/>
        <v>40874.25</v>
      </c>
      <c r="T692" s="15">
        <f t="shared" si="43"/>
        <v>40880.25</v>
      </c>
    </row>
    <row r="693" spans="1:20" ht="17" x14ac:dyDescent="0.2">
      <c r="A693">
        <v>691</v>
      </c>
      <c r="B693" t="s">
        <v>1421</v>
      </c>
      <c r="C693" s="3" t="s">
        <v>1422</v>
      </c>
      <c r="D693">
        <v>5000</v>
      </c>
      <c r="E693">
        <v>7119</v>
      </c>
      <c r="F693" t="s">
        <v>20</v>
      </c>
      <c r="G693">
        <v>237</v>
      </c>
      <c r="H693" t="s">
        <v>21</v>
      </c>
      <c r="I693" t="s">
        <v>22</v>
      </c>
      <c r="J693">
        <v>1349240400</v>
      </c>
      <c r="K693">
        <v>1350709200</v>
      </c>
      <c r="L693" t="b">
        <v>1</v>
      </c>
      <c r="M693" t="b">
        <v>1</v>
      </c>
      <c r="N693" t="s">
        <v>42</v>
      </c>
      <c r="O693" s="5">
        <f t="shared" si="40"/>
        <v>1.4238</v>
      </c>
      <c r="P693" s="7">
        <f t="shared" si="41"/>
        <v>30.037974683544302</v>
      </c>
      <c r="Q693" t="s">
        <v>2037</v>
      </c>
      <c r="R693" t="s">
        <v>2038</v>
      </c>
      <c r="S693" s="15">
        <f t="shared" si="42"/>
        <v>41185.208333333336</v>
      </c>
      <c r="T693" s="15">
        <f t="shared" si="43"/>
        <v>41202.208333333336</v>
      </c>
    </row>
    <row r="694" spans="1:20" ht="17" x14ac:dyDescent="0.2">
      <c r="A694">
        <v>692</v>
      </c>
      <c r="B694" t="s">
        <v>1423</v>
      </c>
      <c r="C694" s="3" t="s">
        <v>1424</v>
      </c>
      <c r="D694">
        <v>6000</v>
      </c>
      <c r="E694">
        <v>5438</v>
      </c>
      <c r="F694" t="s">
        <v>14</v>
      </c>
      <c r="G694">
        <v>77</v>
      </c>
      <c r="H694" t="s">
        <v>40</v>
      </c>
      <c r="I694" t="s">
        <v>41</v>
      </c>
      <c r="J694">
        <v>1562648400</v>
      </c>
      <c r="K694">
        <v>1564203600</v>
      </c>
      <c r="L694" t="b">
        <v>0</v>
      </c>
      <c r="M694" t="b">
        <v>0</v>
      </c>
      <c r="N694" t="s">
        <v>23</v>
      </c>
      <c r="O694" s="5">
        <f t="shared" si="40"/>
        <v>0.90633333333333332</v>
      </c>
      <c r="P694" s="7">
        <f t="shared" si="41"/>
        <v>70.623376623376629</v>
      </c>
      <c r="Q694" t="s">
        <v>2031</v>
      </c>
      <c r="R694" t="s">
        <v>2032</v>
      </c>
      <c r="S694" s="15">
        <f t="shared" si="42"/>
        <v>43655.208333333328</v>
      </c>
      <c r="T694" s="15">
        <f t="shared" si="43"/>
        <v>43673.208333333328</v>
      </c>
    </row>
    <row r="695" spans="1:20" ht="34" x14ac:dyDescent="0.2">
      <c r="A695">
        <v>693</v>
      </c>
      <c r="B695" t="s">
        <v>1425</v>
      </c>
      <c r="C695" s="3" t="s">
        <v>1426</v>
      </c>
      <c r="D695">
        <v>180400</v>
      </c>
      <c r="E695">
        <v>115396</v>
      </c>
      <c r="F695" t="s">
        <v>14</v>
      </c>
      <c r="G695">
        <v>1748</v>
      </c>
      <c r="H695" t="s">
        <v>21</v>
      </c>
      <c r="I695" t="s">
        <v>22</v>
      </c>
      <c r="J695">
        <v>1508216400</v>
      </c>
      <c r="K695">
        <v>1509685200</v>
      </c>
      <c r="L695" t="b">
        <v>0</v>
      </c>
      <c r="M695" t="b">
        <v>0</v>
      </c>
      <c r="N695" t="s">
        <v>33</v>
      </c>
      <c r="O695" s="5">
        <f t="shared" si="40"/>
        <v>0.63966740576496672</v>
      </c>
      <c r="P695" s="7">
        <f t="shared" si="41"/>
        <v>66.016018306636155</v>
      </c>
      <c r="Q695" t="s">
        <v>2035</v>
      </c>
      <c r="R695" t="s">
        <v>2036</v>
      </c>
      <c r="S695" s="15">
        <f t="shared" si="42"/>
        <v>43025.208333333328</v>
      </c>
      <c r="T695" s="15">
        <f t="shared" si="43"/>
        <v>43042.208333333328</v>
      </c>
    </row>
    <row r="696" spans="1:20" ht="17" x14ac:dyDescent="0.2">
      <c r="A696">
        <v>694</v>
      </c>
      <c r="B696" t="s">
        <v>1427</v>
      </c>
      <c r="C696" s="3" t="s">
        <v>1428</v>
      </c>
      <c r="D696">
        <v>9100</v>
      </c>
      <c r="E696">
        <v>7656</v>
      </c>
      <c r="F696" t="s">
        <v>14</v>
      </c>
      <c r="G696">
        <v>79</v>
      </c>
      <c r="H696" t="s">
        <v>21</v>
      </c>
      <c r="I696" t="s">
        <v>22</v>
      </c>
      <c r="J696">
        <v>1511762400</v>
      </c>
      <c r="K696">
        <v>1514959200</v>
      </c>
      <c r="L696" t="b">
        <v>0</v>
      </c>
      <c r="M696" t="b">
        <v>0</v>
      </c>
      <c r="N696" t="s">
        <v>33</v>
      </c>
      <c r="O696" s="5">
        <f t="shared" si="40"/>
        <v>0.84131868131868137</v>
      </c>
      <c r="P696" s="7">
        <f t="shared" si="41"/>
        <v>96.911392405063296</v>
      </c>
      <c r="Q696" t="s">
        <v>2035</v>
      </c>
      <c r="R696" t="s">
        <v>2036</v>
      </c>
      <c r="S696" s="15">
        <f t="shared" si="42"/>
        <v>43066.25</v>
      </c>
      <c r="T696" s="15">
        <f t="shared" si="43"/>
        <v>43103.25</v>
      </c>
    </row>
    <row r="697" spans="1:20" ht="17" x14ac:dyDescent="0.2">
      <c r="A697">
        <v>695</v>
      </c>
      <c r="B697" t="s">
        <v>1429</v>
      </c>
      <c r="C697" s="3" t="s">
        <v>1430</v>
      </c>
      <c r="D697">
        <v>9200</v>
      </c>
      <c r="E697">
        <v>12322</v>
      </c>
      <c r="F697" t="s">
        <v>20</v>
      </c>
      <c r="G697">
        <v>196</v>
      </c>
      <c r="H697" t="s">
        <v>107</v>
      </c>
      <c r="I697" t="s">
        <v>108</v>
      </c>
      <c r="J697">
        <v>1447480800</v>
      </c>
      <c r="K697">
        <v>1448863200</v>
      </c>
      <c r="L697" t="b">
        <v>1</v>
      </c>
      <c r="M697" t="b">
        <v>0</v>
      </c>
      <c r="N697" t="s">
        <v>23</v>
      </c>
      <c r="O697" s="5">
        <f t="shared" si="40"/>
        <v>1.3393478260869565</v>
      </c>
      <c r="P697" s="7">
        <f t="shared" si="41"/>
        <v>62.867346938775512</v>
      </c>
      <c r="Q697" t="s">
        <v>2031</v>
      </c>
      <c r="R697" t="s">
        <v>2032</v>
      </c>
      <c r="S697" s="15">
        <f t="shared" si="42"/>
        <v>42322.25</v>
      </c>
      <c r="T697" s="15">
        <f t="shared" si="43"/>
        <v>42338.25</v>
      </c>
    </row>
    <row r="698" spans="1:20" ht="17" x14ac:dyDescent="0.2">
      <c r="A698">
        <v>696</v>
      </c>
      <c r="B698" t="s">
        <v>1431</v>
      </c>
      <c r="C698" s="3" t="s">
        <v>1432</v>
      </c>
      <c r="D698">
        <v>164100</v>
      </c>
      <c r="E698">
        <v>96888</v>
      </c>
      <c r="F698" t="s">
        <v>14</v>
      </c>
      <c r="G698">
        <v>889</v>
      </c>
      <c r="H698" t="s">
        <v>21</v>
      </c>
      <c r="I698" t="s">
        <v>22</v>
      </c>
      <c r="J698">
        <v>1429506000</v>
      </c>
      <c r="K698">
        <v>1429592400</v>
      </c>
      <c r="L698" t="b">
        <v>0</v>
      </c>
      <c r="M698" t="b">
        <v>1</v>
      </c>
      <c r="N698" t="s">
        <v>33</v>
      </c>
      <c r="O698" s="5">
        <f t="shared" si="40"/>
        <v>0.59042047531992692</v>
      </c>
      <c r="P698" s="7">
        <f t="shared" si="41"/>
        <v>108.98537682789652</v>
      </c>
      <c r="Q698" t="s">
        <v>2035</v>
      </c>
      <c r="R698" t="s">
        <v>2036</v>
      </c>
      <c r="S698" s="15">
        <f t="shared" si="42"/>
        <v>42114.208333333328</v>
      </c>
      <c r="T698" s="15">
        <f t="shared" si="43"/>
        <v>42115.208333333328</v>
      </c>
    </row>
    <row r="699" spans="1:20" ht="34" x14ac:dyDescent="0.2">
      <c r="A699">
        <v>697</v>
      </c>
      <c r="B699" t="s">
        <v>1433</v>
      </c>
      <c r="C699" s="3" t="s">
        <v>1434</v>
      </c>
      <c r="D699">
        <v>128900</v>
      </c>
      <c r="E699">
        <v>196960</v>
      </c>
      <c r="F699" t="s">
        <v>20</v>
      </c>
      <c r="G699">
        <v>7295</v>
      </c>
      <c r="H699" t="s">
        <v>21</v>
      </c>
      <c r="I699" t="s">
        <v>22</v>
      </c>
      <c r="J699">
        <v>1522472400</v>
      </c>
      <c r="K699">
        <v>1522645200</v>
      </c>
      <c r="L699" t="b">
        <v>0</v>
      </c>
      <c r="M699" t="b">
        <v>0</v>
      </c>
      <c r="N699" t="s">
        <v>50</v>
      </c>
      <c r="O699" s="5">
        <f t="shared" si="40"/>
        <v>1.5280062063615205</v>
      </c>
      <c r="P699" s="7">
        <f t="shared" si="41"/>
        <v>26.999314599040439</v>
      </c>
      <c r="Q699" t="s">
        <v>2031</v>
      </c>
      <c r="R699" t="s">
        <v>2039</v>
      </c>
      <c r="S699" s="15">
        <f t="shared" si="42"/>
        <v>43190.208333333328</v>
      </c>
      <c r="T699" s="15">
        <f t="shared" si="43"/>
        <v>43192.208333333328</v>
      </c>
    </row>
    <row r="700" spans="1:20" ht="17" x14ac:dyDescent="0.2">
      <c r="A700">
        <v>698</v>
      </c>
      <c r="B700" t="s">
        <v>1435</v>
      </c>
      <c r="C700" s="3" t="s">
        <v>1436</v>
      </c>
      <c r="D700">
        <v>42100</v>
      </c>
      <c r="E700">
        <v>188057</v>
      </c>
      <c r="F700" t="s">
        <v>20</v>
      </c>
      <c r="G700">
        <v>2893</v>
      </c>
      <c r="H700" t="s">
        <v>15</v>
      </c>
      <c r="I700" t="s">
        <v>16</v>
      </c>
      <c r="J700">
        <v>1322114400</v>
      </c>
      <c r="K700">
        <v>1323324000</v>
      </c>
      <c r="L700" t="b">
        <v>0</v>
      </c>
      <c r="M700" t="b">
        <v>0</v>
      </c>
      <c r="N700" t="s">
        <v>65</v>
      </c>
      <c r="O700" s="5">
        <f t="shared" si="40"/>
        <v>4.466912114014252</v>
      </c>
      <c r="P700" s="7">
        <f t="shared" si="41"/>
        <v>65.004147943311438</v>
      </c>
      <c r="Q700" t="s">
        <v>2033</v>
      </c>
      <c r="R700" t="s">
        <v>2042</v>
      </c>
      <c r="S700" s="15">
        <f t="shared" si="42"/>
        <v>40871.25</v>
      </c>
      <c r="T700" s="15">
        <f t="shared" si="43"/>
        <v>40885.25</v>
      </c>
    </row>
    <row r="701" spans="1:20" ht="17" x14ac:dyDescent="0.2">
      <c r="A701">
        <v>699</v>
      </c>
      <c r="B701" t="s">
        <v>444</v>
      </c>
      <c r="C701" s="3" t="s">
        <v>1437</v>
      </c>
      <c r="D701">
        <v>7400</v>
      </c>
      <c r="E701">
        <v>6245</v>
      </c>
      <c r="F701" t="s">
        <v>14</v>
      </c>
      <c r="G701">
        <v>56</v>
      </c>
      <c r="H701" t="s">
        <v>21</v>
      </c>
      <c r="I701" t="s">
        <v>22</v>
      </c>
      <c r="J701">
        <v>1561438800</v>
      </c>
      <c r="K701">
        <v>1561525200</v>
      </c>
      <c r="L701" t="b">
        <v>0</v>
      </c>
      <c r="M701" t="b">
        <v>0</v>
      </c>
      <c r="N701" t="s">
        <v>53</v>
      </c>
      <c r="O701" s="5">
        <f t="shared" si="40"/>
        <v>0.8439189189189189</v>
      </c>
      <c r="P701" s="7">
        <f t="shared" si="41"/>
        <v>111.51785714285714</v>
      </c>
      <c r="Q701" t="s">
        <v>2037</v>
      </c>
      <c r="R701" t="s">
        <v>2040</v>
      </c>
      <c r="S701" s="15">
        <f t="shared" si="42"/>
        <v>43641.208333333328</v>
      </c>
      <c r="T701" s="15">
        <f t="shared" si="43"/>
        <v>43642.208333333328</v>
      </c>
    </row>
    <row r="702" spans="1:20" ht="34" x14ac:dyDescent="0.2">
      <c r="A702">
        <v>700</v>
      </c>
      <c r="B702" t="s">
        <v>1438</v>
      </c>
      <c r="C702" s="3" t="s">
        <v>1439</v>
      </c>
      <c r="D702">
        <v>100</v>
      </c>
      <c r="E702">
        <v>3</v>
      </c>
      <c r="F702" t="s">
        <v>14</v>
      </c>
      <c r="G702">
        <v>1</v>
      </c>
      <c r="H702" t="s">
        <v>21</v>
      </c>
      <c r="I702" t="s">
        <v>22</v>
      </c>
      <c r="J702">
        <v>1264399200</v>
      </c>
      <c r="K702">
        <v>1265695200</v>
      </c>
      <c r="L702" t="b">
        <v>0</v>
      </c>
      <c r="M702" t="b">
        <v>0</v>
      </c>
      <c r="N702" t="s">
        <v>65</v>
      </c>
      <c r="O702" s="5">
        <f t="shared" si="40"/>
        <v>0.03</v>
      </c>
      <c r="P702" s="7">
        <f t="shared" si="41"/>
        <v>3</v>
      </c>
      <c r="Q702" t="s">
        <v>2033</v>
      </c>
      <c r="R702" t="s">
        <v>2042</v>
      </c>
      <c r="S702" s="15">
        <f t="shared" si="42"/>
        <v>40203.25</v>
      </c>
      <c r="T702" s="15">
        <f t="shared" si="43"/>
        <v>40218.25</v>
      </c>
    </row>
    <row r="703" spans="1:20" ht="34" x14ac:dyDescent="0.2">
      <c r="A703">
        <v>701</v>
      </c>
      <c r="B703" t="s">
        <v>1440</v>
      </c>
      <c r="C703" s="3" t="s">
        <v>1441</v>
      </c>
      <c r="D703">
        <v>52000</v>
      </c>
      <c r="E703">
        <v>91014</v>
      </c>
      <c r="F703" t="s">
        <v>20</v>
      </c>
      <c r="G703">
        <v>820</v>
      </c>
      <c r="H703" t="s">
        <v>21</v>
      </c>
      <c r="I703" t="s">
        <v>22</v>
      </c>
      <c r="J703">
        <v>1301202000</v>
      </c>
      <c r="K703">
        <v>1301806800</v>
      </c>
      <c r="L703" t="b">
        <v>1</v>
      </c>
      <c r="M703" t="b">
        <v>0</v>
      </c>
      <c r="N703" t="s">
        <v>33</v>
      </c>
      <c r="O703" s="5">
        <f t="shared" si="40"/>
        <v>1.7502692307692307</v>
      </c>
      <c r="P703" s="7">
        <f t="shared" si="41"/>
        <v>110.99268292682927</v>
      </c>
      <c r="Q703" t="s">
        <v>2035</v>
      </c>
      <c r="R703" t="s">
        <v>2036</v>
      </c>
      <c r="S703" s="15">
        <f t="shared" si="42"/>
        <v>40629.208333333336</v>
      </c>
      <c r="T703" s="15">
        <f t="shared" si="43"/>
        <v>40636.208333333336</v>
      </c>
    </row>
    <row r="704" spans="1:20" ht="34" x14ac:dyDescent="0.2">
      <c r="A704">
        <v>702</v>
      </c>
      <c r="B704" t="s">
        <v>1442</v>
      </c>
      <c r="C704" s="3" t="s">
        <v>1443</v>
      </c>
      <c r="D704">
        <v>8700</v>
      </c>
      <c r="E704">
        <v>4710</v>
      </c>
      <c r="F704" t="s">
        <v>14</v>
      </c>
      <c r="G704">
        <v>83</v>
      </c>
      <c r="H704" t="s">
        <v>21</v>
      </c>
      <c r="I704" t="s">
        <v>22</v>
      </c>
      <c r="J704">
        <v>1374469200</v>
      </c>
      <c r="K704">
        <v>1374901200</v>
      </c>
      <c r="L704" t="b">
        <v>0</v>
      </c>
      <c r="M704" t="b">
        <v>0</v>
      </c>
      <c r="N704" t="s">
        <v>65</v>
      </c>
      <c r="O704" s="5">
        <f t="shared" si="40"/>
        <v>0.54137931034482756</v>
      </c>
      <c r="P704" s="7">
        <f t="shared" si="41"/>
        <v>56.746987951807228</v>
      </c>
      <c r="Q704" t="s">
        <v>2033</v>
      </c>
      <c r="R704" t="s">
        <v>2042</v>
      </c>
      <c r="S704" s="15">
        <f t="shared" si="42"/>
        <v>41477.208333333336</v>
      </c>
      <c r="T704" s="15">
        <f t="shared" si="43"/>
        <v>41482.208333333336</v>
      </c>
    </row>
    <row r="705" spans="1:20" ht="17" x14ac:dyDescent="0.2">
      <c r="A705">
        <v>703</v>
      </c>
      <c r="B705" t="s">
        <v>1444</v>
      </c>
      <c r="C705" s="3" t="s">
        <v>1445</v>
      </c>
      <c r="D705">
        <v>63400</v>
      </c>
      <c r="E705">
        <v>197728</v>
      </c>
      <c r="F705" t="s">
        <v>20</v>
      </c>
      <c r="G705">
        <v>2038</v>
      </c>
      <c r="H705" t="s">
        <v>21</v>
      </c>
      <c r="I705" t="s">
        <v>22</v>
      </c>
      <c r="J705">
        <v>1334984400</v>
      </c>
      <c r="K705">
        <v>1336453200</v>
      </c>
      <c r="L705" t="b">
        <v>1</v>
      </c>
      <c r="M705" t="b">
        <v>1</v>
      </c>
      <c r="N705" t="s">
        <v>206</v>
      </c>
      <c r="O705" s="5">
        <f t="shared" si="40"/>
        <v>3.1187381703470032</v>
      </c>
      <c r="P705" s="7">
        <f t="shared" si="41"/>
        <v>97.020608439646708</v>
      </c>
      <c r="Q705" t="s">
        <v>2043</v>
      </c>
      <c r="R705" t="s">
        <v>2055</v>
      </c>
      <c r="S705" s="15">
        <f t="shared" si="42"/>
        <v>41020.208333333336</v>
      </c>
      <c r="T705" s="15">
        <f t="shared" si="43"/>
        <v>41037.208333333336</v>
      </c>
    </row>
    <row r="706" spans="1:20" ht="34" x14ac:dyDescent="0.2">
      <c r="A706">
        <v>704</v>
      </c>
      <c r="B706" t="s">
        <v>1446</v>
      </c>
      <c r="C706" s="3" t="s">
        <v>1447</v>
      </c>
      <c r="D706">
        <v>8700</v>
      </c>
      <c r="E706">
        <v>10682</v>
      </c>
      <c r="F706" t="s">
        <v>20</v>
      </c>
      <c r="G706">
        <v>116</v>
      </c>
      <c r="H706" t="s">
        <v>21</v>
      </c>
      <c r="I706" t="s">
        <v>22</v>
      </c>
      <c r="J706">
        <v>1467608400</v>
      </c>
      <c r="K706">
        <v>1468904400</v>
      </c>
      <c r="L706" t="b">
        <v>0</v>
      </c>
      <c r="M706" t="b">
        <v>0</v>
      </c>
      <c r="N706" t="s">
        <v>71</v>
      </c>
      <c r="O706" s="5">
        <f t="shared" si="40"/>
        <v>1.2278160919540231</v>
      </c>
      <c r="P706" s="7">
        <f t="shared" si="41"/>
        <v>92.08620689655173</v>
      </c>
      <c r="Q706" t="s">
        <v>2037</v>
      </c>
      <c r="R706" t="s">
        <v>2045</v>
      </c>
      <c r="S706" s="15">
        <f t="shared" si="42"/>
        <v>42555.208333333328</v>
      </c>
      <c r="T706" s="15">
        <f t="shared" si="43"/>
        <v>42570.208333333328</v>
      </c>
    </row>
    <row r="707" spans="1:20" ht="17" x14ac:dyDescent="0.2">
      <c r="A707">
        <v>705</v>
      </c>
      <c r="B707" t="s">
        <v>1448</v>
      </c>
      <c r="C707" s="3" t="s">
        <v>1449</v>
      </c>
      <c r="D707">
        <v>169700</v>
      </c>
      <c r="E707">
        <v>168048</v>
      </c>
      <c r="F707" t="s">
        <v>14</v>
      </c>
      <c r="G707">
        <v>2025</v>
      </c>
      <c r="H707" t="s">
        <v>40</v>
      </c>
      <c r="I707" t="s">
        <v>41</v>
      </c>
      <c r="J707">
        <v>1386741600</v>
      </c>
      <c r="K707">
        <v>1387087200</v>
      </c>
      <c r="L707" t="b">
        <v>0</v>
      </c>
      <c r="M707" t="b">
        <v>0</v>
      </c>
      <c r="N707" t="s">
        <v>68</v>
      </c>
      <c r="O707" s="5">
        <f t="shared" ref="O707:O770" si="44">E707/D707</f>
        <v>0.99026517383618151</v>
      </c>
      <c r="P707" s="7">
        <f t="shared" ref="P707:P770" si="45">IFERROR(E707/G707,0)</f>
        <v>82.986666666666665</v>
      </c>
      <c r="Q707" t="s">
        <v>2043</v>
      </c>
      <c r="R707" t="s">
        <v>2044</v>
      </c>
      <c r="S707" s="15">
        <f t="shared" ref="S707:S770" si="46">(((J707/60)/60/24)+DATE(1970,1,1))</f>
        <v>41619.25</v>
      </c>
      <c r="T707" s="15">
        <f t="shared" ref="T707:T770" si="47">(((K707/60)/60)/24)+DATE(1970,1,1)</f>
        <v>41623.25</v>
      </c>
    </row>
    <row r="708" spans="1:20" ht="34" x14ac:dyDescent="0.2">
      <c r="A708">
        <v>706</v>
      </c>
      <c r="B708" t="s">
        <v>1450</v>
      </c>
      <c r="C708" s="3" t="s">
        <v>1451</v>
      </c>
      <c r="D708">
        <v>108400</v>
      </c>
      <c r="E708">
        <v>138586</v>
      </c>
      <c r="F708" t="s">
        <v>20</v>
      </c>
      <c r="G708">
        <v>1345</v>
      </c>
      <c r="H708" t="s">
        <v>26</v>
      </c>
      <c r="I708" t="s">
        <v>27</v>
      </c>
      <c r="J708">
        <v>1546754400</v>
      </c>
      <c r="K708">
        <v>1547445600</v>
      </c>
      <c r="L708" t="b">
        <v>0</v>
      </c>
      <c r="M708" t="b">
        <v>1</v>
      </c>
      <c r="N708" t="s">
        <v>28</v>
      </c>
      <c r="O708" s="5">
        <f t="shared" si="44"/>
        <v>1.278468634686347</v>
      </c>
      <c r="P708" s="7">
        <f t="shared" si="45"/>
        <v>103.03791821561339</v>
      </c>
      <c r="Q708" t="s">
        <v>2033</v>
      </c>
      <c r="R708" t="s">
        <v>2034</v>
      </c>
      <c r="S708" s="15">
        <f t="shared" si="46"/>
        <v>43471.25</v>
      </c>
      <c r="T708" s="15">
        <f t="shared" si="47"/>
        <v>43479.25</v>
      </c>
    </row>
    <row r="709" spans="1:20" ht="34" x14ac:dyDescent="0.2">
      <c r="A709">
        <v>707</v>
      </c>
      <c r="B709" t="s">
        <v>1452</v>
      </c>
      <c r="C709" s="3" t="s">
        <v>1453</v>
      </c>
      <c r="D709">
        <v>7300</v>
      </c>
      <c r="E709">
        <v>11579</v>
      </c>
      <c r="F709" t="s">
        <v>20</v>
      </c>
      <c r="G709">
        <v>168</v>
      </c>
      <c r="H709" t="s">
        <v>21</v>
      </c>
      <c r="I709" t="s">
        <v>22</v>
      </c>
      <c r="J709">
        <v>1544248800</v>
      </c>
      <c r="K709">
        <v>1547359200</v>
      </c>
      <c r="L709" t="b">
        <v>0</v>
      </c>
      <c r="M709" t="b">
        <v>0</v>
      </c>
      <c r="N709" t="s">
        <v>53</v>
      </c>
      <c r="O709" s="5">
        <f t="shared" si="44"/>
        <v>1.5861643835616439</v>
      </c>
      <c r="P709" s="7">
        <f t="shared" si="45"/>
        <v>68.922619047619051</v>
      </c>
      <c r="Q709" t="s">
        <v>2037</v>
      </c>
      <c r="R709" t="s">
        <v>2040</v>
      </c>
      <c r="S709" s="15">
        <f t="shared" si="46"/>
        <v>43442.25</v>
      </c>
      <c r="T709" s="15">
        <f t="shared" si="47"/>
        <v>43478.25</v>
      </c>
    </row>
    <row r="710" spans="1:20" ht="17" x14ac:dyDescent="0.2">
      <c r="A710">
        <v>708</v>
      </c>
      <c r="B710" t="s">
        <v>1454</v>
      </c>
      <c r="C710" s="3" t="s">
        <v>1455</v>
      </c>
      <c r="D710">
        <v>1700</v>
      </c>
      <c r="E710">
        <v>12020</v>
      </c>
      <c r="F710" t="s">
        <v>20</v>
      </c>
      <c r="G710">
        <v>137</v>
      </c>
      <c r="H710" t="s">
        <v>98</v>
      </c>
      <c r="I710" t="s">
        <v>99</v>
      </c>
      <c r="J710">
        <v>1495429200</v>
      </c>
      <c r="K710">
        <v>1496293200</v>
      </c>
      <c r="L710" t="b">
        <v>0</v>
      </c>
      <c r="M710" t="b">
        <v>0</v>
      </c>
      <c r="N710" t="s">
        <v>33</v>
      </c>
      <c r="O710" s="5">
        <f t="shared" si="44"/>
        <v>7.0705882352941174</v>
      </c>
      <c r="P710" s="7">
        <f t="shared" si="45"/>
        <v>87.737226277372258</v>
      </c>
      <c r="Q710" t="s">
        <v>2035</v>
      </c>
      <c r="R710" t="s">
        <v>2036</v>
      </c>
      <c r="S710" s="15">
        <f t="shared" si="46"/>
        <v>42877.208333333328</v>
      </c>
      <c r="T710" s="15">
        <f t="shared" si="47"/>
        <v>42887.208333333328</v>
      </c>
    </row>
    <row r="711" spans="1:20" ht="17" x14ac:dyDescent="0.2">
      <c r="A711">
        <v>709</v>
      </c>
      <c r="B711" t="s">
        <v>1456</v>
      </c>
      <c r="C711" s="3" t="s">
        <v>1457</v>
      </c>
      <c r="D711">
        <v>9800</v>
      </c>
      <c r="E711">
        <v>13954</v>
      </c>
      <c r="F711" t="s">
        <v>20</v>
      </c>
      <c r="G711">
        <v>186</v>
      </c>
      <c r="H711" t="s">
        <v>107</v>
      </c>
      <c r="I711" t="s">
        <v>108</v>
      </c>
      <c r="J711">
        <v>1334811600</v>
      </c>
      <c r="K711">
        <v>1335416400</v>
      </c>
      <c r="L711" t="b">
        <v>0</v>
      </c>
      <c r="M711" t="b">
        <v>0</v>
      </c>
      <c r="N711" t="s">
        <v>33</v>
      </c>
      <c r="O711" s="5">
        <f t="shared" si="44"/>
        <v>1.4238775510204082</v>
      </c>
      <c r="P711" s="7">
        <f t="shared" si="45"/>
        <v>75.021505376344081</v>
      </c>
      <c r="Q711" t="s">
        <v>2035</v>
      </c>
      <c r="R711" t="s">
        <v>2036</v>
      </c>
      <c r="S711" s="15">
        <f t="shared" si="46"/>
        <v>41018.208333333336</v>
      </c>
      <c r="T711" s="15">
        <f t="shared" si="47"/>
        <v>41025.208333333336</v>
      </c>
    </row>
    <row r="712" spans="1:20" ht="34" x14ac:dyDescent="0.2">
      <c r="A712">
        <v>710</v>
      </c>
      <c r="B712" t="s">
        <v>1458</v>
      </c>
      <c r="C712" s="3" t="s">
        <v>1459</v>
      </c>
      <c r="D712">
        <v>4300</v>
      </c>
      <c r="E712">
        <v>6358</v>
      </c>
      <c r="F712" t="s">
        <v>20</v>
      </c>
      <c r="G712">
        <v>125</v>
      </c>
      <c r="H712" t="s">
        <v>21</v>
      </c>
      <c r="I712" t="s">
        <v>22</v>
      </c>
      <c r="J712">
        <v>1531544400</v>
      </c>
      <c r="K712">
        <v>1532149200</v>
      </c>
      <c r="L712" t="b">
        <v>0</v>
      </c>
      <c r="M712" t="b">
        <v>1</v>
      </c>
      <c r="N712" t="s">
        <v>33</v>
      </c>
      <c r="O712" s="5">
        <f t="shared" si="44"/>
        <v>1.4786046511627906</v>
      </c>
      <c r="P712" s="7">
        <f t="shared" si="45"/>
        <v>50.863999999999997</v>
      </c>
      <c r="Q712" t="s">
        <v>2035</v>
      </c>
      <c r="R712" t="s">
        <v>2036</v>
      </c>
      <c r="S712" s="15">
        <f t="shared" si="46"/>
        <v>43295.208333333328</v>
      </c>
      <c r="T712" s="15">
        <f t="shared" si="47"/>
        <v>43302.208333333328</v>
      </c>
    </row>
    <row r="713" spans="1:20" ht="34" x14ac:dyDescent="0.2">
      <c r="A713">
        <v>711</v>
      </c>
      <c r="B713" t="s">
        <v>1460</v>
      </c>
      <c r="C713" s="3" t="s">
        <v>1461</v>
      </c>
      <c r="D713">
        <v>6200</v>
      </c>
      <c r="E713">
        <v>1260</v>
      </c>
      <c r="F713" t="s">
        <v>14</v>
      </c>
      <c r="G713">
        <v>14</v>
      </c>
      <c r="H713" t="s">
        <v>107</v>
      </c>
      <c r="I713" t="s">
        <v>108</v>
      </c>
      <c r="J713">
        <v>1453615200</v>
      </c>
      <c r="K713">
        <v>1453788000</v>
      </c>
      <c r="L713" t="b">
        <v>1</v>
      </c>
      <c r="M713" t="b">
        <v>1</v>
      </c>
      <c r="N713" t="s">
        <v>33</v>
      </c>
      <c r="O713" s="5">
        <f t="shared" si="44"/>
        <v>0.20322580645161289</v>
      </c>
      <c r="P713" s="7">
        <f t="shared" si="45"/>
        <v>90</v>
      </c>
      <c r="Q713" t="s">
        <v>2035</v>
      </c>
      <c r="R713" t="s">
        <v>2036</v>
      </c>
      <c r="S713" s="15">
        <f t="shared" si="46"/>
        <v>42393.25</v>
      </c>
      <c r="T713" s="15">
        <f t="shared" si="47"/>
        <v>42395.25</v>
      </c>
    </row>
    <row r="714" spans="1:20" ht="34" x14ac:dyDescent="0.2">
      <c r="A714">
        <v>712</v>
      </c>
      <c r="B714" t="s">
        <v>1462</v>
      </c>
      <c r="C714" s="3" t="s">
        <v>1463</v>
      </c>
      <c r="D714">
        <v>800</v>
      </c>
      <c r="E714">
        <v>14725</v>
      </c>
      <c r="F714" t="s">
        <v>20</v>
      </c>
      <c r="G714">
        <v>202</v>
      </c>
      <c r="H714" t="s">
        <v>21</v>
      </c>
      <c r="I714" t="s">
        <v>22</v>
      </c>
      <c r="J714">
        <v>1467954000</v>
      </c>
      <c r="K714">
        <v>1471496400</v>
      </c>
      <c r="L714" t="b">
        <v>0</v>
      </c>
      <c r="M714" t="b">
        <v>0</v>
      </c>
      <c r="N714" t="s">
        <v>33</v>
      </c>
      <c r="O714" s="5">
        <f t="shared" si="44"/>
        <v>18.40625</v>
      </c>
      <c r="P714" s="7">
        <f t="shared" si="45"/>
        <v>72.896039603960389</v>
      </c>
      <c r="Q714" t="s">
        <v>2035</v>
      </c>
      <c r="R714" t="s">
        <v>2036</v>
      </c>
      <c r="S714" s="15">
        <f t="shared" si="46"/>
        <v>42559.208333333328</v>
      </c>
      <c r="T714" s="15">
        <f t="shared" si="47"/>
        <v>42600.208333333328</v>
      </c>
    </row>
    <row r="715" spans="1:20" ht="17" x14ac:dyDescent="0.2">
      <c r="A715">
        <v>713</v>
      </c>
      <c r="B715" t="s">
        <v>1464</v>
      </c>
      <c r="C715" s="3" t="s">
        <v>1465</v>
      </c>
      <c r="D715">
        <v>6900</v>
      </c>
      <c r="E715">
        <v>11174</v>
      </c>
      <c r="F715" t="s">
        <v>20</v>
      </c>
      <c r="G715">
        <v>103</v>
      </c>
      <c r="H715" t="s">
        <v>21</v>
      </c>
      <c r="I715" t="s">
        <v>22</v>
      </c>
      <c r="J715">
        <v>1471842000</v>
      </c>
      <c r="K715">
        <v>1472878800</v>
      </c>
      <c r="L715" t="b">
        <v>0</v>
      </c>
      <c r="M715" t="b">
        <v>0</v>
      </c>
      <c r="N715" t="s">
        <v>133</v>
      </c>
      <c r="O715" s="5">
        <f t="shared" si="44"/>
        <v>1.6194202898550725</v>
      </c>
      <c r="P715" s="7">
        <f t="shared" si="45"/>
        <v>108.48543689320388</v>
      </c>
      <c r="Q715" t="s">
        <v>2043</v>
      </c>
      <c r="R715" t="s">
        <v>2052</v>
      </c>
      <c r="S715" s="15">
        <f t="shared" si="46"/>
        <v>42604.208333333328</v>
      </c>
      <c r="T715" s="15">
        <f t="shared" si="47"/>
        <v>42616.208333333328</v>
      </c>
    </row>
    <row r="716" spans="1:20" ht="17" x14ac:dyDescent="0.2">
      <c r="A716">
        <v>714</v>
      </c>
      <c r="B716" t="s">
        <v>1466</v>
      </c>
      <c r="C716" s="3" t="s">
        <v>1467</v>
      </c>
      <c r="D716">
        <v>38500</v>
      </c>
      <c r="E716">
        <v>182036</v>
      </c>
      <c r="F716" t="s">
        <v>20</v>
      </c>
      <c r="G716">
        <v>1785</v>
      </c>
      <c r="H716" t="s">
        <v>21</v>
      </c>
      <c r="I716" t="s">
        <v>22</v>
      </c>
      <c r="J716">
        <v>1408424400</v>
      </c>
      <c r="K716">
        <v>1408510800</v>
      </c>
      <c r="L716" t="b">
        <v>0</v>
      </c>
      <c r="M716" t="b">
        <v>0</v>
      </c>
      <c r="N716" t="s">
        <v>23</v>
      </c>
      <c r="O716" s="5">
        <f t="shared" si="44"/>
        <v>4.7282077922077921</v>
      </c>
      <c r="P716" s="7">
        <f t="shared" si="45"/>
        <v>101.98095238095237</v>
      </c>
      <c r="Q716" t="s">
        <v>2031</v>
      </c>
      <c r="R716" t="s">
        <v>2032</v>
      </c>
      <c r="S716" s="15">
        <f t="shared" si="46"/>
        <v>41870.208333333336</v>
      </c>
      <c r="T716" s="15">
        <f t="shared" si="47"/>
        <v>41871.208333333336</v>
      </c>
    </row>
    <row r="717" spans="1:20" ht="17" x14ac:dyDescent="0.2">
      <c r="A717">
        <v>715</v>
      </c>
      <c r="B717" t="s">
        <v>1468</v>
      </c>
      <c r="C717" s="3" t="s">
        <v>1469</v>
      </c>
      <c r="D717">
        <v>118000</v>
      </c>
      <c r="E717">
        <v>28870</v>
      </c>
      <c r="F717" t="s">
        <v>14</v>
      </c>
      <c r="G717">
        <v>656</v>
      </c>
      <c r="H717" t="s">
        <v>21</v>
      </c>
      <c r="I717" t="s">
        <v>22</v>
      </c>
      <c r="J717">
        <v>1281157200</v>
      </c>
      <c r="K717">
        <v>1281589200</v>
      </c>
      <c r="L717" t="b">
        <v>0</v>
      </c>
      <c r="M717" t="b">
        <v>0</v>
      </c>
      <c r="N717" t="s">
        <v>292</v>
      </c>
      <c r="O717" s="5">
        <f t="shared" si="44"/>
        <v>0.24466101694915254</v>
      </c>
      <c r="P717" s="7">
        <f t="shared" si="45"/>
        <v>44.009146341463413</v>
      </c>
      <c r="Q717" t="s">
        <v>2046</v>
      </c>
      <c r="R717" t="s">
        <v>2057</v>
      </c>
      <c r="S717" s="15">
        <f t="shared" si="46"/>
        <v>40397.208333333336</v>
      </c>
      <c r="T717" s="15">
        <f t="shared" si="47"/>
        <v>40402.208333333336</v>
      </c>
    </row>
    <row r="718" spans="1:20" ht="17" x14ac:dyDescent="0.2">
      <c r="A718">
        <v>716</v>
      </c>
      <c r="B718" t="s">
        <v>1470</v>
      </c>
      <c r="C718" s="3" t="s">
        <v>1471</v>
      </c>
      <c r="D718">
        <v>2000</v>
      </c>
      <c r="E718">
        <v>10353</v>
      </c>
      <c r="F718" t="s">
        <v>20</v>
      </c>
      <c r="G718">
        <v>157</v>
      </c>
      <c r="H718" t="s">
        <v>21</v>
      </c>
      <c r="I718" t="s">
        <v>22</v>
      </c>
      <c r="J718">
        <v>1373432400</v>
      </c>
      <c r="K718">
        <v>1375851600</v>
      </c>
      <c r="L718" t="b">
        <v>0</v>
      </c>
      <c r="M718" t="b">
        <v>1</v>
      </c>
      <c r="N718" t="s">
        <v>33</v>
      </c>
      <c r="O718" s="5">
        <f t="shared" si="44"/>
        <v>5.1764999999999999</v>
      </c>
      <c r="P718" s="7">
        <f t="shared" si="45"/>
        <v>65.942675159235662</v>
      </c>
      <c r="Q718" t="s">
        <v>2035</v>
      </c>
      <c r="R718" t="s">
        <v>2036</v>
      </c>
      <c r="S718" s="15">
        <f t="shared" si="46"/>
        <v>41465.208333333336</v>
      </c>
      <c r="T718" s="15">
        <f t="shared" si="47"/>
        <v>41493.208333333336</v>
      </c>
    </row>
    <row r="719" spans="1:20" ht="34" x14ac:dyDescent="0.2">
      <c r="A719">
        <v>717</v>
      </c>
      <c r="B719" t="s">
        <v>1472</v>
      </c>
      <c r="C719" s="3" t="s">
        <v>1473</v>
      </c>
      <c r="D719">
        <v>5600</v>
      </c>
      <c r="E719">
        <v>13868</v>
      </c>
      <c r="F719" t="s">
        <v>20</v>
      </c>
      <c r="G719">
        <v>555</v>
      </c>
      <c r="H719" t="s">
        <v>21</v>
      </c>
      <c r="I719" t="s">
        <v>22</v>
      </c>
      <c r="J719">
        <v>1313989200</v>
      </c>
      <c r="K719">
        <v>1315803600</v>
      </c>
      <c r="L719" t="b">
        <v>0</v>
      </c>
      <c r="M719" t="b">
        <v>0</v>
      </c>
      <c r="N719" t="s">
        <v>42</v>
      </c>
      <c r="O719" s="5">
        <f t="shared" si="44"/>
        <v>2.4764285714285714</v>
      </c>
      <c r="P719" s="7">
        <f t="shared" si="45"/>
        <v>24.987387387387386</v>
      </c>
      <c r="Q719" t="s">
        <v>2037</v>
      </c>
      <c r="R719" t="s">
        <v>2038</v>
      </c>
      <c r="S719" s="15">
        <f t="shared" si="46"/>
        <v>40777.208333333336</v>
      </c>
      <c r="T719" s="15">
        <f t="shared" si="47"/>
        <v>40798.208333333336</v>
      </c>
    </row>
    <row r="720" spans="1:20" ht="17" x14ac:dyDescent="0.2">
      <c r="A720">
        <v>718</v>
      </c>
      <c r="B720" t="s">
        <v>1474</v>
      </c>
      <c r="C720" s="3" t="s">
        <v>1475</v>
      </c>
      <c r="D720">
        <v>8300</v>
      </c>
      <c r="E720">
        <v>8317</v>
      </c>
      <c r="F720" t="s">
        <v>20</v>
      </c>
      <c r="G720">
        <v>297</v>
      </c>
      <c r="H720" t="s">
        <v>21</v>
      </c>
      <c r="I720" t="s">
        <v>22</v>
      </c>
      <c r="J720">
        <v>1371445200</v>
      </c>
      <c r="K720">
        <v>1373691600</v>
      </c>
      <c r="L720" t="b">
        <v>0</v>
      </c>
      <c r="M720" t="b">
        <v>0</v>
      </c>
      <c r="N720" t="s">
        <v>65</v>
      </c>
      <c r="O720" s="5">
        <f t="shared" si="44"/>
        <v>1.0020481927710843</v>
      </c>
      <c r="P720" s="7">
        <f t="shared" si="45"/>
        <v>28.003367003367003</v>
      </c>
      <c r="Q720" t="s">
        <v>2033</v>
      </c>
      <c r="R720" t="s">
        <v>2042</v>
      </c>
      <c r="S720" s="15">
        <f t="shared" si="46"/>
        <v>41442.208333333336</v>
      </c>
      <c r="T720" s="15">
        <f t="shared" si="47"/>
        <v>41468.208333333336</v>
      </c>
    </row>
    <row r="721" spans="1:20" ht="17" x14ac:dyDescent="0.2">
      <c r="A721">
        <v>719</v>
      </c>
      <c r="B721" t="s">
        <v>1476</v>
      </c>
      <c r="C721" s="3" t="s">
        <v>1477</v>
      </c>
      <c r="D721">
        <v>6900</v>
      </c>
      <c r="E721">
        <v>10557</v>
      </c>
      <c r="F721" t="s">
        <v>20</v>
      </c>
      <c r="G721">
        <v>123</v>
      </c>
      <c r="H721" t="s">
        <v>21</v>
      </c>
      <c r="I721" t="s">
        <v>22</v>
      </c>
      <c r="J721">
        <v>1338267600</v>
      </c>
      <c r="K721">
        <v>1339218000</v>
      </c>
      <c r="L721" t="b">
        <v>0</v>
      </c>
      <c r="M721" t="b">
        <v>0</v>
      </c>
      <c r="N721" t="s">
        <v>119</v>
      </c>
      <c r="O721" s="5">
        <f t="shared" si="44"/>
        <v>1.53</v>
      </c>
      <c r="P721" s="7">
        <f t="shared" si="45"/>
        <v>85.829268292682926</v>
      </c>
      <c r="Q721" t="s">
        <v>2043</v>
      </c>
      <c r="R721" t="s">
        <v>2049</v>
      </c>
      <c r="S721" s="15">
        <f t="shared" si="46"/>
        <v>41058.208333333336</v>
      </c>
      <c r="T721" s="15">
        <f t="shared" si="47"/>
        <v>41069.208333333336</v>
      </c>
    </row>
    <row r="722" spans="1:20" ht="34" x14ac:dyDescent="0.2">
      <c r="A722">
        <v>720</v>
      </c>
      <c r="B722" t="s">
        <v>1478</v>
      </c>
      <c r="C722" s="3" t="s">
        <v>1479</v>
      </c>
      <c r="D722">
        <v>8700</v>
      </c>
      <c r="E722">
        <v>3227</v>
      </c>
      <c r="F722" t="s">
        <v>74</v>
      </c>
      <c r="G722">
        <v>38</v>
      </c>
      <c r="H722" t="s">
        <v>36</v>
      </c>
      <c r="I722" t="s">
        <v>37</v>
      </c>
      <c r="J722">
        <v>1519192800</v>
      </c>
      <c r="K722">
        <v>1520402400</v>
      </c>
      <c r="L722" t="b">
        <v>0</v>
      </c>
      <c r="M722" t="b">
        <v>1</v>
      </c>
      <c r="N722" t="s">
        <v>33</v>
      </c>
      <c r="O722" s="5">
        <f t="shared" si="44"/>
        <v>0.37091954022988505</v>
      </c>
      <c r="P722" s="7">
        <f t="shared" si="45"/>
        <v>84.921052631578945</v>
      </c>
      <c r="Q722" t="s">
        <v>2035</v>
      </c>
      <c r="R722" t="s">
        <v>2036</v>
      </c>
      <c r="S722" s="15">
        <f t="shared" si="46"/>
        <v>43152.25</v>
      </c>
      <c r="T722" s="15">
        <f t="shared" si="47"/>
        <v>43166.25</v>
      </c>
    </row>
    <row r="723" spans="1:20" ht="17" x14ac:dyDescent="0.2">
      <c r="A723">
        <v>721</v>
      </c>
      <c r="B723" t="s">
        <v>1480</v>
      </c>
      <c r="C723" s="3" t="s">
        <v>1481</v>
      </c>
      <c r="D723">
        <v>123600</v>
      </c>
      <c r="E723">
        <v>5429</v>
      </c>
      <c r="F723" t="s">
        <v>74</v>
      </c>
      <c r="G723">
        <v>60</v>
      </c>
      <c r="H723" t="s">
        <v>21</v>
      </c>
      <c r="I723" t="s">
        <v>22</v>
      </c>
      <c r="J723">
        <v>1522818000</v>
      </c>
      <c r="K723">
        <v>1523336400</v>
      </c>
      <c r="L723" t="b">
        <v>0</v>
      </c>
      <c r="M723" t="b">
        <v>0</v>
      </c>
      <c r="N723" t="s">
        <v>23</v>
      </c>
      <c r="O723" s="5">
        <f t="shared" si="44"/>
        <v>4.3923948220064728E-2</v>
      </c>
      <c r="P723" s="7">
        <f t="shared" si="45"/>
        <v>90.483333333333334</v>
      </c>
      <c r="Q723" t="s">
        <v>2031</v>
      </c>
      <c r="R723" t="s">
        <v>2032</v>
      </c>
      <c r="S723" s="15">
        <f t="shared" si="46"/>
        <v>43194.208333333328</v>
      </c>
      <c r="T723" s="15">
        <f t="shared" si="47"/>
        <v>43200.208333333328</v>
      </c>
    </row>
    <row r="724" spans="1:20" ht="17" x14ac:dyDescent="0.2">
      <c r="A724">
        <v>722</v>
      </c>
      <c r="B724" t="s">
        <v>1482</v>
      </c>
      <c r="C724" s="3" t="s">
        <v>1483</v>
      </c>
      <c r="D724">
        <v>48500</v>
      </c>
      <c r="E724">
        <v>75906</v>
      </c>
      <c r="F724" t="s">
        <v>20</v>
      </c>
      <c r="G724">
        <v>3036</v>
      </c>
      <c r="H724" t="s">
        <v>21</v>
      </c>
      <c r="I724" t="s">
        <v>22</v>
      </c>
      <c r="J724">
        <v>1509948000</v>
      </c>
      <c r="K724">
        <v>1512280800</v>
      </c>
      <c r="L724" t="b">
        <v>0</v>
      </c>
      <c r="M724" t="b">
        <v>0</v>
      </c>
      <c r="N724" t="s">
        <v>42</v>
      </c>
      <c r="O724" s="5">
        <f t="shared" si="44"/>
        <v>1.5650721649484536</v>
      </c>
      <c r="P724" s="7">
        <f t="shared" si="45"/>
        <v>25.00197628458498</v>
      </c>
      <c r="Q724" t="s">
        <v>2037</v>
      </c>
      <c r="R724" t="s">
        <v>2038</v>
      </c>
      <c r="S724" s="15">
        <f t="shared" si="46"/>
        <v>43045.25</v>
      </c>
      <c r="T724" s="15">
        <f t="shared" si="47"/>
        <v>43072.25</v>
      </c>
    </row>
    <row r="725" spans="1:20" ht="17" x14ac:dyDescent="0.2">
      <c r="A725">
        <v>723</v>
      </c>
      <c r="B725" t="s">
        <v>1484</v>
      </c>
      <c r="C725" s="3" t="s">
        <v>1485</v>
      </c>
      <c r="D725">
        <v>4900</v>
      </c>
      <c r="E725">
        <v>13250</v>
      </c>
      <c r="F725" t="s">
        <v>20</v>
      </c>
      <c r="G725">
        <v>144</v>
      </c>
      <c r="H725" t="s">
        <v>26</v>
      </c>
      <c r="I725" t="s">
        <v>27</v>
      </c>
      <c r="J725">
        <v>1456898400</v>
      </c>
      <c r="K725">
        <v>1458709200</v>
      </c>
      <c r="L725" t="b">
        <v>0</v>
      </c>
      <c r="M725" t="b">
        <v>0</v>
      </c>
      <c r="N725" t="s">
        <v>33</v>
      </c>
      <c r="O725" s="5">
        <f t="shared" si="44"/>
        <v>2.704081632653061</v>
      </c>
      <c r="P725" s="7">
        <f t="shared" si="45"/>
        <v>92.013888888888886</v>
      </c>
      <c r="Q725" t="s">
        <v>2035</v>
      </c>
      <c r="R725" t="s">
        <v>2036</v>
      </c>
      <c r="S725" s="15">
        <f t="shared" si="46"/>
        <v>42431.25</v>
      </c>
      <c r="T725" s="15">
        <f t="shared" si="47"/>
        <v>42452.208333333328</v>
      </c>
    </row>
    <row r="726" spans="1:20" ht="34" x14ac:dyDescent="0.2">
      <c r="A726">
        <v>724</v>
      </c>
      <c r="B726" t="s">
        <v>1486</v>
      </c>
      <c r="C726" s="3" t="s">
        <v>1487</v>
      </c>
      <c r="D726">
        <v>8400</v>
      </c>
      <c r="E726">
        <v>11261</v>
      </c>
      <c r="F726" t="s">
        <v>20</v>
      </c>
      <c r="G726">
        <v>121</v>
      </c>
      <c r="H726" t="s">
        <v>40</v>
      </c>
      <c r="I726" t="s">
        <v>41</v>
      </c>
      <c r="J726">
        <v>1413954000</v>
      </c>
      <c r="K726">
        <v>1414126800</v>
      </c>
      <c r="L726" t="b">
        <v>0</v>
      </c>
      <c r="M726" t="b">
        <v>1</v>
      </c>
      <c r="N726" t="s">
        <v>33</v>
      </c>
      <c r="O726" s="5">
        <f t="shared" si="44"/>
        <v>1.3405952380952382</v>
      </c>
      <c r="P726" s="7">
        <f t="shared" si="45"/>
        <v>93.066115702479337</v>
      </c>
      <c r="Q726" t="s">
        <v>2035</v>
      </c>
      <c r="R726" t="s">
        <v>2036</v>
      </c>
      <c r="S726" s="15">
        <f t="shared" si="46"/>
        <v>41934.208333333336</v>
      </c>
      <c r="T726" s="15">
        <f t="shared" si="47"/>
        <v>41936.208333333336</v>
      </c>
    </row>
    <row r="727" spans="1:20" ht="17" x14ac:dyDescent="0.2">
      <c r="A727">
        <v>725</v>
      </c>
      <c r="B727" t="s">
        <v>1488</v>
      </c>
      <c r="C727" s="3" t="s">
        <v>1489</v>
      </c>
      <c r="D727">
        <v>193200</v>
      </c>
      <c r="E727">
        <v>97369</v>
      </c>
      <c r="F727" t="s">
        <v>14</v>
      </c>
      <c r="G727">
        <v>1596</v>
      </c>
      <c r="H727" t="s">
        <v>21</v>
      </c>
      <c r="I727" t="s">
        <v>22</v>
      </c>
      <c r="J727">
        <v>1416031200</v>
      </c>
      <c r="K727">
        <v>1416204000</v>
      </c>
      <c r="L727" t="b">
        <v>0</v>
      </c>
      <c r="M727" t="b">
        <v>0</v>
      </c>
      <c r="N727" t="s">
        <v>292</v>
      </c>
      <c r="O727" s="5">
        <f t="shared" si="44"/>
        <v>0.50398033126293995</v>
      </c>
      <c r="P727" s="7">
        <f t="shared" si="45"/>
        <v>61.008145363408524</v>
      </c>
      <c r="Q727" t="s">
        <v>2046</v>
      </c>
      <c r="R727" t="s">
        <v>2057</v>
      </c>
      <c r="S727" s="15">
        <f t="shared" si="46"/>
        <v>41958.25</v>
      </c>
      <c r="T727" s="15">
        <f t="shared" si="47"/>
        <v>41960.25</v>
      </c>
    </row>
    <row r="728" spans="1:20" ht="17" x14ac:dyDescent="0.2">
      <c r="A728">
        <v>726</v>
      </c>
      <c r="B728" t="s">
        <v>1490</v>
      </c>
      <c r="C728" s="3" t="s">
        <v>1491</v>
      </c>
      <c r="D728">
        <v>54300</v>
      </c>
      <c r="E728">
        <v>48227</v>
      </c>
      <c r="F728" t="s">
        <v>74</v>
      </c>
      <c r="G728">
        <v>524</v>
      </c>
      <c r="H728" t="s">
        <v>21</v>
      </c>
      <c r="I728" t="s">
        <v>22</v>
      </c>
      <c r="J728">
        <v>1287982800</v>
      </c>
      <c r="K728">
        <v>1288501200</v>
      </c>
      <c r="L728" t="b">
        <v>0</v>
      </c>
      <c r="M728" t="b">
        <v>1</v>
      </c>
      <c r="N728" t="s">
        <v>33</v>
      </c>
      <c r="O728" s="5">
        <f t="shared" si="44"/>
        <v>0.88815837937384901</v>
      </c>
      <c r="P728" s="7">
        <f t="shared" si="45"/>
        <v>92.036259541984734</v>
      </c>
      <c r="Q728" t="s">
        <v>2035</v>
      </c>
      <c r="R728" t="s">
        <v>2036</v>
      </c>
      <c r="S728" s="15">
        <f t="shared" si="46"/>
        <v>40476.208333333336</v>
      </c>
      <c r="T728" s="15">
        <f t="shared" si="47"/>
        <v>40482.208333333336</v>
      </c>
    </row>
    <row r="729" spans="1:20" ht="17" x14ac:dyDescent="0.2">
      <c r="A729">
        <v>727</v>
      </c>
      <c r="B729" t="s">
        <v>1492</v>
      </c>
      <c r="C729" s="3" t="s">
        <v>1493</v>
      </c>
      <c r="D729">
        <v>8900</v>
      </c>
      <c r="E729">
        <v>14685</v>
      </c>
      <c r="F729" t="s">
        <v>20</v>
      </c>
      <c r="G729">
        <v>181</v>
      </c>
      <c r="H729" t="s">
        <v>21</v>
      </c>
      <c r="I729" t="s">
        <v>22</v>
      </c>
      <c r="J729">
        <v>1547964000</v>
      </c>
      <c r="K729">
        <v>1552971600</v>
      </c>
      <c r="L729" t="b">
        <v>0</v>
      </c>
      <c r="M729" t="b">
        <v>0</v>
      </c>
      <c r="N729" t="s">
        <v>28</v>
      </c>
      <c r="O729" s="5">
        <f t="shared" si="44"/>
        <v>1.65</v>
      </c>
      <c r="P729" s="7">
        <f t="shared" si="45"/>
        <v>81.132596685082873</v>
      </c>
      <c r="Q729" t="s">
        <v>2033</v>
      </c>
      <c r="R729" t="s">
        <v>2034</v>
      </c>
      <c r="S729" s="15">
        <f t="shared" si="46"/>
        <v>43485.25</v>
      </c>
      <c r="T729" s="15">
        <f t="shared" si="47"/>
        <v>43543.208333333328</v>
      </c>
    </row>
    <row r="730" spans="1:20" ht="34" x14ac:dyDescent="0.2">
      <c r="A730">
        <v>728</v>
      </c>
      <c r="B730" t="s">
        <v>1494</v>
      </c>
      <c r="C730" s="3" t="s">
        <v>1495</v>
      </c>
      <c r="D730">
        <v>4200</v>
      </c>
      <c r="E730">
        <v>735</v>
      </c>
      <c r="F730" t="s">
        <v>14</v>
      </c>
      <c r="G730">
        <v>10</v>
      </c>
      <c r="H730" t="s">
        <v>21</v>
      </c>
      <c r="I730" t="s">
        <v>22</v>
      </c>
      <c r="J730">
        <v>1464152400</v>
      </c>
      <c r="K730">
        <v>1465102800</v>
      </c>
      <c r="L730" t="b">
        <v>0</v>
      </c>
      <c r="M730" t="b">
        <v>0</v>
      </c>
      <c r="N730" t="s">
        <v>33</v>
      </c>
      <c r="O730" s="5">
        <f t="shared" si="44"/>
        <v>0.17499999999999999</v>
      </c>
      <c r="P730" s="7">
        <f t="shared" si="45"/>
        <v>73.5</v>
      </c>
      <c r="Q730" t="s">
        <v>2035</v>
      </c>
      <c r="R730" t="s">
        <v>2036</v>
      </c>
      <c r="S730" s="15">
        <f t="shared" si="46"/>
        <v>42515.208333333328</v>
      </c>
      <c r="T730" s="15">
        <f t="shared" si="47"/>
        <v>42526.208333333328</v>
      </c>
    </row>
    <row r="731" spans="1:20" ht="34" x14ac:dyDescent="0.2">
      <c r="A731">
        <v>729</v>
      </c>
      <c r="B731" t="s">
        <v>1496</v>
      </c>
      <c r="C731" s="3" t="s">
        <v>1497</v>
      </c>
      <c r="D731">
        <v>5600</v>
      </c>
      <c r="E731">
        <v>10397</v>
      </c>
      <c r="F731" t="s">
        <v>20</v>
      </c>
      <c r="G731">
        <v>122</v>
      </c>
      <c r="H731" t="s">
        <v>21</v>
      </c>
      <c r="I731" t="s">
        <v>22</v>
      </c>
      <c r="J731">
        <v>1359957600</v>
      </c>
      <c r="K731">
        <v>1360130400</v>
      </c>
      <c r="L731" t="b">
        <v>0</v>
      </c>
      <c r="M731" t="b">
        <v>0</v>
      </c>
      <c r="N731" t="s">
        <v>53</v>
      </c>
      <c r="O731" s="5">
        <f t="shared" si="44"/>
        <v>1.8566071428571429</v>
      </c>
      <c r="P731" s="7">
        <f t="shared" si="45"/>
        <v>85.221311475409834</v>
      </c>
      <c r="Q731" t="s">
        <v>2037</v>
      </c>
      <c r="R731" t="s">
        <v>2040</v>
      </c>
      <c r="S731" s="15">
        <f t="shared" si="46"/>
        <v>41309.25</v>
      </c>
      <c r="T731" s="15">
        <f t="shared" si="47"/>
        <v>41311.25</v>
      </c>
    </row>
    <row r="732" spans="1:20" ht="17" x14ac:dyDescent="0.2">
      <c r="A732">
        <v>730</v>
      </c>
      <c r="B732" t="s">
        <v>1498</v>
      </c>
      <c r="C732" s="3" t="s">
        <v>1499</v>
      </c>
      <c r="D732">
        <v>28800</v>
      </c>
      <c r="E732">
        <v>118847</v>
      </c>
      <c r="F732" t="s">
        <v>20</v>
      </c>
      <c r="G732">
        <v>1071</v>
      </c>
      <c r="H732" t="s">
        <v>15</v>
      </c>
      <c r="I732" t="s">
        <v>16</v>
      </c>
      <c r="J732">
        <v>1432357200</v>
      </c>
      <c r="K732">
        <v>1432875600</v>
      </c>
      <c r="L732" t="b">
        <v>0</v>
      </c>
      <c r="M732" t="b">
        <v>0</v>
      </c>
      <c r="N732" t="s">
        <v>65</v>
      </c>
      <c r="O732" s="5">
        <f t="shared" si="44"/>
        <v>4.1266319444444441</v>
      </c>
      <c r="P732" s="7">
        <f t="shared" si="45"/>
        <v>110.96825396825396</v>
      </c>
      <c r="Q732" t="s">
        <v>2033</v>
      </c>
      <c r="R732" t="s">
        <v>2042</v>
      </c>
      <c r="S732" s="15">
        <f t="shared" si="46"/>
        <v>42147.208333333328</v>
      </c>
      <c r="T732" s="15">
        <f t="shared" si="47"/>
        <v>42153.208333333328</v>
      </c>
    </row>
    <row r="733" spans="1:20" ht="17" x14ac:dyDescent="0.2">
      <c r="A733">
        <v>731</v>
      </c>
      <c r="B733" t="s">
        <v>1500</v>
      </c>
      <c r="C733" s="3" t="s">
        <v>1501</v>
      </c>
      <c r="D733">
        <v>8000</v>
      </c>
      <c r="E733">
        <v>7220</v>
      </c>
      <c r="F733" t="s">
        <v>74</v>
      </c>
      <c r="G733">
        <v>219</v>
      </c>
      <c r="H733" t="s">
        <v>21</v>
      </c>
      <c r="I733" t="s">
        <v>22</v>
      </c>
      <c r="J733">
        <v>1500786000</v>
      </c>
      <c r="K733">
        <v>1500872400</v>
      </c>
      <c r="L733" t="b">
        <v>0</v>
      </c>
      <c r="M733" t="b">
        <v>0</v>
      </c>
      <c r="N733" t="s">
        <v>28</v>
      </c>
      <c r="O733" s="5">
        <f t="shared" si="44"/>
        <v>0.90249999999999997</v>
      </c>
      <c r="P733" s="7">
        <f t="shared" si="45"/>
        <v>32.968036529680369</v>
      </c>
      <c r="Q733" t="s">
        <v>2033</v>
      </c>
      <c r="R733" t="s">
        <v>2034</v>
      </c>
      <c r="S733" s="15">
        <f t="shared" si="46"/>
        <v>42939.208333333328</v>
      </c>
      <c r="T733" s="15">
        <f t="shared" si="47"/>
        <v>42940.208333333328</v>
      </c>
    </row>
    <row r="734" spans="1:20" ht="17" x14ac:dyDescent="0.2">
      <c r="A734">
        <v>732</v>
      </c>
      <c r="B734" t="s">
        <v>1502</v>
      </c>
      <c r="C734" s="3" t="s">
        <v>1503</v>
      </c>
      <c r="D734">
        <v>117000</v>
      </c>
      <c r="E734">
        <v>107622</v>
      </c>
      <c r="F734" t="s">
        <v>14</v>
      </c>
      <c r="G734">
        <v>1121</v>
      </c>
      <c r="H734" t="s">
        <v>21</v>
      </c>
      <c r="I734" t="s">
        <v>22</v>
      </c>
      <c r="J734">
        <v>1490158800</v>
      </c>
      <c r="K734">
        <v>1492146000</v>
      </c>
      <c r="L734" t="b">
        <v>0</v>
      </c>
      <c r="M734" t="b">
        <v>1</v>
      </c>
      <c r="N734" t="s">
        <v>23</v>
      </c>
      <c r="O734" s="5">
        <f t="shared" si="44"/>
        <v>0.91984615384615387</v>
      </c>
      <c r="P734" s="7">
        <f t="shared" si="45"/>
        <v>96.005352363960753</v>
      </c>
      <c r="Q734" t="s">
        <v>2031</v>
      </c>
      <c r="R734" t="s">
        <v>2032</v>
      </c>
      <c r="S734" s="15">
        <f t="shared" si="46"/>
        <v>42816.208333333328</v>
      </c>
      <c r="T734" s="15">
        <f t="shared" si="47"/>
        <v>42839.208333333328</v>
      </c>
    </row>
    <row r="735" spans="1:20" ht="17" x14ac:dyDescent="0.2">
      <c r="A735">
        <v>733</v>
      </c>
      <c r="B735" t="s">
        <v>1504</v>
      </c>
      <c r="C735" s="3" t="s">
        <v>1505</v>
      </c>
      <c r="D735">
        <v>15800</v>
      </c>
      <c r="E735">
        <v>83267</v>
      </c>
      <c r="F735" t="s">
        <v>20</v>
      </c>
      <c r="G735">
        <v>980</v>
      </c>
      <c r="H735" t="s">
        <v>21</v>
      </c>
      <c r="I735" t="s">
        <v>22</v>
      </c>
      <c r="J735">
        <v>1406178000</v>
      </c>
      <c r="K735">
        <v>1407301200</v>
      </c>
      <c r="L735" t="b">
        <v>0</v>
      </c>
      <c r="M735" t="b">
        <v>0</v>
      </c>
      <c r="N735" t="s">
        <v>148</v>
      </c>
      <c r="O735" s="5">
        <f t="shared" si="44"/>
        <v>5.2700632911392402</v>
      </c>
      <c r="P735" s="7">
        <f t="shared" si="45"/>
        <v>84.96632653061225</v>
      </c>
      <c r="Q735" t="s">
        <v>2031</v>
      </c>
      <c r="R735" t="s">
        <v>2053</v>
      </c>
      <c r="S735" s="15">
        <f t="shared" si="46"/>
        <v>41844.208333333336</v>
      </c>
      <c r="T735" s="15">
        <f t="shared" si="47"/>
        <v>41857.208333333336</v>
      </c>
    </row>
    <row r="736" spans="1:20" ht="17" x14ac:dyDescent="0.2">
      <c r="A736">
        <v>734</v>
      </c>
      <c r="B736" t="s">
        <v>1506</v>
      </c>
      <c r="C736" s="3" t="s">
        <v>1507</v>
      </c>
      <c r="D736">
        <v>4200</v>
      </c>
      <c r="E736">
        <v>13404</v>
      </c>
      <c r="F736" t="s">
        <v>20</v>
      </c>
      <c r="G736">
        <v>536</v>
      </c>
      <c r="H736" t="s">
        <v>21</v>
      </c>
      <c r="I736" t="s">
        <v>22</v>
      </c>
      <c r="J736">
        <v>1485583200</v>
      </c>
      <c r="K736">
        <v>1486620000</v>
      </c>
      <c r="L736" t="b">
        <v>0</v>
      </c>
      <c r="M736" t="b">
        <v>1</v>
      </c>
      <c r="N736" t="s">
        <v>33</v>
      </c>
      <c r="O736" s="5">
        <f t="shared" si="44"/>
        <v>3.1914285714285713</v>
      </c>
      <c r="P736" s="7">
        <f t="shared" si="45"/>
        <v>25.007462686567163</v>
      </c>
      <c r="Q736" t="s">
        <v>2035</v>
      </c>
      <c r="R736" t="s">
        <v>2036</v>
      </c>
      <c r="S736" s="15">
        <f t="shared" si="46"/>
        <v>42763.25</v>
      </c>
      <c r="T736" s="15">
        <f t="shared" si="47"/>
        <v>42775.25</v>
      </c>
    </row>
    <row r="737" spans="1:20" ht="34" x14ac:dyDescent="0.2">
      <c r="A737">
        <v>735</v>
      </c>
      <c r="B737" t="s">
        <v>1508</v>
      </c>
      <c r="C737" s="3" t="s">
        <v>1509</v>
      </c>
      <c r="D737">
        <v>37100</v>
      </c>
      <c r="E737">
        <v>131404</v>
      </c>
      <c r="F737" t="s">
        <v>20</v>
      </c>
      <c r="G737">
        <v>1991</v>
      </c>
      <c r="H737" t="s">
        <v>21</v>
      </c>
      <c r="I737" t="s">
        <v>22</v>
      </c>
      <c r="J737">
        <v>1459314000</v>
      </c>
      <c r="K737">
        <v>1459918800</v>
      </c>
      <c r="L737" t="b">
        <v>0</v>
      </c>
      <c r="M737" t="b">
        <v>0</v>
      </c>
      <c r="N737" t="s">
        <v>122</v>
      </c>
      <c r="O737" s="5">
        <f t="shared" si="44"/>
        <v>3.5418867924528303</v>
      </c>
      <c r="P737" s="7">
        <f t="shared" si="45"/>
        <v>65.998995479658461</v>
      </c>
      <c r="Q737" t="s">
        <v>2050</v>
      </c>
      <c r="R737" t="s">
        <v>2051</v>
      </c>
      <c r="S737" s="15">
        <f t="shared" si="46"/>
        <v>42459.208333333328</v>
      </c>
      <c r="T737" s="15">
        <f t="shared" si="47"/>
        <v>42466.208333333328</v>
      </c>
    </row>
    <row r="738" spans="1:20" ht="17" x14ac:dyDescent="0.2">
      <c r="A738">
        <v>736</v>
      </c>
      <c r="B738" t="s">
        <v>1510</v>
      </c>
      <c r="C738" s="3" t="s">
        <v>1511</v>
      </c>
      <c r="D738">
        <v>7700</v>
      </c>
      <c r="E738">
        <v>2533</v>
      </c>
      <c r="F738" t="s">
        <v>74</v>
      </c>
      <c r="G738">
        <v>29</v>
      </c>
      <c r="H738" t="s">
        <v>21</v>
      </c>
      <c r="I738" t="s">
        <v>22</v>
      </c>
      <c r="J738">
        <v>1424412000</v>
      </c>
      <c r="K738">
        <v>1424757600</v>
      </c>
      <c r="L738" t="b">
        <v>0</v>
      </c>
      <c r="M738" t="b">
        <v>0</v>
      </c>
      <c r="N738" t="s">
        <v>68</v>
      </c>
      <c r="O738" s="5">
        <f t="shared" si="44"/>
        <v>0.32896103896103895</v>
      </c>
      <c r="P738" s="7">
        <f t="shared" si="45"/>
        <v>87.34482758620689</v>
      </c>
      <c r="Q738" t="s">
        <v>2043</v>
      </c>
      <c r="R738" t="s">
        <v>2044</v>
      </c>
      <c r="S738" s="15">
        <f t="shared" si="46"/>
        <v>42055.25</v>
      </c>
      <c r="T738" s="15">
        <f t="shared" si="47"/>
        <v>42059.25</v>
      </c>
    </row>
    <row r="739" spans="1:20" ht="34" x14ac:dyDescent="0.2">
      <c r="A739">
        <v>737</v>
      </c>
      <c r="B739" t="s">
        <v>1512</v>
      </c>
      <c r="C739" s="3" t="s">
        <v>1513</v>
      </c>
      <c r="D739">
        <v>3700</v>
      </c>
      <c r="E739">
        <v>5028</v>
      </c>
      <c r="F739" t="s">
        <v>20</v>
      </c>
      <c r="G739">
        <v>180</v>
      </c>
      <c r="H739" t="s">
        <v>21</v>
      </c>
      <c r="I739" t="s">
        <v>22</v>
      </c>
      <c r="J739">
        <v>1478844000</v>
      </c>
      <c r="K739">
        <v>1479880800</v>
      </c>
      <c r="L739" t="b">
        <v>0</v>
      </c>
      <c r="M739" t="b">
        <v>0</v>
      </c>
      <c r="N739" t="s">
        <v>60</v>
      </c>
      <c r="O739" s="5">
        <f t="shared" si="44"/>
        <v>1.358918918918919</v>
      </c>
      <c r="P739" s="7">
        <f t="shared" si="45"/>
        <v>27.933333333333334</v>
      </c>
      <c r="Q739" t="s">
        <v>2031</v>
      </c>
      <c r="R739" t="s">
        <v>2041</v>
      </c>
      <c r="S739" s="15">
        <f t="shared" si="46"/>
        <v>42685.25</v>
      </c>
      <c r="T739" s="15">
        <f t="shared" si="47"/>
        <v>42697.25</v>
      </c>
    </row>
    <row r="740" spans="1:20" ht="34" x14ac:dyDescent="0.2">
      <c r="A740">
        <v>738</v>
      </c>
      <c r="B740" t="s">
        <v>1032</v>
      </c>
      <c r="C740" s="3" t="s">
        <v>1514</v>
      </c>
      <c r="D740">
        <v>74700</v>
      </c>
      <c r="E740">
        <v>1557</v>
      </c>
      <c r="F740" t="s">
        <v>14</v>
      </c>
      <c r="G740">
        <v>15</v>
      </c>
      <c r="H740" t="s">
        <v>21</v>
      </c>
      <c r="I740" t="s">
        <v>22</v>
      </c>
      <c r="J740">
        <v>1416117600</v>
      </c>
      <c r="K740">
        <v>1418018400</v>
      </c>
      <c r="L740" t="b">
        <v>0</v>
      </c>
      <c r="M740" t="b">
        <v>1</v>
      </c>
      <c r="N740" t="s">
        <v>33</v>
      </c>
      <c r="O740" s="5">
        <f t="shared" si="44"/>
        <v>2.0843373493975904E-2</v>
      </c>
      <c r="P740" s="7">
        <f t="shared" si="45"/>
        <v>103.8</v>
      </c>
      <c r="Q740" t="s">
        <v>2035</v>
      </c>
      <c r="R740" t="s">
        <v>2036</v>
      </c>
      <c r="S740" s="15">
        <f t="shared" si="46"/>
        <v>41959.25</v>
      </c>
      <c r="T740" s="15">
        <f t="shared" si="47"/>
        <v>41981.25</v>
      </c>
    </row>
    <row r="741" spans="1:20" ht="17" x14ac:dyDescent="0.2">
      <c r="A741">
        <v>739</v>
      </c>
      <c r="B741" t="s">
        <v>1515</v>
      </c>
      <c r="C741" s="3" t="s">
        <v>1516</v>
      </c>
      <c r="D741">
        <v>10000</v>
      </c>
      <c r="E741">
        <v>6100</v>
      </c>
      <c r="F741" t="s">
        <v>14</v>
      </c>
      <c r="G741">
        <v>191</v>
      </c>
      <c r="H741" t="s">
        <v>21</v>
      </c>
      <c r="I741" t="s">
        <v>22</v>
      </c>
      <c r="J741">
        <v>1340946000</v>
      </c>
      <c r="K741">
        <v>1341032400</v>
      </c>
      <c r="L741" t="b">
        <v>0</v>
      </c>
      <c r="M741" t="b">
        <v>0</v>
      </c>
      <c r="N741" t="s">
        <v>60</v>
      </c>
      <c r="O741" s="5">
        <f t="shared" si="44"/>
        <v>0.61</v>
      </c>
      <c r="P741" s="7">
        <f t="shared" si="45"/>
        <v>31.937172774869111</v>
      </c>
      <c r="Q741" t="s">
        <v>2031</v>
      </c>
      <c r="R741" t="s">
        <v>2041</v>
      </c>
      <c r="S741" s="15">
        <f t="shared" si="46"/>
        <v>41089.208333333336</v>
      </c>
      <c r="T741" s="15">
        <f t="shared" si="47"/>
        <v>41090.208333333336</v>
      </c>
    </row>
    <row r="742" spans="1:20" ht="34" x14ac:dyDescent="0.2">
      <c r="A742">
        <v>740</v>
      </c>
      <c r="B742" t="s">
        <v>1517</v>
      </c>
      <c r="C742" s="3" t="s">
        <v>1518</v>
      </c>
      <c r="D742">
        <v>5300</v>
      </c>
      <c r="E742">
        <v>1592</v>
      </c>
      <c r="F742" t="s">
        <v>14</v>
      </c>
      <c r="G742">
        <v>16</v>
      </c>
      <c r="H742" t="s">
        <v>21</v>
      </c>
      <c r="I742" t="s">
        <v>22</v>
      </c>
      <c r="J742">
        <v>1486101600</v>
      </c>
      <c r="K742">
        <v>1486360800</v>
      </c>
      <c r="L742" t="b">
        <v>0</v>
      </c>
      <c r="M742" t="b">
        <v>0</v>
      </c>
      <c r="N742" t="s">
        <v>33</v>
      </c>
      <c r="O742" s="5">
        <f t="shared" si="44"/>
        <v>0.30037735849056602</v>
      </c>
      <c r="P742" s="7">
        <f t="shared" si="45"/>
        <v>99.5</v>
      </c>
      <c r="Q742" t="s">
        <v>2035</v>
      </c>
      <c r="R742" t="s">
        <v>2036</v>
      </c>
      <c r="S742" s="15">
        <f t="shared" si="46"/>
        <v>42769.25</v>
      </c>
      <c r="T742" s="15">
        <f t="shared" si="47"/>
        <v>42772.25</v>
      </c>
    </row>
    <row r="743" spans="1:20" ht="17" x14ac:dyDescent="0.2">
      <c r="A743">
        <v>741</v>
      </c>
      <c r="B743" t="s">
        <v>628</v>
      </c>
      <c r="C743" s="3" t="s">
        <v>1519</v>
      </c>
      <c r="D743">
        <v>1200</v>
      </c>
      <c r="E743">
        <v>14150</v>
      </c>
      <c r="F743" t="s">
        <v>20</v>
      </c>
      <c r="G743">
        <v>130</v>
      </c>
      <c r="H743" t="s">
        <v>21</v>
      </c>
      <c r="I743" t="s">
        <v>22</v>
      </c>
      <c r="J743">
        <v>1274590800</v>
      </c>
      <c r="K743">
        <v>1274677200</v>
      </c>
      <c r="L743" t="b">
        <v>0</v>
      </c>
      <c r="M743" t="b">
        <v>0</v>
      </c>
      <c r="N743" t="s">
        <v>33</v>
      </c>
      <c r="O743" s="5">
        <f t="shared" si="44"/>
        <v>11.791666666666666</v>
      </c>
      <c r="P743" s="7">
        <f t="shared" si="45"/>
        <v>108.84615384615384</v>
      </c>
      <c r="Q743" t="s">
        <v>2035</v>
      </c>
      <c r="R743" t="s">
        <v>2036</v>
      </c>
      <c r="S743" s="15">
        <f t="shared" si="46"/>
        <v>40321.208333333336</v>
      </c>
      <c r="T743" s="15">
        <f t="shared" si="47"/>
        <v>40322.208333333336</v>
      </c>
    </row>
    <row r="744" spans="1:20" ht="17" x14ac:dyDescent="0.2">
      <c r="A744">
        <v>742</v>
      </c>
      <c r="B744" t="s">
        <v>1520</v>
      </c>
      <c r="C744" s="3" t="s">
        <v>1521</v>
      </c>
      <c r="D744">
        <v>1200</v>
      </c>
      <c r="E744">
        <v>13513</v>
      </c>
      <c r="F744" t="s">
        <v>20</v>
      </c>
      <c r="G744">
        <v>122</v>
      </c>
      <c r="H744" t="s">
        <v>21</v>
      </c>
      <c r="I744" t="s">
        <v>22</v>
      </c>
      <c r="J744">
        <v>1263880800</v>
      </c>
      <c r="K744">
        <v>1267509600</v>
      </c>
      <c r="L744" t="b">
        <v>0</v>
      </c>
      <c r="M744" t="b">
        <v>0</v>
      </c>
      <c r="N744" t="s">
        <v>50</v>
      </c>
      <c r="O744" s="5">
        <f t="shared" si="44"/>
        <v>11.260833333333334</v>
      </c>
      <c r="P744" s="7">
        <f t="shared" si="45"/>
        <v>110.76229508196721</v>
      </c>
      <c r="Q744" t="s">
        <v>2031</v>
      </c>
      <c r="R744" t="s">
        <v>2039</v>
      </c>
      <c r="S744" s="15">
        <f t="shared" si="46"/>
        <v>40197.25</v>
      </c>
      <c r="T744" s="15">
        <f t="shared" si="47"/>
        <v>40239.25</v>
      </c>
    </row>
    <row r="745" spans="1:20" ht="34" x14ac:dyDescent="0.2">
      <c r="A745">
        <v>743</v>
      </c>
      <c r="B745" t="s">
        <v>1522</v>
      </c>
      <c r="C745" s="3" t="s">
        <v>1523</v>
      </c>
      <c r="D745">
        <v>3900</v>
      </c>
      <c r="E745">
        <v>504</v>
      </c>
      <c r="F745" t="s">
        <v>14</v>
      </c>
      <c r="G745">
        <v>17</v>
      </c>
      <c r="H745" t="s">
        <v>21</v>
      </c>
      <c r="I745" t="s">
        <v>22</v>
      </c>
      <c r="J745">
        <v>1445403600</v>
      </c>
      <c r="K745">
        <v>1445922000</v>
      </c>
      <c r="L745" t="b">
        <v>0</v>
      </c>
      <c r="M745" t="b">
        <v>1</v>
      </c>
      <c r="N745" t="s">
        <v>33</v>
      </c>
      <c r="O745" s="5">
        <f t="shared" si="44"/>
        <v>0.12923076923076923</v>
      </c>
      <c r="P745" s="7">
        <f t="shared" si="45"/>
        <v>29.647058823529413</v>
      </c>
      <c r="Q745" t="s">
        <v>2035</v>
      </c>
      <c r="R745" t="s">
        <v>2036</v>
      </c>
      <c r="S745" s="15">
        <f t="shared" si="46"/>
        <v>42298.208333333328</v>
      </c>
      <c r="T745" s="15">
        <f t="shared" si="47"/>
        <v>42304.208333333328</v>
      </c>
    </row>
    <row r="746" spans="1:20" ht="17" x14ac:dyDescent="0.2">
      <c r="A746">
        <v>744</v>
      </c>
      <c r="B746" t="s">
        <v>1524</v>
      </c>
      <c r="C746" s="3" t="s">
        <v>1525</v>
      </c>
      <c r="D746">
        <v>2000</v>
      </c>
      <c r="E746">
        <v>14240</v>
      </c>
      <c r="F746" t="s">
        <v>20</v>
      </c>
      <c r="G746">
        <v>140</v>
      </c>
      <c r="H746" t="s">
        <v>21</v>
      </c>
      <c r="I746" t="s">
        <v>22</v>
      </c>
      <c r="J746">
        <v>1533877200</v>
      </c>
      <c r="K746">
        <v>1534050000</v>
      </c>
      <c r="L746" t="b">
        <v>0</v>
      </c>
      <c r="M746" t="b">
        <v>1</v>
      </c>
      <c r="N746" t="s">
        <v>33</v>
      </c>
      <c r="O746" s="5">
        <f t="shared" si="44"/>
        <v>7.12</v>
      </c>
      <c r="P746" s="7">
        <f t="shared" si="45"/>
        <v>101.71428571428571</v>
      </c>
      <c r="Q746" t="s">
        <v>2035</v>
      </c>
      <c r="R746" t="s">
        <v>2036</v>
      </c>
      <c r="S746" s="15">
        <f t="shared" si="46"/>
        <v>43322.208333333328</v>
      </c>
      <c r="T746" s="15">
        <f t="shared" si="47"/>
        <v>43324.208333333328</v>
      </c>
    </row>
    <row r="747" spans="1:20" ht="34" x14ac:dyDescent="0.2">
      <c r="A747">
        <v>745</v>
      </c>
      <c r="B747" t="s">
        <v>1526</v>
      </c>
      <c r="C747" s="3" t="s">
        <v>1527</v>
      </c>
      <c r="D747">
        <v>6900</v>
      </c>
      <c r="E747">
        <v>2091</v>
      </c>
      <c r="F747" t="s">
        <v>14</v>
      </c>
      <c r="G747">
        <v>34</v>
      </c>
      <c r="H747" t="s">
        <v>21</v>
      </c>
      <c r="I747" t="s">
        <v>22</v>
      </c>
      <c r="J747">
        <v>1275195600</v>
      </c>
      <c r="K747">
        <v>1277528400</v>
      </c>
      <c r="L747" t="b">
        <v>0</v>
      </c>
      <c r="M747" t="b">
        <v>0</v>
      </c>
      <c r="N747" t="s">
        <v>65</v>
      </c>
      <c r="O747" s="5">
        <f t="shared" si="44"/>
        <v>0.30304347826086958</v>
      </c>
      <c r="P747" s="7">
        <f t="shared" si="45"/>
        <v>61.5</v>
      </c>
      <c r="Q747" t="s">
        <v>2033</v>
      </c>
      <c r="R747" t="s">
        <v>2042</v>
      </c>
      <c r="S747" s="15">
        <f t="shared" si="46"/>
        <v>40328.208333333336</v>
      </c>
      <c r="T747" s="15">
        <f t="shared" si="47"/>
        <v>40355.208333333336</v>
      </c>
    </row>
    <row r="748" spans="1:20" ht="17" x14ac:dyDescent="0.2">
      <c r="A748">
        <v>746</v>
      </c>
      <c r="B748" t="s">
        <v>1528</v>
      </c>
      <c r="C748" s="3" t="s">
        <v>1529</v>
      </c>
      <c r="D748">
        <v>55800</v>
      </c>
      <c r="E748">
        <v>118580</v>
      </c>
      <c r="F748" t="s">
        <v>20</v>
      </c>
      <c r="G748">
        <v>3388</v>
      </c>
      <c r="H748" t="s">
        <v>21</v>
      </c>
      <c r="I748" t="s">
        <v>22</v>
      </c>
      <c r="J748">
        <v>1318136400</v>
      </c>
      <c r="K748">
        <v>1318568400</v>
      </c>
      <c r="L748" t="b">
        <v>0</v>
      </c>
      <c r="M748" t="b">
        <v>0</v>
      </c>
      <c r="N748" t="s">
        <v>28</v>
      </c>
      <c r="O748" s="5">
        <f t="shared" si="44"/>
        <v>2.1250896057347672</v>
      </c>
      <c r="P748" s="7">
        <f t="shared" si="45"/>
        <v>35</v>
      </c>
      <c r="Q748" t="s">
        <v>2033</v>
      </c>
      <c r="R748" t="s">
        <v>2034</v>
      </c>
      <c r="S748" s="15">
        <f t="shared" si="46"/>
        <v>40825.208333333336</v>
      </c>
      <c r="T748" s="15">
        <f t="shared" si="47"/>
        <v>40830.208333333336</v>
      </c>
    </row>
    <row r="749" spans="1:20" ht="17" x14ac:dyDescent="0.2">
      <c r="A749">
        <v>747</v>
      </c>
      <c r="B749" t="s">
        <v>1530</v>
      </c>
      <c r="C749" s="3" t="s">
        <v>1531</v>
      </c>
      <c r="D749">
        <v>4900</v>
      </c>
      <c r="E749">
        <v>11214</v>
      </c>
      <c r="F749" t="s">
        <v>20</v>
      </c>
      <c r="G749">
        <v>280</v>
      </c>
      <c r="H749" t="s">
        <v>21</v>
      </c>
      <c r="I749" t="s">
        <v>22</v>
      </c>
      <c r="J749">
        <v>1283403600</v>
      </c>
      <c r="K749">
        <v>1284354000</v>
      </c>
      <c r="L749" t="b">
        <v>0</v>
      </c>
      <c r="M749" t="b">
        <v>0</v>
      </c>
      <c r="N749" t="s">
        <v>33</v>
      </c>
      <c r="O749" s="5">
        <f t="shared" si="44"/>
        <v>2.2885714285714287</v>
      </c>
      <c r="P749" s="7">
        <f t="shared" si="45"/>
        <v>40.049999999999997</v>
      </c>
      <c r="Q749" t="s">
        <v>2035</v>
      </c>
      <c r="R749" t="s">
        <v>2036</v>
      </c>
      <c r="S749" s="15">
        <f t="shared" si="46"/>
        <v>40423.208333333336</v>
      </c>
      <c r="T749" s="15">
        <f t="shared" si="47"/>
        <v>40434.208333333336</v>
      </c>
    </row>
    <row r="750" spans="1:20" ht="17" x14ac:dyDescent="0.2">
      <c r="A750">
        <v>748</v>
      </c>
      <c r="B750" t="s">
        <v>1532</v>
      </c>
      <c r="C750" s="3" t="s">
        <v>1533</v>
      </c>
      <c r="D750">
        <v>194900</v>
      </c>
      <c r="E750">
        <v>68137</v>
      </c>
      <c r="F750" t="s">
        <v>74</v>
      </c>
      <c r="G750">
        <v>614</v>
      </c>
      <c r="H750" t="s">
        <v>21</v>
      </c>
      <c r="I750" t="s">
        <v>22</v>
      </c>
      <c r="J750">
        <v>1267423200</v>
      </c>
      <c r="K750">
        <v>1269579600</v>
      </c>
      <c r="L750" t="b">
        <v>0</v>
      </c>
      <c r="M750" t="b">
        <v>1</v>
      </c>
      <c r="N750" t="s">
        <v>71</v>
      </c>
      <c r="O750" s="5">
        <f t="shared" si="44"/>
        <v>0.34959979476654696</v>
      </c>
      <c r="P750" s="7">
        <f t="shared" si="45"/>
        <v>110.97231270358306</v>
      </c>
      <c r="Q750" t="s">
        <v>2037</v>
      </c>
      <c r="R750" t="s">
        <v>2045</v>
      </c>
      <c r="S750" s="15">
        <f t="shared" si="46"/>
        <v>40238.25</v>
      </c>
      <c r="T750" s="15">
        <f t="shared" si="47"/>
        <v>40263.208333333336</v>
      </c>
    </row>
    <row r="751" spans="1:20" ht="17" x14ac:dyDescent="0.2">
      <c r="A751">
        <v>749</v>
      </c>
      <c r="B751" t="s">
        <v>1534</v>
      </c>
      <c r="C751" s="3" t="s">
        <v>1535</v>
      </c>
      <c r="D751">
        <v>8600</v>
      </c>
      <c r="E751">
        <v>13527</v>
      </c>
      <c r="F751" t="s">
        <v>20</v>
      </c>
      <c r="G751">
        <v>366</v>
      </c>
      <c r="H751" t="s">
        <v>107</v>
      </c>
      <c r="I751" t="s">
        <v>108</v>
      </c>
      <c r="J751">
        <v>1412744400</v>
      </c>
      <c r="K751">
        <v>1413781200</v>
      </c>
      <c r="L751" t="b">
        <v>0</v>
      </c>
      <c r="M751" t="b">
        <v>1</v>
      </c>
      <c r="N751" t="s">
        <v>65</v>
      </c>
      <c r="O751" s="5">
        <f t="shared" si="44"/>
        <v>1.5729069767441861</v>
      </c>
      <c r="P751" s="7">
        <f t="shared" si="45"/>
        <v>36.959016393442624</v>
      </c>
      <c r="Q751" t="s">
        <v>2033</v>
      </c>
      <c r="R751" t="s">
        <v>2042</v>
      </c>
      <c r="S751" s="15">
        <f t="shared" si="46"/>
        <v>41920.208333333336</v>
      </c>
      <c r="T751" s="15">
        <f t="shared" si="47"/>
        <v>41932.208333333336</v>
      </c>
    </row>
    <row r="752" spans="1:20" ht="17" x14ac:dyDescent="0.2">
      <c r="A752">
        <v>750</v>
      </c>
      <c r="B752" t="s">
        <v>1536</v>
      </c>
      <c r="C752" s="3" t="s">
        <v>1537</v>
      </c>
      <c r="D752">
        <v>100</v>
      </c>
      <c r="E752">
        <v>1</v>
      </c>
      <c r="F752" t="s">
        <v>14</v>
      </c>
      <c r="G752">
        <v>1</v>
      </c>
      <c r="H752" t="s">
        <v>40</v>
      </c>
      <c r="I752" t="s">
        <v>41</v>
      </c>
      <c r="J752">
        <v>1277960400</v>
      </c>
      <c r="K752">
        <v>1280120400</v>
      </c>
      <c r="L752" t="b">
        <v>0</v>
      </c>
      <c r="M752" t="b">
        <v>0</v>
      </c>
      <c r="N752" t="s">
        <v>50</v>
      </c>
      <c r="O752" s="5">
        <f t="shared" si="44"/>
        <v>0.01</v>
      </c>
      <c r="P752" s="7">
        <f t="shared" si="45"/>
        <v>1</v>
      </c>
      <c r="Q752" t="s">
        <v>2031</v>
      </c>
      <c r="R752" t="s">
        <v>2039</v>
      </c>
      <c r="S752" s="15">
        <f t="shared" si="46"/>
        <v>40360.208333333336</v>
      </c>
      <c r="T752" s="15">
        <f t="shared" si="47"/>
        <v>40385.208333333336</v>
      </c>
    </row>
    <row r="753" spans="1:20" ht="17" x14ac:dyDescent="0.2">
      <c r="A753">
        <v>751</v>
      </c>
      <c r="B753" t="s">
        <v>1538</v>
      </c>
      <c r="C753" s="3" t="s">
        <v>1539</v>
      </c>
      <c r="D753">
        <v>3600</v>
      </c>
      <c r="E753">
        <v>8363</v>
      </c>
      <c r="F753" t="s">
        <v>20</v>
      </c>
      <c r="G753">
        <v>270</v>
      </c>
      <c r="H753" t="s">
        <v>21</v>
      </c>
      <c r="I753" t="s">
        <v>22</v>
      </c>
      <c r="J753">
        <v>1458190800</v>
      </c>
      <c r="K753">
        <v>1459486800</v>
      </c>
      <c r="L753" t="b">
        <v>1</v>
      </c>
      <c r="M753" t="b">
        <v>1</v>
      </c>
      <c r="N753" t="s">
        <v>68</v>
      </c>
      <c r="O753" s="5">
        <f t="shared" si="44"/>
        <v>2.3230555555555554</v>
      </c>
      <c r="P753" s="7">
        <f t="shared" si="45"/>
        <v>30.974074074074075</v>
      </c>
      <c r="Q753" t="s">
        <v>2043</v>
      </c>
      <c r="R753" t="s">
        <v>2044</v>
      </c>
      <c r="S753" s="15">
        <f t="shared" si="46"/>
        <v>42446.208333333328</v>
      </c>
      <c r="T753" s="15">
        <f t="shared" si="47"/>
        <v>42461.208333333328</v>
      </c>
    </row>
    <row r="754" spans="1:20" ht="17" x14ac:dyDescent="0.2">
      <c r="A754">
        <v>752</v>
      </c>
      <c r="B754" t="s">
        <v>1540</v>
      </c>
      <c r="C754" s="3" t="s">
        <v>1541</v>
      </c>
      <c r="D754">
        <v>5800</v>
      </c>
      <c r="E754">
        <v>5362</v>
      </c>
      <c r="F754" t="s">
        <v>74</v>
      </c>
      <c r="G754">
        <v>114</v>
      </c>
      <c r="H754" t="s">
        <v>21</v>
      </c>
      <c r="I754" t="s">
        <v>22</v>
      </c>
      <c r="J754">
        <v>1280984400</v>
      </c>
      <c r="K754">
        <v>1282539600</v>
      </c>
      <c r="L754" t="b">
        <v>0</v>
      </c>
      <c r="M754" t="b">
        <v>1</v>
      </c>
      <c r="N754" t="s">
        <v>33</v>
      </c>
      <c r="O754" s="5">
        <f t="shared" si="44"/>
        <v>0.92448275862068963</v>
      </c>
      <c r="P754" s="7">
        <f t="shared" si="45"/>
        <v>47.035087719298247</v>
      </c>
      <c r="Q754" t="s">
        <v>2035</v>
      </c>
      <c r="R754" t="s">
        <v>2036</v>
      </c>
      <c r="S754" s="15">
        <f t="shared" si="46"/>
        <v>40395.208333333336</v>
      </c>
      <c r="T754" s="15">
        <f t="shared" si="47"/>
        <v>40413.208333333336</v>
      </c>
    </row>
    <row r="755" spans="1:20" ht="17" x14ac:dyDescent="0.2">
      <c r="A755">
        <v>753</v>
      </c>
      <c r="B755" t="s">
        <v>1542</v>
      </c>
      <c r="C755" s="3" t="s">
        <v>1543</v>
      </c>
      <c r="D755">
        <v>4700</v>
      </c>
      <c r="E755">
        <v>12065</v>
      </c>
      <c r="F755" t="s">
        <v>20</v>
      </c>
      <c r="G755">
        <v>137</v>
      </c>
      <c r="H755" t="s">
        <v>21</v>
      </c>
      <c r="I755" t="s">
        <v>22</v>
      </c>
      <c r="J755">
        <v>1274590800</v>
      </c>
      <c r="K755">
        <v>1275886800</v>
      </c>
      <c r="L755" t="b">
        <v>0</v>
      </c>
      <c r="M755" t="b">
        <v>0</v>
      </c>
      <c r="N755" t="s">
        <v>122</v>
      </c>
      <c r="O755" s="5">
        <f t="shared" si="44"/>
        <v>2.5670212765957445</v>
      </c>
      <c r="P755" s="7">
        <f t="shared" si="45"/>
        <v>88.065693430656935</v>
      </c>
      <c r="Q755" t="s">
        <v>2050</v>
      </c>
      <c r="R755" t="s">
        <v>2051</v>
      </c>
      <c r="S755" s="15">
        <f t="shared" si="46"/>
        <v>40321.208333333336</v>
      </c>
      <c r="T755" s="15">
        <f t="shared" si="47"/>
        <v>40336.208333333336</v>
      </c>
    </row>
    <row r="756" spans="1:20" ht="17" x14ac:dyDescent="0.2">
      <c r="A756">
        <v>754</v>
      </c>
      <c r="B756" t="s">
        <v>1544</v>
      </c>
      <c r="C756" s="3" t="s">
        <v>1545</v>
      </c>
      <c r="D756">
        <v>70400</v>
      </c>
      <c r="E756">
        <v>118603</v>
      </c>
      <c r="F756" t="s">
        <v>20</v>
      </c>
      <c r="G756">
        <v>3205</v>
      </c>
      <c r="H756" t="s">
        <v>21</v>
      </c>
      <c r="I756" t="s">
        <v>22</v>
      </c>
      <c r="J756">
        <v>1351400400</v>
      </c>
      <c r="K756">
        <v>1355983200</v>
      </c>
      <c r="L756" t="b">
        <v>0</v>
      </c>
      <c r="M756" t="b">
        <v>0</v>
      </c>
      <c r="N756" t="s">
        <v>33</v>
      </c>
      <c r="O756" s="5">
        <f t="shared" si="44"/>
        <v>1.6847017045454546</v>
      </c>
      <c r="P756" s="7">
        <f t="shared" si="45"/>
        <v>37.005616224648989</v>
      </c>
      <c r="Q756" t="s">
        <v>2035</v>
      </c>
      <c r="R756" t="s">
        <v>2036</v>
      </c>
      <c r="S756" s="15">
        <f t="shared" si="46"/>
        <v>41210.208333333336</v>
      </c>
      <c r="T756" s="15">
        <f t="shared" si="47"/>
        <v>41263.25</v>
      </c>
    </row>
    <row r="757" spans="1:20" ht="17" x14ac:dyDescent="0.2">
      <c r="A757">
        <v>755</v>
      </c>
      <c r="B757" t="s">
        <v>1546</v>
      </c>
      <c r="C757" s="3" t="s">
        <v>1547</v>
      </c>
      <c r="D757">
        <v>4500</v>
      </c>
      <c r="E757">
        <v>7496</v>
      </c>
      <c r="F757" t="s">
        <v>20</v>
      </c>
      <c r="G757">
        <v>288</v>
      </c>
      <c r="H757" t="s">
        <v>36</v>
      </c>
      <c r="I757" t="s">
        <v>37</v>
      </c>
      <c r="J757">
        <v>1514354400</v>
      </c>
      <c r="K757">
        <v>1515391200</v>
      </c>
      <c r="L757" t="b">
        <v>0</v>
      </c>
      <c r="M757" t="b">
        <v>1</v>
      </c>
      <c r="N757" t="s">
        <v>33</v>
      </c>
      <c r="O757" s="5">
        <f t="shared" si="44"/>
        <v>1.6657777777777778</v>
      </c>
      <c r="P757" s="7">
        <f t="shared" si="45"/>
        <v>26.027777777777779</v>
      </c>
      <c r="Q757" t="s">
        <v>2035</v>
      </c>
      <c r="R757" t="s">
        <v>2036</v>
      </c>
      <c r="S757" s="15">
        <f t="shared" si="46"/>
        <v>43096.25</v>
      </c>
      <c r="T757" s="15">
        <f t="shared" si="47"/>
        <v>43108.25</v>
      </c>
    </row>
    <row r="758" spans="1:20" ht="34" x14ac:dyDescent="0.2">
      <c r="A758">
        <v>756</v>
      </c>
      <c r="B758" t="s">
        <v>1548</v>
      </c>
      <c r="C758" s="3" t="s">
        <v>1549</v>
      </c>
      <c r="D758">
        <v>1300</v>
      </c>
      <c r="E758">
        <v>10037</v>
      </c>
      <c r="F758" t="s">
        <v>20</v>
      </c>
      <c r="G758">
        <v>148</v>
      </c>
      <c r="H758" t="s">
        <v>21</v>
      </c>
      <c r="I758" t="s">
        <v>22</v>
      </c>
      <c r="J758">
        <v>1421733600</v>
      </c>
      <c r="K758">
        <v>1422252000</v>
      </c>
      <c r="L758" t="b">
        <v>0</v>
      </c>
      <c r="M758" t="b">
        <v>0</v>
      </c>
      <c r="N758" t="s">
        <v>33</v>
      </c>
      <c r="O758" s="5">
        <f t="shared" si="44"/>
        <v>7.7207692307692311</v>
      </c>
      <c r="P758" s="7">
        <f t="shared" si="45"/>
        <v>67.817567567567565</v>
      </c>
      <c r="Q758" t="s">
        <v>2035</v>
      </c>
      <c r="R758" t="s">
        <v>2036</v>
      </c>
      <c r="S758" s="15">
        <f t="shared" si="46"/>
        <v>42024.25</v>
      </c>
      <c r="T758" s="15">
        <f t="shared" si="47"/>
        <v>42030.25</v>
      </c>
    </row>
    <row r="759" spans="1:20" ht="17" x14ac:dyDescent="0.2">
      <c r="A759">
        <v>757</v>
      </c>
      <c r="B759" t="s">
        <v>1550</v>
      </c>
      <c r="C759" s="3" t="s">
        <v>1551</v>
      </c>
      <c r="D759">
        <v>1400</v>
      </c>
      <c r="E759">
        <v>5696</v>
      </c>
      <c r="F759" t="s">
        <v>20</v>
      </c>
      <c r="G759">
        <v>114</v>
      </c>
      <c r="H759" t="s">
        <v>21</v>
      </c>
      <c r="I759" t="s">
        <v>22</v>
      </c>
      <c r="J759">
        <v>1305176400</v>
      </c>
      <c r="K759">
        <v>1305522000</v>
      </c>
      <c r="L759" t="b">
        <v>0</v>
      </c>
      <c r="M759" t="b">
        <v>0</v>
      </c>
      <c r="N759" t="s">
        <v>53</v>
      </c>
      <c r="O759" s="5">
        <f t="shared" si="44"/>
        <v>4.0685714285714285</v>
      </c>
      <c r="P759" s="7">
        <f t="shared" si="45"/>
        <v>49.964912280701753</v>
      </c>
      <c r="Q759" t="s">
        <v>2037</v>
      </c>
      <c r="R759" t="s">
        <v>2040</v>
      </c>
      <c r="S759" s="15">
        <f t="shared" si="46"/>
        <v>40675.208333333336</v>
      </c>
      <c r="T759" s="15">
        <f t="shared" si="47"/>
        <v>40679.208333333336</v>
      </c>
    </row>
    <row r="760" spans="1:20" ht="17" x14ac:dyDescent="0.2">
      <c r="A760">
        <v>758</v>
      </c>
      <c r="B760" t="s">
        <v>1552</v>
      </c>
      <c r="C760" s="3" t="s">
        <v>1553</v>
      </c>
      <c r="D760">
        <v>29600</v>
      </c>
      <c r="E760">
        <v>167005</v>
      </c>
      <c r="F760" t="s">
        <v>20</v>
      </c>
      <c r="G760">
        <v>1518</v>
      </c>
      <c r="H760" t="s">
        <v>15</v>
      </c>
      <c r="I760" t="s">
        <v>16</v>
      </c>
      <c r="J760">
        <v>1414126800</v>
      </c>
      <c r="K760">
        <v>1414904400</v>
      </c>
      <c r="L760" t="b">
        <v>0</v>
      </c>
      <c r="M760" t="b">
        <v>0</v>
      </c>
      <c r="N760" t="s">
        <v>23</v>
      </c>
      <c r="O760" s="5">
        <f t="shared" si="44"/>
        <v>5.6420608108108112</v>
      </c>
      <c r="P760" s="7">
        <f t="shared" si="45"/>
        <v>110.01646903820817</v>
      </c>
      <c r="Q760" t="s">
        <v>2031</v>
      </c>
      <c r="R760" t="s">
        <v>2032</v>
      </c>
      <c r="S760" s="15">
        <f t="shared" si="46"/>
        <v>41936.208333333336</v>
      </c>
      <c r="T760" s="15">
        <f t="shared" si="47"/>
        <v>41945.208333333336</v>
      </c>
    </row>
    <row r="761" spans="1:20" ht="34" x14ac:dyDescent="0.2">
      <c r="A761">
        <v>759</v>
      </c>
      <c r="B761" t="s">
        <v>1554</v>
      </c>
      <c r="C761" s="3" t="s">
        <v>1555</v>
      </c>
      <c r="D761">
        <v>167500</v>
      </c>
      <c r="E761">
        <v>114615</v>
      </c>
      <c r="F761" t="s">
        <v>14</v>
      </c>
      <c r="G761">
        <v>1274</v>
      </c>
      <c r="H761" t="s">
        <v>21</v>
      </c>
      <c r="I761" t="s">
        <v>22</v>
      </c>
      <c r="J761">
        <v>1517810400</v>
      </c>
      <c r="K761">
        <v>1520402400</v>
      </c>
      <c r="L761" t="b">
        <v>0</v>
      </c>
      <c r="M761" t="b">
        <v>0</v>
      </c>
      <c r="N761" t="s">
        <v>50</v>
      </c>
      <c r="O761" s="5">
        <f t="shared" si="44"/>
        <v>0.6842686567164179</v>
      </c>
      <c r="P761" s="7">
        <f t="shared" si="45"/>
        <v>89.964678178963894</v>
      </c>
      <c r="Q761" t="s">
        <v>2031</v>
      </c>
      <c r="R761" t="s">
        <v>2039</v>
      </c>
      <c r="S761" s="15">
        <f t="shared" si="46"/>
        <v>43136.25</v>
      </c>
      <c r="T761" s="15">
        <f t="shared" si="47"/>
        <v>43166.25</v>
      </c>
    </row>
    <row r="762" spans="1:20" ht="17" x14ac:dyDescent="0.2">
      <c r="A762">
        <v>760</v>
      </c>
      <c r="B762" t="s">
        <v>1556</v>
      </c>
      <c r="C762" s="3" t="s">
        <v>1557</v>
      </c>
      <c r="D762">
        <v>48300</v>
      </c>
      <c r="E762">
        <v>16592</v>
      </c>
      <c r="F762" t="s">
        <v>14</v>
      </c>
      <c r="G762">
        <v>210</v>
      </c>
      <c r="H762" t="s">
        <v>107</v>
      </c>
      <c r="I762" t="s">
        <v>108</v>
      </c>
      <c r="J762">
        <v>1564635600</v>
      </c>
      <c r="K762">
        <v>1567141200</v>
      </c>
      <c r="L762" t="b">
        <v>0</v>
      </c>
      <c r="M762" t="b">
        <v>1</v>
      </c>
      <c r="N762" t="s">
        <v>89</v>
      </c>
      <c r="O762" s="5">
        <f t="shared" si="44"/>
        <v>0.34351966873706002</v>
      </c>
      <c r="P762" s="7">
        <f t="shared" si="45"/>
        <v>79.009523809523813</v>
      </c>
      <c r="Q762" t="s">
        <v>2046</v>
      </c>
      <c r="R762" t="s">
        <v>2047</v>
      </c>
      <c r="S762" s="15">
        <f t="shared" si="46"/>
        <v>43678.208333333328</v>
      </c>
      <c r="T762" s="15">
        <f t="shared" si="47"/>
        <v>43707.208333333328</v>
      </c>
    </row>
    <row r="763" spans="1:20" ht="17" x14ac:dyDescent="0.2">
      <c r="A763">
        <v>761</v>
      </c>
      <c r="B763" t="s">
        <v>1558</v>
      </c>
      <c r="C763" s="3" t="s">
        <v>1559</v>
      </c>
      <c r="D763">
        <v>2200</v>
      </c>
      <c r="E763">
        <v>14420</v>
      </c>
      <c r="F763" t="s">
        <v>20</v>
      </c>
      <c r="G763">
        <v>166</v>
      </c>
      <c r="H763" t="s">
        <v>21</v>
      </c>
      <c r="I763" t="s">
        <v>22</v>
      </c>
      <c r="J763">
        <v>1500699600</v>
      </c>
      <c r="K763">
        <v>1501131600</v>
      </c>
      <c r="L763" t="b">
        <v>0</v>
      </c>
      <c r="M763" t="b">
        <v>0</v>
      </c>
      <c r="N763" t="s">
        <v>23</v>
      </c>
      <c r="O763" s="5">
        <f t="shared" si="44"/>
        <v>6.5545454545454547</v>
      </c>
      <c r="P763" s="7">
        <f t="shared" si="45"/>
        <v>86.867469879518069</v>
      </c>
      <c r="Q763" t="s">
        <v>2031</v>
      </c>
      <c r="R763" t="s">
        <v>2032</v>
      </c>
      <c r="S763" s="15">
        <f t="shared" si="46"/>
        <v>42938.208333333328</v>
      </c>
      <c r="T763" s="15">
        <f t="shared" si="47"/>
        <v>42943.208333333328</v>
      </c>
    </row>
    <row r="764" spans="1:20" ht="17" x14ac:dyDescent="0.2">
      <c r="A764">
        <v>762</v>
      </c>
      <c r="B764" t="s">
        <v>668</v>
      </c>
      <c r="C764" s="3" t="s">
        <v>1560</v>
      </c>
      <c r="D764">
        <v>3500</v>
      </c>
      <c r="E764">
        <v>6204</v>
      </c>
      <c r="F764" t="s">
        <v>20</v>
      </c>
      <c r="G764">
        <v>100</v>
      </c>
      <c r="H764" t="s">
        <v>26</v>
      </c>
      <c r="I764" t="s">
        <v>27</v>
      </c>
      <c r="J764">
        <v>1354082400</v>
      </c>
      <c r="K764">
        <v>1355032800</v>
      </c>
      <c r="L764" t="b">
        <v>0</v>
      </c>
      <c r="M764" t="b">
        <v>0</v>
      </c>
      <c r="N764" t="s">
        <v>159</v>
      </c>
      <c r="O764" s="5">
        <f t="shared" si="44"/>
        <v>1.7725714285714285</v>
      </c>
      <c r="P764" s="7">
        <f t="shared" si="45"/>
        <v>62.04</v>
      </c>
      <c r="Q764" t="s">
        <v>2031</v>
      </c>
      <c r="R764" t="s">
        <v>2054</v>
      </c>
      <c r="S764" s="15">
        <f t="shared" si="46"/>
        <v>41241.25</v>
      </c>
      <c r="T764" s="15">
        <f t="shared" si="47"/>
        <v>41252.25</v>
      </c>
    </row>
    <row r="765" spans="1:20" ht="17" x14ac:dyDescent="0.2">
      <c r="A765">
        <v>763</v>
      </c>
      <c r="B765" t="s">
        <v>1561</v>
      </c>
      <c r="C765" s="3" t="s">
        <v>1562</v>
      </c>
      <c r="D765">
        <v>5600</v>
      </c>
      <c r="E765">
        <v>6338</v>
      </c>
      <c r="F765" t="s">
        <v>20</v>
      </c>
      <c r="G765">
        <v>235</v>
      </c>
      <c r="H765" t="s">
        <v>21</v>
      </c>
      <c r="I765" t="s">
        <v>22</v>
      </c>
      <c r="J765">
        <v>1336453200</v>
      </c>
      <c r="K765">
        <v>1339477200</v>
      </c>
      <c r="L765" t="b">
        <v>0</v>
      </c>
      <c r="M765" t="b">
        <v>1</v>
      </c>
      <c r="N765" t="s">
        <v>33</v>
      </c>
      <c r="O765" s="5">
        <f t="shared" si="44"/>
        <v>1.1317857142857144</v>
      </c>
      <c r="P765" s="7">
        <f t="shared" si="45"/>
        <v>26.970212765957445</v>
      </c>
      <c r="Q765" t="s">
        <v>2035</v>
      </c>
      <c r="R765" t="s">
        <v>2036</v>
      </c>
      <c r="S765" s="15">
        <f t="shared" si="46"/>
        <v>41037.208333333336</v>
      </c>
      <c r="T765" s="15">
        <f t="shared" si="47"/>
        <v>41072.208333333336</v>
      </c>
    </row>
    <row r="766" spans="1:20" ht="34" x14ac:dyDescent="0.2">
      <c r="A766">
        <v>764</v>
      </c>
      <c r="B766" t="s">
        <v>1563</v>
      </c>
      <c r="C766" s="3" t="s">
        <v>1564</v>
      </c>
      <c r="D766">
        <v>1100</v>
      </c>
      <c r="E766">
        <v>8010</v>
      </c>
      <c r="F766" t="s">
        <v>20</v>
      </c>
      <c r="G766">
        <v>148</v>
      </c>
      <c r="H766" t="s">
        <v>21</v>
      </c>
      <c r="I766" t="s">
        <v>22</v>
      </c>
      <c r="J766">
        <v>1305262800</v>
      </c>
      <c r="K766">
        <v>1305954000</v>
      </c>
      <c r="L766" t="b">
        <v>0</v>
      </c>
      <c r="M766" t="b">
        <v>0</v>
      </c>
      <c r="N766" t="s">
        <v>23</v>
      </c>
      <c r="O766" s="5">
        <f t="shared" si="44"/>
        <v>7.2818181818181822</v>
      </c>
      <c r="P766" s="7">
        <f t="shared" si="45"/>
        <v>54.121621621621621</v>
      </c>
      <c r="Q766" t="s">
        <v>2031</v>
      </c>
      <c r="R766" t="s">
        <v>2032</v>
      </c>
      <c r="S766" s="15">
        <f t="shared" si="46"/>
        <v>40676.208333333336</v>
      </c>
      <c r="T766" s="15">
        <f t="shared" si="47"/>
        <v>40684.208333333336</v>
      </c>
    </row>
    <row r="767" spans="1:20" ht="17" x14ac:dyDescent="0.2">
      <c r="A767">
        <v>765</v>
      </c>
      <c r="B767" t="s">
        <v>1565</v>
      </c>
      <c r="C767" s="3" t="s">
        <v>1566</v>
      </c>
      <c r="D767">
        <v>3900</v>
      </c>
      <c r="E767">
        <v>8125</v>
      </c>
      <c r="F767" t="s">
        <v>20</v>
      </c>
      <c r="G767">
        <v>198</v>
      </c>
      <c r="H767" t="s">
        <v>21</v>
      </c>
      <c r="I767" t="s">
        <v>22</v>
      </c>
      <c r="J767">
        <v>1492232400</v>
      </c>
      <c r="K767">
        <v>1494392400</v>
      </c>
      <c r="L767" t="b">
        <v>1</v>
      </c>
      <c r="M767" t="b">
        <v>1</v>
      </c>
      <c r="N767" t="s">
        <v>60</v>
      </c>
      <c r="O767" s="5">
        <f t="shared" si="44"/>
        <v>2.0833333333333335</v>
      </c>
      <c r="P767" s="7">
        <f t="shared" si="45"/>
        <v>41.035353535353536</v>
      </c>
      <c r="Q767" t="s">
        <v>2031</v>
      </c>
      <c r="R767" t="s">
        <v>2041</v>
      </c>
      <c r="S767" s="15">
        <f t="shared" si="46"/>
        <v>42840.208333333328</v>
      </c>
      <c r="T767" s="15">
        <f t="shared" si="47"/>
        <v>42865.208333333328</v>
      </c>
    </row>
    <row r="768" spans="1:20" ht="34" x14ac:dyDescent="0.2">
      <c r="A768">
        <v>766</v>
      </c>
      <c r="B768" t="s">
        <v>1567</v>
      </c>
      <c r="C768" s="3" t="s">
        <v>1568</v>
      </c>
      <c r="D768">
        <v>43800</v>
      </c>
      <c r="E768">
        <v>13653</v>
      </c>
      <c r="F768" t="s">
        <v>14</v>
      </c>
      <c r="G768">
        <v>248</v>
      </c>
      <c r="H768" t="s">
        <v>26</v>
      </c>
      <c r="I768" t="s">
        <v>27</v>
      </c>
      <c r="J768">
        <v>1537333200</v>
      </c>
      <c r="K768">
        <v>1537419600</v>
      </c>
      <c r="L768" t="b">
        <v>0</v>
      </c>
      <c r="M768" t="b">
        <v>0</v>
      </c>
      <c r="N768" t="s">
        <v>474</v>
      </c>
      <c r="O768" s="5">
        <f t="shared" si="44"/>
        <v>0.31171232876712329</v>
      </c>
      <c r="P768" s="7">
        <f t="shared" si="45"/>
        <v>55.052419354838712</v>
      </c>
      <c r="Q768" t="s">
        <v>2037</v>
      </c>
      <c r="R768" t="s">
        <v>2059</v>
      </c>
      <c r="S768" s="15">
        <f t="shared" si="46"/>
        <v>43362.208333333328</v>
      </c>
      <c r="T768" s="15">
        <f t="shared" si="47"/>
        <v>43363.208333333328</v>
      </c>
    </row>
    <row r="769" spans="1:20" ht="17" x14ac:dyDescent="0.2">
      <c r="A769">
        <v>767</v>
      </c>
      <c r="B769" t="s">
        <v>1569</v>
      </c>
      <c r="C769" s="3" t="s">
        <v>1570</v>
      </c>
      <c r="D769">
        <v>97200</v>
      </c>
      <c r="E769">
        <v>55372</v>
      </c>
      <c r="F769" t="s">
        <v>14</v>
      </c>
      <c r="G769">
        <v>513</v>
      </c>
      <c r="H769" t="s">
        <v>21</v>
      </c>
      <c r="I769" t="s">
        <v>22</v>
      </c>
      <c r="J769">
        <v>1444107600</v>
      </c>
      <c r="K769">
        <v>1447999200</v>
      </c>
      <c r="L769" t="b">
        <v>0</v>
      </c>
      <c r="M769" t="b">
        <v>0</v>
      </c>
      <c r="N769" t="s">
        <v>206</v>
      </c>
      <c r="O769" s="5">
        <f t="shared" si="44"/>
        <v>0.56967078189300413</v>
      </c>
      <c r="P769" s="7">
        <f t="shared" si="45"/>
        <v>107.93762183235867</v>
      </c>
      <c r="Q769" t="s">
        <v>2043</v>
      </c>
      <c r="R769" t="s">
        <v>2055</v>
      </c>
      <c r="S769" s="15">
        <f t="shared" si="46"/>
        <v>42283.208333333328</v>
      </c>
      <c r="T769" s="15">
        <f t="shared" si="47"/>
        <v>42328.25</v>
      </c>
    </row>
    <row r="770" spans="1:20" ht="17" x14ac:dyDescent="0.2">
      <c r="A770">
        <v>768</v>
      </c>
      <c r="B770" t="s">
        <v>1571</v>
      </c>
      <c r="C770" s="3" t="s">
        <v>1572</v>
      </c>
      <c r="D770">
        <v>4800</v>
      </c>
      <c r="E770">
        <v>11088</v>
      </c>
      <c r="F770" t="s">
        <v>20</v>
      </c>
      <c r="G770">
        <v>150</v>
      </c>
      <c r="H770" t="s">
        <v>21</v>
      </c>
      <c r="I770" t="s">
        <v>22</v>
      </c>
      <c r="J770">
        <v>1386741600</v>
      </c>
      <c r="K770">
        <v>1388037600</v>
      </c>
      <c r="L770" t="b">
        <v>0</v>
      </c>
      <c r="M770" t="b">
        <v>0</v>
      </c>
      <c r="N770" t="s">
        <v>33</v>
      </c>
      <c r="O770" s="5">
        <f t="shared" si="44"/>
        <v>2.31</v>
      </c>
      <c r="P770" s="7">
        <f t="shared" si="45"/>
        <v>73.92</v>
      </c>
      <c r="Q770" t="s">
        <v>2035</v>
      </c>
      <c r="R770" t="s">
        <v>2036</v>
      </c>
      <c r="S770" s="15">
        <f t="shared" si="46"/>
        <v>41619.25</v>
      </c>
      <c r="T770" s="15">
        <f t="shared" si="47"/>
        <v>41634.25</v>
      </c>
    </row>
    <row r="771" spans="1:20" ht="17" x14ac:dyDescent="0.2">
      <c r="A771">
        <v>769</v>
      </c>
      <c r="B771" t="s">
        <v>1573</v>
      </c>
      <c r="C771" s="3" t="s">
        <v>1574</v>
      </c>
      <c r="D771">
        <v>125600</v>
      </c>
      <c r="E771">
        <v>109106</v>
      </c>
      <c r="F771" t="s">
        <v>14</v>
      </c>
      <c r="G771">
        <v>3410</v>
      </c>
      <c r="H771" t="s">
        <v>21</v>
      </c>
      <c r="I771" t="s">
        <v>22</v>
      </c>
      <c r="J771">
        <v>1376542800</v>
      </c>
      <c r="K771">
        <v>1378789200</v>
      </c>
      <c r="L771" t="b">
        <v>0</v>
      </c>
      <c r="M771" t="b">
        <v>0</v>
      </c>
      <c r="N771" t="s">
        <v>89</v>
      </c>
      <c r="O771" s="5">
        <f t="shared" ref="O771:O834" si="48">E771/D771</f>
        <v>0.86867834394904464</v>
      </c>
      <c r="P771" s="7">
        <f t="shared" ref="P771:P834" si="49">IFERROR(E771/G771,0)</f>
        <v>31.995894428152493</v>
      </c>
      <c r="Q771" t="s">
        <v>2046</v>
      </c>
      <c r="R771" t="s">
        <v>2047</v>
      </c>
      <c r="S771" s="15">
        <f t="shared" ref="S771:S834" si="50">(((J771/60)/60/24)+DATE(1970,1,1))</f>
        <v>41501.208333333336</v>
      </c>
      <c r="T771" s="15">
        <f t="shared" ref="T771:T834" si="51">(((K771/60)/60)/24)+DATE(1970,1,1)</f>
        <v>41527.208333333336</v>
      </c>
    </row>
    <row r="772" spans="1:20" ht="17" x14ac:dyDescent="0.2">
      <c r="A772">
        <v>770</v>
      </c>
      <c r="B772" t="s">
        <v>1575</v>
      </c>
      <c r="C772" s="3" t="s">
        <v>1576</v>
      </c>
      <c r="D772">
        <v>4300</v>
      </c>
      <c r="E772">
        <v>11642</v>
      </c>
      <c r="F772" t="s">
        <v>20</v>
      </c>
      <c r="G772">
        <v>216</v>
      </c>
      <c r="H772" t="s">
        <v>107</v>
      </c>
      <c r="I772" t="s">
        <v>108</v>
      </c>
      <c r="J772">
        <v>1397451600</v>
      </c>
      <c r="K772">
        <v>1398056400</v>
      </c>
      <c r="L772" t="b">
        <v>0</v>
      </c>
      <c r="M772" t="b">
        <v>1</v>
      </c>
      <c r="N772" t="s">
        <v>33</v>
      </c>
      <c r="O772" s="5">
        <f t="shared" si="48"/>
        <v>2.7074418604651163</v>
      </c>
      <c r="P772" s="7">
        <f t="shared" si="49"/>
        <v>53.898148148148145</v>
      </c>
      <c r="Q772" t="s">
        <v>2035</v>
      </c>
      <c r="R772" t="s">
        <v>2036</v>
      </c>
      <c r="S772" s="15">
        <f t="shared" si="50"/>
        <v>41743.208333333336</v>
      </c>
      <c r="T772" s="15">
        <f t="shared" si="51"/>
        <v>41750.208333333336</v>
      </c>
    </row>
    <row r="773" spans="1:20" ht="17" x14ac:dyDescent="0.2">
      <c r="A773">
        <v>771</v>
      </c>
      <c r="B773" t="s">
        <v>1577</v>
      </c>
      <c r="C773" s="3" t="s">
        <v>1578</v>
      </c>
      <c r="D773">
        <v>5600</v>
      </c>
      <c r="E773">
        <v>2769</v>
      </c>
      <c r="F773" t="s">
        <v>74</v>
      </c>
      <c r="G773">
        <v>26</v>
      </c>
      <c r="H773" t="s">
        <v>21</v>
      </c>
      <c r="I773" t="s">
        <v>22</v>
      </c>
      <c r="J773">
        <v>1548482400</v>
      </c>
      <c r="K773">
        <v>1550815200</v>
      </c>
      <c r="L773" t="b">
        <v>0</v>
      </c>
      <c r="M773" t="b">
        <v>0</v>
      </c>
      <c r="N773" t="s">
        <v>33</v>
      </c>
      <c r="O773" s="5">
        <f t="shared" si="48"/>
        <v>0.49446428571428569</v>
      </c>
      <c r="P773" s="7">
        <f t="shared" si="49"/>
        <v>106.5</v>
      </c>
      <c r="Q773" t="s">
        <v>2035</v>
      </c>
      <c r="R773" t="s">
        <v>2036</v>
      </c>
      <c r="S773" s="15">
        <f t="shared" si="50"/>
        <v>43491.25</v>
      </c>
      <c r="T773" s="15">
        <f t="shared" si="51"/>
        <v>43518.25</v>
      </c>
    </row>
    <row r="774" spans="1:20" ht="17" x14ac:dyDescent="0.2">
      <c r="A774">
        <v>772</v>
      </c>
      <c r="B774" t="s">
        <v>1579</v>
      </c>
      <c r="C774" s="3" t="s">
        <v>1580</v>
      </c>
      <c r="D774">
        <v>149600</v>
      </c>
      <c r="E774">
        <v>169586</v>
      </c>
      <c r="F774" t="s">
        <v>20</v>
      </c>
      <c r="G774">
        <v>5139</v>
      </c>
      <c r="H774" t="s">
        <v>21</v>
      </c>
      <c r="I774" t="s">
        <v>22</v>
      </c>
      <c r="J774">
        <v>1549692000</v>
      </c>
      <c r="K774">
        <v>1550037600</v>
      </c>
      <c r="L774" t="b">
        <v>0</v>
      </c>
      <c r="M774" t="b">
        <v>0</v>
      </c>
      <c r="N774" t="s">
        <v>60</v>
      </c>
      <c r="O774" s="5">
        <f t="shared" si="48"/>
        <v>1.1335962566844919</v>
      </c>
      <c r="P774" s="7">
        <f t="shared" si="49"/>
        <v>32.999805409612762</v>
      </c>
      <c r="Q774" t="s">
        <v>2031</v>
      </c>
      <c r="R774" t="s">
        <v>2041</v>
      </c>
      <c r="S774" s="15">
        <f t="shared" si="50"/>
        <v>43505.25</v>
      </c>
      <c r="T774" s="15">
        <f t="shared" si="51"/>
        <v>43509.25</v>
      </c>
    </row>
    <row r="775" spans="1:20" ht="17" x14ac:dyDescent="0.2">
      <c r="A775">
        <v>773</v>
      </c>
      <c r="B775" t="s">
        <v>1581</v>
      </c>
      <c r="C775" s="3" t="s">
        <v>1582</v>
      </c>
      <c r="D775">
        <v>53100</v>
      </c>
      <c r="E775">
        <v>101185</v>
      </c>
      <c r="F775" t="s">
        <v>20</v>
      </c>
      <c r="G775">
        <v>2353</v>
      </c>
      <c r="H775" t="s">
        <v>21</v>
      </c>
      <c r="I775" t="s">
        <v>22</v>
      </c>
      <c r="J775">
        <v>1492059600</v>
      </c>
      <c r="K775">
        <v>1492923600</v>
      </c>
      <c r="L775" t="b">
        <v>0</v>
      </c>
      <c r="M775" t="b">
        <v>0</v>
      </c>
      <c r="N775" t="s">
        <v>33</v>
      </c>
      <c r="O775" s="5">
        <f t="shared" si="48"/>
        <v>1.9055555555555554</v>
      </c>
      <c r="P775" s="7">
        <f t="shared" si="49"/>
        <v>43.00254993625159</v>
      </c>
      <c r="Q775" t="s">
        <v>2035</v>
      </c>
      <c r="R775" t="s">
        <v>2036</v>
      </c>
      <c r="S775" s="15">
        <f t="shared" si="50"/>
        <v>42838.208333333328</v>
      </c>
      <c r="T775" s="15">
        <f t="shared" si="51"/>
        <v>42848.208333333328</v>
      </c>
    </row>
    <row r="776" spans="1:20" ht="17" x14ac:dyDescent="0.2">
      <c r="A776">
        <v>774</v>
      </c>
      <c r="B776" t="s">
        <v>1583</v>
      </c>
      <c r="C776" s="3" t="s">
        <v>1584</v>
      </c>
      <c r="D776">
        <v>5000</v>
      </c>
      <c r="E776">
        <v>6775</v>
      </c>
      <c r="F776" t="s">
        <v>20</v>
      </c>
      <c r="G776">
        <v>78</v>
      </c>
      <c r="H776" t="s">
        <v>107</v>
      </c>
      <c r="I776" t="s">
        <v>108</v>
      </c>
      <c r="J776">
        <v>1463979600</v>
      </c>
      <c r="K776">
        <v>1467522000</v>
      </c>
      <c r="L776" t="b">
        <v>0</v>
      </c>
      <c r="M776" t="b">
        <v>0</v>
      </c>
      <c r="N776" t="s">
        <v>28</v>
      </c>
      <c r="O776" s="5">
        <f t="shared" si="48"/>
        <v>1.355</v>
      </c>
      <c r="P776" s="7">
        <f t="shared" si="49"/>
        <v>86.858974358974365</v>
      </c>
      <c r="Q776" t="s">
        <v>2033</v>
      </c>
      <c r="R776" t="s">
        <v>2034</v>
      </c>
      <c r="S776" s="15">
        <f t="shared" si="50"/>
        <v>42513.208333333328</v>
      </c>
      <c r="T776" s="15">
        <f t="shared" si="51"/>
        <v>42554.208333333328</v>
      </c>
    </row>
    <row r="777" spans="1:20" ht="34" x14ac:dyDescent="0.2">
      <c r="A777">
        <v>775</v>
      </c>
      <c r="B777" t="s">
        <v>1585</v>
      </c>
      <c r="C777" s="3" t="s">
        <v>1586</v>
      </c>
      <c r="D777">
        <v>9400</v>
      </c>
      <c r="E777">
        <v>968</v>
      </c>
      <c r="F777" t="s">
        <v>14</v>
      </c>
      <c r="G777">
        <v>10</v>
      </c>
      <c r="H777" t="s">
        <v>21</v>
      </c>
      <c r="I777" t="s">
        <v>22</v>
      </c>
      <c r="J777">
        <v>1415253600</v>
      </c>
      <c r="K777">
        <v>1416117600</v>
      </c>
      <c r="L777" t="b">
        <v>0</v>
      </c>
      <c r="M777" t="b">
        <v>0</v>
      </c>
      <c r="N777" t="s">
        <v>23</v>
      </c>
      <c r="O777" s="5">
        <f t="shared" si="48"/>
        <v>0.10297872340425532</v>
      </c>
      <c r="P777" s="7">
        <f t="shared" si="49"/>
        <v>96.8</v>
      </c>
      <c r="Q777" t="s">
        <v>2031</v>
      </c>
      <c r="R777" t="s">
        <v>2032</v>
      </c>
      <c r="S777" s="15">
        <f t="shared" si="50"/>
        <v>41949.25</v>
      </c>
      <c r="T777" s="15">
        <f t="shared" si="51"/>
        <v>41959.25</v>
      </c>
    </row>
    <row r="778" spans="1:20" ht="17" x14ac:dyDescent="0.2">
      <c r="A778">
        <v>776</v>
      </c>
      <c r="B778" t="s">
        <v>1587</v>
      </c>
      <c r="C778" s="3" t="s">
        <v>1588</v>
      </c>
      <c r="D778">
        <v>110800</v>
      </c>
      <c r="E778">
        <v>72623</v>
      </c>
      <c r="F778" t="s">
        <v>14</v>
      </c>
      <c r="G778">
        <v>2201</v>
      </c>
      <c r="H778" t="s">
        <v>21</v>
      </c>
      <c r="I778" t="s">
        <v>22</v>
      </c>
      <c r="J778">
        <v>1562216400</v>
      </c>
      <c r="K778">
        <v>1563771600</v>
      </c>
      <c r="L778" t="b">
        <v>0</v>
      </c>
      <c r="M778" t="b">
        <v>0</v>
      </c>
      <c r="N778" t="s">
        <v>33</v>
      </c>
      <c r="O778" s="5">
        <f t="shared" si="48"/>
        <v>0.65544223826714798</v>
      </c>
      <c r="P778" s="7">
        <f t="shared" si="49"/>
        <v>32.995456610631528</v>
      </c>
      <c r="Q778" t="s">
        <v>2035</v>
      </c>
      <c r="R778" t="s">
        <v>2036</v>
      </c>
      <c r="S778" s="15">
        <f t="shared" si="50"/>
        <v>43650.208333333328</v>
      </c>
      <c r="T778" s="15">
        <f t="shared" si="51"/>
        <v>43668.208333333328</v>
      </c>
    </row>
    <row r="779" spans="1:20" ht="17" x14ac:dyDescent="0.2">
      <c r="A779">
        <v>777</v>
      </c>
      <c r="B779" t="s">
        <v>1589</v>
      </c>
      <c r="C779" s="3" t="s">
        <v>1590</v>
      </c>
      <c r="D779">
        <v>93800</v>
      </c>
      <c r="E779">
        <v>45987</v>
      </c>
      <c r="F779" t="s">
        <v>14</v>
      </c>
      <c r="G779">
        <v>676</v>
      </c>
      <c r="H779" t="s">
        <v>21</v>
      </c>
      <c r="I779" t="s">
        <v>22</v>
      </c>
      <c r="J779">
        <v>1316754000</v>
      </c>
      <c r="K779">
        <v>1319259600</v>
      </c>
      <c r="L779" t="b">
        <v>0</v>
      </c>
      <c r="M779" t="b">
        <v>0</v>
      </c>
      <c r="N779" t="s">
        <v>33</v>
      </c>
      <c r="O779" s="5">
        <f t="shared" si="48"/>
        <v>0.49026652452025588</v>
      </c>
      <c r="P779" s="7">
        <f t="shared" si="49"/>
        <v>68.028106508875737</v>
      </c>
      <c r="Q779" t="s">
        <v>2035</v>
      </c>
      <c r="R779" t="s">
        <v>2036</v>
      </c>
      <c r="S779" s="15">
        <f t="shared" si="50"/>
        <v>40809.208333333336</v>
      </c>
      <c r="T779" s="15">
        <f t="shared" si="51"/>
        <v>40838.208333333336</v>
      </c>
    </row>
    <row r="780" spans="1:20" ht="17" x14ac:dyDescent="0.2">
      <c r="A780">
        <v>778</v>
      </c>
      <c r="B780" t="s">
        <v>1591</v>
      </c>
      <c r="C780" s="3" t="s">
        <v>1592</v>
      </c>
      <c r="D780">
        <v>1300</v>
      </c>
      <c r="E780">
        <v>10243</v>
      </c>
      <c r="F780" t="s">
        <v>20</v>
      </c>
      <c r="G780">
        <v>174</v>
      </c>
      <c r="H780" t="s">
        <v>98</v>
      </c>
      <c r="I780" t="s">
        <v>99</v>
      </c>
      <c r="J780">
        <v>1313211600</v>
      </c>
      <c r="K780">
        <v>1313643600</v>
      </c>
      <c r="L780" t="b">
        <v>0</v>
      </c>
      <c r="M780" t="b">
        <v>0</v>
      </c>
      <c r="N780" t="s">
        <v>71</v>
      </c>
      <c r="O780" s="5">
        <f t="shared" si="48"/>
        <v>7.8792307692307695</v>
      </c>
      <c r="P780" s="7">
        <f t="shared" si="49"/>
        <v>58.867816091954026</v>
      </c>
      <c r="Q780" t="s">
        <v>2037</v>
      </c>
      <c r="R780" t="s">
        <v>2045</v>
      </c>
      <c r="S780" s="15">
        <f t="shared" si="50"/>
        <v>40768.208333333336</v>
      </c>
      <c r="T780" s="15">
        <f t="shared" si="51"/>
        <v>40773.208333333336</v>
      </c>
    </row>
    <row r="781" spans="1:20" ht="17" x14ac:dyDescent="0.2">
      <c r="A781">
        <v>779</v>
      </c>
      <c r="B781" t="s">
        <v>1593</v>
      </c>
      <c r="C781" s="3" t="s">
        <v>1594</v>
      </c>
      <c r="D781">
        <v>108700</v>
      </c>
      <c r="E781">
        <v>87293</v>
      </c>
      <c r="F781" t="s">
        <v>14</v>
      </c>
      <c r="G781">
        <v>831</v>
      </c>
      <c r="H781" t="s">
        <v>21</v>
      </c>
      <c r="I781" t="s">
        <v>22</v>
      </c>
      <c r="J781">
        <v>1439528400</v>
      </c>
      <c r="K781">
        <v>1440306000</v>
      </c>
      <c r="L781" t="b">
        <v>0</v>
      </c>
      <c r="M781" t="b">
        <v>1</v>
      </c>
      <c r="N781" t="s">
        <v>33</v>
      </c>
      <c r="O781" s="5">
        <f t="shared" si="48"/>
        <v>0.80306347746090156</v>
      </c>
      <c r="P781" s="7">
        <f t="shared" si="49"/>
        <v>105.04572803850782</v>
      </c>
      <c r="Q781" t="s">
        <v>2035</v>
      </c>
      <c r="R781" t="s">
        <v>2036</v>
      </c>
      <c r="S781" s="15">
        <f t="shared" si="50"/>
        <v>42230.208333333328</v>
      </c>
      <c r="T781" s="15">
        <f t="shared" si="51"/>
        <v>42239.208333333328</v>
      </c>
    </row>
    <row r="782" spans="1:20" ht="34" x14ac:dyDescent="0.2">
      <c r="A782">
        <v>780</v>
      </c>
      <c r="B782" t="s">
        <v>1595</v>
      </c>
      <c r="C782" s="3" t="s">
        <v>1596</v>
      </c>
      <c r="D782">
        <v>5100</v>
      </c>
      <c r="E782">
        <v>5421</v>
      </c>
      <c r="F782" t="s">
        <v>20</v>
      </c>
      <c r="G782">
        <v>164</v>
      </c>
      <c r="H782" t="s">
        <v>21</v>
      </c>
      <c r="I782" t="s">
        <v>22</v>
      </c>
      <c r="J782">
        <v>1469163600</v>
      </c>
      <c r="K782">
        <v>1470805200</v>
      </c>
      <c r="L782" t="b">
        <v>0</v>
      </c>
      <c r="M782" t="b">
        <v>1</v>
      </c>
      <c r="N782" t="s">
        <v>53</v>
      </c>
      <c r="O782" s="5">
        <f t="shared" si="48"/>
        <v>1.0629411764705883</v>
      </c>
      <c r="P782" s="7">
        <f t="shared" si="49"/>
        <v>33.054878048780488</v>
      </c>
      <c r="Q782" t="s">
        <v>2037</v>
      </c>
      <c r="R782" t="s">
        <v>2040</v>
      </c>
      <c r="S782" s="15">
        <f t="shared" si="50"/>
        <v>42573.208333333328</v>
      </c>
      <c r="T782" s="15">
        <f t="shared" si="51"/>
        <v>42592.208333333328</v>
      </c>
    </row>
    <row r="783" spans="1:20" ht="17" x14ac:dyDescent="0.2">
      <c r="A783">
        <v>781</v>
      </c>
      <c r="B783" t="s">
        <v>1597</v>
      </c>
      <c r="C783" s="3" t="s">
        <v>1598</v>
      </c>
      <c r="D783">
        <v>8700</v>
      </c>
      <c r="E783">
        <v>4414</v>
      </c>
      <c r="F783" t="s">
        <v>74</v>
      </c>
      <c r="G783">
        <v>56</v>
      </c>
      <c r="H783" t="s">
        <v>98</v>
      </c>
      <c r="I783" t="s">
        <v>99</v>
      </c>
      <c r="J783">
        <v>1288501200</v>
      </c>
      <c r="K783">
        <v>1292911200</v>
      </c>
      <c r="L783" t="b">
        <v>0</v>
      </c>
      <c r="M783" t="b">
        <v>0</v>
      </c>
      <c r="N783" t="s">
        <v>33</v>
      </c>
      <c r="O783" s="5">
        <f t="shared" si="48"/>
        <v>0.50735632183908042</v>
      </c>
      <c r="P783" s="7">
        <f t="shared" si="49"/>
        <v>78.821428571428569</v>
      </c>
      <c r="Q783" t="s">
        <v>2035</v>
      </c>
      <c r="R783" t="s">
        <v>2036</v>
      </c>
      <c r="S783" s="15">
        <f t="shared" si="50"/>
        <v>40482.208333333336</v>
      </c>
      <c r="T783" s="15">
        <f t="shared" si="51"/>
        <v>40533.25</v>
      </c>
    </row>
    <row r="784" spans="1:20" ht="17" x14ac:dyDescent="0.2">
      <c r="A784">
        <v>782</v>
      </c>
      <c r="B784" t="s">
        <v>1599</v>
      </c>
      <c r="C784" s="3" t="s">
        <v>1600</v>
      </c>
      <c r="D784">
        <v>5100</v>
      </c>
      <c r="E784">
        <v>10981</v>
      </c>
      <c r="F784" t="s">
        <v>20</v>
      </c>
      <c r="G784">
        <v>161</v>
      </c>
      <c r="H784" t="s">
        <v>21</v>
      </c>
      <c r="I784" t="s">
        <v>22</v>
      </c>
      <c r="J784">
        <v>1298959200</v>
      </c>
      <c r="K784">
        <v>1301374800</v>
      </c>
      <c r="L784" t="b">
        <v>0</v>
      </c>
      <c r="M784" t="b">
        <v>1</v>
      </c>
      <c r="N784" t="s">
        <v>71</v>
      </c>
      <c r="O784" s="5">
        <f t="shared" si="48"/>
        <v>2.153137254901961</v>
      </c>
      <c r="P784" s="7">
        <f t="shared" si="49"/>
        <v>68.204968944099377</v>
      </c>
      <c r="Q784" t="s">
        <v>2037</v>
      </c>
      <c r="R784" t="s">
        <v>2045</v>
      </c>
      <c r="S784" s="15">
        <f t="shared" si="50"/>
        <v>40603.25</v>
      </c>
      <c r="T784" s="15">
        <f t="shared" si="51"/>
        <v>40631.208333333336</v>
      </c>
    </row>
    <row r="785" spans="1:20" ht="17" x14ac:dyDescent="0.2">
      <c r="A785">
        <v>783</v>
      </c>
      <c r="B785" t="s">
        <v>1601</v>
      </c>
      <c r="C785" s="3" t="s">
        <v>1602</v>
      </c>
      <c r="D785">
        <v>7400</v>
      </c>
      <c r="E785">
        <v>10451</v>
      </c>
      <c r="F785" t="s">
        <v>20</v>
      </c>
      <c r="G785">
        <v>138</v>
      </c>
      <c r="H785" t="s">
        <v>21</v>
      </c>
      <c r="I785" t="s">
        <v>22</v>
      </c>
      <c r="J785">
        <v>1387260000</v>
      </c>
      <c r="K785">
        <v>1387864800</v>
      </c>
      <c r="L785" t="b">
        <v>0</v>
      </c>
      <c r="M785" t="b">
        <v>0</v>
      </c>
      <c r="N785" t="s">
        <v>23</v>
      </c>
      <c r="O785" s="5">
        <f t="shared" si="48"/>
        <v>1.4122972972972974</v>
      </c>
      <c r="P785" s="7">
        <f t="shared" si="49"/>
        <v>75.731884057971016</v>
      </c>
      <c r="Q785" t="s">
        <v>2031</v>
      </c>
      <c r="R785" t="s">
        <v>2032</v>
      </c>
      <c r="S785" s="15">
        <f t="shared" si="50"/>
        <v>41625.25</v>
      </c>
      <c r="T785" s="15">
        <f t="shared" si="51"/>
        <v>41632.25</v>
      </c>
    </row>
    <row r="786" spans="1:20" ht="17" x14ac:dyDescent="0.2">
      <c r="A786">
        <v>784</v>
      </c>
      <c r="B786" t="s">
        <v>1603</v>
      </c>
      <c r="C786" s="3" t="s">
        <v>1604</v>
      </c>
      <c r="D786">
        <v>88900</v>
      </c>
      <c r="E786">
        <v>102535</v>
      </c>
      <c r="F786" t="s">
        <v>20</v>
      </c>
      <c r="G786">
        <v>3308</v>
      </c>
      <c r="H786" t="s">
        <v>21</v>
      </c>
      <c r="I786" t="s">
        <v>22</v>
      </c>
      <c r="J786">
        <v>1457244000</v>
      </c>
      <c r="K786">
        <v>1458190800</v>
      </c>
      <c r="L786" t="b">
        <v>0</v>
      </c>
      <c r="M786" t="b">
        <v>0</v>
      </c>
      <c r="N786" t="s">
        <v>28</v>
      </c>
      <c r="O786" s="5">
        <f t="shared" si="48"/>
        <v>1.1533745781777278</v>
      </c>
      <c r="P786" s="7">
        <f t="shared" si="49"/>
        <v>30.996070133010882</v>
      </c>
      <c r="Q786" t="s">
        <v>2033</v>
      </c>
      <c r="R786" t="s">
        <v>2034</v>
      </c>
      <c r="S786" s="15">
        <f t="shared" si="50"/>
        <v>42435.25</v>
      </c>
      <c r="T786" s="15">
        <f t="shared" si="51"/>
        <v>42446.208333333328</v>
      </c>
    </row>
    <row r="787" spans="1:20" ht="34" x14ac:dyDescent="0.2">
      <c r="A787">
        <v>785</v>
      </c>
      <c r="B787" t="s">
        <v>1605</v>
      </c>
      <c r="C787" s="3" t="s">
        <v>1606</v>
      </c>
      <c r="D787">
        <v>6700</v>
      </c>
      <c r="E787">
        <v>12939</v>
      </c>
      <c r="F787" t="s">
        <v>20</v>
      </c>
      <c r="G787">
        <v>127</v>
      </c>
      <c r="H787" t="s">
        <v>26</v>
      </c>
      <c r="I787" t="s">
        <v>27</v>
      </c>
      <c r="J787">
        <v>1556341200</v>
      </c>
      <c r="K787">
        <v>1559278800</v>
      </c>
      <c r="L787" t="b">
        <v>0</v>
      </c>
      <c r="M787" t="b">
        <v>1</v>
      </c>
      <c r="N787" t="s">
        <v>71</v>
      </c>
      <c r="O787" s="5">
        <f t="shared" si="48"/>
        <v>1.9311940298507462</v>
      </c>
      <c r="P787" s="7">
        <f t="shared" si="49"/>
        <v>101.88188976377953</v>
      </c>
      <c r="Q787" t="s">
        <v>2037</v>
      </c>
      <c r="R787" t="s">
        <v>2045</v>
      </c>
      <c r="S787" s="15">
        <f t="shared" si="50"/>
        <v>43582.208333333328</v>
      </c>
      <c r="T787" s="15">
        <f t="shared" si="51"/>
        <v>43616.208333333328</v>
      </c>
    </row>
    <row r="788" spans="1:20" ht="17" x14ac:dyDescent="0.2">
      <c r="A788">
        <v>786</v>
      </c>
      <c r="B788" t="s">
        <v>1607</v>
      </c>
      <c r="C788" s="3" t="s">
        <v>1608</v>
      </c>
      <c r="D788">
        <v>1500</v>
      </c>
      <c r="E788">
        <v>10946</v>
      </c>
      <c r="F788" t="s">
        <v>20</v>
      </c>
      <c r="G788">
        <v>207</v>
      </c>
      <c r="H788" t="s">
        <v>107</v>
      </c>
      <c r="I788" t="s">
        <v>108</v>
      </c>
      <c r="J788">
        <v>1522126800</v>
      </c>
      <c r="K788">
        <v>1522731600</v>
      </c>
      <c r="L788" t="b">
        <v>0</v>
      </c>
      <c r="M788" t="b">
        <v>1</v>
      </c>
      <c r="N788" t="s">
        <v>159</v>
      </c>
      <c r="O788" s="5">
        <f t="shared" si="48"/>
        <v>7.2973333333333334</v>
      </c>
      <c r="P788" s="7">
        <f t="shared" si="49"/>
        <v>52.879227053140099</v>
      </c>
      <c r="Q788" t="s">
        <v>2031</v>
      </c>
      <c r="R788" t="s">
        <v>2054</v>
      </c>
      <c r="S788" s="15">
        <f t="shared" si="50"/>
        <v>43186.208333333328</v>
      </c>
      <c r="T788" s="15">
        <f t="shared" si="51"/>
        <v>43193.208333333328</v>
      </c>
    </row>
    <row r="789" spans="1:20" ht="17" x14ac:dyDescent="0.2">
      <c r="A789">
        <v>787</v>
      </c>
      <c r="B789" t="s">
        <v>1609</v>
      </c>
      <c r="C789" s="3" t="s">
        <v>1610</v>
      </c>
      <c r="D789">
        <v>61200</v>
      </c>
      <c r="E789">
        <v>60994</v>
      </c>
      <c r="F789" t="s">
        <v>14</v>
      </c>
      <c r="G789">
        <v>859</v>
      </c>
      <c r="H789" t="s">
        <v>15</v>
      </c>
      <c r="I789" t="s">
        <v>16</v>
      </c>
      <c r="J789">
        <v>1305954000</v>
      </c>
      <c r="K789">
        <v>1306731600</v>
      </c>
      <c r="L789" t="b">
        <v>0</v>
      </c>
      <c r="M789" t="b">
        <v>0</v>
      </c>
      <c r="N789" t="s">
        <v>23</v>
      </c>
      <c r="O789" s="5">
        <f t="shared" si="48"/>
        <v>0.99663398692810456</v>
      </c>
      <c r="P789" s="7">
        <f t="shared" si="49"/>
        <v>71.005820721769496</v>
      </c>
      <c r="Q789" t="s">
        <v>2031</v>
      </c>
      <c r="R789" t="s">
        <v>2032</v>
      </c>
      <c r="S789" s="15">
        <f t="shared" si="50"/>
        <v>40684.208333333336</v>
      </c>
      <c r="T789" s="15">
        <f t="shared" si="51"/>
        <v>40693.208333333336</v>
      </c>
    </row>
    <row r="790" spans="1:20" ht="17" x14ac:dyDescent="0.2">
      <c r="A790">
        <v>788</v>
      </c>
      <c r="B790" t="s">
        <v>1611</v>
      </c>
      <c r="C790" s="3" t="s">
        <v>1612</v>
      </c>
      <c r="D790">
        <v>3600</v>
      </c>
      <c r="E790">
        <v>3174</v>
      </c>
      <c r="F790" t="s">
        <v>47</v>
      </c>
      <c r="G790">
        <v>31</v>
      </c>
      <c r="H790" t="s">
        <v>21</v>
      </c>
      <c r="I790" t="s">
        <v>22</v>
      </c>
      <c r="J790">
        <v>1350709200</v>
      </c>
      <c r="K790">
        <v>1352527200</v>
      </c>
      <c r="L790" t="b">
        <v>0</v>
      </c>
      <c r="M790" t="b">
        <v>0</v>
      </c>
      <c r="N790" t="s">
        <v>71</v>
      </c>
      <c r="O790" s="5">
        <f t="shared" si="48"/>
        <v>0.88166666666666671</v>
      </c>
      <c r="P790" s="7">
        <f t="shared" si="49"/>
        <v>102.38709677419355</v>
      </c>
      <c r="Q790" t="s">
        <v>2037</v>
      </c>
      <c r="R790" t="s">
        <v>2045</v>
      </c>
      <c r="S790" s="15">
        <f t="shared" si="50"/>
        <v>41202.208333333336</v>
      </c>
      <c r="T790" s="15">
        <f t="shared" si="51"/>
        <v>41223.25</v>
      </c>
    </row>
    <row r="791" spans="1:20" ht="17" x14ac:dyDescent="0.2">
      <c r="A791">
        <v>789</v>
      </c>
      <c r="B791" t="s">
        <v>1613</v>
      </c>
      <c r="C791" s="3" t="s">
        <v>1614</v>
      </c>
      <c r="D791">
        <v>9000</v>
      </c>
      <c r="E791">
        <v>3351</v>
      </c>
      <c r="F791" t="s">
        <v>14</v>
      </c>
      <c r="G791">
        <v>45</v>
      </c>
      <c r="H791" t="s">
        <v>21</v>
      </c>
      <c r="I791" t="s">
        <v>22</v>
      </c>
      <c r="J791">
        <v>1401166800</v>
      </c>
      <c r="K791">
        <v>1404363600</v>
      </c>
      <c r="L791" t="b">
        <v>0</v>
      </c>
      <c r="M791" t="b">
        <v>0</v>
      </c>
      <c r="N791" t="s">
        <v>33</v>
      </c>
      <c r="O791" s="5">
        <f t="shared" si="48"/>
        <v>0.37233333333333335</v>
      </c>
      <c r="P791" s="7">
        <f t="shared" si="49"/>
        <v>74.466666666666669</v>
      </c>
      <c r="Q791" t="s">
        <v>2035</v>
      </c>
      <c r="R791" t="s">
        <v>2036</v>
      </c>
      <c r="S791" s="15">
        <f t="shared" si="50"/>
        <v>41786.208333333336</v>
      </c>
      <c r="T791" s="15">
        <f t="shared" si="51"/>
        <v>41823.208333333336</v>
      </c>
    </row>
    <row r="792" spans="1:20" ht="17" x14ac:dyDescent="0.2">
      <c r="A792">
        <v>790</v>
      </c>
      <c r="B792" t="s">
        <v>1615</v>
      </c>
      <c r="C792" s="3" t="s">
        <v>1616</v>
      </c>
      <c r="D792">
        <v>185900</v>
      </c>
      <c r="E792">
        <v>56774</v>
      </c>
      <c r="F792" t="s">
        <v>74</v>
      </c>
      <c r="G792">
        <v>1113</v>
      </c>
      <c r="H792" t="s">
        <v>21</v>
      </c>
      <c r="I792" t="s">
        <v>22</v>
      </c>
      <c r="J792">
        <v>1266127200</v>
      </c>
      <c r="K792">
        <v>1266645600</v>
      </c>
      <c r="L792" t="b">
        <v>0</v>
      </c>
      <c r="M792" t="b">
        <v>0</v>
      </c>
      <c r="N792" t="s">
        <v>33</v>
      </c>
      <c r="O792" s="5">
        <f t="shared" si="48"/>
        <v>0.30540075309306081</v>
      </c>
      <c r="P792" s="7">
        <f t="shared" si="49"/>
        <v>51.009883198562441</v>
      </c>
      <c r="Q792" t="s">
        <v>2035</v>
      </c>
      <c r="R792" t="s">
        <v>2036</v>
      </c>
      <c r="S792" s="15">
        <f t="shared" si="50"/>
        <v>40223.25</v>
      </c>
      <c r="T792" s="15">
        <f t="shared" si="51"/>
        <v>40229.25</v>
      </c>
    </row>
    <row r="793" spans="1:20" ht="17" x14ac:dyDescent="0.2">
      <c r="A793">
        <v>791</v>
      </c>
      <c r="B793" t="s">
        <v>1617</v>
      </c>
      <c r="C793" s="3" t="s">
        <v>1618</v>
      </c>
      <c r="D793">
        <v>2100</v>
      </c>
      <c r="E793">
        <v>540</v>
      </c>
      <c r="F793" t="s">
        <v>14</v>
      </c>
      <c r="G793">
        <v>6</v>
      </c>
      <c r="H793" t="s">
        <v>21</v>
      </c>
      <c r="I793" t="s">
        <v>22</v>
      </c>
      <c r="J793">
        <v>1481436000</v>
      </c>
      <c r="K793">
        <v>1482818400</v>
      </c>
      <c r="L793" t="b">
        <v>0</v>
      </c>
      <c r="M793" t="b">
        <v>0</v>
      </c>
      <c r="N793" t="s">
        <v>17</v>
      </c>
      <c r="O793" s="5">
        <f t="shared" si="48"/>
        <v>0.25714285714285712</v>
      </c>
      <c r="P793" s="7">
        <f t="shared" si="49"/>
        <v>90</v>
      </c>
      <c r="Q793" t="s">
        <v>2029</v>
      </c>
      <c r="R793" t="s">
        <v>2030</v>
      </c>
      <c r="S793" s="15">
        <f t="shared" si="50"/>
        <v>42715.25</v>
      </c>
      <c r="T793" s="15">
        <f t="shared" si="51"/>
        <v>42731.25</v>
      </c>
    </row>
    <row r="794" spans="1:20" ht="17" x14ac:dyDescent="0.2">
      <c r="A794">
        <v>792</v>
      </c>
      <c r="B794" t="s">
        <v>1619</v>
      </c>
      <c r="C794" s="3" t="s">
        <v>1620</v>
      </c>
      <c r="D794">
        <v>2000</v>
      </c>
      <c r="E794">
        <v>680</v>
      </c>
      <c r="F794" t="s">
        <v>14</v>
      </c>
      <c r="G794">
        <v>7</v>
      </c>
      <c r="H794" t="s">
        <v>21</v>
      </c>
      <c r="I794" t="s">
        <v>22</v>
      </c>
      <c r="J794">
        <v>1372222800</v>
      </c>
      <c r="K794">
        <v>1374642000</v>
      </c>
      <c r="L794" t="b">
        <v>0</v>
      </c>
      <c r="M794" t="b">
        <v>1</v>
      </c>
      <c r="N794" t="s">
        <v>33</v>
      </c>
      <c r="O794" s="5">
        <f t="shared" si="48"/>
        <v>0.34</v>
      </c>
      <c r="P794" s="7">
        <f t="shared" si="49"/>
        <v>97.142857142857139</v>
      </c>
      <c r="Q794" t="s">
        <v>2035</v>
      </c>
      <c r="R794" t="s">
        <v>2036</v>
      </c>
      <c r="S794" s="15">
        <f t="shared" si="50"/>
        <v>41451.208333333336</v>
      </c>
      <c r="T794" s="15">
        <f t="shared" si="51"/>
        <v>41479.208333333336</v>
      </c>
    </row>
    <row r="795" spans="1:20" ht="17" x14ac:dyDescent="0.2">
      <c r="A795">
        <v>793</v>
      </c>
      <c r="B795" t="s">
        <v>1621</v>
      </c>
      <c r="C795" s="3" t="s">
        <v>1622</v>
      </c>
      <c r="D795">
        <v>1100</v>
      </c>
      <c r="E795">
        <v>13045</v>
      </c>
      <c r="F795" t="s">
        <v>20</v>
      </c>
      <c r="G795">
        <v>181</v>
      </c>
      <c r="H795" t="s">
        <v>98</v>
      </c>
      <c r="I795" t="s">
        <v>99</v>
      </c>
      <c r="J795">
        <v>1372136400</v>
      </c>
      <c r="K795">
        <v>1372482000</v>
      </c>
      <c r="L795" t="b">
        <v>0</v>
      </c>
      <c r="M795" t="b">
        <v>0</v>
      </c>
      <c r="N795" t="s">
        <v>68</v>
      </c>
      <c r="O795" s="5">
        <f t="shared" si="48"/>
        <v>11.859090909090909</v>
      </c>
      <c r="P795" s="7">
        <f t="shared" si="49"/>
        <v>72.071823204419886</v>
      </c>
      <c r="Q795" t="s">
        <v>2043</v>
      </c>
      <c r="R795" t="s">
        <v>2044</v>
      </c>
      <c r="S795" s="15">
        <f t="shared" si="50"/>
        <v>41450.208333333336</v>
      </c>
      <c r="T795" s="15">
        <f t="shared" si="51"/>
        <v>41454.208333333336</v>
      </c>
    </row>
    <row r="796" spans="1:20" ht="17" x14ac:dyDescent="0.2">
      <c r="A796">
        <v>794</v>
      </c>
      <c r="B796" t="s">
        <v>1623</v>
      </c>
      <c r="C796" s="3" t="s">
        <v>1624</v>
      </c>
      <c r="D796">
        <v>6600</v>
      </c>
      <c r="E796">
        <v>8276</v>
      </c>
      <c r="F796" t="s">
        <v>20</v>
      </c>
      <c r="G796">
        <v>110</v>
      </c>
      <c r="H796" t="s">
        <v>21</v>
      </c>
      <c r="I796" t="s">
        <v>22</v>
      </c>
      <c r="J796">
        <v>1513922400</v>
      </c>
      <c r="K796">
        <v>1514959200</v>
      </c>
      <c r="L796" t="b">
        <v>0</v>
      </c>
      <c r="M796" t="b">
        <v>0</v>
      </c>
      <c r="N796" t="s">
        <v>23</v>
      </c>
      <c r="O796" s="5">
        <f t="shared" si="48"/>
        <v>1.2539393939393939</v>
      </c>
      <c r="P796" s="7">
        <f t="shared" si="49"/>
        <v>75.236363636363635</v>
      </c>
      <c r="Q796" t="s">
        <v>2031</v>
      </c>
      <c r="R796" t="s">
        <v>2032</v>
      </c>
      <c r="S796" s="15">
        <f t="shared" si="50"/>
        <v>43091.25</v>
      </c>
      <c r="T796" s="15">
        <f t="shared" si="51"/>
        <v>43103.25</v>
      </c>
    </row>
    <row r="797" spans="1:20" ht="34" x14ac:dyDescent="0.2">
      <c r="A797">
        <v>795</v>
      </c>
      <c r="B797" t="s">
        <v>1625</v>
      </c>
      <c r="C797" s="3" t="s">
        <v>1626</v>
      </c>
      <c r="D797">
        <v>7100</v>
      </c>
      <c r="E797">
        <v>1022</v>
      </c>
      <c r="F797" t="s">
        <v>14</v>
      </c>
      <c r="G797">
        <v>31</v>
      </c>
      <c r="H797" t="s">
        <v>21</v>
      </c>
      <c r="I797" t="s">
        <v>22</v>
      </c>
      <c r="J797">
        <v>1477976400</v>
      </c>
      <c r="K797">
        <v>1478235600</v>
      </c>
      <c r="L797" t="b">
        <v>0</v>
      </c>
      <c r="M797" t="b">
        <v>0</v>
      </c>
      <c r="N797" t="s">
        <v>53</v>
      </c>
      <c r="O797" s="5">
        <f t="shared" si="48"/>
        <v>0.14394366197183098</v>
      </c>
      <c r="P797" s="7">
        <f t="shared" si="49"/>
        <v>32.967741935483872</v>
      </c>
      <c r="Q797" t="s">
        <v>2037</v>
      </c>
      <c r="R797" t="s">
        <v>2040</v>
      </c>
      <c r="S797" s="15">
        <f t="shared" si="50"/>
        <v>42675.208333333328</v>
      </c>
      <c r="T797" s="15">
        <f t="shared" si="51"/>
        <v>42678.208333333328</v>
      </c>
    </row>
    <row r="798" spans="1:20" ht="17" x14ac:dyDescent="0.2">
      <c r="A798">
        <v>796</v>
      </c>
      <c r="B798" t="s">
        <v>1627</v>
      </c>
      <c r="C798" s="3" t="s">
        <v>1628</v>
      </c>
      <c r="D798">
        <v>7800</v>
      </c>
      <c r="E798">
        <v>4275</v>
      </c>
      <c r="F798" t="s">
        <v>14</v>
      </c>
      <c r="G798">
        <v>78</v>
      </c>
      <c r="H798" t="s">
        <v>21</v>
      </c>
      <c r="I798" t="s">
        <v>22</v>
      </c>
      <c r="J798">
        <v>1407474000</v>
      </c>
      <c r="K798">
        <v>1408078800</v>
      </c>
      <c r="L798" t="b">
        <v>0</v>
      </c>
      <c r="M798" t="b">
        <v>1</v>
      </c>
      <c r="N798" t="s">
        <v>292</v>
      </c>
      <c r="O798" s="5">
        <f t="shared" si="48"/>
        <v>0.54807692307692313</v>
      </c>
      <c r="P798" s="7">
        <f t="shared" si="49"/>
        <v>54.807692307692307</v>
      </c>
      <c r="Q798" t="s">
        <v>2046</v>
      </c>
      <c r="R798" t="s">
        <v>2057</v>
      </c>
      <c r="S798" s="15">
        <f t="shared" si="50"/>
        <v>41859.208333333336</v>
      </c>
      <c r="T798" s="15">
        <f t="shared" si="51"/>
        <v>41866.208333333336</v>
      </c>
    </row>
    <row r="799" spans="1:20" ht="17" x14ac:dyDescent="0.2">
      <c r="A799">
        <v>797</v>
      </c>
      <c r="B799" t="s">
        <v>1629</v>
      </c>
      <c r="C799" s="3" t="s">
        <v>1630</v>
      </c>
      <c r="D799">
        <v>7600</v>
      </c>
      <c r="E799">
        <v>8332</v>
      </c>
      <c r="F799" t="s">
        <v>20</v>
      </c>
      <c r="G799">
        <v>185</v>
      </c>
      <c r="H799" t="s">
        <v>21</v>
      </c>
      <c r="I799" t="s">
        <v>22</v>
      </c>
      <c r="J799">
        <v>1546149600</v>
      </c>
      <c r="K799">
        <v>1548136800</v>
      </c>
      <c r="L799" t="b">
        <v>0</v>
      </c>
      <c r="M799" t="b">
        <v>0</v>
      </c>
      <c r="N799" t="s">
        <v>28</v>
      </c>
      <c r="O799" s="5">
        <f t="shared" si="48"/>
        <v>1.0963157894736841</v>
      </c>
      <c r="P799" s="7">
        <f t="shared" si="49"/>
        <v>45.037837837837834</v>
      </c>
      <c r="Q799" t="s">
        <v>2033</v>
      </c>
      <c r="R799" t="s">
        <v>2034</v>
      </c>
      <c r="S799" s="15">
        <f t="shared" si="50"/>
        <v>43464.25</v>
      </c>
      <c r="T799" s="15">
        <f t="shared" si="51"/>
        <v>43487.25</v>
      </c>
    </row>
    <row r="800" spans="1:20" ht="17" x14ac:dyDescent="0.2">
      <c r="A800">
        <v>798</v>
      </c>
      <c r="B800" t="s">
        <v>1631</v>
      </c>
      <c r="C800" s="3" t="s">
        <v>1632</v>
      </c>
      <c r="D800">
        <v>3400</v>
      </c>
      <c r="E800">
        <v>6408</v>
      </c>
      <c r="F800" t="s">
        <v>20</v>
      </c>
      <c r="G800">
        <v>121</v>
      </c>
      <c r="H800" t="s">
        <v>21</v>
      </c>
      <c r="I800" t="s">
        <v>22</v>
      </c>
      <c r="J800">
        <v>1338440400</v>
      </c>
      <c r="K800">
        <v>1340859600</v>
      </c>
      <c r="L800" t="b">
        <v>0</v>
      </c>
      <c r="M800" t="b">
        <v>1</v>
      </c>
      <c r="N800" t="s">
        <v>33</v>
      </c>
      <c r="O800" s="5">
        <f t="shared" si="48"/>
        <v>1.8847058823529412</v>
      </c>
      <c r="P800" s="7">
        <f t="shared" si="49"/>
        <v>52.958677685950413</v>
      </c>
      <c r="Q800" t="s">
        <v>2035</v>
      </c>
      <c r="R800" t="s">
        <v>2036</v>
      </c>
      <c r="S800" s="15">
        <f t="shared" si="50"/>
        <v>41060.208333333336</v>
      </c>
      <c r="T800" s="15">
        <f t="shared" si="51"/>
        <v>41088.208333333336</v>
      </c>
    </row>
    <row r="801" spans="1:20" ht="17" x14ac:dyDescent="0.2">
      <c r="A801">
        <v>799</v>
      </c>
      <c r="B801" t="s">
        <v>1633</v>
      </c>
      <c r="C801" s="3" t="s">
        <v>1634</v>
      </c>
      <c r="D801">
        <v>84500</v>
      </c>
      <c r="E801">
        <v>73522</v>
      </c>
      <c r="F801" t="s">
        <v>14</v>
      </c>
      <c r="G801">
        <v>1225</v>
      </c>
      <c r="H801" t="s">
        <v>40</v>
      </c>
      <c r="I801" t="s">
        <v>41</v>
      </c>
      <c r="J801">
        <v>1454133600</v>
      </c>
      <c r="K801">
        <v>1454479200</v>
      </c>
      <c r="L801" t="b">
        <v>0</v>
      </c>
      <c r="M801" t="b">
        <v>0</v>
      </c>
      <c r="N801" t="s">
        <v>33</v>
      </c>
      <c r="O801" s="5">
        <f t="shared" si="48"/>
        <v>0.87008284023668636</v>
      </c>
      <c r="P801" s="7">
        <f t="shared" si="49"/>
        <v>60.017959183673469</v>
      </c>
      <c r="Q801" t="s">
        <v>2035</v>
      </c>
      <c r="R801" t="s">
        <v>2036</v>
      </c>
      <c r="S801" s="15">
        <f t="shared" si="50"/>
        <v>42399.25</v>
      </c>
      <c r="T801" s="15">
        <f t="shared" si="51"/>
        <v>42403.25</v>
      </c>
    </row>
    <row r="802" spans="1:20" ht="17" x14ac:dyDescent="0.2">
      <c r="A802">
        <v>800</v>
      </c>
      <c r="B802" t="s">
        <v>1635</v>
      </c>
      <c r="C802" s="3" t="s">
        <v>1636</v>
      </c>
      <c r="D802">
        <v>100</v>
      </c>
      <c r="E802">
        <v>1</v>
      </c>
      <c r="F802" t="s">
        <v>14</v>
      </c>
      <c r="G802">
        <v>1</v>
      </c>
      <c r="H802" t="s">
        <v>98</v>
      </c>
      <c r="I802" t="s">
        <v>99</v>
      </c>
      <c r="J802">
        <v>1434085200</v>
      </c>
      <c r="K802">
        <v>1434430800</v>
      </c>
      <c r="L802" t="b">
        <v>0</v>
      </c>
      <c r="M802" t="b">
        <v>0</v>
      </c>
      <c r="N802" t="s">
        <v>23</v>
      </c>
      <c r="O802" s="5">
        <f t="shared" si="48"/>
        <v>0.01</v>
      </c>
      <c r="P802" s="7">
        <f t="shared" si="49"/>
        <v>1</v>
      </c>
      <c r="Q802" t="s">
        <v>2031</v>
      </c>
      <c r="R802" t="s">
        <v>2032</v>
      </c>
      <c r="S802" s="15">
        <f t="shared" si="50"/>
        <v>42167.208333333328</v>
      </c>
      <c r="T802" s="15">
        <f t="shared" si="51"/>
        <v>42171.208333333328</v>
      </c>
    </row>
    <row r="803" spans="1:20" ht="17" x14ac:dyDescent="0.2">
      <c r="A803">
        <v>801</v>
      </c>
      <c r="B803" t="s">
        <v>1637</v>
      </c>
      <c r="C803" s="3" t="s">
        <v>1638</v>
      </c>
      <c r="D803">
        <v>2300</v>
      </c>
      <c r="E803">
        <v>4667</v>
      </c>
      <c r="F803" t="s">
        <v>20</v>
      </c>
      <c r="G803">
        <v>106</v>
      </c>
      <c r="H803" t="s">
        <v>21</v>
      </c>
      <c r="I803" t="s">
        <v>22</v>
      </c>
      <c r="J803">
        <v>1577772000</v>
      </c>
      <c r="K803">
        <v>1579672800</v>
      </c>
      <c r="L803" t="b">
        <v>0</v>
      </c>
      <c r="M803" t="b">
        <v>1</v>
      </c>
      <c r="N803" t="s">
        <v>122</v>
      </c>
      <c r="O803" s="5">
        <f t="shared" si="48"/>
        <v>2.0291304347826089</v>
      </c>
      <c r="P803" s="7">
        <f t="shared" si="49"/>
        <v>44.028301886792455</v>
      </c>
      <c r="Q803" t="s">
        <v>2050</v>
      </c>
      <c r="R803" t="s">
        <v>2051</v>
      </c>
      <c r="S803" s="15">
        <f t="shared" si="50"/>
        <v>43830.25</v>
      </c>
      <c r="T803" s="15">
        <f t="shared" si="51"/>
        <v>43852.25</v>
      </c>
    </row>
    <row r="804" spans="1:20" ht="34" x14ac:dyDescent="0.2">
      <c r="A804">
        <v>802</v>
      </c>
      <c r="B804" t="s">
        <v>1639</v>
      </c>
      <c r="C804" s="3" t="s">
        <v>1640</v>
      </c>
      <c r="D804">
        <v>6200</v>
      </c>
      <c r="E804">
        <v>12216</v>
      </c>
      <c r="F804" t="s">
        <v>20</v>
      </c>
      <c r="G804">
        <v>142</v>
      </c>
      <c r="H804" t="s">
        <v>21</v>
      </c>
      <c r="I804" t="s">
        <v>22</v>
      </c>
      <c r="J804">
        <v>1562216400</v>
      </c>
      <c r="K804">
        <v>1562389200</v>
      </c>
      <c r="L804" t="b">
        <v>0</v>
      </c>
      <c r="M804" t="b">
        <v>0</v>
      </c>
      <c r="N804" t="s">
        <v>122</v>
      </c>
      <c r="O804" s="5">
        <f t="shared" si="48"/>
        <v>1.9703225806451612</v>
      </c>
      <c r="P804" s="7">
        <f t="shared" si="49"/>
        <v>86.028169014084511</v>
      </c>
      <c r="Q804" t="s">
        <v>2050</v>
      </c>
      <c r="R804" t="s">
        <v>2051</v>
      </c>
      <c r="S804" s="15">
        <f t="shared" si="50"/>
        <v>43650.208333333328</v>
      </c>
      <c r="T804" s="15">
        <f t="shared" si="51"/>
        <v>43652.208333333328</v>
      </c>
    </row>
    <row r="805" spans="1:20" ht="34" x14ac:dyDescent="0.2">
      <c r="A805">
        <v>803</v>
      </c>
      <c r="B805" t="s">
        <v>1641</v>
      </c>
      <c r="C805" s="3" t="s">
        <v>1642</v>
      </c>
      <c r="D805">
        <v>6100</v>
      </c>
      <c r="E805">
        <v>6527</v>
      </c>
      <c r="F805" t="s">
        <v>20</v>
      </c>
      <c r="G805">
        <v>233</v>
      </c>
      <c r="H805" t="s">
        <v>21</v>
      </c>
      <c r="I805" t="s">
        <v>22</v>
      </c>
      <c r="J805">
        <v>1548568800</v>
      </c>
      <c r="K805">
        <v>1551506400</v>
      </c>
      <c r="L805" t="b">
        <v>0</v>
      </c>
      <c r="M805" t="b">
        <v>0</v>
      </c>
      <c r="N805" t="s">
        <v>33</v>
      </c>
      <c r="O805" s="5">
        <f t="shared" si="48"/>
        <v>1.07</v>
      </c>
      <c r="P805" s="7">
        <f t="shared" si="49"/>
        <v>28.012875536480685</v>
      </c>
      <c r="Q805" t="s">
        <v>2035</v>
      </c>
      <c r="R805" t="s">
        <v>2036</v>
      </c>
      <c r="S805" s="15">
        <f t="shared" si="50"/>
        <v>43492.25</v>
      </c>
      <c r="T805" s="15">
        <f t="shared" si="51"/>
        <v>43526.25</v>
      </c>
    </row>
    <row r="806" spans="1:20" ht="17" x14ac:dyDescent="0.2">
      <c r="A806">
        <v>804</v>
      </c>
      <c r="B806" t="s">
        <v>1643</v>
      </c>
      <c r="C806" s="3" t="s">
        <v>1644</v>
      </c>
      <c r="D806">
        <v>2600</v>
      </c>
      <c r="E806">
        <v>6987</v>
      </c>
      <c r="F806" t="s">
        <v>20</v>
      </c>
      <c r="G806">
        <v>218</v>
      </c>
      <c r="H806" t="s">
        <v>21</v>
      </c>
      <c r="I806" t="s">
        <v>22</v>
      </c>
      <c r="J806">
        <v>1514872800</v>
      </c>
      <c r="K806">
        <v>1516600800</v>
      </c>
      <c r="L806" t="b">
        <v>0</v>
      </c>
      <c r="M806" t="b">
        <v>0</v>
      </c>
      <c r="N806" t="s">
        <v>23</v>
      </c>
      <c r="O806" s="5">
        <f t="shared" si="48"/>
        <v>2.6873076923076922</v>
      </c>
      <c r="P806" s="7">
        <f t="shared" si="49"/>
        <v>32.050458715596328</v>
      </c>
      <c r="Q806" t="s">
        <v>2031</v>
      </c>
      <c r="R806" t="s">
        <v>2032</v>
      </c>
      <c r="S806" s="15">
        <f t="shared" si="50"/>
        <v>43102.25</v>
      </c>
      <c r="T806" s="15">
        <f t="shared" si="51"/>
        <v>43122.25</v>
      </c>
    </row>
    <row r="807" spans="1:20" ht="34" x14ac:dyDescent="0.2">
      <c r="A807">
        <v>805</v>
      </c>
      <c r="B807" t="s">
        <v>1645</v>
      </c>
      <c r="C807" s="3" t="s">
        <v>1646</v>
      </c>
      <c r="D807">
        <v>9700</v>
      </c>
      <c r="E807">
        <v>4932</v>
      </c>
      <c r="F807" t="s">
        <v>14</v>
      </c>
      <c r="G807">
        <v>67</v>
      </c>
      <c r="H807" t="s">
        <v>26</v>
      </c>
      <c r="I807" t="s">
        <v>27</v>
      </c>
      <c r="J807">
        <v>1416031200</v>
      </c>
      <c r="K807">
        <v>1420437600</v>
      </c>
      <c r="L807" t="b">
        <v>0</v>
      </c>
      <c r="M807" t="b">
        <v>0</v>
      </c>
      <c r="N807" t="s">
        <v>42</v>
      </c>
      <c r="O807" s="5">
        <f t="shared" si="48"/>
        <v>0.50845360824742269</v>
      </c>
      <c r="P807" s="7">
        <f t="shared" si="49"/>
        <v>73.611940298507463</v>
      </c>
      <c r="Q807" t="s">
        <v>2037</v>
      </c>
      <c r="R807" t="s">
        <v>2038</v>
      </c>
      <c r="S807" s="15">
        <f t="shared" si="50"/>
        <v>41958.25</v>
      </c>
      <c r="T807" s="15">
        <f t="shared" si="51"/>
        <v>42009.25</v>
      </c>
    </row>
    <row r="808" spans="1:20" ht="17" x14ac:dyDescent="0.2">
      <c r="A808">
        <v>806</v>
      </c>
      <c r="B808" t="s">
        <v>1647</v>
      </c>
      <c r="C808" s="3" t="s">
        <v>1648</v>
      </c>
      <c r="D808">
        <v>700</v>
      </c>
      <c r="E808">
        <v>8262</v>
      </c>
      <c r="F808" t="s">
        <v>20</v>
      </c>
      <c r="G808">
        <v>76</v>
      </c>
      <c r="H808" t="s">
        <v>21</v>
      </c>
      <c r="I808" t="s">
        <v>22</v>
      </c>
      <c r="J808">
        <v>1330927200</v>
      </c>
      <c r="K808">
        <v>1332997200</v>
      </c>
      <c r="L808" t="b">
        <v>0</v>
      </c>
      <c r="M808" t="b">
        <v>1</v>
      </c>
      <c r="N808" t="s">
        <v>53</v>
      </c>
      <c r="O808" s="5">
        <f t="shared" si="48"/>
        <v>11.802857142857142</v>
      </c>
      <c r="P808" s="7">
        <f t="shared" si="49"/>
        <v>108.71052631578948</v>
      </c>
      <c r="Q808" t="s">
        <v>2037</v>
      </c>
      <c r="R808" t="s">
        <v>2040</v>
      </c>
      <c r="S808" s="15">
        <f t="shared" si="50"/>
        <v>40973.25</v>
      </c>
      <c r="T808" s="15">
        <f t="shared" si="51"/>
        <v>40997.208333333336</v>
      </c>
    </row>
    <row r="809" spans="1:20" ht="17" x14ac:dyDescent="0.2">
      <c r="A809">
        <v>807</v>
      </c>
      <c r="B809" t="s">
        <v>1649</v>
      </c>
      <c r="C809" s="3" t="s">
        <v>1650</v>
      </c>
      <c r="D809">
        <v>700</v>
      </c>
      <c r="E809">
        <v>1848</v>
      </c>
      <c r="F809" t="s">
        <v>20</v>
      </c>
      <c r="G809">
        <v>43</v>
      </c>
      <c r="H809" t="s">
        <v>21</v>
      </c>
      <c r="I809" t="s">
        <v>22</v>
      </c>
      <c r="J809">
        <v>1571115600</v>
      </c>
      <c r="K809">
        <v>1574920800</v>
      </c>
      <c r="L809" t="b">
        <v>0</v>
      </c>
      <c r="M809" t="b">
        <v>1</v>
      </c>
      <c r="N809" t="s">
        <v>33</v>
      </c>
      <c r="O809" s="5">
        <f t="shared" si="48"/>
        <v>2.64</v>
      </c>
      <c r="P809" s="7">
        <f t="shared" si="49"/>
        <v>42.97674418604651</v>
      </c>
      <c r="Q809" t="s">
        <v>2035</v>
      </c>
      <c r="R809" t="s">
        <v>2036</v>
      </c>
      <c r="S809" s="15">
        <f t="shared" si="50"/>
        <v>43753.208333333328</v>
      </c>
      <c r="T809" s="15">
        <f t="shared" si="51"/>
        <v>43797.25</v>
      </c>
    </row>
    <row r="810" spans="1:20" ht="17" x14ac:dyDescent="0.2">
      <c r="A810">
        <v>808</v>
      </c>
      <c r="B810" t="s">
        <v>1651</v>
      </c>
      <c r="C810" s="3" t="s">
        <v>1652</v>
      </c>
      <c r="D810">
        <v>5200</v>
      </c>
      <c r="E810">
        <v>1583</v>
      </c>
      <c r="F810" t="s">
        <v>14</v>
      </c>
      <c r="G810">
        <v>19</v>
      </c>
      <c r="H810" t="s">
        <v>21</v>
      </c>
      <c r="I810" t="s">
        <v>22</v>
      </c>
      <c r="J810">
        <v>1463461200</v>
      </c>
      <c r="K810">
        <v>1464930000</v>
      </c>
      <c r="L810" t="b">
        <v>0</v>
      </c>
      <c r="M810" t="b">
        <v>0</v>
      </c>
      <c r="N810" t="s">
        <v>17</v>
      </c>
      <c r="O810" s="5">
        <f t="shared" si="48"/>
        <v>0.30442307692307691</v>
      </c>
      <c r="P810" s="7">
        <f t="shared" si="49"/>
        <v>83.315789473684205</v>
      </c>
      <c r="Q810" t="s">
        <v>2029</v>
      </c>
      <c r="R810" t="s">
        <v>2030</v>
      </c>
      <c r="S810" s="15">
        <f t="shared" si="50"/>
        <v>42507.208333333328</v>
      </c>
      <c r="T810" s="15">
        <f t="shared" si="51"/>
        <v>42524.208333333328</v>
      </c>
    </row>
    <row r="811" spans="1:20" ht="17" x14ac:dyDescent="0.2">
      <c r="A811">
        <v>809</v>
      </c>
      <c r="B811" t="s">
        <v>1599</v>
      </c>
      <c r="C811" s="3" t="s">
        <v>1653</v>
      </c>
      <c r="D811">
        <v>140800</v>
      </c>
      <c r="E811">
        <v>88536</v>
      </c>
      <c r="F811" t="s">
        <v>14</v>
      </c>
      <c r="G811">
        <v>2108</v>
      </c>
      <c r="H811" t="s">
        <v>98</v>
      </c>
      <c r="I811" t="s">
        <v>99</v>
      </c>
      <c r="J811">
        <v>1344920400</v>
      </c>
      <c r="K811">
        <v>1345006800</v>
      </c>
      <c r="L811" t="b">
        <v>0</v>
      </c>
      <c r="M811" t="b">
        <v>0</v>
      </c>
      <c r="N811" t="s">
        <v>42</v>
      </c>
      <c r="O811" s="5">
        <f t="shared" si="48"/>
        <v>0.62880681818181816</v>
      </c>
      <c r="P811" s="7">
        <f t="shared" si="49"/>
        <v>42</v>
      </c>
      <c r="Q811" t="s">
        <v>2037</v>
      </c>
      <c r="R811" t="s">
        <v>2038</v>
      </c>
      <c r="S811" s="15">
        <f t="shared" si="50"/>
        <v>41135.208333333336</v>
      </c>
      <c r="T811" s="15">
        <f t="shared" si="51"/>
        <v>41136.208333333336</v>
      </c>
    </row>
    <row r="812" spans="1:20" ht="34" x14ac:dyDescent="0.2">
      <c r="A812">
        <v>810</v>
      </c>
      <c r="B812" t="s">
        <v>1654</v>
      </c>
      <c r="C812" s="3" t="s">
        <v>1655</v>
      </c>
      <c r="D812">
        <v>6400</v>
      </c>
      <c r="E812">
        <v>12360</v>
      </c>
      <c r="F812" t="s">
        <v>20</v>
      </c>
      <c r="G812">
        <v>221</v>
      </c>
      <c r="H812" t="s">
        <v>21</v>
      </c>
      <c r="I812" t="s">
        <v>22</v>
      </c>
      <c r="J812">
        <v>1511848800</v>
      </c>
      <c r="K812">
        <v>1512712800</v>
      </c>
      <c r="L812" t="b">
        <v>0</v>
      </c>
      <c r="M812" t="b">
        <v>1</v>
      </c>
      <c r="N812" t="s">
        <v>33</v>
      </c>
      <c r="O812" s="5">
        <f t="shared" si="48"/>
        <v>1.9312499999999999</v>
      </c>
      <c r="P812" s="7">
        <f t="shared" si="49"/>
        <v>55.927601809954751</v>
      </c>
      <c r="Q812" t="s">
        <v>2035</v>
      </c>
      <c r="R812" t="s">
        <v>2036</v>
      </c>
      <c r="S812" s="15">
        <f t="shared" si="50"/>
        <v>43067.25</v>
      </c>
      <c r="T812" s="15">
        <f t="shared" si="51"/>
        <v>43077.25</v>
      </c>
    </row>
    <row r="813" spans="1:20" ht="17" x14ac:dyDescent="0.2">
      <c r="A813">
        <v>811</v>
      </c>
      <c r="B813" t="s">
        <v>1656</v>
      </c>
      <c r="C813" s="3" t="s">
        <v>1657</v>
      </c>
      <c r="D813">
        <v>92500</v>
      </c>
      <c r="E813">
        <v>71320</v>
      </c>
      <c r="F813" t="s">
        <v>14</v>
      </c>
      <c r="G813">
        <v>679</v>
      </c>
      <c r="H813" t="s">
        <v>21</v>
      </c>
      <c r="I813" t="s">
        <v>22</v>
      </c>
      <c r="J813">
        <v>1452319200</v>
      </c>
      <c r="K813">
        <v>1452492000</v>
      </c>
      <c r="L813" t="b">
        <v>0</v>
      </c>
      <c r="M813" t="b">
        <v>1</v>
      </c>
      <c r="N813" t="s">
        <v>89</v>
      </c>
      <c r="O813" s="5">
        <f t="shared" si="48"/>
        <v>0.77102702702702708</v>
      </c>
      <c r="P813" s="7">
        <f t="shared" si="49"/>
        <v>105.03681885125184</v>
      </c>
      <c r="Q813" t="s">
        <v>2046</v>
      </c>
      <c r="R813" t="s">
        <v>2047</v>
      </c>
      <c r="S813" s="15">
        <f t="shared" si="50"/>
        <v>42378.25</v>
      </c>
      <c r="T813" s="15">
        <f t="shared" si="51"/>
        <v>42380.25</v>
      </c>
    </row>
    <row r="814" spans="1:20" ht="17" x14ac:dyDescent="0.2">
      <c r="A814">
        <v>812</v>
      </c>
      <c r="B814" t="s">
        <v>1658</v>
      </c>
      <c r="C814" s="3" t="s">
        <v>1659</v>
      </c>
      <c r="D814">
        <v>59700</v>
      </c>
      <c r="E814">
        <v>134640</v>
      </c>
      <c r="F814" t="s">
        <v>20</v>
      </c>
      <c r="G814">
        <v>2805</v>
      </c>
      <c r="H814" t="s">
        <v>15</v>
      </c>
      <c r="I814" t="s">
        <v>16</v>
      </c>
      <c r="J814">
        <v>1523854800</v>
      </c>
      <c r="K814">
        <v>1524286800</v>
      </c>
      <c r="L814" t="b">
        <v>0</v>
      </c>
      <c r="M814" t="b">
        <v>0</v>
      </c>
      <c r="N814" t="s">
        <v>68</v>
      </c>
      <c r="O814" s="5">
        <f t="shared" si="48"/>
        <v>2.2552763819095478</v>
      </c>
      <c r="P814" s="7">
        <f t="shared" si="49"/>
        <v>48</v>
      </c>
      <c r="Q814" t="s">
        <v>2043</v>
      </c>
      <c r="R814" t="s">
        <v>2044</v>
      </c>
      <c r="S814" s="15">
        <f t="shared" si="50"/>
        <v>43206.208333333328</v>
      </c>
      <c r="T814" s="15">
        <f t="shared" si="51"/>
        <v>43211.208333333328</v>
      </c>
    </row>
    <row r="815" spans="1:20" ht="17" x14ac:dyDescent="0.2">
      <c r="A815">
        <v>813</v>
      </c>
      <c r="B815" t="s">
        <v>1660</v>
      </c>
      <c r="C815" s="3" t="s">
        <v>1661</v>
      </c>
      <c r="D815">
        <v>3200</v>
      </c>
      <c r="E815">
        <v>7661</v>
      </c>
      <c r="F815" t="s">
        <v>20</v>
      </c>
      <c r="G815">
        <v>68</v>
      </c>
      <c r="H815" t="s">
        <v>21</v>
      </c>
      <c r="I815" t="s">
        <v>22</v>
      </c>
      <c r="J815">
        <v>1346043600</v>
      </c>
      <c r="K815">
        <v>1346907600</v>
      </c>
      <c r="L815" t="b">
        <v>0</v>
      </c>
      <c r="M815" t="b">
        <v>0</v>
      </c>
      <c r="N815" t="s">
        <v>89</v>
      </c>
      <c r="O815" s="5">
        <f t="shared" si="48"/>
        <v>2.3940625</v>
      </c>
      <c r="P815" s="7">
        <f t="shared" si="49"/>
        <v>112.66176470588235</v>
      </c>
      <c r="Q815" t="s">
        <v>2046</v>
      </c>
      <c r="R815" t="s">
        <v>2047</v>
      </c>
      <c r="S815" s="15">
        <f t="shared" si="50"/>
        <v>41148.208333333336</v>
      </c>
      <c r="T815" s="15">
        <f t="shared" si="51"/>
        <v>41158.208333333336</v>
      </c>
    </row>
    <row r="816" spans="1:20" ht="17" x14ac:dyDescent="0.2">
      <c r="A816">
        <v>814</v>
      </c>
      <c r="B816" t="s">
        <v>1662</v>
      </c>
      <c r="C816" s="3" t="s">
        <v>1663</v>
      </c>
      <c r="D816">
        <v>3200</v>
      </c>
      <c r="E816">
        <v>2950</v>
      </c>
      <c r="F816" t="s">
        <v>14</v>
      </c>
      <c r="G816">
        <v>36</v>
      </c>
      <c r="H816" t="s">
        <v>36</v>
      </c>
      <c r="I816" t="s">
        <v>37</v>
      </c>
      <c r="J816">
        <v>1464325200</v>
      </c>
      <c r="K816">
        <v>1464498000</v>
      </c>
      <c r="L816" t="b">
        <v>0</v>
      </c>
      <c r="M816" t="b">
        <v>1</v>
      </c>
      <c r="N816" t="s">
        <v>23</v>
      </c>
      <c r="O816" s="5">
        <f t="shared" si="48"/>
        <v>0.921875</v>
      </c>
      <c r="P816" s="7">
        <f t="shared" si="49"/>
        <v>81.944444444444443</v>
      </c>
      <c r="Q816" t="s">
        <v>2031</v>
      </c>
      <c r="R816" t="s">
        <v>2032</v>
      </c>
      <c r="S816" s="15">
        <f t="shared" si="50"/>
        <v>42517.208333333328</v>
      </c>
      <c r="T816" s="15">
        <f t="shared" si="51"/>
        <v>42519.208333333328</v>
      </c>
    </row>
    <row r="817" spans="1:20" ht="34" x14ac:dyDescent="0.2">
      <c r="A817">
        <v>815</v>
      </c>
      <c r="B817" t="s">
        <v>1664</v>
      </c>
      <c r="C817" s="3" t="s">
        <v>1665</v>
      </c>
      <c r="D817">
        <v>9000</v>
      </c>
      <c r="E817">
        <v>11721</v>
      </c>
      <c r="F817" t="s">
        <v>20</v>
      </c>
      <c r="G817">
        <v>183</v>
      </c>
      <c r="H817" t="s">
        <v>15</v>
      </c>
      <c r="I817" t="s">
        <v>16</v>
      </c>
      <c r="J817">
        <v>1511935200</v>
      </c>
      <c r="K817">
        <v>1514181600</v>
      </c>
      <c r="L817" t="b">
        <v>0</v>
      </c>
      <c r="M817" t="b">
        <v>0</v>
      </c>
      <c r="N817" t="s">
        <v>23</v>
      </c>
      <c r="O817" s="5">
        <f t="shared" si="48"/>
        <v>1.3023333333333333</v>
      </c>
      <c r="P817" s="7">
        <f t="shared" si="49"/>
        <v>64.049180327868854</v>
      </c>
      <c r="Q817" t="s">
        <v>2031</v>
      </c>
      <c r="R817" t="s">
        <v>2032</v>
      </c>
      <c r="S817" s="15">
        <f t="shared" si="50"/>
        <v>43068.25</v>
      </c>
      <c r="T817" s="15">
        <f t="shared" si="51"/>
        <v>43094.25</v>
      </c>
    </row>
    <row r="818" spans="1:20" ht="34" x14ac:dyDescent="0.2">
      <c r="A818">
        <v>816</v>
      </c>
      <c r="B818" t="s">
        <v>1666</v>
      </c>
      <c r="C818" s="3" t="s">
        <v>1667</v>
      </c>
      <c r="D818">
        <v>2300</v>
      </c>
      <c r="E818">
        <v>14150</v>
      </c>
      <c r="F818" t="s">
        <v>20</v>
      </c>
      <c r="G818">
        <v>133</v>
      </c>
      <c r="H818" t="s">
        <v>21</v>
      </c>
      <c r="I818" t="s">
        <v>22</v>
      </c>
      <c r="J818">
        <v>1392012000</v>
      </c>
      <c r="K818">
        <v>1392184800</v>
      </c>
      <c r="L818" t="b">
        <v>1</v>
      </c>
      <c r="M818" t="b">
        <v>1</v>
      </c>
      <c r="N818" t="s">
        <v>33</v>
      </c>
      <c r="O818" s="5">
        <f t="shared" si="48"/>
        <v>6.1521739130434785</v>
      </c>
      <c r="P818" s="7">
        <f t="shared" si="49"/>
        <v>106.39097744360902</v>
      </c>
      <c r="Q818" t="s">
        <v>2035</v>
      </c>
      <c r="R818" t="s">
        <v>2036</v>
      </c>
      <c r="S818" s="15">
        <f t="shared" si="50"/>
        <v>41680.25</v>
      </c>
      <c r="T818" s="15">
        <f t="shared" si="51"/>
        <v>41682.25</v>
      </c>
    </row>
    <row r="819" spans="1:20" ht="17" x14ac:dyDescent="0.2">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 t="shared" si="48"/>
        <v>3.687953216374269</v>
      </c>
      <c r="P819" s="7">
        <f t="shared" si="49"/>
        <v>76.011249497790274</v>
      </c>
      <c r="Q819" t="s">
        <v>2043</v>
      </c>
      <c r="R819" t="s">
        <v>2044</v>
      </c>
      <c r="S819" s="15">
        <f t="shared" si="50"/>
        <v>43589.208333333328</v>
      </c>
      <c r="T819" s="15">
        <f t="shared" si="51"/>
        <v>43617.208333333328</v>
      </c>
    </row>
    <row r="820" spans="1:20" ht="17" x14ac:dyDescent="0.2">
      <c r="A820">
        <v>818</v>
      </c>
      <c r="B820" t="s">
        <v>676</v>
      </c>
      <c r="C820" s="3" t="s">
        <v>1670</v>
      </c>
      <c r="D820">
        <v>700</v>
      </c>
      <c r="E820">
        <v>7664</v>
      </c>
      <c r="F820" t="s">
        <v>20</v>
      </c>
      <c r="G820">
        <v>69</v>
      </c>
      <c r="H820" t="s">
        <v>21</v>
      </c>
      <c r="I820" t="s">
        <v>22</v>
      </c>
      <c r="J820">
        <v>1548050400</v>
      </c>
      <c r="K820">
        <v>1549173600</v>
      </c>
      <c r="L820" t="b">
        <v>0</v>
      </c>
      <c r="M820" t="b">
        <v>1</v>
      </c>
      <c r="N820" t="s">
        <v>33</v>
      </c>
      <c r="O820" s="5">
        <f t="shared" si="48"/>
        <v>10.948571428571428</v>
      </c>
      <c r="P820" s="7">
        <f t="shared" si="49"/>
        <v>111.07246376811594</v>
      </c>
      <c r="Q820" t="s">
        <v>2035</v>
      </c>
      <c r="R820" t="s">
        <v>2036</v>
      </c>
      <c r="S820" s="15">
        <f t="shared" si="50"/>
        <v>43486.25</v>
      </c>
      <c r="T820" s="15">
        <f t="shared" si="51"/>
        <v>43499.25</v>
      </c>
    </row>
    <row r="821" spans="1:20" ht="34" x14ac:dyDescent="0.2">
      <c r="A821">
        <v>819</v>
      </c>
      <c r="B821" t="s">
        <v>1671</v>
      </c>
      <c r="C821" s="3" t="s">
        <v>1672</v>
      </c>
      <c r="D821">
        <v>8900</v>
      </c>
      <c r="E821">
        <v>4509</v>
      </c>
      <c r="F821" t="s">
        <v>14</v>
      </c>
      <c r="G821">
        <v>47</v>
      </c>
      <c r="H821" t="s">
        <v>21</v>
      </c>
      <c r="I821" t="s">
        <v>22</v>
      </c>
      <c r="J821">
        <v>1353736800</v>
      </c>
      <c r="K821">
        <v>1355032800</v>
      </c>
      <c r="L821" t="b">
        <v>1</v>
      </c>
      <c r="M821" t="b">
        <v>0</v>
      </c>
      <c r="N821" t="s">
        <v>89</v>
      </c>
      <c r="O821" s="5">
        <f t="shared" si="48"/>
        <v>0.50662921348314605</v>
      </c>
      <c r="P821" s="7">
        <f t="shared" si="49"/>
        <v>95.936170212765958</v>
      </c>
      <c r="Q821" t="s">
        <v>2046</v>
      </c>
      <c r="R821" t="s">
        <v>2047</v>
      </c>
      <c r="S821" s="15">
        <f t="shared" si="50"/>
        <v>41237.25</v>
      </c>
      <c r="T821" s="15">
        <f t="shared" si="51"/>
        <v>41252.25</v>
      </c>
    </row>
    <row r="822" spans="1:20" ht="17" x14ac:dyDescent="0.2">
      <c r="A822">
        <v>820</v>
      </c>
      <c r="B822" t="s">
        <v>1673</v>
      </c>
      <c r="C822" s="3" t="s">
        <v>1674</v>
      </c>
      <c r="D822">
        <v>1500</v>
      </c>
      <c r="E822">
        <v>12009</v>
      </c>
      <c r="F822" t="s">
        <v>20</v>
      </c>
      <c r="G822">
        <v>279</v>
      </c>
      <c r="H822" t="s">
        <v>40</v>
      </c>
      <c r="I822" t="s">
        <v>41</v>
      </c>
      <c r="J822">
        <v>1532840400</v>
      </c>
      <c r="K822">
        <v>1533963600</v>
      </c>
      <c r="L822" t="b">
        <v>0</v>
      </c>
      <c r="M822" t="b">
        <v>1</v>
      </c>
      <c r="N822" t="s">
        <v>23</v>
      </c>
      <c r="O822" s="5">
        <f t="shared" si="48"/>
        <v>8.0060000000000002</v>
      </c>
      <c r="P822" s="7">
        <f t="shared" si="49"/>
        <v>43.043010752688176</v>
      </c>
      <c r="Q822" t="s">
        <v>2031</v>
      </c>
      <c r="R822" t="s">
        <v>2032</v>
      </c>
      <c r="S822" s="15">
        <f t="shared" si="50"/>
        <v>43310.208333333328</v>
      </c>
      <c r="T822" s="15">
        <f t="shared" si="51"/>
        <v>43323.208333333328</v>
      </c>
    </row>
    <row r="823" spans="1:20" ht="17" x14ac:dyDescent="0.2">
      <c r="A823">
        <v>821</v>
      </c>
      <c r="B823" t="s">
        <v>1675</v>
      </c>
      <c r="C823" s="3" t="s">
        <v>1676</v>
      </c>
      <c r="D823">
        <v>4900</v>
      </c>
      <c r="E823">
        <v>14273</v>
      </c>
      <c r="F823" t="s">
        <v>20</v>
      </c>
      <c r="G823">
        <v>210</v>
      </c>
      <c r="H823" t="s">
        <v>21</v>
      </c>
      <c r="I823" t="s">
        <v>22</v>
      </c>
      <c r="J823">
        <v>1488261600</v>
      </c>
      <c r="K823">
        <v>1489381200</v>
      </c>
      <c r="L823" t="b">
        <v>0</v>
      </c>
      <c r="M823" t="b">
        <v>0</v>
      </c>
      <c r="N823" t="s">
        <v>42</v>
      </c>
      <c r="O823" s="5">
        <f t="shared" si="48"/>
        <v>2.9128571428571428</v>
      </c>
      <c r="P823" s="7">
        <f t="shared" si="49"/>
        <v>67.966666666666669</v>
      </c>
      <c r="Q823" t="s">
        <v>2037</v>
      </c>
      <c r="R823" t="s">
        <v>2038</v>
      </c>
      <c r="S823" s="15">
        <f t="shared" si="50"/>
        <v>42794.25</v>
      </c>
      <c r="T823" s="15">
        <f t="shared" si="51"/>
        <v>42807.208333333328</v>
      </c>
    </row>
    <row r="824" spans="1:20" ht="17" x14ac:dyDescent="0.2">
      <c r="A824">
        <v>822</v>
      </c>
      <c r="B824" t="s">
        <v>1677</v>
      </c>
      <c r="C824" s="3" t="s">
        <v>1678</v>
      </c>
      <c r="D824">
        <v>54000</v>
      </c>
      <c r="E824">
        <v>188982</v>
      </c>
      <c r="F824" t="s">
        <v>20</v>
      </c>
      <c r="G824">
        <v>2100</v>
      </c>
      <c r="H824" t="s">
        <v>21</v>
      </c>
      <c r="I824" t="s">
        <v>22</v>
      </c>
      <c r="J824">
        <v>1393567200</v>
      </c>
      <c r="K824">
        <v>1395032400</v>
      </c>
      <c r="L824" t="b">
        <v>0</v>
      </c>
      <c r="M824" t="b">
        <v>0</v>
      </c>
      <c r="N824" t="s">
        <v>23</v>
      </c>
      <c r="O824" s="5">
        <f t="shared" si="48"/>
        <v>3.4996666666666667</v>
      </c>
      <c r="P824" s="7">
        <f t="shared" si="49"/>
        <v>89.991428571428571</v>
      </c>
      <c r="Q824" t="s">
        <v>2031</v>
      </c>
      <c r="R824" t="s">
        <v>2032</v>
      </c>
      <c r="S824" s="15">
        <f t="shared" si="50"/>
        <v>41698.25</v>
      </c>
      <c r="T824" s="15">
        <f t="shared" si="51"/>
        <v>41715.208333333336</v>
      </c>
    </row>
    <row r="825" spans="1:20" ht="34" x14ac:dyDescent="0.2">
      <c r="A825">
        <v>823</v>
      </c>
      <c r="B825" t="s">
        <v>1679</v>
      </c>
      <c r="C825" s="3" t="s">
        <v>1680</v>
      </c>
      <c r="D825">
        <v>4100</v>
      </c>
      <c r="E825">
        <v>14640</v>
      </c>
      <c r="F825" t="s">
        <v>20</v>
      </c>
      <c r="G825">
        <v>252</v>
      </c>
      <c r="H825" t="s">
        <v>21</v>
      </c>
      <c r="I825" t="s">
        <v>22</v>
      </c>
      <c r="J825">
        <v>1410325200</v>
      </c>
      <c r="K825">
        <v>1412485200</v>
      </c>
      <c r="L825" t="b">
        <v>1</v>
      </c>
      <c r="M825" t="b">
        <v>1</v>
      </c>
      <c r="N825" t="s">
        <v>23</v>
      </c>
      <c r="O825" s="5">
        <f t="shared" si="48"/>
        <v>3.5707317073170732</v>
      </c>
      <c r="P825" s="7">
        <f t="shared" si="49"/>
        <v>58.095238095238095</v>
      </c>
      <c r="Q825" t="s">
        <v>2031</v>
      </c>
      <c r="R825" t="s">
        <v>2032</v>
      </c>
      <c r="S825" s="15">
        <f t="shared" si="50"/>
        <v>41892.208333333336</v>
      </c>
      <c r="T825" s="15">
        <f t="shared" si="51"/>
        <v>41917.208333333336</v>
      </c>
    </row>
    <row r="826" spans="1:20" ht="17" x14ac:dyDescent="0.2">
      <c r="A826">
        <v>824</v>
      </c>
      <c r="B826" t="s">
        <v>1681</v>
      </c>
      <c r="C826" s="3" t="s">
        <v>1682</v>
      </c>
      <c r="D826">
        <v>85000</v>
      </c>
      <c r="E826">
        <v>107516</v>
      </c>
      <c r="F826" t="s">
        <v>20</v>
      </c>
      <c r="G826">
        <v>1280</v>
      </c>
      <c r="H826" t="s">
        <v>21</v>
      </c>
      <c r="I826" t="s">
        <v>22</v>
      </c>
      <c r="J826">
        <v>1276923600</v>
      </c>
      <c r="K826">
        <v>1279688400</v>
      </c>
      <c r="L826" t="b">
        <v>0</v>
      </c>
      <c r="M826" t="b">
        <v>1</v>
      </c>
      <c r="N826" t="s">
        <v>68</v>
      </c>
      <c r="O826" s="5">
        <f t="shared" si="48"/>
        <v>1.2648941176470587</v>
      </c>
      <c r="P826" s="7">
        <f t="shared" si="49"/>
        <v>83.996875000000003</v>
      </c>
      <c r="Q826" t="s">
        <v>2043</v>
      </c>
      <c r="R826" t="s">
        <v>2044</v>
      </c>
      <c r="S826" s="15">
        <f t="shared" si="50"/>
        <v>40348.208333333336</v>
      </c>
      <c r="T826" s="15">
        <f t="shared" si="51"/>
        <v>40380.208333333336</v>
      </c>
    </row>
    <row r="827" spans="1:20" ht="17" x14ac:dyDescent="0.2">
      <c r="A827">
        <v>825</v>
      </c>
      <c r="B827" t="s">
        <v>1683</v>
      </c>
      <c r="C827" s="3" t="s">
        <v>1684</v>
      </c>
      <c r="D827">
        <v>3600</v>
      </c>
      <c r="E827">
        <v>13950</v>
      </c>
      <c r="F827" t="s">
        <v>20</v>
      </c>
      <c r="G827">
        <v>157</v>
      </c>
      <c r="H827" t="s">
        <v>40</v>
      </c>
      <c r="I827" t="s">
        <v>41</v>
      </c>
      <c r="J827">
        <v>1500958800</v>
      </c>
      <c r="K827">
        <v>1501995600</v>
      </c>
      <c r="L827" t="b">
        <v>0</v>
      </c>
      <c r="M827" t="b">
        <v>0</v>
      </c>
      <c r="N827" t="s">
        <v>100</v>
      </c>
      <c r="O827" s="5">
        <f t="shared" si="48"/>
        <v>3.875</v>
      </c>
      <c r="P827" s="7">
        <f t="shared" si="49"/>
        <v>88.853503184713375</v>
      </c>
      <c r="Q827" t="s">
        <v>2037</v>
      </c>
      <c r="R827" t="s">
        <v>2048</v>
      </c>
      <c r="S827" s="15">
        <f t="shared" si="50"/>
        <v>42941.208333333328</v>
      </c>
      <c r="T827" s="15">
        <f t="shared" si="51"/>
        <v>42953.208333333328</v>
      </c>
    </row>
    <row r="828" spans="1:20" ht="34" x14ac:dyDescent="0.2">
      <c r="A828">
        <v>826</v>
      </c>
      <c r="B828" t="s">
        <v>1685</v>
      </c>
      <c r="C828" s="3" t="s">
        <v>1686</v>
      </c>
      <c r="D828">
        <v>2800</v>
      </c>
      <c r="E828">
        <v>12797</v>
      </c>
      <c r="F828" t="s">
        <v>20</v>
      </c>
      <c r="G828">
        <v>194</v>
      </c>
      <c r="H828" t="s">
        <v>21</v>
      </c>
      <c r="I828" t="s">
        <v>22</v>
      </c>
      <c r="J828">
        <v>1292220000</v>
      </c>
      <c r="K828">
        <v>1294639200</v>
      </c>
      <c r="L828" t="b">
        <v>0</v>
      </c>
      <c r="M828" t="b">
        <v>1</v>
      </c>
      <c r="N828" t="s">
        <v>33</v>
      </c>
      <c r="O828" s="5">
        <f t="shared" si="48"/>
        <v>4.5703571428571426</v>
      </c>
      <c r="P828" s="7">
        <f t="shared" si="49"/>
        <v>65.963917525773198</v>
      </c>
      <c r="Q828" t="s">
        <v>2035</v>
      </c>
      <c r="R828" t="s">
        <v>2036</v>
      </c>
      <c r="S828" s="15">
        <f t="shared" si="50"/>
        <v>40525.25</v>
      </c>
      <c r="T828" s="15">
        <f t="shared" si="51"/>
        <v>40553.25</v>
      </c>
    </row>
    <row r="829" spans="1:20" ht="34" x14ac:dyDescent="0.2">
      <c r="A829">
        <v>827</v>
      </c>
      <c r="B829" t="s">
        <v>1687</v>
      </c>
      <c r="C829" s="3" t="s">
        <v>1688</v>
      </c>
      <c r="D829">
        <v>2300</v>
      </c>
      <c r="E829">
        <v>6134</v>
      </c>
      <c r="F829" t="s">
        <v>20</v>
      </c>
      <c r="G829">
        <v>82</v>
      </c>
      <c r="H829" t="s">
        <v>26</v>
      </c>
      <c r="I829" t="s">
        <v>27</v>
      </c>
      <c r="J829">
        <v>1304398800</v>
      </c>
      <c r="K829">
        <v>1305435600</v>
      </c>
      <c r="L829" t="b">
        <v>0</v>
      </c>
      <c r="M829" t="b">
        <v>1</v>
      </c>
      <c r="N829" t="s">
        <v>53</v>
      </c>
      <c r="O829" s="5">
        <f t="shared" si="48"/>
        <v>2.6669565217391304</v>
      </c>
      <c r="P829" s="7">
        <f t="shared" si="49"/>
        <v>74.804878048780495</v>
      </c>
      <c r="Q829" t="s">
        <v>2037</v>
      </c>
      <c r="R829" t="s">
        <v>2040</v>
      </c>
      <c r="S829" s="15">
        <f t="shared" si="50"/>
        <v>40666.208333333336</v>
      </c>
      <c r="T829" s="15">
        <f t="shared" si="51"/>
        <v>40678.208333333336</v>
      </c>
    </row>
    <row r="830" spans="1:20" ht="34" x14ac:dyDescent="0.2">
      <c r="A830">
        <v>828</v>
      </c>
      <c r="B830" t="s">
        <v>1689</v>
      </c>
      <c r="C830" s="3" t="s">
        <v>1690</v>
      </c>
      <c r="D830">
        <v>7100</v>
      </c>
      <c r="E830">
        <v>4899</v>
      </c>
      <c r="F830" t="s">
        <v>14</v>
      </c>
      <c r="G830">
        <v>70</v>
      </c>
      <c r="H830" t="s">
        <v>21</v>
      </c>
      <c r="I830" t="s">
        <v>22</v>
      </c>
      <c r="J830">
        <v>1535432400</v>
      </c>
      <c r="K830">
        <v>1537592400</v>
      </c>
      <c r="L830" t="b">
        <v>0</v>
      </c>
      <c r="M830" t="b">
        <v>0</v>
      </c>
      <c r="N830" t="s">
        <v>33</v>
      </c>
      <c r="O830" s="5">
        <f t="shared" si="48"/>
        <v>0.69</v>
      </c>
      <c r="P830" s="7">
        <f t="shared" si="49"/>
        <v>69.98571428571428</v>
      </c>
      <c r="Q830" t="s">
        <v>2035</v>
      </c>
      <c r="R830" t="s">
        <v>2036</v>
      </c>
      <c r="S830" s="15">
        <f t="shared" si="50"/>
        <v>43340.208333333328</v>
      </c>
      <c r="T830" s="15">
        <f t="shared" si="51"/>
        <v>43365.208333333328</v>
      </c>
    </row>
    <row r="831" spans="1:20" ht="17" x14ac:dyDescent="0.2">
      <c r="A831">
        <v>829</v>
      </c>
      <c r="B831" t="s">
        <v>1691</v>
      </c>
      <c r="C831" s="3" t="s">
        <v>1692</v>
      </c>
      <c r="D831">
        <v>9600</v>
      </c>
      <c r="E831">
        <v>4929</v>
      </c>
      <c r="F831" t="s">
        <v>14</v>
      </c>
      <c r="G831">
        <v>154</v>
      </c>
      <c r="H831" t="s">
        <v>21</v>
      </c>
      <c r="I831" t="s">
        <v>22</v>
      </c>
      <c r="J831">
        <v>1433826000</v>
      </c>
      <c r="K831">
        <v>1435122000</v>
      </c>
      <c r="L831" t="b">
        <v>0</v>
      </c>
      <c r="M831" t="b">
        <v>0</v>
      </c>
      <c r="N831" t="s">
        <v>33</v>
      </c>
      <c r="O831" s="5">
        <f t="shared" si="48"/>
        <v>0.51343749999999999</v>
      </c>
      <c r="P831" s="7">
        <f t="shared" si="49"/>
        <v>32.006493506493506</v>
      </c>
      <c r="Q831" t="s">
        <v>2035</v>
      </c>
      <c r="R831" t="s">
        <v>2036</v>
      </c>
      <c r="S831" s="15">
        <f t="shared" si="50"/>
        <v>42164.208333333328</v>
      </c>
      <c r="T831" s="15">
        <f t="shared" si="51"/>
        <v>42179.208333333328</v>
      </c>
    </row>
    <row r="832" spans="1:20" ht="34" x14ac:dyDescent="0.2">
      <c r="A832">
        <v>830</v>
      </c>
      <c r="B832" t="s">
        <v>1693</v>
      </c>
      <c r="C832" s="3" t="s">
        <v>1694</v>
      </c>
      <c r="D832">
        <v>121600</v>
      </c>
      <c r="E832">
        <v>1424</v>
      </c>
      <c r="F832" t="s">
        <v>14</v>
      </c>
      <c r="G832">
        <v>22</v>
      </c>
      <c r="H832" t="s">
        <v>21</v>
      </c>
      <c r="I832" t="s">
        <v>22</v>
      </c>
      <c r="J832">
        <v>1514959200</v>
      </c>
      <c r="K832">
        <v>1520056800</v>
      </c>
      <c r="L832" t="b">
        <v>0</v>
      </c>
      <c r="M832" t="b">
        <v>0</v>
      </c>
      <c r="N832" t="s">
        <v>33</v>
      </c>
      <c r="O832" s="5">
        <f t="shared" si="48"/>
        <v>1.1710526315789473E-2</v>
      </c>
      <c r="P832" s="7">
        <f t="shared" si="49"/>
        <v>64.727272727272734</v>
      </c>
      <c r="Q832" t="s">
        <v>2035</v>
      </c>
      <c r="R832" t="s">
        <v>2036</v>
      </c>
      <c r="S832" s="15">
        <f t="shared" si="50"/>
        <v>43103.25</v>
      </c>
      <c r="T832" s="15">
        <f t="shared" si="51"/>
        <v>43162.25</v>
      </c>
    </row>
    <row r="833" spans="1:20" ht="34" x14ac:dyDescent="0.2">
      <c r="A833">
        <v>831</v>
      </c>
      <c r="B833" t="s">
        <v>1695</v>
      </c>
      <c r="C833" s="3" t="s">
        <v>1696</v>
      </c>
      <c r="D833">
        <v>97100</v>
      </c>
      <c r="E833">
        <v>105817</v>
      </c>
      <c r="F833" t="s">
        <v>20</v>
      </c>
      <c r="G833">
        <v>4233</v>
      </c>
      <c r="H833" t="s">
        <v>21</v>
      </c>
      <c r="I833" t="s">
        <v>22</v>
      </c>
      <c r="J833">
        <v>1332738000</v>
      </c>
      <c r="K833">
        <v>1335675600</v>
      </c>
      <c r="L833" t="b">
        <v>0</v>
      </c>
      <c r="M833" t="b">
        <v>0</v>
      </c>
      <c r="N833" t="s">
        <v>122</v>
      </c>
      <c r="O833" s="5">
        <f t="shared" si="48"/>
        <v>1.089773429454171</v>
      </c>
      <c r="P833" s="7">
        <f t="shared" si="49"/>
        <v>24.998110087408456</v>
      </c>
      <c r="Q833" t="s">
        <v>2050</v>
      </c>
      <c r="R833" t="s">
        <v>2051</v>
      </c>
      <c r="S833" s="15">
        <f t="shared" si="50"/>
        <v>40994.208333333336</v>
      </c>
      <c r="T833" s="15">
        <f t="shared" si="51"/>
        <v>41028.208333333336</v>
      </c>
    </row>
    <row r="834" spans="1:20" ht="17" x14ac:dyDescent="0.2">
      <c r="A834">
        <v>832</v>
      </c>
      <c r="B834" t="s">
        <v>1697</v>
      </c>
      <c r="C834" s="3" t="s">
        <v>1698</v>
      </c>
      <c r="D834">
        <v>43200</v>
      </c>
      <c r="E834">
        <v>136156</v>
      </c>
      <c r="F834" t="s">
        <v>20</v>
      </c>
      <c r="G834">
        <v>1297</v>
      </c>
      <c r="H834" t="s">
        <v>36</v>
      </c>
      <c r="I834" t="s">
        <v>37</v>
      </c>
      <c r="J834">
        <v>1445490000</v>
      </c>
      <c r="K834">
        <v>1448431200</v>
      </c>
      <c r="L834" t="b">
        <v>1</v>
      </c>
      <c r="M834" t="b">
        <v>0</v>
      </c>
      <c r="N834" t="s">
        <v>206</v>
      </c>
      <c r="O834" s="5">
        <f t="shared" si="48"/>
        <v>3.1517592592592591</v>
      </c>
      <c r="P834" s="7">
        <f t="shared" si="49"/>
        <v>104.97764070932922</v>
      </c>
      <c r="Q834" t="s">
        <v>2043</v>
      </c>
      <c r="R834" t="s">
        <v>2055</v>
      </c>
      <c r="S834" s="15">
        <f t="shared" si="50"/>
        <v>42299.208333333328</v>
      </c>
      <c r="T834" s="15">
        <f t="shared" si="51"/>
        <v>42333.25</v>
      </c>
    </row>
    <row r="835" spans="1:20" ht="17" x14ac:dyDescent="0.2">
      <c r="A835">
        <v>833</v>
      </c>
      <c r="B835" t="s">
        <v>1699</v>
      </c>
      <c r="C835" s="3" t="s">
        <v>1700</v>
      </c>
      <c r="D835">
        <v>6800</v>
      </c>
      <c r="E835">
        <v>10723</v>
      </c>
      <c r="F835" t="s">
        <v>20</v>
      </c>
      <c r="G835">
        <v>165</v>
      </c>
      <c r="H835" t="s">
        <v>36</v>
      </c>
      <c r="I835" t="s">
        <v>37</v>
      </c>
      <c r="J835">
        <v>1297663200</v>
      </c>
      <c r="K835">
        <v>1298613600</v>
      </c>
      <c r="L835" t="b">
        <v>0</v>
      </c>
      <c r="M835" t="b">
        <v>0</v>
      </c>
      <c r="N835" t="s">
        <v>206</v>
      </c>
      <c r="O835" s="5">
        <f t="shared" ref="O835:O898" si="52">E835/D835</f>
        <v>1.5769117647058823</v>
      </c>
      <c r="P835" s="7">
        <f t="shared" ref="P835:P898" si="53">IFERROR(E835/G835,0)</f>
        <v>64.987878787878785</v>
      </c>
      <c r="Q835" t="s">
        <v>2043</v>
      </c>
      <c r="R835" t="s">
        <v>2055</v>
      </c>
      <c r="S835" s="15">
        <f t="shared" ref="S835:S898" si="54">(((J835/60)/60/24)+DATE(1970,1,1))</f>
        <v>40588.25</v>
      </c>
      <c r="T835" s="15">
        <f t="shared" ref="T835:T898" si="55">(((K835/60)/60)/24)+DATE(1970,1,1)</f>
        <v>40599.25</v>
      </c>
    </row>
    <row r="836" spans="1:20" ht="17" x14ac:dyDescent="0.2">
      <c r="A836">
        <v>834</v>
      </c>
      <c r="B836" t="s">
        <v>1701</v>
      </c>
      <c r="C836" s="3" t="s">
        <v>1702</v>
      </c>
      <c r="D836">
        <v>7300</v>
      </c>
      <c r="E836">
        <v>11228</v>
      </c>
      <c r="F836" t="s">
        <v>20</v>
      </c>
      <c r="G836">
        <v>119</v>
      </c>
      <c r="H836" t="s">
        <v>21</v>
      </c>
      <c r="I836" t="s">
        <v>22</v>
      </c>
      <c r="J836">
        <v>1371963600</v>
      </c>
      <c r="K836">
        <v>1372482000</v>
      </c>
      <c r="L836" t="b">
        <v>0</v>
      </c>
      <c r="M836" t="b">
        <v>0</v>
      </c>
      <c r="N836" t="s">
        <v>33</v>
      </c>
      <c r="O836" s="5">
        <f t="shared" si="52"/>
        <v>1.5380821917808218</v>
      </c>
      <c r="P836" s="7">
        <f t="shared" si="53"/>
        <v>94.352941176470594</v>
      </c>
      <c r="Q836" t="s">
        <v>2035</v>
      </c>
      <c r="R836" t="s">
        <v>2036</v>
      </c>
      <c r="S836" s="15">
        <f t="shared" si="54"/>
        <v>41448.208333333336</v>
      </c>
      <c r="T836" s="15">
        <f t="shared" si="55"/>
        <v>41454.208333333336</v>
      </c>
    </row>
    <row r="837" spans="1:20" ht="17" x14ac:dyDescent="0.2">
      <c r="A837">
        <v>835</v>
      </c>
      <c r="B837" t="s">
        <v>1703</v>
      </c>
      <c r="C837" s="3" t="s">
        <v>1704</v>
      </c>
      <c r="D837">
        <v>86200</v>
      </c>
      <c r="E837">
        <v>77355</v>
      </c>
      <c r="F837" t="s">
        <v>14</v>
      </c>
      <c r="G837">
        <v>1758</v>
      </c>
      <c r="H837" t="s">
        <v>21</v>
      </c>
      <c r="I837" t="s">
        <v>22</v>
      </c>
      <c r="J837">
        <v>1425103200</v>
      </c>
      <c r="K837">
        <v>1425621600</v>
      </c>
      <c r="L837" t="b">
        <v>0</v>
      </c>
      <c r="M837" t="b">
        <v>0</v>
      </c>
      <c r="N837" t="s">
        <v>28</v>
      </c>
      <c r="O837" s="5">
        <f t="shared" si="52"/>
        <v>0.89738979118329465</v>
      </c>
      <c r="P837" s="7">
        <f t="shared" si="53"/>
        <v>44.001706484641637</v>
      </c>
      <c r="Q837" t="s">
        <v>2033</v>
      </c>
      <c r="R837" t="s">
        <v>2034</v>
      </c>
      <c r="S837" s="15">
        <f t="shared" si="54"/>
        <v>42063.25</v>
      </c>
      <c r="T837" s="15">
        <f t="shared" si="55"/>
        <v>42069.25</v>
      </c>
    </row>
    <row r="838" spans="1:20" ht="17" x14ac:dyDescent="0.2">
      <c r="A838">
        <v>836</v>
      </c>
      <c r="B838" t="s">
        <v>1705</v>
      </c>
      <c r="C838" s="3" t="s">
        <v>1706</v>
      </c>
      <c r="D838">
        <v>8100</v>
      </c>
      <c r="E838">
        <v>6086</v>
      </c>
      <c r="F838" t="s">
        <v>14</v>
      </c>
      <c r="G838">
        <v>94</v>
      </c>
      <c r="H838" t="s">
        <v>21</v>
      </c>
      <c r="I838" t="s">
        <v>22</v>
      </c>
      <c r="J838">
        <v>1265349600</v>
      </c>
      <c r="K838">
        <v>1266300000</v>
      </c>
      <c r="L838" t="b">
        <v>0</v>
      </c>
      <c r="M838" t="b">
        <v>0</v>
      </c>
      <c r="N838" t="s">
        <v>60</v>
      </c>
      <c r="O838" s="5">
        <f t="shared" si="52"/>
        <v>0.75135802469135804</v>
      </c>
      <c r="P838" s="7">
        <f t="shared" si="53"/>
        <v>64.744680851063833</v>
      </c>
      <c r="Q838" t="s">
        <v>2031</v>
      </c>
      <c r="R838" t="s">
        <v>2041</v>
      </c>
      <c r="S838" s="15">
        <f t="shared" si="54"/>
        <v>40214.25</v>
      </c>
      <c r="T838" s="15">
        <f t="shared" si="55"/>
        <v>40225.25</v>
      </c>
    </row>
    <row r="839" spans="1:20" ht="17" x14ac:dyDescent="0.2">
      <c r="A839">
        <v>837</v>
      </c>
      <c r="B839" t="s">
        <v>1707</v>
      </c>
      <c r="C839" s="3" t="s">
        <v>1708</v>
      </c>
      <c r="D839">
        <v>17700</v>
      </c>
      <c r="E839">
        <v>150960</v>
      </c>
      <c r="F839" t="s">
        <v>20</v>
      </c>
      <c r="G839">
        <v>1797</v>
      </c>
      <c r="H839" t="s">
        <v>21</v>
      </c>
      <c r="I839" t="s">
        <v>22</v>
      </c>
      <c r="J839">
        <v>1301202000</v>
      </c>
      <c r="K839">
        <v>1305867600</v>
      </c>
      <c r="L839" t="b">
        <v>0</v>
      </c>
      <c r="M839" t="b">
        <v>0</v>
      </c>
      <c r="N839" t="s">
        <v>159</v>
      </c>
      <c r="O839" s="5">
        <f t="shared" si="52"/>
        <v>8.5288135593220336</v>
      </c>
      <c r="P839" s="7">
        <f t="shared" si="53"/>
        <v>84.00667779632721</v>
      </c>
      <c r="Q839" t="s">
        <v>2031</v>
      </c>
      <c r="R839" t="s">
        <v>2054</v>
      </c>
      <c r="S839" s="15">
        <f t="shared" si="54"/>
        <v>40629.208333333336</v>
      </c>
      <c r="T839" s="15">
        <f t="shared" si="55"/>
        <v>40683.208333333336</v>
      </c>
    </row>
    <row r="840" spans="1:20" ht="17" x14ac:dyDescent="0.2">
      <c r="A840">
        <v>838</v>
      </c>
      <c r="B840" t="s">
        <v>1709</v>
      </c>
      <c r="C840" s="3" t="s">
        <v>1710</v>
      </c>
      <c r="D840">
        <v>6400</v>
      </c>
      <c r="E840">
        <v>8890</v>
      </c>
      <c r="F840" t="s">
        <v>20</v>
      </c>
      <c r="G840">
        <v>261</v>
      </c>
      <c r="H840" t="s">
        <v>21</v>
      </c>
      <c r="I840" t="s">
        <v>22</v>
      </c>
      <c r="J840">
        <v>1538024400</v>
      </c>
      <c r="K840">
        <v>1538802000</v>
      </c>
      <c r="L840" t="b">
        <v>0</v>
      </c>
      <c r="M840" t="b">
        <v>0</v>
      </c>
      <c r="N840" t="s">
        <v>33</v>
      </c>
      <c r="O840" s="5">
        <f t="shared" si="52"/>
        <v>1.3890625000000001</v>
      </c>
      <c r="P840" s="7">
        <f t="shared" si="53"/>
        <v>34.061302681992338</v>
      </c>
      <c r="Q840" t="s">
        <v>2035</v>
      </c>
      <c r="R840" t="s">
        <v>2036</v>
      </c>
      <c r="S840" s="15">
        <f t="shared" si="54"/>
        <v>43370.208333333328</v>
      </c>
      <c r="T840" s="15">
        <f t="shared" si="55"/>
        <v>43379.208333333328</v>
      </c>
    </row>
    <row r="841" spans="1:20" ht="17" x14ac:dyDescent="0.2">
      <c r="A841">
        <v>839</v>
      </c>
      <c r="B841" t="s">
        <v>1711</v>
      </c>
      <c r="C841" s="3" t="s">
        <v>1712</v>
      </c>
      <c r="D841">
        <v>7700</v>
      </c>
      <c r="E841">
        <v>14644</v>
      </c>
      <c r="F841" t="s">
        <v>20</v>
      </c>
      <c r="G841">
        <v>157</v>
      </c>
      <c r="H841" t="s">
        <v>21</v>
      </c>
      <c r="I841" t="s">
        <v>22</v>
      </c>
      <c r="J841">
        <v>1395032400</v>
      </c>
      <c r="K841">
        <v>1398920400</v>
      </c>
      <c r="L841" t="b">
        <v>0</v>
      </c>
      <c r="M841" t="b">
        <v>1</v>
      </c>
      <c r="N841" t="s">
        <v>42</v>
      </c>
      <c r="O841" s="5">
        <f t="shared" si="52"/>
        <v>1.9018181818181819</v>
      </c>
      <c r="P841" s="7">
        <f t="shared" si="53"/>
        <v>93.273885350318466</v>
      </c>
      <c r="Q841" t="s">
        <v>2037</v>
      </c>
      <c r="R841" t="s">
        <v>2038</v>
      </c>
      <c r="S841" s="15">
        <f t="shared" si="54"/>
        <v>41715.208333333336</v>
      </c>
      <c r="T841" s="15">
        <f t="shared" si="55"/>
        <v>41760.208333333336</v>
      </c>
    </row>
    <row r="842" spans="1:20" ht="17" x14ac:dyDescent="0.2">
      <c r="A842">
        <v>840</v>
      </c>
      <c r="B842" t="s">
        <v>1713</v>
      </c>
      <c r="C842" s="3" t="s">
        <v>1714</v>
      </c>
      <c r="D842">
        <v>116300</v>
      </c>
      <c r="E842">
        <v>116583</v>
      </c>
      <c r="F842" t="s">
        <v>20</v>
      </c>
      <c r="G842">
        <v>3533</v>
      </c>
      <c r="H842" t="s">
        <v>21</v>
      </c>
      <c r="I842" t="s">
        <v>22</v>
      </c>
      <c r="J842">
        <v>1405486800</v>
      </c>
      <c r="K842">
        <v>1405659600</v>
      </c>
      <c r="L842" t="b">
        <v>0</v>
      </c>
      <c r="M842" t="b">
        <v>1</v>
      </c>
      <c r="N842" t="s">
        <v>33</v>
      </c>
      <c r="O842" s="5">
        <f t="shared" si="52"/>
        <v>1.0024333619948409</v>
      </c>
      <c r="P842" s="7">
        <f t="shared" si="53"/>
        <v>32.998301726577978</v>
      </c>
      <c r="Q842" t="s">
        <v>2035</v>
      </c>
      <c r="R842" t="s">
        <v>2036</v>
      </c>
      <c r="S842" s="15">
        <f t="shared" si="54"/>
        <v>41836.208333333336</v>
      </c>
      <c r="T842" s="15">
        <f t="shared" si="55"/>
        <v>41838.208333333336</v>
      </c>
    </row>
    <row r="843" spans="1:20" ht="17" x14ac:dyDescent="0.2">
      <c r="A843">
        <v>841</v>
      </c>
      <c r="B843" t="s">
        <v>1715</v>
      </c>
      <c r="C843" s="3" t="s">
        <v>1716</v>
      </c>
      <c r="D843">
        <v>9100</v>
      </c>
      <c r="E843">
        <v>12991</v>
      </c>
      <c r="F843" t="s">
        <v>20</v>
      </c>
      <c r="G843">
        <v>155</v>
      </c>
      <c r="H843" t="s">
        <v>21</v>
      </c>
      <c r="I843" t="s">
        <v>22</v>
      </c>
      <c r="J843">
        <v>1455861600</v>
      </c>
      <c r="K843">
        <v>1457244000</v>
      </c>
      <c r="L843" t="b">
        <v>0</v>
      </c>
      <c r="M843" t="b">
        <v>0</v>
      </c>
      <c r="N843" t="s">
        <v>28</v>
      </c>
      <c r="O843" s="5">
        <f t="shared" si="52"/>
        <v>1.4275824175824177</v>
      </c>
      <c r="P843" s="7">
        <f t="shared" si="53"/>
        <v>83.812903225806451</v>
      </c>
      <c r="Q843" t="s">
        <v>2033</v>
      </c>
      <c r="R843" t="s">
        <v>2034</v>
      </c>
      <c r="S843" s="15">
        <f t="shared" si="54"/>
        <v>42419.25</v>
      </c>
      <c r="T843" s="15">
        <f t="shared" si="55"/>
        <v>42435.25</v>
      </c>
    </row>
    <row r="844" spans="1:20" ht="34" x14ac:dyDescent="0.2">
      <c r="A844">
        <v>842</v>
      </c>
      <c r="B844" t="s">
        <v>1717</v>
      </c>
      <c r="C844" s="3" t="s">
        <v>1718</v>
      </c>
      <c r="D844">
        <v>1500</v>
      </c>
      <c r="E844">
        <v>8447</v>
      </c>
      <c r="F844" t="s">
        <v>20</v>
      </c>
      <c r="G844">
        <v>132</v>
      </c>
      <c r="H844" t="s">
        <v>107</v>
      </c>
      <c r="I844" t="s">
        <v>108</v>
      </c>
      <c r="J844">
        <v>1529038800</v>
      </c>
      <c r="K844">
        <v>1529298000</v>
      </c>
      <c r="L844" t="b">
        <v>0</v>
      </c>
      <c r="M844" t="b">
        <v>0</v>
      </c>
      <c r="N844" t="s">
        <v>65</v>
      </c>
      <c r="O844" s="5">
        <f t="shared" si="52"/>
        <v>5.6313333333333331</v>
      </c>
      <c r="P844" s="7">
        <f t="shared" si="53"/>
        <v>63.992424242424242</v>
      </c>
      <c r="Q844" t="s">
        <v>2033</v>
      </c>
      <c r="R844" t="s">
        <v>2042</v>
      </c>
      <c r="S844" s="15">
        <f t="shared" si="54"/>
        <v>43266.208333333328</v>
      </c>
      <c r="T844" s="15">
        <f t="shared" si="55"/>
        <v>43269.208333333328</v>
      </c>
    </row>
    <row r="845" spans="1:20" ht="34" x14ac:dyDescent="0.2">
      <c r="A845">
        <v>843</v>
      </c>
      <c r="B845" t="s">
        <v>1719</v>
      </c>
      <c r="C845" s="3" t="s">
        <v>1720</v>
      </c>
      <c r="D845">
        <v>8800</v>
      </c>
      <c r="E845">
        <v>2703</v>
      </c>
      <c r="F845" t="s">
        <v>14</v>
      </c>
      <c r="G845">
        <v>33</v>
      </c>
      <c r="H845" t="s">
        <v>21</v>
      </c>
      <c r="I845" t="s">
        <v>22</v>
      </c>
      <c r="J845">
        <v>1535259600</v>
      </c>
      <c r="K845">
        <v>1535778000</v>
      </c>
      <c r="L845" t="b">
        <v>0</v>
      </c>
      <c r="M845" t="b">
        <v>0</v>
      </c>
      <c r="N845" t="s">
        <v>122</v>
      </c>
      <c r="O845" s="5">
        <f t="shared" si="52"/>
        <v>0.30715909090909088</v>
      </c>
      <c r="P845" s="7">
        <f t="shared" si="53"/>
        <v>81.909090909090907</v>
      </c>
      <c r="Q845" t="s">
        <v>2050</v>
      </c>
      <c r="R845" t="s">
        <v>2051</v>
      </c>
      <c r="S845" s="15">
        <f t="shared" si="54"/>
        <v>43338.208333333328</v>
      </c>
      <c r="T845" s="15">
        <f t="shared" si="55"/>
        <v>43344.208333333328</v>
      </c>
    </row>
    <row r="846" spans="1:20" ht="17" x14ac:dyDescent="0.2">
      <c r="A846">
        <v>844</v>
      </c>
      <c r="B846" t="s">
        <v>1721</v>
      </c>
      <c r="C846" s="3" t="s">
        <v>1722</v>
      </c>
      <c r="D846">
        <v>8800</v>
      </c>
      <c r="E846">
        <v>8747</v>
      </c>
      <c r="F846" t="s">
        <v>74</v>
      </c>
      <c r="G846">
        <v>94</v>
      </c>
      <c r="H846" t="s">
        <v>21</v>
      </c>
      <c r="I846" t="s">
        <v>22</v>
      </c>
      <c r="J846">
        <v>1327212000</v>
      </c>
      <c r="K846">
        <v>1327471200</v>
      </c>
      <c r="L846" t="b">
        <v>0</v>
      </c>
      <c r="M846" t="b">
        <v>0</v>
      </c>
      <c r="N846" t="s">
        <v>42</v>
      </c>
      <c r="O846" s="5">
        <f t="shared" si="52"/>
        <v>0.99397727272727276</v>
      </c>
      <c r="P846" s="7">
        <f t="shared" si="53"/>
        <v>93.053191489361708</v>
      </c>
      <c r="Q846" t="s">
        <v>2037</v>
      </c>
      <c r="R846" t="s">
        <v>2038</v>
      </c>
      <c r="S846" s="15">
        <f t="shared" si="54"/>
        <v>40930.25</v>
      </c>
      <c r="T846" s="15">
        <f t="shared" si="55"/>
        <v>40933.25</v>
      </c>
    </row>
    <row r="847" spans="1:20" ht="17" x14ac:dyDescent="0.2">
      <c r="A847">
        <v>845</v>
      </c>
      <c r="B847" t="s">
        <v>1723</v>
      </c>
      <c r="C847" s="3" t="s">
        <v>1724</v>
      </c>
      <c r="D847">
        <v>69900</v>
      </c>
      <c r="E847">
        <v>138087</v>
      </c>
      <c r="F847" t="s">
        <v>20</v>
      </c>
      <c r="G847">
        <v>1354</v>
      </c>
      <c r="H847" t="s">
        <v>40</v>
      </c>
      <c r="I847" t="s">
        <v>41</v>
      </c>
      <c r="J847">
        <v>1526360400</v>
      </c>
      <c r="K847">
        <v>1529557200</v>
      </c>
      <c r="L847" t="b">
        <v>0</v>
      </c>
      <c r="M847" t="b">
        <v>0</v>
      </c>
      <c r="N847" t="s">
        <v>28</v>
      </c>
      <c r="O847" s="5">
        <f t="shared" si="52"/>
        <v>1.9754935622317598</v>
      </c>
      <c r="P847" s="7">
        <f t="shared" si="53"/>
        <v>101.98449039881831</v>
      </c>
      <c r="Q847" t="s">
        <v>2033</v>
      </c>
      <c r="R847" t="s">
        <v>2034</v>
      </c>
      <c r="S847" s="15">
        <f t="shared" si="54"/>
        <v>43235.208333333328</v>
      </c>
      <c r="T847" s="15">
        <f t="shared" si="55"/>
        <v>43272.208333333328</v>
      </c>
    </row>
    <row r="848" spans="1:20" ht="17" x14ac:dyDescent="0.2">
      <c r="A848">
        <v>846</v>
      </c>
      <c r="B848" t="s">
        <v>1725</v>
      </c>
      <c r="C848" s="3" t="s">
        <v>1726</v>
      </c>
      <c r="D848">
        <v>1000</v>
      </c>
      <c r="E848">
        <v>5085</v>
      </c>
      <c r="F848" t="s">
        <v>20</v>
      </c>
      <c r="G848">
        <v>48</v>
      </c>
      <c r="H848" t="s">
        <v>21</v>
      </c>
      <c r="I848" t="s">
        <v>22</v>
      </c>
      <c r="J848">
        <v>1532149200</v>
      </c>
      <c r="K848">
        <v>1535259600</v>
      </c>
      <c r="L848" t="b">
        <v>1</v>
      </c>
      <c r="M848" t="b">
        <v>1</v>
      </c>
      <c r="N848" t="s">
        <v>28</v>
      </c>
      <c r="O848" s="5">
        <f t="shared" si="52"/>
        <v>5.085</v>
      </c>
      <c r="P848" s="7">
        <f t="shared" si="53"/>
        <v>105.9375</v>
      </c>
      <c r="Q848" t="s">
        <v>2033</v>
      </c>
      <c r="R848" t="s">
        <v>2034</v>
      </c>
      <c r="S848" s="15">
        <f t="shared" si="54"/>
        <v>43302.208333333328</v>
      </c>
      <c r="T848" s="15">
        <f t="shared" si="55"/>
        <v>43338.208333333328</v>
      </c>
    </row>
    <row r="849" spans="1:20" ht="17" x14ac:dyDescent="0.2">
      <c r="A849">
        <v>847</v>
      </c>
      <c r="B849" t="s">
        <v>1727</v>
      </c>
      <c r="C849" s="3" t="s">
        <v>1728</v>
      </c>
      <c r="D849">
        <v>4700</v>
      </c>
      <c r="E849">
        <v>11174</v>
      </c>
      <c r="F849" t="s">
        <v>20</v>
      </c>
      <c r="G849">
        <v>110</v>
      </c>
      <c r="H849" t="s">
        <v>21</v>
      </c>
      <c r="I849" t="s">
        <v>22</v>
      </c>
      <c r="J849">
        <v>1515304800</v>
      </c>
      <c r="K849">
        <v>1515564000</v>
      </c>
      <c r="L849" t="b">
        <v>0</v>
      </c>
      <c r="M849" t="b">
        <v>0</v>
      </c>
      <c r="N849" t="s">
        <v>17</v>
      </c>
      <c r="O849" s="5">
        <f t="shared" si="52"/>
        <v>2.3774468085106384</v>
      </c>
      <c r="P849" s="7">
        <f t="shared" si="53"/>
        <v>101.58181818181818</v>
      </c>
      <c r="Q849" t="s">
        <v>2029</v>
      </c>
      <c r="R849" t="s">
        <v>2030</v>
      </c>
      <c r="S849" s="15">
        <f t="shared" si="54"/>
        <v>43107.25</v>
      </c>
      <c r="T849" s="15">
        <f t="shared" si="55"/>
        <v>43110.25</v>
      </c>
    </row>
    <row r="850" spans="1:20" ht="17" x14ac:dyDescent="0.2">
      <c r="A850">
        <v>848</v>
      </c>
      <c r="B850" t="s">
        <v>1729</v>
      </c>
      <c r="C850" s="3" t="s">
        <v>1730</v>
      </c>
      <c r="D850">
        <v>3200</v>
      </c>
      <c r="E850">
        <v>10831</v>
      </c>
      <c r="F850" t="s">
        <v>20</v>
      </c>
      <c r="G850">
        <v>172</v>
      </c>
      <c r="H850" t="s">
        <v>21</v>
      </c>
      <c r="I850" t="s">
        <v>22</v>
      </c>
      <c r="J850">
        <v>1276318800</v>
      </c>
      <c r="K850">
        <v>1277096400</v>
      </c>
      <c r="L850" t="b">
        <v>0</v>
      </c>
      <c r="M850" t="b">
        <v>0</v>
      </c>
      <c r="N850" t="s">
        <v>53</v>
      </c>
      <c r="O850" s="5">
        <f t="shared" si="52"/>
        <v>3.3846875000000001</v>
      </c>
      <c r="P850" s="7">
        <f t="shared" si="53"/>
        <v>62.970930232558139</v>
      </c>
      <c r="Q850" t="s">
        <v>2037</v>
      </c>
      <c r="R850" t="s">
        <v>2040</v>
      </c>
      <c r="S850" s="15">
        <f t="shared" si="54"/>
        <v>40341.208333333336</v>
      </c>
      <c r="T850" s="15">
        <f t="shared" si="55"/>
        <v>40350.208333333336</v>
      </c>
    </row>
    <row r="851" spans="1:20" ht="17" x14ac:dyDescent="0.2">
      <c r="A851">
        <v>849</v>
      </c>
      <c r="B851" t="s">
        <v>1731</v>
      </c>
      <c r="C851" s="3" t="s">
        <v>1732</v>
      </c>
      <c r="D851">
        <v>6700</v>
      </c>
      <c r="E851">
        <v>8917</v>
      </c>
      <c r="F851" t="s">
        <v>20</v>
      </c>
      <c r="G851">
        <v>307</v>
      </c>
      <c r="H851" t="s">
        <v>21</v>
      </c>
      <c r="I851" t="s">
        <v>22</v>
      </c>
      <c r="J851">
        <v>1328767200</v>
      </c>
      <c r="K851">
        <v>1329026400</v>
      </c>
      <c r="L851" t="b">
        <v>0</v>
      </c>
      <c r="M851" t="b">
        <v>1</v>
      </c>
      <c r="N851" t="s">
        <v>60</v>
      </c>
      <c r="O851" s="5">
        <f t="shared" si="52"/>
        <v>1.3308955223880596</v>
      </c>
      <c r="P851" s="7">
        <f t="shared" si="53"/>
        <v>29.045602605863191</v>
      </c>
      <c r="Q851" t="s">
        <v>2031</v>
      </c>
      <c r="R851" t="s">
        <v>2041</v>
      </c>
      <c r="S851" s="15">
        <f t="shared" si="54"/>
        <v>40948.25</v>
      </c>
      <c r="T851" s="15">
        <f t="shared" si="55"/>
        <v>40951.25</v>
      </c>
    </row>
    <row r="852" spans="1:20" ht="34" x14ac:dyDescent="0.2">
      <c r="A852">
        <v>850</v>
      </c>
      <c r="B852" t="s">
        <v>1733</v>
      </c>
      <c r="C852" s="3" t="s">
        <v>1734</v>
      </c>
      <c r="D852">
        <v>100</v>
      </c>
      <c r="E852">
        <v>1</v>
      </c>
      <c r="F852" t="s">
        <v>14</v>
      </c>
      <c r="G852">
        <v>1</v>
      </c>
      <c r="H852" t="s">
        <v>21</v>
      </c>
      <c r="I852" t="s">
        <v>22</v>
      </c>
      <c r="J852">
        <v>1321682400</v>
      </c>
      <c r="K852">
        <v>1322978400</v>
      </c>
      <c r="L852" t="b">
        <v>1</v>
      </c>
      <c r="M852" t="b">
        <v>0</v>
      </c>
      <c r="N852" t="s">
        <v>23</v>
      </c>
      <c r="O852" s="5">
        <f t="shared" si="52"/>
        <v>0.01</v>
      </c>
      <c r="P852" s="7">
        <f t="shared" si="53"/>
        <v>1</v>
      </c>
      <c r="Q852" t="s">
        <v>2031</v>
      </c>
      <c r="R852" t="s">
        <v>2032</v>
      </c>
      <c r="S852" s="15">
        <f t="shared" si="54"/>
        <v>40866.25</v>
      </c>
      <c r="T852" s="15">
        <f t="shared" si="55"/>
        <v>40881.25</v>
      </c>
    </row>
    <row r="853" spans="1:20" ht="34" x14ac:dyDescent="0.2">
      <c r="A853">
        <v>851</v>
      </c>
      <c r="B853" t="s">
        <v>1735</v>
      </c>
      <c r="C853" s="3" t="s">
        <v>1736</v>
      </c>
      <c r="D853">
        <v>6000</v>
      </c>
      <c r="E853">
        <v>12468</v>
      </c>
      <c r="F853" t="s">
        <v>20</v>
      </c>
      <c r="G853">
        <v>160</v>
      </c>
      <c r="H853" t="s">
        <v>21</v>
      </c>
      <c r="I853" t="s">
        <v>22</v>
      </c>
      <c r="J853">
        <v>1335934800</v>
      </c>
      <c r="K853">
        <v>1338786000</v>
      </c>
      <c r="L853" t="b">
        <v>0</v>
      </c>
      <c r="M853" t="b">
        <v>0</v>
      </c>
      <c r="N853" t="s">
        <v>50</v>
      </c>
      <c r="O853" s="5">
        <f t="shared" si="52"/>
        <v>2.0779999999999998</v>
      </c>
      <c r="P853" s="7">
        <f t="shared" si="53"/>
        <v>77.924999999999997</v>
      </c>
      <c r="Q853" t="s">
        <v>2031</v>
      </c>
      <c r="R853" t="s">
        <v>2039</v>
      </c>
      <c r="S853" s="15">
        <f t="shared" si="54"/>
        <v>41031.208333333336</v>
      </c>
      <c r="T853" s="15">
        <f t="shared" si="55"/>
        <v>41064.208333333336</v>
      </c>
    </row>
    <row r="854" spans="1:20" ht="34" x14ac:dyDescent="0.2">
      <c r="A854">
        <v>852</v>
      </c>
      <c r="B854" t="s">
        <v>1737</v>
      </c>
      <c r="C854" s="3" t="s">
        <v>1738</v>
      </c>
      <c r="D854">
        <v>4900</v>
      </c>
      <c r="E854">
        <v>2505</v>
      </c>
      <c r="F854" t="s">
        <v>14</v>
      </c>
      <c r="G854">
        <v>31</v>
      </c>
      <c r="H854" t="s">
        <v>21</v>
      </c>
      <c r="I854" t="s">
        <v>22</v>
      </c>
      <c r="J854">
        <v>1310792400</v>
      </c>
      <c r="K854">
        <v>1311656400</v>
      </c>
      <c r="L854" t="b">
        <v>0</v>
      </c>
      <c r="M854" t="b">
        <v>1</v>
      </c>
      <c r="N854" t="s">
        <v>89</v>
      </c>
      <c r="O854" s="5">
        <f t="shared" si="52"/>
        <v>0.51122448979591839</v>
      </c>
      <c r="P854" s="7">
        <f t="shared" si="53"/>
        <v>80.806451612903231</v>
      </c>
      <c r="Q854" t="s">
        <v>2046</v>
      </c>
      <c r="R854" t="s">
        <v>2047</v>
      </c>
      <c r="S854" s="15">
        <f t="shared" si="54"/>
        <v>40740.208333333336</v>
      </c>
      <c r="T854" s="15">
        <f t="shared" si="55"/>
        <v>40750.208333333336</v>
      </c>
    </row>
    <row r="855" spans="1:20" ht="17" x14ac:dyDescent="0.2">
      <c r="A855">
        <v>853</v>
      </c>
      <c r="B855" t="s">
        <v>1739</v>
      </c>
      <c r="C855" s="3" t="s">
        <v>1740</v>
      </c>
      <c r="D855">
        <v>17100</v>
      </c>
      <c r="E855">
        <v>111502</v>
      </c>
      <c r="F855" t="s">
        <v>20</v>
      </c>
      <c r="G855">
        <v>1467</v>
      </c>
      <c r="H855" t="s">
        <v>15</v>
      </c>
      <c r="I855" t="s">
        <v>16</v>
      </c>
      <c r="J855">
        <v>1308546000</v>
      </c>
      <c r="K855">
        <v>1308978000</v>
      </c>
      <c r="L855" t="b">
        <v>0</v>
      </c>
      <c r="M855" t="b">
        <v>1</v>
      </c>
      <c r="N855" t="s">
        <v>60</v>
      </c>
      <c r="O855" s="5">
        <f t="shared" si="52"/>
        <v>6.5205847953216374</v>
      </c>
      <c r="P855" s="7">
        <f t="shared" si="53"/>
        <v>76.006816632583508</v>
      </c>
      <c r="Q855" t="s">
        <v>2031</v>
      </c>
      <c r="R855" t="s">
        <v>2041</v>
      </c>
      <c r="S855" s="15">
        <f t="shared" si="54"/>
        <v>40714.208333333336</v>
      </c>
      <c r="T855" s="15">
        <f t="shared" si="55"/>
        <v>40719.208333333336</v>
      </c>
    </row>
    <row r="856" spans="1:20" ht="34" x14ac:dyDescent="0.2">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 t="shared" si="52"/>
        <v>1.1363099415204678</v>
      </c>
      <c r="P856" s="7">
        <f t="shared" si="53"/>
        <v>72.993613824192337</v>
      </c>
      <c r="Q856" t="s">
        <v>2043</v>
      </c>
      <c r="R856" t="s">
        <v>2049</v>
      </c>
      <c r="S856" s="15">
        <f t="shared" si="54"/>
        <v>43787.25</v>
      </c>
      <c r="T856" s="15">
        <f t="shared" si="55"/>
        <v>43814.25</v>
      </c>
    </row>
    <row r="857" spans="1:20" ht="17" x14ac:dyDescent="0.2">
      <c r="A857">
        <v>855</v>
      </c>
      <c r="B857" t="s">
        <v>1743</v>
      </c>
      <c r="C857" s="3" t="s">
        <v>1744</v>
      </c>
      <c r="D857">
        <v>23400</v>
      </c>
      <c r="E857">
        <v>23956</v>
      </c>
      <c r="F857" t="s">
        <v>20</v>
      </c>
      <c r="G857">
        <v>452</v>
      </c>
      <c r="H857" t="s">
        <v>26</v>
      </c>
      <c r="I857" t="s">
        <v>27</v>
      </c>
      <c r="J857">
        <v>1308373200</v>
      </c>
      <c r="K857">
        <v>1311051600</v>
      </c>
      <c r="L857" t="b">
        <v>0</v>
      </c>
      <c r="M857" t="b">
        <v>0</v>
      </c>
      <c r="N857" t="s">
        <v>33</v>
      </c>
      <c r="O857" s="5">
        <f t="shared" si="52"/>
        <v>1.0237606837606839</v>
      </c>
      <c r="P857" s="7">
        <f t="shared" si="53"/>
        <v>53</v>
      </c>
      <c r="Q857" t="s">
        <v>2035</v>
      </c>
      <c r="R857" t="s">
        <v>2036</v>
      </c>
      <c r="S857" s="15">
        <f t="shared" si="54"/>
        <v>40712.208333333336</v>
      </c>
      <c r="T857" s="15">
        <f t="shared" si="55"/>
        <v>40743.208333333336</v>
      </c>
    </row>
    <row r="858" spans="1:20" ht="17" x14ac:dyDescent="0.2">
      <c r="A858">
        <v>856</v>
      </c>
      <c r="B858" t="s">
        <v>1599</v>
      </c>
      <c r="C858" s="3" t="s">
        <v>1745</v>
      </c>
      <c r="D858">
        <v>2400</v>
      </c>
      <c r="E858">
        <v>8558</v>
      </c>
      <c r="F858" t="s">
        <v>20</v>
      </c>
      <c r="G858">
        <v>158</v>
      </c>
      <c r="H858" t="s">
        <v>21</v>
      </c>
      <c r="I858" t="s">
        <v>22</v>
      </c>
      <c r="J858">
        <v>1335243600</v>
      </c>
      <c r="K858">
        <v>1336712400</v>
      </c>
      <c r="L858" t="b">
        <v>0</v>
      </c>
      <c r="M858" t="b">
        <v>0</v>
      </c>
      <c r="N858" t="s">
        <v>17</v>
      </c>
      <c r="O858" s="5">
        <f t="shared" si="52"/>
        <v>3.5658333333333334</v>
      </c>
      <c r="P858" s="7">
        <f t="shared" si="53"/>
        <v>54.164556962025316</v>
      </c>
      <c r="Q858" t="s">
        <v>2029</v>
      </c>
      <c r="R858" t="s">
        <v>2030</v>
      </c>
      <c r="S858" s="15">
        <f t="shared" si="54"/>
        <v>41023.208333333336</v>
      </c>
      <c r="T858" s="15">
        <f t="shared" si="55"/>
        <v>41040.208333333336</v>
      </c>
    </row>
    <row r="859" spans="1:20" ht="34" x14ac:dyDescent="0.2">
      <c r="A859">
        <v>857</v>
      </c>
      <c r="B859" t="s">
        <v>1746</v>
      </c>
      <c r="C859" s="3" t="s">
        <v>1747</v>
      </c>
      <c r="D859">
        <v>5300</v>
      </c>
      <c r="E859">
        <v>7413</v>
      </c>
      <c r="F859" t="s">
        <v>20</v>
      </c>
      <c r="G859">
        <v>225</v>
      </c>
      <c r="H859" t="s">
        <v>98</v>
      </c>
      <c r="I859" t="s">
        <v>99</v>
      </c>
      <c r="J859">
        <v>1328421600</v>
      </c>
      <c r="K859">
        <v>1330408800</v>
      </c>
      <c r="L859" t="b">
        <v>1</v>
      </c>
      <c r="M859" t="b">
        <v>0</v>
      </c>
      <c r="N859" t="s">
        <v>100</v>
      </c>
      <c r="O859" s="5">
        <f t="shared" si="52"/>
        <v>1.3986792452830188</v>
      </c>
      <c r="P859" s="7">
        <f t="shared" si="53"/>
        <v>32.946666666666665</v>
      </c>
      <c r="Q859" t="s">
        <v>2037</v>
      </c>
      <c r="R859" t="s">
        <v>2048</v>
      </c>
      <c r="S859" s="15">
        <f t="shared" si="54"/>
        <v>40944.25</v>
      </c>
      <c r="T859" s="15">
        <f t="shared" si="55"/>
        <v>40967.25</v>
      </c>
    </row>
    <row r="860" spans="1:20" ht="34" x14ac:dyDescent="0.2">
      <c r="A860">
        <v>858</v>
      </c>
      <c r="B860" t="s">
        <v>1748</v>
      </c>
      <c r="C860" s="3" t="s">
        <v>1749</v>
      </c>
      <c r="D860">
        <v>4000</v>
      </c>
      <c r="E860">
        <v>2778</v>
      </c>
      <c r="F860" t="s">
        <v>14</v>
      </c>
      <c r="G860">
        <v>35</v>
      </c>
      <c r="H860" t="s">
        <v>21</v>
      </c>
      <c r="I860" t="s">
        <v>22</v>
      </c>
      <c r="J860">
        <v>1524286800</v>
      </c>
      <c r="K860">
        <v>1524891600</v>
      </c>
      <c r="L860" t="b">
        <v>1</v>
      </c>
      <c r="M860" t="b">
        <v>0</v>
      </c>
      <c r="N860" t="s">
        <v>17</v>
      </c>
      <c r="O860" s="5">
        <f t="shared" si="52"/>
        <v>0.69450000000000001</v>
      </c>
      <c r="P860" s="7">
        <f t="shared" si="53"/>
        <v>79.371428571428567</v>
      </c>
      <c r="Q860" t="s">
        <v>2029</v>
      </c>
      <c r="R860" t="s">
        <v>2030</v>
      </c>
      <c r="S860" s="15">
        <f t="shared" si="54"/>
        <v>43211.208333333328</v>
      </c>
      <c r="T860" s="15">
        <f t="shared" si="55"/>
        <v>43218.208333333328</v>
      </c>
    </row>
    <row r="861" spans="1:20" ht="34" x14ac:dyDescent="0.2">
      <c r="A861">
        <v>859</v>
      </c>
      <c r="B861" t="s">
        <v>1750</v>
      </c>
      <c r="C861" s="3" t="s">
        <v>1751</v>
      </c>
      <c r="D861">
        <v>7300</v>
      </c>
      <c r="E861">
        <v>2594</v>
      </c>
      <c r="F861" t="s">
        <v>14</v>
      </c>
      <c r="G861">
        <v>63</v>
      </c>
      <c r="H861" t="s">
        <v>21</v>
      </c>
      <c r="I861" t="s">
        <v>22</v>
      </c>
      <c r="J861">
        <v>1362117600</v>
      </c>
      <c r="K861">
        <v>1363669200</v>
      </c>
      <c r="L861" t="b">
        <v>0</v>
      </c>
      <c r="M861" t="b">
        <v>1</v>
      </c>
      <c r="N861" t="s">
        <v>33</v>
      </c>
      <c r="O861" s="5">
        <f t="shared" si="52"/>
        <v>0.35534246575342465</v>
      </c>
      <c r="P861" s="7">
        <f t="shared" si="53"/>
        <v>41.174603174603178</v>
      </c>
      <c r="Q861" t="s">
        <v>2035</v>
      </c>
      <c r="R861" t="s">
        <v>2036</v>
      </c>
      <c r="S861" s="15">
        <f t="shared" si="54"/>
        <v>41334.25</v>
      </c>
      <c r="T861" s="15">
        <f t="shared" si="55"/>
        <v>41352.208333333336</v>
      </c>
    </row>
    <row r="862" spans="1:20" ht="34" x14ac:dyDescent="0.2">
      <c r="A862">
        <v>860</v>
      </c>
      <c r="B862" t="s">
        <v>1752</v>
      </c>
      <c r="C862" s="3" t="s">
        <v>1753</v>
      </c>
      <c r="D862">
        <v>2000</v>
      </c>
      <c r="E862">
        <v>5033</v>
      </c>
      <c r="F862" t="s">
        <v>20</v>
      </c>
      <c r="G862">
        <v>65</v>
      </c>
      <c r="H862" t="s">
        <v>21</v>
      </c>
      <c r="I862" t="s">
        <v>22</v>
      </c>
      <c r="J862">
        <v>1550556000</v>
      </c>
      <c r="K862">
        <v>1551420000</v>
      </c>
      <c r="L862" t="b">
        <v>0</v>
      </c>
      <c r="M862" t="b">
        <v>1</v>
      </c>
      <c r="N862" t="s">
        <v>65</v>
      </c>
      <c r="O862" s="5">
        <f t="shared" si="52"/>
        <v>2.5165000000000002</v>
      </c>
      <c r="P862" s="7">
        <f t="shared" si="53"/>
        <v>77.430769230769229</v>
      </c>
      <c r="Q862" t="s">
        <v>2033</v>
      </c>
      <c r="R862" t="s">
        <v>2042</v>
      </c>
      <c r="S862" s="15">
        <f t="shared" si="54"/>
        <v>43515.25</v>
      </c>
      <c r="T862" s="15">
        <f t="shared" si="55"/>
        <v>43525.25</v>
      </c>
    </row>
    <row r="863" spans="1:20" ht="17" x14ac:dyDescent="0.2">
      <c r="A863">
        <v>861</v>
      </c>
      <c r="B863" t="s">
        <v>1754</v>
      </c>
      <c r="C863" s="3" t="s">
        <v>1755</v>
      </c>
      <c r="D863">
        <v>8800</v>
      </c>
      <c r="E863">
        <v>9317</v>
      </c>
      <c r="F863" t="s">
        <v>20</v>
      </c>
      <c r="G863">
        <v>163</v>
      </c>
      <c r="H863" t="s">
        <v>21</v>
      </c>
      <c r="I863" t="s">
        <v>22</v>
      </c>
      <c r="J863">
        <v>1269147600</v>
      </c>
      <c r="K863">
        <v>1269838800</v>
      </c>
      <c r="L863" t="b">
        <v>0</v>
      </c>
      <c r="M863" t="b">
        <v>0</v>
      </c>
      <c r="N863" t="s">
        <v>33</v>
      </c>
      <c r="O863" s="5">
        <f t="shared" si="52"/>
        <v>1.0587500000000001</v>
      </c>
      <c r="P863" s="7">
        <f t="shared" si="53"/>
        <v>57.159509202453989</v>
      </c>
      <c r="Q863" t="s">
        <v>2035</v>
      </c>
      <c r="R863" t="s">
        <v>2036</v>
      </c>
      <c r="S863" s="15">
        <f t="shared" si="54"/>
        <v>40258.208333333336</v>
      </c>
      <c r="T863" s="15">
        <f t="shared" si="55"/>
        <v>40266.208333333336</v>
      </c>
    </row>
    <row r="864" spans="1:20" ht="17" x14ac:dyDescent="0.2">
      <c r="A864">
        <v>862</v>
      </c>
      <c r="B864" t="s">
        <v>1756</v>
      </c>
      <c r="C864" s="3" t="s">
        <v>1757</v>
      </c>
      <c r="D864">
        <v>3500</v>
      </c>
      <c r="E864">
        <v>6560</v>
      </c>
      <c r="F864" t="s">
        <v>20</v>
      </c>
      <c r="G864">
        <v>85</v>
      </c>
      <c r="H864" t="s">
        <v>21</v>
      </c>
      <c r="I864" t="s">
        <v>22</v>
      </c>
      <c r="J864">
        <v>1312174800</v>
      </c>
      <c r="K864">
        <v>1312520400</v>
      </c>
      <c r="L864" t="b">
        <v>0</v>
      </c>
      <c r="M864" t="b">
        <v>0</v>
      </c>
      <c r="N864" t="s">
        <v>33</v>
      </c>
      <c r="O864" s="5">
        <f t="shared" si="52"/>
        <v>1.8742857142857143</v>
      </c>
      <c r="P864" s="7">
        <f t="shared" si="53"/>
        <v>77.17647058823529</v>
      </c>
      <c r="Q864" t="s">
        <v>2035</v>
      </c>
      <c r="R864" t="s">
        <v>2036</v>
      </c>
      <c r="S864" s="15">
        <f t="shared" si="54"/>
        <v>40756.208333333336</v>
      </c>
      <c r="T864" s="15">
        <f t="shared" si="55"/>
        <v>40760.208333333336</v>
      </c>
    </row>
    <row r="865" spans="1:20" ht="17" x14ac:dyDescent="0.2">
      <c r="A865">
        <v>863</v>
      </c>
      <c r="B865" t="s">
        <v>1758</v>
      </c>
      <c r="C865" s="3" t="s">
        <v>1759</v>
      </c>
      <c r="D865">
        <v>1400</v>
      </c>
      <c r="E865">
        <v>5415</v>
      </c>
      <c r="F865" t="s">
        <v>20</v>
      </c>
      <c r="G865">
        <v>217</v>
      </c>
      <c r="H865" t="s">
        <v>21</v>
      </c>
      <c r="I865" t="s">
        <v>22</v>
      </c>
      <c r="J865">
        <v>1434517200</v>
      </c>
      <c r="K865">
        <v>1436504400</v>
      </c>
      <c r="L865" t="b">
        <v>0</v>
      </c>
      <c r="M865" t="b">
        <v>1</v>
      </c>
      <c r="N865" t="s">
        <v>269</v>
      </c>
      <c r="O865" s="5">
        <f t="shared" si="52"/>
        <v>3.8678571428571429</v>
      </c>
      <c r="P865" s="7">
        <f t="shared" si="53"/>
        <v>24.953917050691246</v>
      </c>
      <c r="Q865" t="s">
        <v>2037</v>
      </c>
      <c r="R865" t="s">
        <v>2056</v>
      </c>
      <c r="S865" s="15">
        <f t="shared" si="54"/>
        <v>42172.208333333328</v>
      </c>
      <c r="T865" s="15">
        <f t="shared" si="55"/>
        <v>42195.208333333328</v>
      </c>
    </row>
    <row r="866" spans="1:20" ht="17" x14ac:dyDescent="0.2">
      <c r="A866">
        <v>864</v>
      </c>
      <c r="B866" t="s">
        <v>1760</v>
      </c>
      <c r="C866" s="3" t="s">
        <v>1761</v>
      </c>
      <c r="D866">
        <v>4200</v>
      </c>
      <c r="E866">
        <v>14577</v>
      </c>
      <c r="F866" t="s">
        <v>20</v>
      </c>
      <c r="G866">
        <v>150</v>
      </c>
      <c r="H866" t="s">
        <v>21</v>
      </c>
      <c r="I866" t="s">
        <v>22</v>
      </c>
      <c r="J866">
        <v>1471582800</v>
      </c>
      <c r="K866">
        <v>1472014800</v>
      </c>
      <c r="L866" t="b">
        <v>0</v>
      </c>
      <c r="M866" t="b">
        <v>0</v>
      </c>
      <c r="N866" t="s">
        <v>100</v>
      </c>
      <c r="O866" s="5">
        <f t="shared" si="52"/>
        <v>3.4707142857142856</v>
      </c>
      <c r="P866" s="7">
        <f t="shared" si="53"/>
        <v>97.18</v>
      </c>
      <c r="Q866" t="s">
        <v>2037</v>
      </c>
      <c r="R866" t="s">
        <v>2048</v>
      </c>
      <c r="S866" s="15">
        <f t="shared" si="54"/>
        <v>42601.208333333328</v>
      </c>
      <c r="T866" s="15">
        <f t="shared" si="55"/>
        <v>42606.208333333328</v>
      </c>
    </row>
    <row r="867" spans="1:20" ht="17" x14ac:dyDescent="0.2">
      <c r="A867">
        <v>865</v>
      </c>
      <c r="B867" t="s">
        <v>1762</v>
      </c>
      <c r="C867" s="3" t="s">
        <v>1763</v>
      </c>
      <c r="D867">
        <v>81000</v>
      </c>
      <c r="E867">
        <v>150515</v>
      </c>
      <c r="F867" t="s">
        <v>20</v>
      </c>
      <c r="G867">
        <v>3272</v>
      </c>
      <c r="H867" t="s">
        <v>21</v>
      </c>
      <c r="I867" t="s">
        <v>22</v>
      </c>
      <c r="J867">
        <v>1410757200</v>
      </c>
      <c r="K867">
        <v>1411534800</v>
      </c>
      <c r="L867" t="b">
        <v>0</v>
      </c>
      <c r="M867" t="b">
        <v>0</v>
      </c>
      <c r="N867" t="s">
        <v>33</v>
      </c>
      <c r="O867" s="5">
        <f t="shared" si="52"/>
        <v>1.8582098765432098</v>
      </c>
      <c r="P867" s="7">
        <f t="shared" si="53"/>
        <v>46.000916870415651</v>
      </c>
      <c r="Q867" t="s">
        <v>2035</v>
      </c>
      <c r="R867" t="s">
        <v>2036</v>
      </c>
      <c r="S867" s="15">
        <f t="shared" si="54"/>
        <v>41897.208333333336</v>
      </c>
      <c r="T867" s="15">
        <f t="shared" si="55"/>
        <v>41906.208333333336</v>
      </c>
    </row>
    <row r="868" spans="1:20" ht="17" x14ac:dyDescent="0.2">
      <c r="A868">
        <v>866</v>
      </c>
      <c r="B868" t="s">
        <v>1764</v>
      </c>
      <c r="C868" s="3" t="s">
        <v>1765</v>
      </c>
      <c r="D868">
        <v>182800</v>
      </c>
      <c r="E868">
        <v>79045</v>
      </c>
      <c r="F868" t="s">
        <v>74</v>
      </c>
      <c r="G868">
        <v>898</v>
      </c>
      <c r="H868" t="s">
        <v>21</v>
      </c>
      <c r="I868" t="s">
        <v>22</v>
      </c>
      <c r="J868">
        <v>1304830800</v>
      </c>
      <c r="K868">
        <v>1304917200</v>
      </c>
      <c r="L868" t="b">
        <v>0</v>
      </c>
      <c r="M868" t="b">
        <v>0</v>
      </c>
      <c r="N868" t="s">
        <v>122</v>
      </c>
      <c r="O868" s="5">
        <f t="shared" si="52"/>
        <v>0.43241247264770238</v>
      </c>
      <c r="P868" s="7">
        <f t="shared" si="53"/>
        <v>88.023385300668153</v>
      </c>
      <c r="Q868" t="s">
        <v>2050</v>
      </c>
      <c r="R868" t="s">
        <v>2051</v>
      </c>
      <c r="S868" s="15">
        <f t="shared" si="54"/>
        <v>40671.208333333336</v>
      </c>
      <c r="T868" s="15">
        <f t="shared" si="55"/>
        <v>40672.208333333336</v>
      </c>
    </row>
    <row r="869" spans="1:20" ht="34" x14ac:dyDescent="0.2">
      <c r="A869">
        <v>867</v>
      </c>
      <c r="B869" t="s">
        <v>1766</v>
      </c>
      <c r="C869" s="3" t="s">
        <v>1767</v>
      </c>
      <c r="D869">
        <v>4800</v>
      </c>
      <c r="E869">
        <v>7797</v>
      </c>
      <c r="F869" t="s">
        <v>20</v>
      </c>
      <c r="G869">
        <v>300</v>
      </c>
      <c r="H869" t="s">
        <v>21</v>
      </c>
      <c r="I869" t="s">
        <v>22</v>
      </c>
      <c r="J869">
        <v>1539061200</v>
      </c>
      <c r="K869">
        <v>1539579600</v>
      </c>
      <c r="L869" t="b">
        <v>0</v>
      </c>
      <c r="M869" t="b">
        <v>0</v>
      </c>
      <c r="N869" t="s">
        <v>17</v>
      </c>
      <c r="O869" s="5">
        <f t="shared" si="52"/>
        <v>1.6243749999999999</v>
      </c>
      <c r="P869" s="7">
        <f t="shared" si="53"/>
        <v>25.99</v>
      </c>
      <c r="Q869" t="s">
        <v>2029</v>
      </c>
      <c r="R869" t="s">
        <v>2030</v>
      </c>
      <c r="S869" s="15">
        <f t="shared" si="54"/>
        <v>43382.208333333328</v>
      </c>
      <c r="T869" s="15">
        <f t="shared" si="55"/>
        <v>43388.208333333328</v>
      </c>
    </row>
    <row r="870" spans="1:20" ht="17" x14ac:dyDescent="0.2">
      <c r="A870">
        <v>868</v>
      </c>
      <c r="B870" t="s">
        <v>1768</v>
      </c>
      <c r="C870" s="3" t="s">
        <v>1769</v>
      </c>
      <c r="D870">
        <v>7000</v>
      </c>
      <c r="E870">
        <v>12939</v>
      </c>
      <c r="F870" t="s">
        <v>20</v>
      </c>
      <c r="G870">
        <v>126</v>
      </c>
      <c r="H870" t="s">
        <v>21</v>
      </c>
      <c r="I870" t="s">
        <v>22</v>
      </c>
      <c r="J870">
        <v>1381554000</v>
      </c>
      <c r="K870">
        <v>1382504400</v>
      </c>
      <c r="L870" t="b">
        <v>0</v>
      </c>
      <c r="M870" t="b">
        <v>0</v>
      </c>
      <c r="N870" t="s">
        <v>33</v>
      </c>
      <c r="O870" s="5">
        <f t="shared" si="52"/>
        <v>1.8484285714285715</v>
      </c>
      <c r="P870" s="7">
        <f t="shared" si="53"/>
        <v>102.69047619047619</v>
      </c>
      <c r="Q870" t="s">
        <v>2035</v>
      </c>
      <c r="R870" t="s">
        <v>2036</v>
      </c>
      <c r="S870" s="15">
        <f t="shared" si="54"/>
        <v>41559.208333333336</v>
      </c>
      <c r="T870" s="15">
        <f t="shared" si="55"/>
        <v>41570.208333333336</v>
      </c>
    </row>
    <row r="871" spans="1:20" ht="17" x14ac:dyDescent="0.2">
      <c r="A871">
        <v>869</v>
      </c>
      <c r="B871" t="s">
        <v>1770</v>
      </c>
      <c r="C871" s="3" t="s">
        <v>1771</v>
      </c>
      <c r="D871">
        <v>161900</v>
      </c>
      <c r="E871">
        <v>38376</v>
      </c>
      <c r="F871" t="s">
        <v>14</v>
      </c>
      <c r="G871">
        <v>526</v>
      </c>
      <c r="H871" t="s">
        <v>21</v>
      </c>
      <c r="I871" t="s">
        <v>22</v>
      </c>
      <c r="J871">
        <v>1277096400</v>
      </c>
      <c r="K871">
        <v>1278306000</v>
      </c>
      <c r="L871" t="b">
        <v>0</v>
      </c>
      <c r="M871" t="b">
        <v>0</v>
      </c>
      <c r="N871" t="s">
        <v>53</v>
      </c>
      <c r="O871" s="5">
        <f t="shared" si="52"/>
        <v>0.23703520691785052</v>
      </c>
      <c r="P871" s="7">
        <f t="shared" si="53"/>
        <v>72.958174904942965</v>
      </c>
      <c r="Q871" t="s">
        <v>2037</v>
      </c>
      <c r="R871" t="s">
        <v>2040</v>
      </c>
      <c r="S871" s="15">
        <f t="shared" si="54"/>
        <v>40350.208333333336</v>
      </c>
      <c r="T871" s="15">
        <f t="shared" si="55"/>
        <v>40364.208333333336</v>
      </c>
    </row>
    <row r="872" spans="1:20" ht="17" x14ac:dyDescent="0.2">
      <c r="A872">
        <v>870</v>
      </c>
      <c r="B872" t="s">
        <v>1772</v>
      </c>
      <c r="C872" s="3" t="s">
        <v>1773</v>
      </c>
      <c r="D872">
        <v>7700</v>
      </c>
      <c r="E872">
        <v>6920</v>
      </c>
      <c r="F872" t="s">
        <v>14</v>
      </c>
      <c r="G872">
        <v>121</v>
      </c>
      <c r="H872" t="s">
        <v>21</v>
      </c>
      <c r="I872" t="s">
        <v>22</v>
      </c>
      <c r="J872">
        <v>1440392400</v>
      </c>
      <c r="K872">
        <v>1442552400</v>
      </c>
      <c r="L872" t="b">
        <v>0</v>
      </c>
      <c r="M872" t="b">
        <v>0</v>
      </c>
      <c r="N872" t="s">
        <v>33</v>
      </c>
      <c r="O872" s="5">
        <f t="shared" si="52"/>
        <v>0.89870129870129867</v>
      </c>
      <c r="P872" s="7">
        <f t="shared" si="53"/>
        <v>57.190082644628099</v>
      </c>
      <c r="Q872" t="s">
        <v>2035</v>
      </c>
      <c r="R872" t="s">
        <v>2036</v>
      </c>
      <c r="S872" s="15">
        <f t="shared" si="54"/>
        <v>42240.208333333328</v>
      </c>
      <c r="T872" s="15">
        <f t="shared" si="55"/>
        <v>42265.208333333328</v>
      </c>
    </row>
    <row r="873" spans="1:20" ht="34" x14ac:dyDescent="0.2">
      <c r="A873">
        <v>871</v>
      </c>
      <c r="B873" t="s">
        <v>1774</v>
      </c>
      <c r="C873" s="3" t="s">
        <v>1775</v>
      </c>
      <c r="D873">
        <v>71500</v>
      </c>
      <c r="E873">
        <v>194912</v>
      </c>
      <c r="F873" t="s">
        <v>20</v>
      </c>
      <c r="G873">
        <v>2320</v>
      </c>
      <c r="H873" t="s">
        <v>21</v>
      </c>
      <c r="I873" t="s">
        <v>22</v>
      </c>
      <c r="J873">
        <v>1509512400</v>
      </c>
      <c r="K873">
        <v>1511071200</v>
      </c>
      <c r="L873" t="b">
        <v>0</v>
      </c>
      <c r="M873" t="b">
        <v>1</v>
      </c>
      <c r="N873" t="s">
        <v>33</v>
      </c>
      <c r="O873" s="5">
        <f t="shared" si="52"/>
        <v>2.7260419580419581</v>
      </c>
      <c r="P873" s="7">
        <f t="shared" si="53"/>
        <v>84.013793103448279</v>
      </c>
      <c r="Q873" t="s">
        <v>2035</v>
      </c>
      <c r="R873" t="s">
        <v>2036</v>
      </c>
      <c r="S873" s="15">
        <f t="shared" si="54"/>
        <v>43040.208333333328</v>
      </c>
      <c r="T873" s="15">
        <f t="shared" si="55"/>
        <v>43058.25</v>
      </c>
    </row>
    <row r="874" spans="1:20" ht="17" x14ac:dyDescent="0.2">
      <c r="A874">
        <v>872</v>
      </c>
      <c r="B874" t="s">
        <v>1776</v>
      </c>
      <c r="C874" s="3" t="s">
        <v>1777</v>
      </c>
      <c r="D874">
        <v>4700</v>
      </c>
      <c r="E874">
        <v>7992</v>
      </c>
      <c r="F874" t="s">
        <v>20</v>
      </c>
      <c r="G874">
        <v>81</v>
      </c>
      <c r="H874" t="s">
        <v>26</v>
      </c>
      <c r="I874" t="s">
        <v>27</v>
      </c>
      <c r="J874">
        <v>1535950800</v>
      </c>
      <c r="K874">
        <v>1536382800</v>
      </c>
      <c r="L874" t="b">
        <v>0</v>
      </c>
      <c r="M874" t="b">
        <v>0</v>
      </c>
      <c r="N874" t="s">
        <v>474</v>
      </c>
      <c r="O874" s="5">
        <f t="shared" si="52"/>
        <v>1.7004255319148935</v>
      </c>
      <c r="P874" s="7">
        <f t="shared" si="53"/>
        <v>98.666666666666671</v>
      </c>
      <c r="Q874" t="s">
        <v>2037</v>
      </c>
      <c r="R874" t="s">
        <v>2059</v>
      </c>
      <c r="S874" s="15">
        <f t="shared" si="54"/>
        <v>43346.208333333328</v>
      </c>
      <c r="T874" s="15">
        <f t="shared" si="55"/>
        <v>43351.208333333328</v>
      </c>
    </row>
    <row r="875" spans="1:20" ht="17" x14ac:dyDescent="0.2">
      <c r="A875">
        <v>873</v>
      </c>
      <c r="B875" t="s">
        <v>1778</v>
      </c>
      <c r="C875" s="3" t="s">
        <v>1779</v>
      </c>
      <c r="D875">
        <v>42100</v>
      </c>
      <c r="E875">
        <v>79268</v>
      </c>
      <c r="F875" t="s">
        <v>20</v>
      </c>
      <c r="G875">
        <v>1887</v>
      </c>
      <c r="H875" t="s">
        <v>21</v>
      </c>
      <c r="I875" t="s">
        <v>22</v>
      </c>
      <c r="J875">
        <v>1389160800</v>
      </c>
      <c r="K875">
        <v>1389592800</v>
      </c>
      <c r="L875" t="b">
        <v>0</v>
      </c>
      <c r="M875" t="b">
        <v>0</v>
      </c>
      <c r="N875" t="s">
        <v>122</v>
      </c>
      <c r="O875" s="5">
        <f t="shared" si="52"/>
        <v>1.8828503562945369</v>
      </c>
      <c r="P875" s="7">
        <f t="shared" si="53"/>
        <v>42.007419183889773</v>
      </c>
      <c r="Q875" t="s">
        <v>2050</v>
      </c>
      <c r="R875" t="s">
        <v>2051</v>
      </c>
      <c r="S875" s="15">
        <f t="shared" si="54"/>
        <v>41647.25</v>
      </c>
      <c r="T875" s="15">
        <f t="shared" si="55"/>
        <v>41652.25</v>
      </c>
    </row>
    <row r="876" spans="1:20" ht="17" x14ac:dyDescent="0.2">
      <c r="A876">
        <v>874</v>
      </c>
      <c r="B876" t="s">
        <v>1780</v>
      </c>
      <c r="C876" s="3" t="s">
        <v>1781</v>
      </c>
      <c r="D876">
        <v>40200</v>
      </c>
      <c r="E876">
        <v>139468</v>
      </c>
      <c r="F876" t="s">
        <v>20</v>
      </c>
      <c r="G876">
        <v>4358</v>
      </c>
      <c r="H876" t="s">
        <v>21</v>
      </c>
      <c r="I876" t="s">
        <v>22</v>
      </c>
      <c r="J876">
        <v>1271998800</v>
      </c>
      <c r="K876">
        <v>1275282000</v>
      </c>
      <c r="L876" t="b">
        <v>0</v>
      </c>
      <c r="M876" t="b">
        <v>1</v>
      </c>
      <c r="N876" t="s">
        <v>122</v>
      </c>
      <c r="O876" s="5">
        <f t="shared" si="52"/>
        <v>3.4693532338308457</v>
      </c>
      <c r="P876" s="7">
        <f t="shared" si="53"/>
        <v>32.002753556677376</v>
      </c>
      <c r="Q876" t="s">
        <v>2050</v>
      </c>
      <c r="R876" t="s">
        <v>2051</v>
      </c>
      <c r="S876" s="15">
        <f t="shared" si="54"/>
        <v>40291.208333333336</v>
      </c>
      <c r="T876" s="15">
        <f t="shared" si="55"/>
        <v>40329.208333333336</v>
      </c>
    </row>
    <row r="877" spans="1:20" ht="17" x14ac:dyDescent="0.2">
      <c r="A877">
        <v>875</v>
      </c>
      <c r="B877" t="s">
        <v>1782</v>
      </c>
      <c r="C877" s="3" t="s">
        <v>1783</v>
      </c>
      <c r="D877">
        <v>7900</v>
      </c>
      <c r="E877">
        <v>5465</v>
      </c>
      <c r="F877" t="s">
        <v>14</v>
      </c>
      <c r="G877">
        <v>67</v>
      </c>
      <c r="H877" t="s">
        <v>21</v>
      </c>
      <c r="I877" t="s">
        <v>22</v>
      </c>
      <c r="J877">
        <v>1294898400</v>
      </c>
      <c r="K877">
        <v>1294984800</v>
      </c>
      <c r="L877" t="b">
        <v>0</v>
      </c>
      <c r="M877" t="b">
        <v>0</v>
      </c>
      <c r="N877" t="s">
        <v>23</v>
      </c>
      <c r="O877" s="5">
        <f t="shared" si="52"/>
        <v>0.6917721518987342</v>
      </c>
      <c r="P877" s="7">
        <f t="shared" si="53"/>
        <v>81.567164179104481</v>
      </c>
      <c r="Q877" t="s">
        <v>2031</v>
      </c>
      <c r="R877" t="s">
        <v>2032</v>
      </c>
      <c r="S877" s="15">
        <f t="shared" si="54"/>
        <v>40556.25</v>
      </c>
      <c r="T877" s="15">
        <f t="shared" si="55"/>
        <v>40557.25</v>
      </c>
    </row>
    <row r="878" spans="1:20" ht="34" x14ac:dyDescent="0.2">
      <c r="A878">
        <v>876</v>
      </c>
      <c r="B878" t="s">
        <v>1784</v>
      </c>
      <c r="C878" s="3" t="s">
        <v>1785</v>
      </c>
      <c r="D878">
        <v>8300</v>
      </c>
      <c r="E878">
        <v>2111</v>
      </c>
      <c r="F878" t="s">
        <v>14</v>
      </c>
      <c r="G878">
        <v>57</v>
      </c>
      <c r="H878" t="s">
        <v>15</v>
      </c>
      <c r="I878" t="s">
        <v>16</v>
      </c>
      <c r="J878">
        <v>1559970000</v>
      </c>
      <c r="K878">
        <v>1562043600</v>
      </c>
      <c r="L878" t="b">
        <v>0</v>
      </c>
      <c r="M878" t="b">
        <v>0</v>
      </c>
      <c r="N878" t="s">
        <v>122</v>
      </c>
      <c r="O878" s="5">
        <f t="shared" si="52"/>
        <v>0.25433734939759034</v>
      </c>
      <c r="P878" s="7">
        <f t="shared" si="53"/>
        <v>37.035087719298247</v>
      </c>
      <c r="Q878" t="s">
        <v>2050</v>
      </c>
      <c r="R878" t="s">
        <v>2051</v>
      </c>
      <c r="S878" s="15">
        <f t="shared" si="54"/>
        <v>43624.208333333328</v>
      </c>
      <c r="T878" s="15">
        <f t="shared" si="55"/>
        <v>43648.208333333328</v>
      </c>
    </row>
    <row r="879" spans="1:20" ht="17" x14ac:dyDescent="0.2">
      <c r="A879">
        <v>877</v>
      </c>
      <c r="B879" t="s">
        <v>1786</v>
      </c>
      <c r="C879" s="3" t="s">
        <v>1787</v>
      </c>
      <c r="D879">
        <v>163600</v>
      </c>
      <c r="E879">
        <v>126628</v>
      </c>
      <c r="F879" t="s">
        <v>14</v>
      </c>
      <c r="G879">
        <v>1229</v>
      </c>
      <c r="H879" t="s">
        <v>21</v>
      </c>
      <c r="I879" t="s">
        <v>22</v>
      </c>
      <c r="J879">
        <v>1469509200</v>
      </c>
      <c r="K879">
        <v>1469595600</v>
      </c>
      <c r="L879" t="b">
        <v>0</v>
      </c>
      <c r="M879" t="b">
        <v>0</v>
      </c>
      <c r="N879" t="s">
        <v>17</v>
      </c>
      <c r="O879" s="5">
        <f t="shared" si="52"/>
        <v>0.77400977995110021</v>
      </c>
      <c r="P879" s="7">
        <f t="shared" si="53"/>
        <v>103.033360455655</v>
      </c>
      <c r="Q879" t="s">
        <v>2029</v>
      </c>
      <c r="R879" t="s">
        <v>2030</v>
      </c>
      <c r="S879" s="15">
        <f t="shared" si="54"/>
        <v>42577.208333333328</v>
      </c>
      <c r="T879" s="15">
        <f t="shared" si="55"/>
        <v>42578.208333333328</v>
      </c>
    </row>
    <row r="880" spans="1:20" ht="17" x14ac:dyDescent="0.2">
      <c r="A880">
        <v>878</v>
      </c>
      <c r="B880" t="s">
        <v>1788</v>
      </c>
      <c r="C880" s="3" t="s">
        <v>1789</v>
      </c>
      <c r="D880">
        <v>2700</v>
      </c>
      <c r="E880">
        <v>1012</v>
      </c>
      <c r="F880" t="s">
        <v>14</v>
      </c>
      <c r="G880">
        <v>12</v>
      </c>
      <c r="H880" t="s">
        <v>107</v>
      </c>
      <c r="I880" t="s">
        <v>108</v>
      </c>
      <c r="J880">
        <v>1579068000</v>
      </c>
      <c r="K880">
        <v>1581141600</v>
      </c>
      <c r="L880" t="b">
        <v>0</v>
      </c>
      <c r="M880" t="b">
        <v>0</v>
      </c>
      <c r="N880" t="s">
        <v>148</v>
      </c>
      <c r="O880" s="5">
        <f t="shared" si="52"/>
        <v>0.37481481481481482</v>
      </c>
      <c r="P880" s="7">
        <f t="shared" si="53"/>
        <v>84.333333333333329</v>
      </c>
      <c r="Q880" t="s">
        <v>2031</v>
      </c>
      <c r="R880" t="s">
        <v>2053</v>
      </c>
      <c r="S880" s="15">
        <f t="shared" si="54"/>
        <v>43845.25</v>
      </c>
      <c r="T880" s="15">
        <f t="shared" si="55"/>
        <v>43869.25</v>
      </c>
    </row>
    <row r="881" spans="1:20" ht="17" x14ac:dyDescent="0.2">
      <c r="A881">
        <v>879</v>
      </c>
      <c r="B881" t="s">
        <v>1790</v>
      </c>
      <c r="C881" s="3" t="s">
        <v>1791</v>
      </c>
      <c r="D881">
        <v>1000</v>
      </c>
      <c r="E881">
        <v>5438</v>
      </c>
      <c r="F881" t="s">
        <v>20</v>
      </c>
      <c r="G881">
        <v>53</v>
      </c>
      <c r="H881" t="s">
        <v>21</v>
      </c>
      <c r="I881" t="s">
        <v>22</v>
      </c>
      <c r="J881">
        <v>1487743200</v>
      </c>
      <c r="K881">
        <v>1488520800</v>
      </c>
      <c r="L881" t="b">
        <v>0</v>
      </c>
      <c r="M881" t="b">
        <v>0</v>
      </c>
      <c r="N881" t="s">
        <v>68</v>
      </c>
      <c r="O881" s="5">
        <f t="shared" si="52"/>
        <v>5.4379999999999997</v>
      </c>
      <c r="P881" s="7">
        <f t="shared" si="53"/>
        <v>102.60377358490567</v>
      </c>
      <c r="Q881" t="s">
        <v>2043</v>
      </c>
      <c r="R881" t="s">
        <v>2044</v>
      </c>
      <c r="S881" s="15">
        <f t="shared" si="54"/>
        <v>42788.25</v>
      </c>
      <c r="T881" s="15">
        <f t="shared" si="55"/>
        <v>42797.25</v>
      </c>
    </row>
    <row r="882" spans="1:20" ht="17" x14ac:dyDescent="0.2">
      <c r="A882">
        <v>880</v>
      </c>
      <c r="B882" t="s">
        <v>1792</v>
      </c>
      <c r="C882" s="3" t="s">
        <v>1793</v>
      </c>
      <c r="D882">
        <v>84500</v>
      </c>
      <c r="E882">
        <v>193101</v>
      </c>
      <c r="F882" t="s">
        <v>20</v>
      </c>
      <c r="G882">
        <v>2414</v>
      </c>
      <c r="H882" t="s">
        <v>21</v>
      </c>
      <c r="I882" t="s">
        <v>22</v>
      </c>
      <c r="J882">
        <v>1563685200</v>
      </c>
      <c r="K882">
        <v>1563858000</v>
      </c>
      <c r="L882" t="b">
        <v>0</v>
      </c>
      <c r="M882" t="b">
        <v>0</v>
      </c>
      <c r="N882" t="s">
        <v>50</v>
      </c>
      <c r="O882" s="5">
        <f t="shared" si="52"/>
        <v>2.2852189349112426</v>
      </c>
      <c r="P882" s="7">
        <f t="shared" si="53"/>
        <v>79.992129246064621</v>
      </c>
      <c r="Q882" t="s">
        <v>2031</v>
      </c>
      <c r="R882" t="s">
        <v>2039</v>
      </c>
      <c r="S882" s="15">
        <f t="shared" si="54"/>
        <v>43667.208333333328</v>
      </c>
      <c r="T882" s="15">
        <f t="shared" si="55"/>
        <v>43669.208333333328</v>
      </c>
    </row>
    <row r="883" spans="1:20" ht="17" x14ac:dyDescent="0.2">
      <c r="A883">
        <v>881</v>
      </c>
      <c r="B883" t="s">
        <v>1794</v>
      </c>
      <c r="C883" s="3" t="s">
        <v>1795</v>
      </c>
      <c r="D883">
        <v>81300</v>
      </c>
      <c r="E883">
        <v>31665</v>
      </c>
      <c r="F883" t="s">
        <v>14</v>
      </c>
      <c r="G883">
        <v>452</v>
      </c>
      <c r="H883" t="s">
        <v>21</v>
      </c>
      <c r="I883" t="s">
        <v>22</v>
      </c>
      <c r="J883">
        <v>1436418000</v>
      </c>
      <c r="K883">
        <v>1438923600</v>
      </c>
      <c r="L883" t="b">
        <v>0</v>
      </c>
      <c r="M883" t="b">
        <v>1</v>
      </c>
      <c r="N883" t="s">
        <v>33</v>
      </c>
      <c r="O883" s="5">
        <f t="shared" si="52"/>
        <v>0.38948339483394834</v>
      </c>
      <c r="P883" s="7">
        <f t="shared" si="53"/>
        <v>70.055309734513273</v>
      </c>
      <c r="Q883" t="s">
        <v>2035</v>
      </c>
      <c r="R883" t="s">
        <v>2036</v>
      </c>
      <c r="S883" s="15">
        <f t="shared" si="54"/>
        <v>42194.208333333328</v>
      </c>
      <c r="T883" s="15">
        <f t="shared" si="55"/>
        <v>42223.208333333328</v>
      </c>
    </row>
    <row r="884" spans="1:20" ht="17" x14ac:dyDescent="0.2">
      <c r="A884">
        <v>882</v>
      </c>
      <c r="B884" t="s">
        <v>1796</v>
      </c>
      <c r="C884" s="3" t="s">
        <v>1797</v>
      </c>
      <c r="D884">
        <v>800</v>
      </c>
      <c r="E884">
        <v>2960</v>
      </c>
      <c r="F884" t="s">
        <v>20</v>
      </c>
      <c r="G884">
        <v>80</v>
      </c>
      <c r="H884" t="s">
        <v>21</v>
      </c>
      <c r="I884" t="s">
        <v>22</v>
      </c>
      <c r="J884">
        <v>1421820000</v>
      </c>
      <c r="K884">
        <v>1422165600</v>
      </c>
      <c r="L884" t="b">
        <v>0</v>
      </c>
      <c r="M884" t="b">
        <v>0</v>
      </c>
      <c r="N884" t="s">
        <v>33</v>
      </c>
      <c r="O884" s="5">
        <f t="shared" si="52"/>
        <v>3.7</v>
      </c>
      <c r="P884" s="7">
        <f t="shared" si="53"/>
        <v>37</v>
      </c>
      <c r="Q884" t="s">
        <v>2035</v>
      </c>
      <c r="R884" t="s">
        <v>2036</v>
      </c>
      <c r="S884" s="15">
        <f t="shared" si="54"/>
        <v>42025.25</v>
      </c>
      <c r="T884" s="15">
        <f t="shared" si="55"/>
        <v>42029.25</v>
      </c>
    </row>
    <row r="885" spans="1:20" ht="34" x14ac:dyDescent="0.2">
      <c r="A885">
        <v>883</v>
      </c>
      <c r="B885" t="s">
        <v>1798</v>
      </c>
      <c r="C885" s="3" t="s">
        <v>1799</v>
      </c>
      <c r="D885">
        <v>3400</v>
      </c>
      <c r="E885">
        <v>8089</v>
      </c>
      <c r="F885" t="s">
        <v>20</v>
      </c>
      <c r="G885">
        <v>193</v>
      </c>
      <c r="H885" t="s">
        <v>21</v>
      </c>
      <c r="I885" t="s">
        <v>22</v>
      </c>
      <c r="J885">
        <v>1274763600</v>
      </c>
      <c r="K885">
        <v>1277874000</v>
      </c>
      <c r="L885" t="b">
        <v>0</v>
      </c>
      <c r="M885" t="b">
        <v>0</v>
      </c>
      <c r="N885" t="s">
        <v>100</v>
      </c>
      <c r="O885" s="5">
        <f t="shared" si="52"/>
        <v>2.3791176470588233</v>
      </c>
      <c r="P885" s="7">
        <f t="shared" si="53"/>
        <v>41.911917098445599</v>
      </c>
      <c r="Q885" t="s">
        <v>2037</v>
      </c>
      <c r="R885" t="s">
        <v>2048</v>
      </c>
      <c r="S885" s="15">
        <f t="shared" si="54"/>
        <v>40323.208333333336</v>
      </c>
      <c r="T885" s="15">
        <f t="shared" si="55"/>
        <v>40359.208333333336</v>
      </c>
    </row>
    <row r="886" spans="1:20" ht="17" x14ac:dyDescent="0.2">
      <c r="A886">
        <v>884</v>
      </c>
      <c r="B886" t="s">
        <v>1800</v>
      </c>
      <c r="C886" s="3" t="s">
        <v>1801</v>
      </c>
      <c r="D886">
        <v>170800</v>
      </c>
      <c r="E886">
        <v>109374</v>
      </c>
      <c r="F886" t="s">
        <v>14</v>
      </c>
      <c r="G886">
        <v>1886</v>
      </c>
      <c r="H886" t="s">
        <v>21</v>
      </c>
      <c r="I886" t="s">
        <v>22</v>
      </c>
      <c r="J886">
        <v>1399179600</v>
      </c>
      <c r="K886">
        <v>1399352400</v>
      </c>
      <c r="L886" t="b">
        <v>0</v>
      </c>
      <c r="M886" t="b">
        <v>1</v>
      </c>
      <c r="N886" t="s">
        <v>33</v>
      </c>
      <c r="O886" s="5">
        <f t="shared" si="52"/>
        <v>0.64036299765807958</v>
      </c>
      <c r="P886" s="7">
        <f t="shared" si="53"/>
        <v>57.992576882290564</v>
      </c>
      <c r="Q886" t="s">
        <v>2035</v>
      </c>
      <c r="R886" t="s">
        <v>2036</v>
      </c>
      <c r="S886" s="15">
        <f t="shared" si="54"/>
        <v>41763.208333333336</v>
      </c>
      <c r="T886" s="15">
        <f t="shared" si="55"/>
        <v>41765.208333333336</v>
      </c>
    </row>
    <row r="887" spans="1:20" ht="17" x14ac:dyDescent="0.2">
      <c r="A887">
        <v>885</v>
      </c>
      <c r="B887" t="s">
        <v>1802</v>
      </c>
      <c r="C887" s="3" t="s">
        <v>1803</v>
      </c>
      <c r="D887">
        <v>1800</v>
      </c>
      <c r="E887">
        <v>2129</v>
      </c>
      <c r="F887" t="s">
        <v>20</v>
      </c>
      <c r="G887">
        <v>52</v>
      </c>
      <c r="H887" t="s">
        <v>21</v>
      </c>
      <c r="I887" t="s">
        <v>22</v>
      </c>
      <c r="J887">
        <v>1275800400</v>
      </c>
      <c r="K887">
        <v>1279083600</v>
      </c>
      <c r="L887" t="b">
        <v>0</v>
      </c>
      <c r="M887" t="b">
        <v>0</v>
      </c>
      <c r="N887" t="s">
        <v>33</v>
      </c>
      <c r="O887" s="5">
        <f t="shared" si="52"/>
        <v>1.1827777777777777</v>
      </c>
      <c r="P887" s="7">
        <f t="shared" si="53"/>
        <v>40.942307692307693</v>
      </c>
      <c r="Q887" t="s">
        <v>2035</v>
      </c>
      <c r="R887" t="s">
        <v>2036</v>
      </c>
      <c r="S887" s="15">
        <f t="shared" si="54"/>
        <v>40335.208333333336</v>
      </c>
      <c r="T887" s="15">
        <f t="shared" si="55"/>
        <v>40373.208333333336</v>
      </c>
    </row>
    <row r="888" spans="1:20" ht="17" x14ac:dyDescent="0.2">
      <c r="A888">
        <v>886</v>
      </c>
      <c r="B888" t="s">
        <v>1804</v>
      </c>
      <c r="C888" s="3" t="s">
        <v>1805</v>
      </c>
      <c r="D888">
        <v>150600</v>
      </c>
      <c r="E888">
        <v>127745</v>
      </c>
      <c r="F888" t="s">
        <v>14</v>
      </c>
      <c r="G888">
        <v>1825</v>
      </c>
      <c r="H888" t="s">
        <v>21</v>
      </c>
      <c r="I888" t="s">
        <v>22</v>
      </c>
      <c r="J888">
        <v>1282798800</v>
      </c>
      <c r="K888">
        <v>1284354000</v>
      </c>
      <c r="L888" t="b">
        <v>0</v>
      </c>
      <c r="M888" t="b">
        <v>0</v>
      </c>
      <c r="N888" t="s">
        <v>60</v>
      </c>
      <c r="O888" s="5">
        <f t="shared" si="52"/>
        <v>0.84824037184594958</v>
      </c>
      <c r="P888" s="7">
        <f t="shared" si="53"/>
        <v>69.9972602739726</v>
      </c>
      <c r="Q888" t="s">
        <v>2031</v>
      </c>
      <c r="R888" t="s">
        <v>2041</v>
      </c>
      <c r="S888" s="15">
        <f t="shared" si="54"/>
        <v>40416.208333333336</v>
      </c>
      <c r="T888" s="15">
        <f t="shared" si="55"/>
        <v>40434.208333333336</v>
      </c>
    </row>
    <row r="889" spans="1:20" ht="34" x14ac:dyDescent="0.2">
      <c r="A889">
        <v>887</v>
      </c>
      <c r="B889" t="s">
        <v>1806</v>
      </c>
      <c r="C889" s="3" t="s">
        <v>1807</v>
      </c>
      <c r="D889">
        <v>7800</v>
      </c>
      <c r="E889">
        <v>2289</v>
      </c>
      <c r="F889" t="s">
        <v>14</v>
      </c>
      <c r="G889">
        <v>31</v>
      </c>
      <c r="H889" t="s">
        <v>21</v>
      </c>
      <c r="I889" t="s">
        <v>22</v>
      </c>
      <c r="J889">
        <v>1437109200</v>
      </c>
      <c r="K889">
        <v>1441170000</v>
      </c>
      <c r="L889" t="b">
        <v>0</v>
      </c>
      <c r="M889" t="b">
        <v>1</v>
      </c>
      <c r="N889" t="s">
        <v>33</v>
      </c>
      <c r="O889" s="5">
        <f t="shared" si="52"/>
        <v>0.29346153846153844</v>
      </c>
      <c r="P889" s="7">
        <f t="shared" si="53"/>
        <v>73.838709677419359</v>
      </c>
      <c r="Q889" t="s">
        <v>2035</v>
      </c>
      <c r="R889" t="s">
        <v>2036</v>
      </c>
      <c r="S889" s="15">
        <f t="shared" si="54"/>
        <v>42202.208333333328</v>
      </c>
      <c r="T889" s="15">
        <f t="shared" si="55"/>
        <v>42249.208333333328</v>
      </c>
    </row>
    <row r="890" spans="1:20" ht="34" x14ac:dyDescent="0.2">
      <c r="A890">
        <v>888</v>
      </c>
      <c r="B890" t="s">
        <v>1808</v>
      </c>
      <c r="C890" s="3" t="s">
        <v>1809</v>
      </c>
      <c r="D890">
        <v>5800</v>
      </c>
      <c r="E890">
        <v>12174</v>
      </c>
      <c r="F890" t="s">
        <v>20</v>
      </c>
      <c r="G890">
        <v>290</v>
      </c>
      <c r="H890" t="s">
        <v>21</v>
      </c>
      <c r="I890" t="s">
        <v>22</v>
      </c>
      <c r="J890">
        <v>1491886800</v>
      </c>
      <c r="K890">
        <v>1493528400</v>
      </c>
      <c r="L890" t="b">
        <v>0</v>
      </c>
      <c r="M890" t="b">
        <v>0</v>
      </c>
      <c r="N890" t="s">
        <v>33</v>
      </c>
      <c r="O890" s="5">
        <f t="shared" si="52"/>
        <v>2.0989655172413793</v>
      </c>
      <c r="P890" s="7">
        <f t="shared" si="53"/>
        <v>41.979310344827589</v>
      </c>
      <c r="Q890" t="s">
        <v>2035</v>
      </c>
      <c r="R890" t="s">
        <v>2036</v>
      </c>
      <c r="S890" s="15">
        <f t="shared" si="54"/>
        <v>42836.208333333328</v>
      </c>
      <c r="T890" s="15">
        <f t="shared" si="55"/>
        <v>42855.208333333328</v>
      </c>
    </row>
    <row r="891" spans="1:20" ht="17" x14ac:dyDescent="0.2">
      <c r="A891">
        <v>889</v>
      </c>
      <c r="B891" t="s">
        <v>1810</v>
      </c>
      <c r="C891" s="3" t="s">
        <v>1811</v>
      </c>
      <c r="D891">
        <v>5600</v>
      </c>
      <c r="E891">
        <v>9508</v>
      </c>
      <c r="F891" t="s">
        <v>20</v>
      </c>
      <c r="G891">
        <v>122</v>
      </c>
      <c r="H891" t="s">
        <v>21</v>
      </c>
      <c r="I891" t="s">
        <v>22</v>
      </c>
      <c r="J891">
        <v>1394600400</v>
      </c>
      <c r="K891">
        <v>1395205200</v>
      </c>
      <c r="L891" t="b">
        <v>0</v>
      </c>
      <c r="M891" t="b">
        <v>1</v>
      </c>
      <c r="N891" t="s">
        <v>50</v>
      </c>
      <c r="O891" s="5">
        <f t="shared" si="52"/>
        <v>1.697857142857143</v>
      </c>
      <c r="P891" s="7">
        <f t="shared" si="53"/>
        <v>77.93442622950819</v>
      </c>
      <c r="Q891" t="s">
        <v>2031</v>
      </c>
      <c r="R891" t="s">
        <v>2039</v>
      </c>
      <c r="S891" s="15">
        <f t="shared" si="54"/>
        <v>41710.208333333336</v>
      </c>
      <c r="T891" s="15">
        <f t="shared" si="55"/>
        <v>41717.208333333336</v>
      </c>
    </row>
    <row r="892" spans="1:20" ht="17" x14ac:dyDescent="0.2">
      <c r="A892">
        <v>890</v>
      </c>
      <c r="B892" t="s">
        <v>1812</v>
      </c>
      <c r="C892" s="3" t="s">
        <v>1813</v>
      </c>
      <c r="D892">
        <v>134400</v>
      </c>
      <c r="E892">
        <v>155849</v>
      </c>
      <c r="F892" t="s">
        <v>20</v>
      </c>
      <c r="G892">
        <v>1470</v>
      </c>
      <c r="H892" t="s">
        <v>21</v>
      </c>
      <c r="I892" t="s">
        <v>22</v>
      </c>
      <c r="J892">
        <v>1561352400</v>
      </c>
      <c r="K892">
        <v>1561438800</v>
      </c>
      <c r="L892" t="b">
        <v>0</v>
      </c>
      <c r="M892" t="b">
        <v>0</v>
      </c>
      <c r="N892" t="s">
        <v>60</v>
      </c>
      <c r="O892" s="5">
        <f t="shared" si="52"/>
        <v>1.1595907738095239</v>
      </c>
      <c r="P892" s="7">
        <f t="shared" si="53"/>
        <v>106.01972789115646</v>
      </c>
      <c r="Q892" t="s">
        <v>2031</v>
      </c>
      <c r="R892" t="s">
        <v>2041</v>
      </c>
      <c r="S892" s="15">
        <f t="shared" si="54"/>
        <v>43640.208333333328</v>
      </c>
      <c r="T892" s="15">
        <f t="shared" si="55"/>
        <v>43641.208333333328</v>
      </c>
    </row>
    <row r="893" spans="1:20" ht="34" x14ac:dyDescent="0.2">
      <c r="A893">
        <v>891</v>
      </c>
      <c r="B893" t="s">
        <v>1814</v>
      </c>
      <c r="C893" s="3" t="s">
        <v>1815</v>
      </c>
      <c r="D893">
        <v>3000</v>
      </c>
      <c r="E893">
        <v>7758</v>
      </c>
      <c r="F893" t="s">
        <v>20</v>
      </c>
      <c r="G893">
        <v>165</v>
      </c>
      <c r="H893" t="s">
        <v>15</v>
      </c>
      <c r="I893" t="s">
        <v>16</v>
      </c>
      <c r="J893">
        <v>1322892000</v>
      </c>
      <c r="K893">
        <v>1326693600</v>
      </c>
      <c r="L893" t="b">
        <v>0</v>
      </c>
      <c r="M893" t="b">
        <v>0</v>
      </c>
      <c r="N893" t="s">
        <v>42</v>
      </c>
      <c r="O893" s="5">
        <f t="shared" si="52"/>
        <v>2.5859999999999999</v>
      </c>
      <c r="P893" s="7">
        <f t="shared" si="53"/>
        <v>47.018181818181816</v>
      </c>
      <c r="Q893" t="s">
        <v>2037</v>
      </c>
      <c r="R893" t="s">
        <v>2038</v>
      </c>
      <c r="S893" s="15">
        <f t="shared" si="54"/>
        <v>40880.25</v>
      </c>
      <c r="T893" s="15">
        <f t="shared" si="55"/>
        <v>40924.25</v>
      </c>
    </row>
    <row r="894" spans="1:20" ht="17" x14ac:dyDescent="0.2">
      <c r="A894">
        <v>892</v>
      </c>
      <c r="B894" t="s">
        <v>1816</v>
      </c>
      <c r="C894" s="3" t="s">
        <v>1817</v>
      </c>
      <c r="D894">
        <v>6000</v>
      </c>
      <c r="E894">
        <v>13835</v>
      </c>
      <c r="F894" t="s">
        <v>20</v>
      </c>
      <c r="G894">
        <v>182</v>
      </c>
      <c r="H894" t="s">
        <v>21</v>
      </c>
      <c r="I894" t="s">
        <v>22</v>
      </c>
      <c r="J894">
        <v>1274418000</v>
      </c>
      <c r="K894">
        <v>1277960400</v>
      </c>
      <c r="L894" t="b">
        <v>0</v>
      </c>
      <c r="M894" t="b">
        <v>0</v>
      </c>
      <c r="N894" t="s">
        <v>206</v>
      </c>
      <c r="O894" s="5">
        <f t="shared" si="52"/>
        <v>2.3058333333333332</v>
      </c>
      <c r="P894" s="7">
        <f t="shared" si="53"/>
        <v>76.016483516483518</v>
      </c>
      <c r="Q894" t="s">
        <v>2043</v>
      </c>
      <c r="R894" t="s">
        <v>2055</v>
      </c>
      <c r="S894" s="15">
        <f t="shared" si="54"/>
        <v>40319.208333333336</v>
      </c>
      <c r="T894" s="15">
        <f t="shared" si="55"/>
        <v>40360.208333333336</v>
      </c>
    </row>
    <row r="895" spans="1:20" ht="17" x14ac:dyDescent="0.2">
      <c r="A895">
        <v>893</v>
      </c>
      <c r="B895" t="s">
        <v>1818</v>
      </c>
      <c r="C895" s="3" t="s">
        <v>1819</v>
      </c>
      <c r="D895">
        <v>8400</v>
      </c>
      <c r="E895">
        <v>10770</v>
      </c>
      <c r="F895" t="s">
        <v>20</v>
      </c>
      <c r="G895">
        <v>199</v>
      </c>
      <c r="H895" t="s">
        <v>107</v>
      </c>
      <c r="I895" t="s">
        <v>108</v>
      </c>
      <c r="J895">
        <v>1434344400</v>
      </c>
      <c r="K895">
        <v>1434690000</v>
      </c>
      <c r="L895" t="b">
        <v>0</v>
      </c>
      <c r="M895" t="b">
        <v>1</v>
      </c>
      <c r="N895" t="s">
        <v>42</v>
      </c>
      <c r="O895" s="5">
        <f t="shared" si="52"/>
        <v>1.2821428571428573</v>
      </c>
      <c r="P895" s="7">
        <f t="shared" si="53"/>
        <v>54.120603015075375</v>
      </c>
      <c r="Q895" t="s">
        <v>2037</v>
      </c>
      <c r="R895" t="s">
        <v>2038</v>
      </c>
      <c r="S895" s="15">
        <f t="shared" si="54"/>
        <v>42170.208333333328</v>
      </c>
      <c r="T895" s="15">
        <f t="shared" si="55"/>
        <v>42174.208333333328</v>
      </c>
    </row>
    <row r="896" spans="1:20" ht="17" x14ac:dyDescent="0.2">
      <c r="A896">
        <v>894</v>
      </c>
      <c r="B896" t="s">
        <v>1820</v>
      </c>
      <c r="C896" s="3" t="s">
        <v>1821</v>
      </c>
      <c r="D896">
        <v>1700</v>
      </c>
      <c r="E896">
        <v>3208</v>
      </c>
      <c r="F896" t="s">
        <v>20</v>
      </c>
      <c r="G896">
        <v>56</v>
      </c>
      <c r="H896" t="s">
        <v>40</v>
      </c>
      <c r="I896" t="s">
        <v>41</v>
      </c>
      <c r="J896">
        <v>1373518800</v>
      </c>
      <c r="K896">
        <v>1376110800</v>
      </c>
      <c r="L896" t="b">
        <v>0</v>
      </c>
      <c r="M896" t="b">
        <v>1</v>
      </c>
      <c r="N896" t="s">
        <v>269</v>
      </c>
      <c r="O896" s="5">
        <f t="shared" si="52"/>
        <v>1.8870588235294117</v>
      </c>
      <c r="P896" s="7">
        <f t="shared" si="53"/>
        <v>57.285714285714285</v>
      </c>
      <c r="Q896" t="s">
        <v>2037</v>
      </c>
      <c r="R896" t="s">
        <v>2056</v>
      </c>
      <c r="S896" s="15">
        <f t="shared" si="54"/>
        <v>41466.208333333336</v>
      </c>
      <c r="T896" s="15">
        <f t="shared" si="55"/>
        <v>41496.208333333336</v>
      </c>
    </row>
    <row r="897" spans="1:20" ht="34" x14ac:dyDescent="0.2">
      <c r="A897">
        <v>895</v>
      </c>
      <c r="B897" t="s">
        <v>1822</v>
      </c>
      <c r="C897" s="3" t="s">
        <v>1823</v>
      </c>
      <c r="D897">
        <v>159800</v>
      </c>
      <c r="E897">
        <v>11108</v>
      </c>
      <c r="F897" t="s">
        <v>14</v>
      </c>
      <c r="G897">
        <v>107</v>
      </c>
      <c r="H897" t="s">
        <v>21</v>
      </c>
      <c r="I897" t="s">
        <v>22</v>
      </c>
      <c r="J897">
        <v>1517637600</v>
      </c>
      <c r="K897">
        <v>1518415200</v>
      </c>
      <c r="L897" t="b">
        <v>0</v>
      </c>
      <c r="M897" t="b">
        <v>0</v>
      </c>
      <c r="N897" t="s">
        <v>33</v>
      </c>
      <c r="O897" s="5">
        <f t="shared" si="52"/>
        <v>6.9511889862327911E-2</v>
      </c>
      <c r="P897" s="7">
        <f t="shared" si="53"/>
        <v>103.81308411214954</v>
      </c>
      <c r="Q897" t="s">
        <v>2035</v>
      </c>
      <c r="R897" t="s">
        <v>2036</v>
      </c>
      <c r="S897" s="15">
        <f t="shared" si="54"/>
        <v>43134.25</v>
      </c>
      <c r="T897" s="15">
        <f t="shared" si="55"/>
        <v>43143.25</v>
      </c>
    </row>
    <row r="898" spans="1:20" ht="34" x14ac:dyDescent="0.2">
      <c r="A898">
        <v>896</v>
      </c>
      <c r="B898" t="s">
        <v>1824</v>
      </c>
      <c r="C898" s="3" t="s">
        <v>1825</v>
      </c>
      <c r="D898">
        <v>19800</v>
      </c>
      <c r="E898">
        <v>153338</v>
      </c>
      <c r="F898" t="s">
        <v>20</v>
      </c>
      <c r="G898">
        <v>1460</v>
      </c>
      <c r="H898" t="s">
        <v>26</v>
      </c>
      <c r="I898" t="s">
        <v>27</v>
      </c>
      <c r="J898">
        <v>1310619600</v>
      </c>
      <c r="K898">
        <v>1310878800</v>
      </c>
      <c r="L898" t="b">
        <v>0</v>
      </c>
      <c r="M898" t="b">
        <v>1</v>
      </c>
      <c r="N898" t="s">
        <v>17</v>
      </c>
      <c r="O898" s="5">
        <f t="shared" si="52"/>
        <v>7.7443434343434348</v>
      </c>
      <c r="P898" s="7">
        <f t="shared" si="53"/>
        <v>105.02602739726028</v>
      </c>
      <c r="Q898" t="s">
        <v>2029</v>
      </c>
      <c r="R898" t="s">
        <v>2030</v>
      </c>
      <c r="S898" s="15">
        <f t="shared" si="54"/>
        <v>40738.208333333336</v>
      </c>
      <c r="T898" s="15">
        <f t="shared" si="55"/>
        <v>40741.208333333336</v>
      </c>
    </row>
    <row r="899" spans="1:20" ht="17" x14ac:dyDescent="0.2">
      <c r="A899">
        <v>897</v>
      </c>
      <c r="B899" t="s">
        <v>1826</v>
      </c>
      <c r="C899" s="3" t="s">
        <v>1827</v>
      </c>
      <c r="D899">
        <v>8800</v>
      </c>
      <c r="E899">
        <v>2437</v>
      </c>
      <c r="F899" t="s">
        <v>14</v>
      </c>
      <c r="G899">
        <v>27</v>
      </c>
      <c r="H899" t="s">
        <v>21</v>
      </c>
      <c r="I899" t="s">
        <v>22</v>
      </c>
      <c r="J899">
        <v>1556427600</v>
      </c>
      <c r="K899">
        <v>1556600400</v>
      </c>
      <c r="L899" t="b">
        <v>0</v>
      </c>
      <c r="M899" t="b">
        <v>0</v>
      </c>
      <c r="N899" t="s">
        <v>33</v>
      </c>
      <c r="O899" s="5">
        <f t="shared" ref="O899:O962" si="56">E899/D899</f>
        <v>0.27693181818181817</v>
      </c>
      <c r="P899" s="7">
        <f t="shared" ref="P899:P962" si="57">IFERROR(E899/G899,0)</f>
        <v>90.259259259259252</v>
      </c>
      <c r="Q899" t="s">
        <v>2035</v>
      </c>
      <c r="R899" t="s">
        <v>2036</v>
      </c>
      <c r="S899" s="15">
        <f t="shared" ref="S899:S962" si="58">(((J899/60)/60/24)+DATE(1970,1,1))</f>
        <v>43583.208333333328</v>
      </c>
      <c r="T899" s="15">
        <f t="shared" ref="T899:T962" si="59">(((K899/60)/60)/24)+DATE(1970,1,1)</f>
        <v>43585.208333333328</v>
      </c>
    </row>
    <row r="900" spans="1:20" ht="17" x14ac:dyDescent="0.2">
      <c r="A900">
        <v>898</v>
      </c>
      <c r="B900" t="s">
        <v>1828</v>
      </c>
      <c r="C900" s="3" t="s">
        <v>1829</v>
      </c>
      <c r="D900">
        <v>179100</v>
      </c>
      <c r="E900">
        <v>93991</v>
      </c>
      <c r="F900" t="s">
        <v>14</v>
      </c>
      <c r="G900">
        <v>1221</v>
      </c>
      <c r="H900" t="s">
        <v>21</v>
      </c>
      <c r="I900" t="s">
        <v>22</v>
      </c>
      <c r="J900">
        <v>1576476000</v>
      </c>
      <c r="K900">
        <v>1576994400</v>
      </c>
      <c r="L900" t="b">
        <v>0</v>
      </c>
      <c r="M900" t="b">
        <v>0</v>
      </c>
      <c r="N900" t="s">
        <v>42</v>
      </c>
      <c r="O900" s="5">
        <f t="shared" si="56"/>
        <v>0.52479620323841425</v>
      </c>
      <c r="P900" s="7">
        <f t="shared" si="57"/>
        <v>76.978705978705975</v>
      </c>
      <c r="Q900" t="s">
        <v>2037</v>
      </c>
      <c r="R900" t="s">
        <v>2038</v>
      </c>
      <c r="S900" s="15">
        <f t="shared" si="58"/>
        <v>43815.25</v>
      </c>
      <c r="T900" s="15">
        <f t="shared" si="59"/>
        <v>43821.25</v>
      </c>
    </row>
    <row r="901" spans="1:20" ht="17" x14ac:dyDescent="0.2">
      <c r="A901">
        <v>899</v>
      </c>
      <c r="B901" t="s">
        <v>1830</v>
      </c>
      <c r="C901" s="3" t="s">
        <v>1831</v>
      </c>
      <c r="D901">
        <v>3100</v>
      </c>
      <c r="E901">
        <v>12620</v>
      </c>
      <c r="F901" t="s">
        <v>20</v>
      </c>
      <c r="G901">
        <v>123</v>
      </c>
      <c r="H901" t="s">
        <v>98</v>
      </c>
      <c r="I901" t="s">
        <v>99</v>
      </c>
      <c r="J901">
        <v>1381122000</v>
      </c>
      <c r="K901">
        <v>1382677200</v>
      </c>
      <c r="L901" t="b">
        <v>0</v>
      </c>
      <c r="M901" t="b">
        <v>0</v>
      </c>
      <c r="N901" t="s">
        <v>159</v>
      </c>
      <c r="O901" s="5">
        <f t="shared" si="56"/>
        <v>4.0709677419354842</v>
      </c>
      <c r="P901" s="7">
        <f t="shared" si="57"/>
        <v>102.60162601626017</v>
      </c>
      <c r="Q901" t="s">
        <v>2031</v>
      </c>
      <c r="R901" t="s">
        <v>2054</v>
      </c>
      <c r="S901" s="15">
        <f t="shared" si="58"/>
        <v>41554.208333333336</v>
      </c>
      <c r="T901" s="15">
        <f t="shared" si="59"/>
        <v>41572.208333333336</v>
      </c>
    </row>
    <row r="902" spans="1:20" ht="17" x14ac:dyDescent="0.2">
      <c r="A902">
        <v>900</v>
      </c>
      <c r="B902" t="s">
        <v>1832</v>
      </c>
      <c r="C902" s="3" t="s">
        <v>1833</v>
      </c>
      <c r="D902">
        <v>100</v>
      </c>
      <c r="E902">
        <v>2</v>
      </c>
      <c r="F902" t="s">
        <v>14</v>
      </c>
      <c r="G902">
        <v>1</v>
      </c>
      <c r="H902" t="s">
        <v>21</v>
      </c>
      <c r="I902" t="s">
        <v>22</v>
      </c>
      <c r="J902">
        <v>1411102800</v>
      </c>
      <c r="K902">
        <v>1411189200</v>
      </c>
      <c r="L902" t="b">
        <v>0</v>
      </c>
      <c r="M902" t="b">
        <v>1</v>
      </c>
      <c r="N902" t="s">
        <v>28</v>
      </c>
      <c r="O902" s="5">
        <f t="shared" si="56"/>
        <v>0.02</v>
      </c>
      <c r="P902" s="7">
        <f t="shared" si="57"/>
        <v>2</v>
      </c>
      <c r="Q902" t="s">
        <v>2033</v>
      </c>
      <c r="R902" t="s">
        <v>2034</v>
      </c>
      <c r="S902" s="15">
        <f t="shared" si="58"/>
        <v>41901.208333333336</v>
      </c>
      <c r="T902" s="15">
        <f t="shared" si="59"/>
        <v>41902.208333333336</v>
      </c>
    </row>
    <row r="903" spans="1:20" ht="17" x14ac:dyDescent="0.2">
      <c r="A903">
        <v>901</v>
      </c>
      <c r="B903" t="s">
        <v>1834</v>
      </c>
      <c r="C903" s="3" t="s">
        <v>1835</v>
      </c>
      <c r="D903">
        <v>5600</v>
      </c>
      <c r="E903">
        <v>8746</v>
      </c>
      <c r="F903" t="s">
        <v>20</v>
      </c>
      <c r="G903">
        <v>159</v>
      </c>
      <c r="H903" t="s">
        <v>21</v>
      </c>
      <c r="I903" t="s">
        <v>22</v>
      </c>
      <c r="J903">
        <v>1531803600</v>
      </c>
      <c r="K903">
        <v>1534654800</v>
      </c>
      <c r="L903" t="b">
        <v>0</v>
      </c>
      <c r="M903" t="b">
        <v>1</v>
      </c>
      <c r="N903" t="s">
        <v>23</v>
      </c>
      <c r="O903" s="5">
        <f t="shared" si="56"/>
        <v>1.5617857142857143</v>
      </c>
      <c r="P903" s="7">
        <f t="shared" si="57"/>
        <v>55.0062893081761</v>
      </c>
      <c r="Q903" t="s">
        <v>2031</v>
      </c>
      <c r="R903" t="s">
        <v>2032</v>
      </c>
      <c r="S903" s="15">
        <f t="shared" si="58"/>
        <v>43298.208333333328</v>
      </c>
      <c r="T903" s="15">
        <f t="shared" si="59"/>
        <v>43331.208333333328</v>
      </c>
    </row>
    <row r="904" spans="1:20" ht="17" x14ac:dyDescent="0.2">
      <c r="A904">
        <v>902</v>
      </c>
      <c r="B904" t="s">
        <v>1836</v>
      </c>
      <c r="C904" s="3" t="s">
        <v>1837</v>
      </c>
      <c r="D904">
        <v>1400</v>
      </c>
      <c r="E904">
        <v>3534</v>
      </c>
      <c r="F904" t="s">
        <v>20</v>
      </c>
      <c r="G904">
        <v>110</v>
      </c>
      <c r="H904" t="s">
        <v>21</v>
      </c>
      <c r="I904" t="s">
        <v>22</v>
      </c>
      <c r="J904">
        <v>1454133600</v>
      </c>
      <c r="K904">
        <v>1457762400</v>
      </c>
      <c r="L904" t="b">
        <v>0</v>
      </c>
      <c r="M904" t="b">
        <v>0</v>
      </c>
      <c r="N904" t="s">
        <v>28</v>
      </c>
      <c r="O904" s="5">
        <f t="shared" si="56"/>
        <v>2.5242857142857145</v>
      </c>
      <c r="P904" s="7">
        <f t="shared" si="57"/>
        <v>32.127272727272725</v>
      </c>
      <c r="Q904" t="s">
        <v>2033</v>
      </c>
      <c r="R904" t="s">
        <v>2034</v>
      </c>
      <c r="S904" s="15">
        <f t="shared" si="58"/>
        <v>42399.25</v>
      </c>
      <c r="T904" s="15">
        <f t="shared" si="59"/>
        <v>42441.25</v>
      </c>
    </row>
    <row r="905" spans="1:20" ht="34" x14ac:dyDescent="0.2">
      <c r="A905">
        <v>903</v>
      </c>
      <c r="B905" t="s">
        <v>1838</v>
      </c>
      <c r="C905" s="3" t="s">
        <v>1839</v>
      </c>
      <c r="D905">
        <v>41000</v>
      </c>
      <c r="E905">
        <v>709</v>
      </c>
      <c r="F905" t="s">
        <v>47</v>
      </c>
      <c r="G905">
        <v>14</v>
      </c>
      <c r="H905" t="s">
        <v>21</v>
      </c>
      <c r="I905" t="s">
        <v>22</v>
      </c>
      <c r="J905">
        <v>1336194000</v>
      </c>
      <c r="K905">
        <v>1337490000</v>
      </c>
      <c r="L905" t="b">
        <v>0</v>
      </c>
      <c r="M905" t="b">
        <v>1</v>
      </c>
      <c r="N905" t="s">
        <v>68</v>
      </c>
      <c r="O905" s="5">
        <f t="shared" si="56"/>
        <v>1.729268292682927E-2</v>
      </c>
      <c r="P905" s="7">
        <f t="shared" si="57"/>
        <v>50.642857142857146</v>
      </c>
      <c r="Q905" t="s">
        <v>2043</v>
      </c>
      <c r="R905" t="s">
        <v>2044</v>
      </c>
      <c r="S905" s="15">
        <f t="shared" si="58"/>
        <v>41034.208333333336</v>
      </c>
      <c r="T905" s="15">
        <f t="shared" si="59"/>
        <v>41049.208333333336</v>
      </c>
    </row>
    <row r="906" spans="1:20" ht="17" x14ac:dyDescent="0.2">
      <c r="A906">
        <v>904</v>
      </c>
      <c r="B906" t="s">
        <v>1840</v>
      </c>
      <c r="C906" s="3" t="s">
        <v>1841</v>
      </c>
      <c r="D906">
        <v>6500</v>
      </c>
      <c r="E906">
        <v>795</v>
      </c>
      <c r="F906" t="s">
        <v>14</v>
      </c>
      <c r="G906">
        <v>16</v>
      </c>
      <c r="H906" t="s">
        <v>21</v>
      </c>
      <c r="I906" t="s">
        <v>22</v>
      </c>
      <c r="J906">
        <v>1349326800</v>
      </c>
      <c r="K906">
        <v>1349672400</v>
      </c>
      <c r="L906" t="b">
        <v>0</v>
      </c>
      <c r="M906" t="b">
        <v>0</v>
      </c>
      <c r="N906" t="s">
        <v>133</v>
      </c>
      <c r="O906" s="5">
        <f t="shared" si="56"/>
        <v>0.12230769230769231</v>
      </c>
      <c r="P906" s="7">
        <f t="shared" si="57"/>
        <v>49.6875</v>
      </c>
      <c r="Q906" t="s">
        <v>2043</v>
      </c>
      <c r="R906" t="s">
        <v>2052</v>
      </c>
      <c r="S906" s="15">
        <f t="shared" si="58"/>
        <v>41186.208333333336</v>
      </c>
      <c r="T906" s="15">
        <f t="shared" si="59"/>
        <v>41190.208333333336</v>
      </c>
    </row>
    <row r="907" spans="1:20" ht="17" x14ac:dyDescent="0.2">
      <c r="A907">
        <v>905</v>
      </c>
      <c r="B907" t="s">
        <v>1842</v>
      </c>
      <c r="C907" s="3" t="s">
        <v>1843</v>
      </c>
      <c r="D907">
        <v>7900</v>
      </c>
      <c r="E907">
        <v>12955</v>
      </c>
      <c r="F907" t="s">
        <v>20</v>
      </c>
      <c r="G907">
        <v>236</v>
      </c>
      <c r="H907" t="s">
        <v>21</v>
      </c>
      <c r="I907" t="s">
        <v>22</v>
      </c>
      <c r="J907">
        <v>1379566800</v>
      </c>
      <c r="K907">
        <v>1379826000</v>
      </c>
      <c r="L907" t="b">
        <v>0</v>
      </c>
      <c r="M907" t="b">
        <v>0</v>
      </c>
      <c r="N907" t="s">
        <v>33</v>
      </c>
      <c r="O907" s="5">
        <f t="shared" si="56"/>
        <v>1.6398734177215191</v>
      </c>
      <c r="P907" s="7">
        <f t="shared" si="57"/>
        <v>54.894067796610166</v>
      </c>
      <c r="Q907" t="s">
        <v>2035</v>
      </c>
      <c r="R907" t="s">
        <v>2036</v>
      </c>
      <c r="S907" s="15">
        <f t="shared" si="58"/>
        <v>41536.208333333336</v>
      </c>
      <c r="T907" s="15">
        <f t="shared" si="59"/>
        <v>41539.208333333336</v>
      </c>
    </row>
    <row r="908" spans="1:20" ht="34" x14ac:dyDescent="0.2">
      <c r="A908">
        <v>906</v>
      </c>
      <c r="B908" t="s">
        <v>1844</v>
      </c>
      <c r="C908" s="3" t="s">
        <v>1845</v>
      </c>
      <c r="D908">
        <v>5500</v>
      </c>
      <c r="E908">
        <v>8964</v>
      </c>
      <c r="F908" t="s">
        <v>20</v>
      </c>
      <c r="G908">
        <v>191</v>
      </c>
      <c r="H908" t="s">
        <v>21</v>
      </c>
      <c r="I908" t="s">
        <v>22</v>
      </c>
      <c r="J908">
        <v>1494651600</v>
      </c>
      <c r="K908">
        <v>1497762000</v>
      </c>
      <c r="L908" t="b">
        <v>1</v>
      </c>
      <c r="M908" t="b">
        <v>1</v>
      </c>
      <c r="N908" t="s">
        <v>42</v>
      </c>
      <c r="O908" s="5">
        <f t="shared" si="56"/>
        <v>1.6298181818181818</v>
      </c>
      <c r="P908" s="7">
        <f t="shared" si="57"/>
        <v>46.931937172774866</v>
      </c>
      <c r="Q908" t="s">
        <v>2037</v>
      </c>
      <c r="R908" t="s">
        <v>2038</v>
      </c>
      <c r="S908" s="15">
        <f t="shared" si="58"/>
        <v>42868.208333333328</v>
      </c>
      <c r="T908" s="15">
        <f t="shared" si="59"/>
        <v>42904.208333333328</v>
      </c>
    </row>
    <row r="909" spans="1:20" ht="17" x14ac:dyDescent="0.2">
      <c r="A909">
        <v>907</v>
      </c>
      <c r="B909" t="s">
        <v>1846</v>
      </c>
      <c r="C909" s="3" t="s">
        <v>1847</v>
      </c>
      <c r="D909">
        <v>9100</v>
      </c>
      <c r="E909">
        <v>1843</v>
      </c>
      <c r="F909" t="s">
        <v>14</v>
      </c>
      <c r="G909">
        <v>41</v>
      </c>
      <c r="H909" t="s">
        <v>21</v>
      </c>
      <c r="I909" t="s">
        <v>22</v>
      </c>
      <c r="J909">
        <v>1303880400</v>
      </c>
      <c r="K909">
        <v>1304485200</v>
      </c>
      <c r="L909" t="b">
        <v>0</v>
      </c>
      <c r="M909" t="b">
        <v>0</v>
      </c>
      <c r="N909" t="s">
        <v>33</v>
      </c>
      <c r="O909" s="5">
        <f t="shared" si="56"/>
        <v>0.20252747252747252</v>
      </c>
      <c r="P909" s="7">
        <f t="shared" si="57"/>
        <v>44.951219512195124</v>
      </c>
      <c r="Q909" t="s">
        <v>2035</v>
      </c>
      <c r="R909" t="s">
        <v>2036</v>
      </c>
      <c r="S909" s="15">
        <f t="shared" si="58"/>
        <v>40660.208333333336</v>
      </c>
      <c r="T909" s="15">
        <f t="shared" si="59"/>
        <v>40667.208333333336</v>
      </c>
    </row>
    <row r="910" spans="1:20" ht="17" x14ac:dyDescent="0.2">
      <c r="A910">
        <v>908</v>
      </c>
      <c r="B910" t="s">
        <v>1848</v>
      </c>
      <c r="C910" s="3" t="s">
        <v>1849</v>
      </c>
      <c r="D910">
        <v>38200</v>
      </c>
      <c r="E910">
        <v>121950</v>
      </c>
      <c r="F910" t="s">
        <v>20</v>
      </c>
      <c r="G910">
        <v>3934</v>
      </c>
      <c r="H910" t="s">
        <v>21</v>
      </c>
      <c r="I910" t="s">
        <v>22</v>
      </c>
      <c r="J910">
        <v>1335934800</v>
      </c>
      <c r="K910">
        <v>1336885200</v>
      </c>
      <c r="L910" t="b">
        <v>0</v>
      </c>
      <c r="M910" t="b">
        <v>0</v>
      </c>
      <c r="N910" t="s">
        <v>89</v>
      </c>
      <c r="O910" s="5">
        <f t="shared" si="56"/>
        <v>3.1924083769633507</v>
      </c>
      <c r="P910" s="7">
        <f t="shared" si="57"/>
        <v>30.99898322318251</v>
      </c>
      <c r="Q910" t="s">
        <v>2046</v>
      </c>
      <c r="R910" t="s">
        <v>2047</v>
      </c>
      <c r="S910" s="15">
        <f t="shared" si="58"/>
        <v>41031.208333333336</v>
      </c>
      <c r="T910" s="15">
        <f t="shared" si="59"/>
        <v>41042.208333333336</v>
      </c>
    </row>
    <row r="911" spans="1:20" ht="17" x14ac:dyDescent="0.2">
      <c r="A911">
        <v>909</v>
      </c>
      <c r="B911" t="s">
        <v>1850</v>
      </c>
      <c r="C911" s="3" t="s">
        <v>1851</v>
      </c>
      <c r="D911">
        <v>1800</v>
      </c>
      <c r="E911">
        <v>8621</v>
      </c>
      <c r="F911" t="s">
        <v>20</v>
      </c>
      <c r="G911">
        <v>80</v>
      </c>
      <c r="H911" t="s">
        <v>15</v>
      </c>
      <c r="I911" t="s">
        <v>16</v>
      </c>
      <c r="J911">
        <v>1528088400</v>
      </c>
      <c r="K911">
        <v>1530421200</v>
      </c>
      <c r="L911" t="b">
        <v>0</v>
      </c>
      <c r="M911" t="b">
        <v>1</v>
      </c>
      <c r="N911" t="s">
        <v>33</v>
      </c>
      <c r="O911" s="5">
        <f t="shared" si="56"/>
        <v>4.7894444444444444</v>
      </c>
      <c r="P911" s="7">
        <f t="shared" si="57"/>
        <v>107.7625</v>
      </c>
      <c r="Q911" t="s">
        <v>2035</v>
      </c>
      <c r="R911" t="s">
        <v>2036</v>
      </c>
      <c r="S911" s="15">
        <f t="shared" si="58"/>
        <v>43255.208333333328</v>
      </c>
      <c r="T911" s="15">
        <f t="shared" si="59"/>
        <v>43282.208333333328</v>
      </c>
    </row>
    <row r="912" spans="1:20" ht="17" x14ac:dyDescent="0.2">
      <c r="A912">
        <v>910</v>
      </c>
      <c r="B912" t="s">
        <v>1852</v>
      </c>
      <c r="C912" s="3" t="s">
        <v>1853</v>
      </c>
      <c r="D912">
        <v>154500</v>
      </c>
      <c r="E912">
        <v>30215</v>
      </c>
      <c r="F912" t="s">
        <v>74</v>
      </c>
      <c r="G912">
        <v>296</v>
      </c>
      <c r="H912" t="s">
        <v>21</v>
      </c>
      <c r="I912" t="s">
        <v>22</v>
      </c>
      <c r="J912">
        <v>1421906400</v>
      </c>
      <c r="K912">
        <v>1421992800</v>
      </c>
      <c r="L912" t="b">
        <v>0</v>
      </c>
      <c r="M912" t="b">
        <v>0</v>
      </c>
      <c r="N912" t="s">
        <v>33</v>
      </c>
      <c r="O912" s="5">
        <f t="shared" si="56"/>
        <v>0.19556634304207121</v>
      </c>
      <c r="P912" s="7">
        <f t="shared" si="57"/>
        <v>102.07770270270271</v>
      </c>
      <c r="Q912" t="s">
        <v>2035</v>
      </c>
      <c r="R912" t="s">
        <v>2036</v>
      </c>
      <c r="S912" s="15">
        <f t="shared" si="58"/>
        <v>42026.25</v>
      </c>
      <c r="T912" s="15">
        <f t="shared" si="59"/>
        <v>42027.25</v>
      </c>
    </row>
    <row r="913" spans="1:20" ht="17" x14ac:dyDescent="0.2">
      <c r="A913">
        <v>911</v>
      </c>
      <c r="B913" t="s">
        <v>1854</v>
      </c>
      <c r="C913" s="3" t="s">
        <v>1855</v>
      </c>
      <c r="D913">
        <v>5800</v>
      </c>
      <c r="E913">
        <v>11539</v>
      </c>
      <c r="F913" t="s">
        <v>20</v>
      </c>
      <c r="G913">
        <v>462</v>
      </c>
      <c r="H913" t="s">
        <v>21</v>
      </c>
      <c r="I913" t="s">
        <v>22</v>
      </c>
      <c r="J913">
        <v>1568005200</v>
      </c>
      <c r="K913">
        <v>1568178000</v>
      </c>
      <c r="L913" t="b">
        <v>1</v>
      </c>
      <c r="M913" t="b">
        <v>0</v>
      </c>
      <c r="N913" t="s">
        <v>28</v>
      </c>
      <c r="O913" s="5">
        <f t="shared" si="56"/>
        <v>1.9894827586206896</v>
      </c>
      <c r="P913" s="7">
        <f t="shared" si="57"/>
        <v>24.976190476190474</v>
      </c>
      <c r="Q913" t="s">
        <v>2033</v>
      </c>
      <c r="R913" t="s">
        <v>2034</v>
      </c>
      <c r="S913" s="15">
        <f t="shared" si="58"/>
        <v>43717.208333333328</v>
      </c>
      <c r="T913" s="15">
        <f t="shared" si="59"/>
        <v>43719.208333333328</v>
      </c>
    </row>
    <row r="914" spans="1:20" ht="17" x14ac:dyDescent="0.2">
      <c r="A914">
        <v>912</v>
      </c>
      <c r="B914" t="s">
        <v>1856</v>
      </c>
      <c r="C914" s="3" t="s">
        <v>1857</v>
      </c>
      <c r="D914">
        <v>1800</v>
      </c>
      <c r="E914">
        <v>14310</v>
      </c>
      <c r="F914" t="s">
        <v>20</v>
      </c>
      <c r="G914">
        <v>179</v>
      </c>
      <c r="H914" t="s">
        <v>21</v>
      </c>
      <c r="I914" t="s">
        <v>22</v>
      </c>
      <c r="J914">
        <v>1346821200</v>
      </c>
      <c r="K914">
        <v>1347944400</v>
      </c>
      <c r="L914" t="b">
        <v>1</v>
      </c>
      <c r="M914" t="b">
        <v>0</v>
      </c>
      <c r="N914" t="s">
        <v>53</v>
      </c>
      <c r="O914" s="5">
        <f t="shared" si="56"/>
        <v>7.95</v>
      </c>
      <c r="P914" s="7">
        <f t="shared" si="57"/>
        <v>79.944134078212286</v>
      </c>
      <c r="Q914" t="s">
        <v>2037</v>
      </c>
      <c r="R914" t="s">
        <v>2040</v>
      </c>
      <c r="S914" s="15">
        <f t="shared" si="58"/>
        <v>41157.208333333336</v>
      </c>
      <c r="T914" s="15">
        <f t="shared" si="59"/>
        <v>41170.208333333336</v>
      </c>
    </row>
    <row r="915" spans="1:20" ht="17" x14ac:dyDescent="0.2">
      <c r="A915">
        <v>913</v>
      </c>
      <c r="B915" t="s">
        <v>1858</v>
      </c>
      <c r="C915" s="3" t="s">
        <v>1859</v>
      </c>
      <c r="D915">
        <v>70200</v>
      </c>
      <c r="E915">
        <v>35536</v>
      </c>
      <c r="F915" t="s">
        <v>14</v>
      </c>
      <c r="G915">
        <v>523</v>
      </c>
      <c r="H915" t="s">
        <v>26</v>
      </c>
      <c r="I915" t="s">
        <v>27</v>
      </c>
      <c r="J915">
        <v>1557637200</v>
      </c>
      <c r="K915">
        <v>1558760400</v>
      </c>
      <c r="L915" t="b">
        <v>0</v>
      </c>
      <c r="M915" t="b">
        <v>0</v>
      </c>
      <c r="N915" t="s">
        <v>53</v>
      </c>
      <c r="O915" s="5">
        <f t="shared" si="56"/>
        <v>0.50621082621082625</v>
      </c>
      <c r="P915" s="7">
        <f t="shared" si="57"/>
        <v>67.946462715105156</v>
      </c>
      <c r="Q915" t="s">
        <v>2037</v>
      </c>
      <c r="R915" t="s">
        <v>2040</v>
      </c>
      <c r="S915" s="15">
        <f t="shared" si="58"/>
        <v>43597.208333333328</v>
      </c>
      <c r="T915" s="15">
        <f t="shared" si="59"/>
        <v>43610.208333333328</v>
      </c>
    </row>
    <row r="916" spans="1:20" ht="17" x14ac:dyDescent="0.2">
      <c r="A916">
        <v>914</v>
      </c>
      <c r="B916" t="s">
        <v>1860</v>
      </c>
      <c r="C916" s="3" t="s">
        <v>1861</v>
      </c>
      <c r="D916">
        <v>6400</v>
      </c>
      <c r="E916">
        <v>3676</v>
      </c>
      <c r="F916" t="s">
        <v>14</v>
      </c>
      <c r="G916">
        <v>141</v>
      </c>
      <c r="H916" t="s">
        <v>40</v>
      </c>
      <c r="I916" t="s">
        <v>41</v>
      </c>
      <c r="J916">
        <v>1375592400</v>
      </c>
      <c r="K916">
        <v>1376629200</v>
      </c>
      <c r="L916" t="b">
        <v>0</v>
      </c>
      <c r="M916" t="b">
        <v>0</v>
      </c>
      <c r="N916" t="s">
        <v>33</v>
      </c>
      <c r="O916" s="5">
        <f t="shared" si="56"/>
        <v>0.57437499999999997</v>
      </c>
      <c r="P916" s="7">
        <f t="shared" si="57"/>
        <v>26.070921985815602</v>
      </c>
      <c r="Q916" t="s">
        <v>2035</v>
      </c>
      <c r="R916" t="s">
        <v>2036</v>
      </c>
      <c r="S916" s="15">
        <f t="shared" si="58"/>
        <v>41490.208333333336</v>
      </c>
      <c r="T916" s="15">
        <f t="shared" si="59"/>
        <v>41502.208333333336</v>
      </c>
    </row>
    <row r="917" spans="1:20" ht="17" x14ac:dyDescent="0.2">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 t="shared" si="56"/>
        <v>1.5562827640984909</v>
      </c>
      <c r="P917" s="7">
        <f t="shared" si="57"/>
        <v>105.0032154340836</v>
      </c>
      <c r="Q917" t="s">
        <v>2037</v>
      </c>
      <c r="R917" t="s">
        <v>2056</v>
      </c>
      <c r="S917" s="15">
        <f t="shared" si="58"/>
        <v>42976.208333333328</v>
      </c>
      <c r="T917" s="15">
        <f t="shared" si="59"/>
        <v>42985.208333333328</v>
      </c>
    </row>
    <row r="918" spans="1:20" ht="34" x14ac:dyDescent="0.2">
      <c r="A918">
        <v>916</v>
      </c>
      <c r="B918" t="s">
        <v>1864</v>
      </c>
      <c r="C918" s="3" t="s">
        <v>1865</v>
      </c>
      <c r="D918">
        <v>3700</v>
      </c>
      <c r="E918">
        <v>1343</v>
      </c>
      <c r="F918" t="s">
        <v>14</v>
      </c>
      <c r="G918">
        <v>52</v>
      </c>
      <c r="H918" t="s">
        <v>21</v>
      </c>
      <c r="I918" t="s">
        <v>22</v>
      </c>
      <c r="J918">
        <v>1418882400</v>
      </c>
      <c r="K918">
        <v>1419660000</v>
      </c>
      <c r="L918" t="b">
        <v>0</v>
      </c>
      <c r="M918" t="b">
        <v>0</v>
      </c>
      <c r="N918" t="s">
        <v>122</v>
      </c>
      <c r="O918" s="5">
        <f t="shared" si="56"/>
        <v>0.36297297297297298</v>
      </c>
      <c r="P918" s="7">
        <f t="shared" si="57"/>
        <v>25.826923076923077</v>
      </c>
      <c r="Q918" t="s">
        <v>2050</v>
      </c>
      <c r="R918" t="s">
        <v>2051</v>
      </c>
      <c r="S918" s="15">
        <f t="shared" si="58"/>
        <v>41991.25</v>
      </c>
      <c r="T918" s="15">
        <f t="shared" si="59"/>
        <v>42000.25</v>
      </c>
    </row>
    <row r="919" spans="1:20" ht="17" x14ac:dyDescent="0.2">
      <c r="A919">
        <v>917</v>
      </c>
      <c r="B919" t="s">
        <v>1866</v>
      </c>
      <c r="C919" s="3" t="s">
        <v>1867</v>
      </c>
      <c r="D919">
        <v>3600</v>
      </c>
      <c r="E919">
        <v>2097</v>
      </c>
      <c r="F919" t="s">
        <v>47</v>
      </c>
      <c r="G919">
        <v>27</v>
      </c>
      <c r="H919" t="s">
        <v>40</v>
      </c>
      <c r="I919" t="s">
        <v>41</v>
      </c>
      <c r="J919">
        <v>1309237200</v>
      </c>
      <c r="K919">
        <v>1311310800</v>
      </c>
      <c r="L919" t="b">
        <v>0</v>
      </c>
      <c r="M919" t="b">
        <v>1</v>
      </c>
      <c r="N919" t="s">
        <v>100</v>
      </c>
      <c r="O919" s="5">
        <f t="shared" si="56"/>
        <v>0.58250000000000002</v>
      </c>
      <c r="P919" s="7">
        <f t="shared" si="57"/>
        <v>77.666666666666671</v>
      </c>
      <c r="Q919" t="s">
        <v>2037</v>
      </c>
      <c r="R919" t="s">
        <v>2048</v>
      </c>
      <c r="S919" s="15">
        <f t="shared" si="58"/>
        <v>40722.208333333336</v>
      </c>
      <c r="T919" s="15">
        <f t="shared" si="59"/>
        <v>40746.208333333336</v>
      </c>
    </row>
    <row r="920" spans="1:20" ht="17" x14ac:dyDescent="0.2">
      <c r="A920">
        <v>918</v>
      </c>
      <c r="B920" t="s">
        <v>1868</v>
      </c>
      <c r="C920" s="3" t="s">
        <v>1869</v>
      </c>
      <c r="D920">
        <v>3800</v>
      </c>
      <c r="E920">
        <v>9021</v>
      </c>
      <c r="F920" t="s">
        <v>20</v>
      </c>
      <c r="G920">
        <v>156</v>
      </c>
      <c r="H920" t="s">
        <v>98</v>
      </c>
      <c r="I920" t="s">
        <v>99</v>
      </c>
      <c r="J920">
        <v>1343365200</v>
      </c>
      <c r="K920">
        <v>1344315600</v>
      </c>
      <c r="L920" t="b">
        <v>0</v>
      </c>
      <c r="M920" t="b">
        <v>0</v>
      </c>
      <c r="N920" t="s">
        <v>133</v>
      </c>
      <c r="O920" s="5">
        <f t="shared" si="56"/>
        <v>2.3739473684210526</v>
      </c>
      <c r="P920" s="7">
        <f t="shared" si="57"/>
        <v>57.82692307692308</v>
      </c>
      <c r="Q920" t="s">
        <v>2043</v>
      </c>
      <c r="R920" t="s">
        <v>2052</v>
      </c>
      <c r="S920" s="15">
        <f t="shared" si="58"/>
        <v>41117.208333333336</v>
      </c>
      <c r="T920" s="15">
        <f t="shared" si="59"/>
        <v>41128.208333333336</v>
      </c>
    </row>
    <row r="921" spans="1:20" ht="17" x14ac:dyDescent="0.2">
      <c r="A921">
        <v>919</v>
      </c>
      <c r="B921" t="s">
        <v>1870</v>
      </c>
      <c r="C921" s="3" t="s">
        <v>1871</v>
      </c>
      <c r="D921">
        <v>35600</v>
      </c>
      <c r="E921">
        <v>20915</v>
      </c>
      <c r="F921" t="s">
        <v>14</v>
      </c>
      <c r="G921">
        <v>225</v>
      </c>
      <c r="H921" t="s">
        <v>26</v>
      </c>
      <c r="I921" t="s">
        <v>27</v>
      </c>
      <c r="J921">
        <v>1507957200</v>
      </c>
      <c r="K921">
        <v>1510725600</v>
      </c>
      <c r="L921" t="b">
        <v>0</v>
      </c>
      <c r="M921" t="b">
        <v>1</v>
      </c>
      <c r="N921" t="s">
        <v>33</v>
      </c>
      <c r="O921" s="5">
        <f t="shared" si="56"/>
        <v>0.58750000000000002</v>
      </c>
      <c r="P921" s="7">
        <f t="shared" si="57"/>
        <v>92.955555555555549</v>
      </c>
      <c r="Q921" t="s">
        <v>2035</v>
      </c>
      <c r="R921" t="s">
        <v>2036</v>
      </c>
      <c r="S921" s="15">
        <f t="shared" si="58"/>
        <v>43022.208333333328</v>
      </c>
      <c r="T921" s="15">
        <f t="shared" si="59"/>
        <v>43054.25</v>
      </c>
    </row>
    <row r="922" spans="1:20" ht="17" x14ac:dyDescent="0.2">
      <c r="A922">
        <v>920</v>
      </c>
      <c r="B922" t="s">
        <v>1872</v>
      </c>
      <c r="C922" s="3" t="s">
        <v>1873</v>
      </c>
      <c r="D922">
        <v>5300</v>
      </c>
      <c r="E922">
        <v>9676</v>
      </c>
      <c r="F922" t="s">
        <v>20</v>
      </c>
      <c r="G922">
        <v>255</v>
      </c>
      <c r="H922" t="s">
        <v>21</v>
      </c>
      <c r="I922" t="s">
        <v>22</v>
      </c>
      <c r="J922">
        <v>1549519200</v>
      </c>
      <c r="K922">
        <v>1551247200</v>
      </c>
      <c r="L922" t="b">
        <v>1</v>
      </c>
      <c r="M922" t="b">
        <v>0</v>
      </c>
      <c r="N922" t="s">
        <v>71</v>
      </c>
      <c r="O922" s="5">
        <f t="shared" si="56"/>
        <v>1.8256603773584905</v>
      </c>
      <c r="P922" s="7">
        <f t="shared" si="57"/>
        <v>37.945098039215686</v>
      </c>
      <c r="Q922" t="s">
        <v>2037</v>
      </c>
      <c r="R922" t="s">
        <v>2045</v>
      </c>
      <c r="S922" s="15">
        <f t="shared" si="58"/>
        <v>43503.25</v>
      </c>
      <c r="T922" s="15">
        <f t="shared" si="59"/>
        <v>43523.25</v>
      </c>
    </row>
    <row r="923" spans="1:20" ht="17" x14ac:dyDescent="0.2">
      <c r="A923">
        <v>921</v>
      </c>
      <c r="B923" t="s">
        <v>1874</v>
      </c>
      <c r="C923" s="3" t="s">
        <v>1875</v>
      </c>
      <c r="D923">
        <v>160400</v>
      </c>
      <c r="E923">
        <v>1210</v>
      </c>
      <c r="F923" t="s">
        <v>14</v>
      </c>
      <c r="G923">
        <v>38</v>
      </c>
      <c r="H923" t="s">
        <v>21</v>
      </c>
      <c r="I923" t="s">
        <v>22</v>
      </c>
      <c r="J923">
        <v>1329026400</v>
      </c>
      <c r="K923">
        <v>1330236000</v>
      </c>
      <c r="L923" t="b">
        <v>0</v>
      </c>
      <c r="M923" t="b">
        <v>0</v>
      </c>
      <c r="N923" t="s">
        <v>28</v>
      </c>
      <c r="O923" s="5">
        <f t="shared" si="56"/>
        <v>7.5436408977556111E-3</v>
      </c>
      <c r="P923" s="7">
        <f t="shared" si="57"/>
        <v>31.842105263157894</v>
      </c>
      <c r="Q923" t="s">
        <v>2033</v>
      </c>
      <c r="R923" t="s">
        <v>2034</v>
      </c>
      <c r="S923" s="15">
        <f t="shared" si="58"/>
        <v>40951.25</v>
      </c>
      <c r="T923" s="15">
        <f t="shared" si="59"/>
        <v>40965.25</v>
      </c>
    </row>
    <row r="924" spans="1:20" ht="17" x14ac:dyDescent="0.2">
      <c r="A924">
        <v>922</v>
      </c>
      <c r="B924" t="s">
        <v>1876</v>
      </c>
      <c r="C924" s="3" t="s">
        <v>1877</v>
      </c>
      <c r="D924">
        <v>51400</v>
      </c>
      <c r="E924">
        <v>90440</v>
      </c>
      <c r="F924" t="s">
        <v>20</v>
      </c>
      <c r="G924">
        <v>2261</v>
      </c>
      <c r="H924" t="s">
        <v>21</v>
      </c>
      <c r="I924" t="s">
        <v>22</v>
      </c>
      <c r="J924">
        <v>1544335200</v>
      </c>
      <c r="K924">
        <v>1545112800</v>
      </c>
      <c r="L924" t="b">
        <v>0</v>
      </c>
      <c r="M924" t="b">
        <v>1</v>
      </c>
      <c r="N924" t="s">
        <v>319</v>
      </c>
      <c r="O924" s="5">
        <f t="shared" si="56"/>
        <v>1.7595330739299611</v>
      </c>
      <c r="P924" s="7">
        <f t="shared" si="57"/>
        <v>40</v>
      </c>
      <c r="Q924" t="s">
        <v>2031</v>
      </c>
      <c r="R924" t="s">
        <v>2058</v>
      </c>
      <c r="S924" s="15">
        <f t="shared" si="58"/>
        <v>43443.25</v>
      </c>
      <c r="T924" s="15">
        <f t="shared" si="59"/>
        <v>43452.25</v>
      </c>
    </row>
    <row r="925" spans="1:20" ht="17" x14ac:dyDescent="0.2">
      <c r="A925">
        <v>923</v>
      </c>
      <c r="B925" t="s">
        <v>1878</v>
      </c>
      <c r="C925" s="3" t="s">
        <v>1879</v>
      </c>
      <c r="D925">
        <v>1700</v>
      </c>
      <c r="E925">
        <v>4044</v>
      </c>
      <c r="F925" t="s">
        <v>20</v>
      </c>
      <c r="G925">
        <v>40</v>
      </c>
      <c r="H925" t="s">
        <v>21</v>
      </c>
      <c r="I925" t="s">
        <v>22</v>
      </c>
      <c r="J925">
        <v>1279083600</v>
      </c>
      <c r="K925">
        <v>1279170000</v>
      </c>
      <c r="L925" t="b">
        <v>0</v>
      </c>
      <c r="M925" t="b">
        <v>0</v>
      </c>
      <c r="N925" t="s">
        <v>33</v>
      </c>
      <c r="O925" s="5">
        <f t="shared" si="56"/>
        <v>2.3788235294117648</v>
      </c>
      <c r="P925" s="7">
        <f t="shared" si="57"/>
        <v>101.1</v>
      </c>
      <c r="Q925" t="s">
        <v>2035</v>
      </c>
      <c r="R925" t="s">
        <v>2036</v>
      </c>
      <c r="S925" s="15">
        <f t="shared" si="58"/>
        <v>40373.208333333336</v>
      </c>
      <c r="T925" s="15">
        <f t="shared" si="59"/>
        <v>40374.208333333336</v>
      </c>
    </row>
    <row r="926" spans="1:20" ht="17" x14ac:dyDescent="0.2">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 t="shared" si="56"/>
        <v>4.8805076142131982</v>
      </c>
      <c r="P926" s="7">
        <f t="shared" si="57"/>
        <v>84.006989951944078</v>
      </c>
      <c r="Q926" t="s">
        <v>2035</v>
      </c>
      <c r="R926" t="s">
        <v>2036</v>
      </c>
      <c r="S926" s="15">
        <f t="shared" si="58"/>
        <v>43769.208333333328</v>
      </c>
      <c r="T926" s="15">
        <f t="shared" si="59"/>
        <v>43780.25</v>
      </c>
    </row>
    <row r="927" spans="1:20" ht="34" x14ac:dyDescent="0.2">
      <c r="A927">
        <v>925</v>
      </c>
      <c r="B927" t="s">
        <v>1882</v>
      </c>
      <c r="C927" s="3" t="s">
        <v>1883</v>
      </c>
      <c r="D927">
        <v>3000</v>
      </c>
      <c r="E927">
        <v>6722</v>
      </c>
      <c r="F927" t="s">
        <v>20</v>
      </c>
      <c r="G927">
        <v>65</v>
      </c>
      <c r="H927" t="s">
        <v>21</v>
      </c>
      <c r="I927" t="s">
        <v>22</v>
      </c>
      <c r="J927">
        <v>1506056400</v>
      </c>
      <c r="K927">
        <v>1507093200</v>
      </c>
      <c r="L927" t="b">
        <v>0</v>
      </c>
      <c r="M927" t="b">
        <v>0</v>
      </c>
      <c r="N927" t="s">
        <v>33</v>
      </c>
      <c r="O927" s="5">
        <f t="shared" si="56"/>
        <v>2.2406666666666668</v>
      </c>
      <c r="P927" s="7">
        <f t="shared" si="57"/>
        <v>103.41538461538461</v>
      </c>
      <c r="Q927" t="s">
        <v>2035</v>
      </c>
      <c r="R927" t="s">
        <v>2036</v>
      </c>
      <c r="S927" s="15">
        <f t="shared" si="58"/>
        <v>43000.208333333328</v>
      </c>
      <c r="T927" s="15">
        <f t="shared" si="59"/>
        <v>43012.208333333328</v>
      </c>
    </row>
    <row r="928" spans="1:20" ht="17" x14ac:dyDescent="0.2">
      <c r="A928">
        <v>926</v>
      </c>
      <c r="B928" t="s">
        <v>1884</v>
      </c>
      <c r="C928" s="3" t="s">
        <v>1885</v>
      </c>
      <c r="D928">
        <v>8700</v>
      </c>
      <c r="E928">
        <v>1577</v>
      </c>
      <c r="F928" t="s">
        <v>14</v>
      </c>
      <c r="G928">
        <v>15</v>
      </c>
      <c r="H928" t="s">
        <v>21</v>
      </c>
      <c r="I928" t="s">
        <v>22</v>
      </c>
      <c r="J928">
        <v>1463029200</v>
      </c>
      <c r="K928">
        <v>1463374800</v>
      </c>
      <c r="L928" t="b">
        <v>0</v>
      </c>
      <c r="M928" t="b">
        <v>0</v>
      </c>
      <c r="N928" t="s">
        <v>17</v>
      </c>
      <c r="O928" s="5">
        <f t="shared" si="56"/>
        <v>0.18126436781609195</v>
      </c>
      <c r="P928" s="7">
        <f t="shared" si="57"/>
        <v>105.13333333333334</v>
      </c>
      <c r="Q928" t="s">
        <v>2029</v>
      </c>
      <c r="R928" t="s">
        <v>2030</v>
      </c>
      <c r="S928" s="15">
        <f t="shared" si="58"/>
        <v>42502.208333333328</v>
      </c>
      <c r="T928" s="15">
        <f t="shared" si="59"/>
        <v>42506.208333333328</v>
      </c>
    </row>
    <row r="929" spans="1:20" ht="17" x14ac:dyDescent="0.2">
      <c r="A929">
        <v>927</v>
      </c>
      <c r="B929" t="s">
        <v>1886</v>
      </c>
      <c r="C929" s="3" t="s">
        <v>1887</v>
      </c>
      <c r="D929">
        <v>7200</v>
      </c>
      <c r="E929">
        <v>3301</v>
      </c>
      <c r="F929" t="s">
        <v>14</v>
      </c>
      <c r="G929">
        <v>37</v>
      </c>
      <c r="H929" t="s">
        <v>21</v>
      </c>
      <c r="I929" t="s">
        <v>22</v>
      </c>
      <c r="J929">
        <v>1342069200</v>
      </c>
      <c r="K929">
        <v>1344574800</v>
      </c>
      <c r="L929" t="b">
        <v>0</v>
      </c>
      <c r="M929" t="b">
        <v>0</v>
      </c>
      <c r="N929" t="s">
        <v>33</v>
      </c>
      <c r="O929" s="5">
        <f t="shared" si="56"/>
        <v>0.45847222222222223</v>
      </c>
      <c r="P929" s="7">
        <f t="shared" si="57"/>
        <v>89.21621621621621</v>
      </c>
      <c r="Q929" t="s">
        <v>2035</v>
      </c>
      <c r="R929" t="s">
        <v>2036</v>
      </c>
      <c r="S929" s="15">
        <f t="shared" si="58"/>
        <v>41102.208333333336</v>
      </c>
      <c r="T929" s="15">
        <f t="shared" si="59"/>
        <v>41131.208333333336</v>
      </c>
    </row>
    <row r="930" spans="1:20" ht="17" x14ac:dyDescent="0.2">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 t="shared" si="56"/>
        <v>1.1731541218637993</v>
      </c>
      <c r="P930" s="7">
        <f t="shared" si="57"/>
        <v>51.995234312946785</v>
      </c>
      <c r="Q930" t="s">
        <v>2033</v>
      </c>
      <c r="R930" t="s">
        <v>2034</v>
      </c>
      <c r="S930" s="15">
        <f t="shared" si="58"/>
        <v>41637.25</v>
      </c>
      <c r="T930" s="15">
        <f t="shared" si="59"/>
        <v>41646.25</v>
      </c>
    </row>
    <row r="931" spans="1:20" ht="17" x14ac:dyDescent="0.2">
      <c r="A931">
        <v>929</v>
      </c>
      <c r="B931" t="s">
        <v>1890</v>
      </c>
      <c r="C931" s="3" t="s">
        <v>1891</v>
      </c>
      <c r="D931">
        <v>5500</v>
      </c>
      <c r="E931">
        <v>11952</v>
      </c>
      <c r="F931" t="s">
        <v>20</v>
      </c>
      <c r="G931">
        <v>184</v>
      </c>
      <c r="H931" t="s">
        <v>40</v>
      </c>
      <c r="I931" t="s">
        <v>41</v>
      </c>
      <c r="J931">
        <v>1493787600</v>
      </c>
      <c r="K931">
        <v>1494997200</v>
      </c>
      <c r="L931" t="b">
        <v>0</v>
      </c>
      <c r="M931" t="b">
        <v>0</v>
      </c>
      <c r="N931" t="s">
        <v>33</v>
      </c>
      <c r="O931" s="5">
        <f t="shared" si="56"/>
        <v>2.173090909090909</v>
      </c>
      <c r="P931" s="7">
        <f t="shared" si="57"/>
        <v>64.956521739130437</v>
      </c>
      <c r="Q931" t="s">
        <v>2035</v>
      </c>
      <c r="R931" t="s">
        <v>2036</v>
      </c>
      <c r="S931" s="15">
        <f t="shared" si="58"/>
        <v>42858.208333333328</v>
      </c>
      <c r="T931" s="15">
        <f t="shared" si="59"/>
        <v>42872.208333333328</v>
      </c>
    </row>
    <row r="932" spans="1:20" ht="17" x14ac:dyDescent="0.2">
      <c r="A932">
        <v>930</v>
      </c>
      <c r="B932" t="s">
        <v>1892</v>
      </c>
      <c r="C932" s="3" t="s">
        <v>1893</v>
      </c>
      <c r="D932">
        <v>3500</v>
      </c>
      <c r="E932">
        <v>3930</v>
      </c>
      <c r="F932" t="s">
        <v>20</v>
      </c>
      <c r="G932">
        <v>85</v>
      </c>
      <c r="H932" t="s">
        <v>21</v>
      </c>
      <c r="I932" t="s">
        <v>22</v>
      </c>
      <c r="J932">
        <v>1424844000</v>
      </c>
      <c r="K932">
        <v>1425448800</v>
      </c>
      <c r="L932" t="b">
        <v>0</v>
      </c>
      <c r="M932" t="b">
        <v>1</v>
      </c>
      <c r="N932" t="s">
        <v>33</v>
      </c>
      <c r="O932" s="5">
        <f t="shared" si="56"/>
        <v>1.1228571428571428</v>
      </c>
      <c r="P932" s="7">
        <f t="shared" si="57"/>
        <v>46.235294117647058</v>
      </c>
      <c r="Q932" t="s">
        <v>2035</v>
      </c>
      <c r="R932" t="s">
        <v>2036</v>
      </c>
      <c r="S932" s="15">
        <f t="shared" si="58"/>
        <v>42060.25</v>
      </c>
      <c r="T932" s="15">
        <f t="shared" si="59"/>
        <v>42067.25</v>
      </c>
    </row>
    <row r="933" spans="1:20" ht="17" x14ac:dyDescent="0.2">
      <c r="A933">
        <v>931</v>
      </c>
      <c r="B933" t="s">
        <v>1894</v>
      </c>
      <c r="C933" s="3" t="s">
        <v>1895</v>
      </c>
      <c r="D933">
        <v>7900</v>
      </c>
      <c r="E933">
        <v>5729</v>
      </c>
      <c r="F933" t="s">
        <v>14</v>
      </c>
      <c r="G933">
        <v>112</v>
      </c>
      <c r="H933" t="s">
        <v>21</v>
      </c>
      <c r="I933" t="s">
        <v>22</v>
      </c>
      <c r="J933">
        <v>1403931600</v>
      </c>
      <c r="K933">
        <v>1404104400</v>
      </c>
      <c r="L933" t="b">
        <v>0</v>
      </c>
      <c r="M933" t="b">
        <v>1</v>
      </c>
      <c r="N933" t="s">
        <v>33</v>
      </c>
      <c r="O933" s="5">
        <f t="shared" si="56"/>
        <v>0.72518987341772156</v>
      </c>
      <c r="P933" s="7">
        <f t="shared" si="57"/>
        <v>51.151785714285715</v>
      </c>
      <c r="Q933" t="s">
        <v>2035</v>
      </c>
      <c r="R933" t="s">
        <v>2036</v>
      </c>
      <c r="S933" s="15">
        <f t="shared" si="58"/>
        <v>41818.208333333336</v>
      </c>
      <c r="T933" s="15">
        <f t="shared" si="59"/>
        <v>41820.208333333336</v>
      </c>
    </row>
    <row r="934" spans="1:20" ht="17" x14ac:dyDescent="0.2">
      <c r="A934">
        <v>932</v>
      </c>
      <c r="B934" t="s">
        <v>1896</v>
      </c>
      <c r="C934" s="3" t="s">
        <v>1897</v>
      </c>
      <c r="D934">
        <v>2300</v>
      </c>
      <c r="E934">
        <v>4883</v>
      </c>
      <c r="F934" t="s">
        <v>20</v>
      </c>
      <c r="G934">
        <v>144</v>
      </c>
      <c r="H934" t="s">
        <v>21</v>
      </c>
      <c r="I934" t="s">
        <v>22</v>
      </c>
      <c r="J934">
        <v>1394514000</v>
      </c>
      <c r="K934">
        <v>1394773200</v>
      </c>
      <c r="L934" t="b">
        <v>0</v>
      </c>
      <c r="M934" t="b">
        <v>0</v>
      </c>
      <c r="N934" t="s">
        <v>23</v>
      </c>
      <c r="O934" s="5">
        <f t="shared" si="56"/>
        <v>2.1230434782608696</v>
      </c>
      <c r="P934" s="7">
        <f t="shared" si="57"/>
        <v>33.909722222222221</v>
      </c>
      <c r="Q934" t="s">
        <v>2031</v>
      </c>
      <c r="R934" t="s">
        <v>2032</v>
      </c>
      <c r="S934" s="15">
        <f t="shared" si="58"/>
        <v>41709.208333333336</v>
      </c>
      <c r="T934" s="15">
        <f t="shared" si="59"/>
        <v>41712.208333333336</v>
      </c>
    </row>
    <row r="935" spans="1:20" ht="17" x14ac:dyDescent="0.2">
      <c r="A935">
        <v>933</v>
      </c>
      <c r="B935" t="s">
        <v>1898</v>
      </c>
      <c r="C935" s="3" t="s">
        <v>1899</v>
      </c>
      <c r="D935">
        <v>73000</v>
      </c>
      <c r="E935">
        <v>175015</v>
      </c>
      <c r="F935" t="s">
        <v>20</v>
      </c>
      <c r="G935">
        <v>1902</v>
      </c>
      <c r="H935" t="s">
        <v>21</v>
      </c>
      <c r="I935" t="s">
        <v>22</v>
      </c>
      <c r="J935">
        <v>1365397200</v>
      </c>
      <c r="K935">
        <v>1366520400</v>
      </c>
      <c r="L935" t="b">
        <v>0</v>
      </c>
      <c r="M935" t="b">
        <v>0</v>
      </c>
      <c r="N935" t="s">
        <v>33</v>
      </c>
      <c r="O935" s="5">
        <f t="shared" si="56"/>
        <v>2.3974657534246577</v>
      </c>
      <c r="P935" s="7">
        <f t="shared" si="57"/>
        <v>92.016298633017882</v>
      </c>
      <c r="Q935" t="s">
        <v>2035</v>
      </c>
      <c r="R935" t="s">
        <v>2036</v>
      </c>
      <c r="S935" s="15">
        <f t="shared" si="58"/>
        <v>41372.208333333336</v>
      </c>
      <c r="T935" s="15">
        <f t="shared" si="59"/>
        <v>41385.208333333336</v>
      </c>
    </row>
    <row r="936" spans="1:20" ht="17" x14ac:dyDescent="0.2">
      <c r="A936">
        <v>934</v>
      </c>
      <c r="B936" t="s">
        <v>1900</v>
      </c>
      <c r="C936" s="3" t="s">
        <v>1901</v>
      </c>
      <c r="D936">
        <v>6200</v>
      </c>
      <c r="E936">
        <v>11280</v>
      </c>
      <c r="F936" t="s">
        <v>20</v>
      </c>
      <c r="G936">
        <v>105</v>
      </c>
      <c r="H936" t="s">
        <v>21</v>
      </c>
      <c r="I936" t="s">
        <v>22</v>
      </c>
      <c r="J936">
        <v>1456120800</v>
      </c>
      <c r="K936">
        <v>1456639200</v>
      </c>
      <c r="L936" t="b">
        <v>0</v>
      </c>
      <c r="M936" t="b">
        <v>0</v>
      </c>
      <c r="N936" t="s">
        <v>33</v>
      </c>
      <c r="O936" s="5">
        <f t="shared" si="56"/>
        <v>1.8193548387096774</v>
      </c>
      <c r="P936" s="7">
        <f t="shared" si="57"/>
        <v>107.42857142857143</v>
      </c>
      <c r="Q936" t="s">
        <v>2035</v>
      </c>
      <c r="R936" t="s">
        <v>2036</v>
      </c>
      <c r="S936" s="15">
        <f t="shared" si="58"/>
        <v>42422.25</v>
      </c>
      <c r="T936" s="15">
        <f t="shared" si="59"/>
        <v>42428.25</v>
      </c>
    </row>
    <row r="937" spans="1:20" ht="34" x14ac:dyDescent="0.2">
      <c r="A937">
        <v>935</v>
      </c>
      <c r="B937" t="s">
        <v>1902</v>
      </c>
      <c r="C937" s="3" t="s">
        <v>1903</v>
      </c>
      <c r="D937">
        <v>6100</v>
      </c>
      <c r="E937">
        <v>10012</v>
      </c>
      <c r="F937" t="s">
        <v>20</v>
      </c>
      <c r="G937">
        <v>132</v>
      </c>
      <c r="H937" t="s">
        <v>21</v>
      </c>
      <c r="I937" t="s">
        <v>22</v>
      </c>
      <c r="J937">
        <v>1437714000</v>
      </c>
      <c r="K937">
        <v>1438318800</v>
      </c>
      <c r="L937" t="b">
        <v>0</v>
      </c>
      <c r="M937" t="b">
        <v>0</v>
      </c>
      <c r="N937" t="s">
        <v>33</v>
      </c>
      <c r="O937" s="5">
        <f t="shared" si="56"/>
        <v>1.6413114754098361</v>
      </c>
      <c r="P937" s="7">
        <f t="shared" si="57"/>
        <v>75.848484848484844</v>
      </c>
      <c r="Q937" t="s">
        <v>2035</v>
      </c>
      <c r="R937" t="s">
        <v>2036</v>
      </c>
      <c r="S937" s="15">
        <f t="shared" si="58"/>
        <v>42209.208333333328</v>
      </c>
      <c r="T937" s="15">
        <f t="shared" si="59"/>
        <v>42216.208333333328</v>
      </c>
    </row>
    <row r="938" spans="1:20" ht="17" x14ac:dyDescent="0.2">
      <c r="A938">
        <v>936</v>
      </c>
      <c r="B938" t="s">
        <v>1246</v>
      </c>
      <c r="C938" s="3" t="s">
        <v>1904</v>
      </c>
      <c r="D938">
        <v>103200</v>
      </c>
      <c r="E938">
        <v>1690</v>
      </c>
      <c r="F938" t="s">
        <v>14</v>
      </c>
      <c r="G938">
        <v>21</v>
      </c>
      <c r="H938" t="s">
        <v>21</v>
      </c>
      <c r="I938" t="s">
        <v>22</v>
      </c>
      <c r="J938">
        <v>1563771600</v>
      </c>
      <c r="K938">
        <v>1564030800</v>
      </c>
      <c r="L938" t="b">
        <v>1</v>
      </c>
      <c r="M938" t="b">
        <v>0</v>
      </c>
      <c r="N938" t="s">
        <v>33</v>
      </c>
      <c r="O938" s="5">
        <f t="shared" si="56"/>
        <v>1.6375968992248063E-2</v>
      </c>
      <c r="P938" s="7">
        <f t="shared" si="57"/>
        <v>80.476190476190482</v>
      </c>
      <c r="Q938" t="s">
        <v>2035</v>
      </c>
      <c r="R938" t="s">
        <v>2036</v>
      </c>
      <c r="S938" s="15">
        <f t="shared" si="58"/>
        <v>43668.208333333328</v>
      </c>
      <c r="T938" s="15">
        <f t="shared" si="59"/>
        <v>43671.208333333328</v>
      </c>
    </row>
    <row r="939" spans="1:20" ht="17" x14ac:dyDescent="0.2">
      <c r="A939">
        <v>937</v>
      </c>
      <c r="B939" t="s">
        <v>1905</v>
      </c>
      <c r="C939" s="3" t="s">
        <v>1906</v>
      </c>
      <c r="D939">
        <v>171000</v>
      </c>
      <c r="E939">
        <v>84891</v>
      </c>
      <c r="F939" t="s">
        <v>74</v>
      </c>
      <c r="G939">
        <v>976</v>
      </c>
      <c r="H939" t="s">
        <v>21</v>
      </c>
      <c r="I939" t="s">
        <v>22</v>
      </c>
      <c r="J939">
        <v>1448517600</v>
      </c>
      <c r="K939">
        <v>1449295200</v>
      </c>
      <c r="L939" t="b">
        <v>0</v>
      </c>
      <c r="M939" t="b">
        <v>0</v>
      </c>
      <c r="N939" t="s">
        <v>42</v>
      </c>
      <c r="O939" s="5">
        <f t="shared" si="56"/>
        <v>0.49643859649122807</v>
      </c>
      <c r="P939" s="7">
        <f t="shared" si="57"/>
        <v>86.978483606557376</v>
      </c>
      <c r="Q939" t="s">
        <v>2037</v>
      </c>
      <c r="R939" t="s">
        <v>2038</v>
      </c>
      <c r="S939" s="15">
        <f t="shared" si="58"/>
        <v>42334.25</v>
      </c>
      <c r="T939" s="15">
        <f t="shared" si="59"/>
        <v>42343.25</v>
      </c>
    </row>
    <row r="940" spans="1:20" ht="17" x14ac:dyDescent="0.2">
      <c r="A940">
        <v>938</v>
      </c>
      <c r="B940" t="s">
        <v>1907</v>
      </c>
      <c r="C940" s="3" t="s">
        <v>1908</v>
      </c>
      <c r="D940">
        <v>9200</v>
      </c>
      <c r="E940">
        <v>10093</v>
      </c>
      <c r="F940" t="s">
        <v>20</v>
      </c>
      <c r="G940">
        <v>96</v>
      </c>
      <c r="H940" t="s">
        <v>21</v>
      </c>
      <c r="I940" t="s">
        <v>22</v>
      </c>
      <c r="J940">
        <v>1528779600</v>
      </c>
      <c r="K940">
        <v>1531890000</v>
      </c>
      <c r="L940" t="b">
        <v>0</v>
      </c>
      <c r="M940" t="b">
        <v>1</v>
      </c>
      <c r="N940" t="s">
        <v>119</v>
      </c>
      <c r="O940" s="5">
        <f t="shared" si="56"/>
        <v>1.0970652173913042</v>
      </c>
      <c r="P940" s="7">
        <f t="shared" si="57"/>
        <v>105.13541666666667</v>
      </c>
      <c r="Q940" t="s">
        <v>2043</v>
      </c>
      <c r="R940" t="s">
        <v>2049</v>
      </c>
      <c r="S940" s="15">
        <f t="shared" si="58"/>
        <v>43263.208333333328</v>
      </c>
      <c r="T940" s="15">
        <f t="shared" si="59"/>
        <v>43299.208333333328</v>
      </c>
    </row>
    <row r="941" spans="1:20" ht="34" x14ac:dyDescent="0.2">
      <c r="A941">
        <v>939</v>
      </c>
      <c r="B941" t="s">
        <v>1909</v>
      </c>
      <c r="C941" s="3" t="s">
        <v>1910</v>
      </c>
      <c r="D941">
        <v>7800</v>
      </c>
      <c r="E941">
        <v>3839</v>
      </c>
      <c r="F941" t="s">
        <v>14</v>
      </c>
      <c r="G941">
        <v>67</v>
      </c>
      <c r="H941" t="s">
        <v>21</v>
      </c>
      <c r="I941" t="s">
        <v>22</v>
      </c>
      <c r="J941">
        <v>1304744400</v>
      </c>
      <c r="K941">
        <v>1306213200</v>
      </c>
      <c r="L941" t="b">
        <v>0</v>
      </c>
      <c r="M941" t="b">
        <v>1</v>
      </c>
      <c r="N941" t="s">
        <v>89</v>
      </c>
      <c r="O941" s="5">
        <f t="shared" si="56"/>
        <v>0.49217948717948717</v>
      </c>
      <c r="P941" s="7">
        <f t="shared" si="57"/>
        <v>57.298507462686565</v>
      </c>
      <c r="Q941" t="s">
        <v>2046</v>
      </c>
      <c r="R941" t="s">
        <v>2047</v>
      </c>
      <c r="S941" s="15">
        <f t="shared" si="58"/>
        <v>40670.208333333336</v>
      </c>
      <c r="T941" s="15">
        <f t="shared" si="59"/>
        <v>40687.208333333336</v>
      </c>
    </row>
    <row r="942" spans="1:20" ht="17" x14ac:dyDescent="0.2">
      <c r="A942">
        <v>940</v>
      </c>
      <c r="B942" t="s">
        <v>1911</v>
      </c>
      <c r="C942" s="3" t="s">
        <v>1912</v>
      </c>
      <c r="D942">
        <v>9900</v>
      </c>
      <c r="E942">
        <v>6161</v>
      </c>
      <c r="F942" t="s">
        <v>47</v>
      </c>
      <c r="G942">
        <v>66</v>
      </c>
      <c r="H942" t="s">
        <v>15</v>
      </c>
      <c r="I942" t="s">
        <v>16</v>
      </c>
      <c r="J942">
        <v>1354341600</v>
      </c>
      <c r="K942">
        <v>1356242400</v>
      </c>
      <c r="L942" t="b">
        <v>0</v>
      </c>
      <c r="M942" t="b">
        <v>0</v>
      </c>
      <c r="N942" t="s">
        <v>28</v>
      </c>
      <c r="O942" s="5">
        <f t="shared" si="56"/>
        <v>0.62232323232323228</v>
      </c>
      <c r="P942" s="7">
        <f t="shared" si="57"/>
        <v>93.348484848484844</v>
      </c>
      <c r="Q942" t="s">
        <v>2033</v>
      </c>
      <c r="R942" t="s">
        <v>2034</v>
      </c>
      <c r="S942" s="15">
        <f t="shared" si="58"/>
        <v>41244.25</v>
      </c>
      <c r="T942" s="15">
        <f t="shared" si="59"/>
        <v>41266.25</v>
      </c>
    </row>
    <row r="943" spans="1:20" ht="17" x14ac:dyDescent="0.2">
      <c r="A943">
        <v>941</v>
      </c>
      <c r="B943" t="s">
        <v>1913</v>
      </c>
      <c r="C943" s="3" t="s">
        <v>1914</v>
      </c>
      <c r="D943">
        <v>43000</v>
      </c>
      <c r="E943">
        <v>5615</v>
      </c>
      <c r="F943" t="s">
        <v>14</v>
      </c>
      <c r="G943">
        <v>78</v>
      </c>
      <c r="H943" t="s">
        <v>21</v>
      </c>
      <c r="I943" t="s">
        <v>22</v>
      </c>
      <c r="J943">
        <v>1294552800</v>
      </c>
      <c r="K943">
        <v>1297576800</v>
      </c>
      <c r="L943" t="b">
        <v>1</v>
      </c>
      <c r="M943" t="b">
        <v>0</v>
      </c>
      <c r="N943" t="s">
        <v>33</v>
      </c>
      <c r="O943" s="5">
        <f t="shared" si="56"/>
        <v>0.1305813953488372</v>
      </c>
      <c r="P943" s="7">
        <f t="shared" si="57"/>
        <v>71.987179487179489</v>
      </c>
      <c r="Q943" t="s">
        <v>2035</v>
      </c>
      <c r="R943" t="s">
        <v>2036</v>
      </c>
      <c r="S943" s="15">
        <f t="shared" si="58"/>
        <v>40552.25</v>
      </c>
      <c r="T943" s="15">
        <f t="shared" si="59"/>
        <v>40587.25</v>
      </c>
    </row>
    <row r="944" spans="1:20" ht="17" x14ac:dyDescent="0.2">
      <c r="A944">
        <v>942</v>
      </c>
      <c r="B944" t="s">
        <v>1907</v>
      </c>
      <c r="C944" s="3" t="s">
        <v>1915</v>
      </c>
      <c r="D944">
        <v>9600</v>
      </c>
      <c r="E944">
        <v>6205</v>
      </c>
      <c r="F944" t="s">
        <v>14</v>
      </c>
      <c r="G944">
        <v>67</v>
      </c>
      <c r="H944" t="s">
        <v>26</v>
      </c>
      <c r="I944" t="s">
        <v>27</v>
      </c>
      <c r="J944">
        <v>1295935200</v>
      </c>
      <c r="K944">
        <v>1296194400</v>
      </c>
      <c r="L944" t="b">
        <v>0</v>
      </c>
      <c r="M944" t="b">
        <v>0</v>
      </c>
      <c r="N944" t="s">
        <v>33</v>
      </c>
      <c r="O944" s="5">
        <f t="shared" si="56"/>
        <v>0.64635416666666667</v>
      </c>
      <c r="P944" s="7">
        <f t="shared" si="57"/>
        <v>92.611940298507463</v>
      </c>
      <c r="Q944" t="s">
        <v>2035</v>
      </c>
      <c r="R944" t="s">
        <v>2036</v>
      </c>
      <c r="S944" s="15">
        <f t="shared" si="58"/>
        <v>40568.25</v>
      </c>
      <c r="T944" s="15">
        <f t="shared" si="59"/>
        <v>40571.25</v>
      </c>
    </row>
    <row r="945" spans="1:20" ht="17" x14ac:dyDescent="0.2">
      <c r="A945">
        <v>943</v>
      </c>
      <c r="B945" t="s">
        <v>1916</v>
      </c>
      <c r="C945" s="3" t="s">
        <v>1917</v>
      </c>
      <c r="D945">
        <v>7500</v>
      </c>
      <c r="E945">
        <v>11969</v>
      </c>
      <c r="F945" t="s">
        <v>20</v>
      </c>
      <c r="G945">
        <v>114</v>
      </c>
      <c r="H945" t="s">
        <v>21</v>
      </c>
      <c r="I945" t="s">
        <v>22</v>
      </c>
      <c r="J945">
        <v>1411534800</v>
      </c>
      <c r="K945">
        <v>1414558800</v>
      </c>
      <c r="L945" t="b">
        <v>0</v>
      </c>
      <c r="M945" t="b">
        <v>0</v>
      </c>
      <c r="N945" t="s">
        <v>17</v>
      </c>
      <c r="O945" s="5">
        <f t="shared" si="56"/>
        <v>1.5958666666666668</v>
      </c>
      <c r="P945" s="7">
        <f t="shared" si="57"/>
        <v>104.99122807017544</v>
      </c>
      <c r="Q945" t="s">
        <v>2029</v>
      </c>
      <c r="R945" t="s">
        <v>2030</v>
      </c>
      <c r="S945" s="15">
        <f t="shared" si="58"/>
        <v>41906.208333333336</v>
      </c>
      <c r="T945" s="15">
        <f t="shared" si="59"/>
        <v>41941.208333333336</v>
      </c>
    </row>
    <row r="946" spans="1:20" ht="17" x14ac:dyDescent="0.2">
      <c r="A946">
        <v>944</v>
      </c>
      <c r="B946" t="s">
        <v>1918</v>
      </c>
      <c r="C946" s="3" t="s">
        <v>1919</v>
      </c>
      <c r="D946">
        <v>10000</v>
      </c>
      <c r="E946">
        <v>8142</v>
      </c>
      <c r="F946" t="s">
        <v>14</v>
      </c>
      <c r="G946">
        <v>263</v>
      </c>
      <c r="H946" t="s">
        <v>26</v>
      </c>
      <c r="I946" t="s">
        <v>27</v>
      </c>
      <c r="J946">
        <v>1486706400</v>
      </c>
      <c r="K946">
        <v>1488348000</v>
      </c>
      <c r="L946" t="b">
        <v>0</v>
      </c>
      <c r="M946" t="b">
        <v>0</v>
      </c>
      <c r="N946" t="s">
        <v>122</v>
      </c>
      <c r="O946" s="5">
        <f t="shared" si="56"/>
        <v>0.81420000000000003</v>
      </c>
      <c r="P946" s="7">
        <f t="shared" si="57"/>
        <v>30.958174904942965</v>
      </c>
      <c r="Q946" t="s">
        <v>2050</v>
      </c>
      <c r="R946" t="s">
        <v>2051</v>
      </c>
      <c r="S946" s="15">
        <f t="shared" si="58"/>
        <v>42776.25</v>
      </c>
      <c r="T946" s="15">
        <f t="shared" si="59"/>
        <v>42795.25</v>
      </c>
    </row>
    <row r="947" spans="1:20" ht="17" x14ac:dyDescent="0.2">
      <c r="A947">
        <v>945</v>
      </c>
      <c r="B947" t="s">
        <v>1920</v>
      </c>
      <c r="C947" s="3" t="s">
        <v>1921</v>
      </c>
      <c r="D947">
        <v>172000</v>
      </c>
      <c r="E947">
        <v>55805</v>
      </c>
      <c r="F947" t="s">
        <v>14</v>
      </c>
      <c r="G947">
        <v>1691</v>
      </c>
      <c r="H947" t="s">
        <v>21</v>
      </c>
      <c r="I947" t="s">
        <v>22</v>
      </c>
      <c r="J947">
        <v>1333602000</v>
      </c>
      <c r="K947">
        <v>1334898000</v>
      </c>
      <c r="L947" t="b">
        <v>1</v>
      </c>
      <c r="M947" t="b">
        <v>0</v>
      </c>
      <c r="N947" t="s">
        <v>122</v>
      </c>
      <c r="O947" s="5">
        <f t="shared" si="56"/>
        <v>0.32444767441860467</v>
      </c>
      <c r="P947" s="7">
        <f t="shared" si="57"/>
        <v>33.001182732111175</v>
      </c>
      <c r="Q947" t="s">
        <v>2050</v>
      </c>
      <c r="R947" t="s">
        <v>2051</v>
      </c>
      <c r="S947" s="15">
        <f t="shared" si="58"/>
        <v>41004.208333333336</v>
      </c>
      <c r="T947" s="15">
        <f t="shared" si="59"/>
        <v>41019.208333333336</v>
      </c>
    </row>
    <row r="948" spans="1:20" ht="34" x14ac:dyDescent="0.2">
      <c r="A948">
        <v>946</v>
      </c>
      <c r="B948" t="s">
        <v>1922</v>
      </c>
      <c r="C948" s="3" t="s">
        <v>1923</v>
      </c>
      <c r="D948">
        <v>153700</v>
      </c>
      <c r="E948">
        <v>15238</v>
      </c>
      <c r="F948" t="s">
        <v>14</v>
      </c>
      <c r="G948">
        <v>181</v>
      </c>
      <c r="H948" t="s">
        <v>21</v>
      </c>
      <c r="I948" t="s">
        <v>22</v>
      </c>
      <c r="J948">
        <v>1308200400</v>
      </c>
      <c r="K948">
        <v>1308373200</v>
      </c>
      <c r="L948" t="b">
        <v>0</v>
      </c>
      <c r="M948" t="b">
        <v>0</v>
      </c>
      <c r="N948" t="s">
        <v>33</v>
      </c>
      <c r="O948" s="5">
        <f t="shared" si="56"/>
        <v>9.9141184124918666E-2</v>
      </c>
      <c r="P948" s="7">
        <f t="shared" si="57"/>
        <v>84.187845303867405</v>
      </c>
      <c r="Q948" t="s">
        <v>2035</v>
      </c>
      <c r="R948" t="s">
        <v>2036</v>
      </c>
      <c r="S948" s="15">
        <f t="shared" si="58"/>
        <v>40710.208333333336</v>
      </c>
      <c r="T948" s="15">
        <f t="shared" si="59"/>
        <v>40712.208333333336</v>
      </c>
    </row>
    <row r="949" spans="1:20" ht="17" x14ac:dyDescent="0.2">
      <c r="A949">
        <v>947</v>
      </c>
      <c r="B949" t="s">
        <v>1924</v>
      </c>
      <c r="C949" s="3" t="s">
        <v>1925</v>
      </c>
      <c r="D949">
        <v>3600</v>
      </c>
      <c r="E949">
        <v>961</v>
      </c>
      <c r="F949" t="s">
        <v>14</v>
      </c>
      <c r="G949">
        <v>13</v>
      </c>
      <c r="H949" t="s">
        <v>21</v>
      </c>
      <c r="I949" t="s">
        <v>22</v>
      </c>
      <c r="J949">
        <v>1411707600</v>
      </c>
      <c r="K949">
        <v>1412312400</v>
      </c>
      <c r="L949" t="b">
        <v>0</v>
      </c>
      <c r="M949" t="b">
        <v>0</v>
      </c>
      <c r="N949" t="s">
        <v>33</v>
      </c>
      <c r="O949" s="5">
        <f t="shared" si="56"/>
        <v>0.26694444444444443</v>
      </c>
      <c r="P949" s="7">
        <f t="shared" si="57"/>
        <v>73.92307692307692</v>
      </c>
      <c r="Q949" t="s">
        <v>2035</v>
      </c>
      <c r="R949" t="s">
        <v>2036</v>
      </c>
      <c r="S949" s="15">
        <f t="shared" si="58"/>
        <v>41908.208333333336</v>
      </c>
      <c r="T949" s="15">
        <f t="shared" si="59"/>
        <v>41915.208333333336</v>
      </c>
    </row>
    <row r="950" spans="1:20" ht="17" x14ac:dyDescent="0.2">
      <c r="A950">
        <v>948</v>
      </c>
      <c r="B950" t="s">
        <v>1926</v>
      </c>
      <c r="C950" s="3" t="s">
        <v>1927</v>
      </c>
      <c r="D950">
        <v>9400</v>
      </c>
      <c r="E950">
        <v>5918</v>
      </c>
      <c r="F950" t="s">
        <v>74</v>
      </c>
      <c r="G950">
        <v>160</v>
      </c>
      <c r="H950" t="s">
        <v>21</v>
      </c>
      <c r="I950" t="s">
        <v>22</v>
      </c>
      <c r="J950">
        <v>1418364000</v>
      </c>
      <c r="K950">
        <v>1419228000</v>
      </c>
      <c r="L950" t="b">
        <v>1</v>
      </c>
      <c r="M950" t="b">
        <v>1</v>
      </c>
      <c r="N950" t="s">
        <v>42</v>
      </c>
      <c r="O950" s="5">
        <f t="shared" si="56"/>
        <v>0.62957446808510642</v>
      </c>
      <c r="P950" s="7">
        <f t="shared" si="57"/>
        <v>36.987499999999997</v>
      </c>
      <c r="Q950" t="s">
        <v>2037</v>
      </c>
      <c r="R950" t="s">
        <v>2038</v>
      </c>
      <c r="S950" s="15">
        <f t="shared" si="58"/>
        <v>41985.25</v>
      </c>
      <c r="T950" s="15">
        <f t="shared" si="59"/>
        <v>41995.25</v>
      </c>
    </row>
    <row r="951" spans="1:20" ht="34" x14ac:dyDescent="0.2">
      <c r="A951">
        <v>949</v>
      </c>
      <c r="B951" t="s">
        <v>1928</v>
      </c>
      <c r="C951" s="3" t="s">
        <v>1929</v>
      </c>
      <c r="D951">
        <v>5900</v>
      </c>
      <c r="E951">
        <v>9520</v>
      </c>
      <c r="F951" t="s">
        <v>20</v>
      </c>
      <c r="G951">
        <v>203</v>
      </c>
      <c r="H951" t="s">
        <v>21</v>
      </c>
      <c r="I951" t="s">
        <v>22</v>
      </c>
      <c r="J951">
        <v>1429333200</v>
      </c>
      <c r="K951">
        <v>1430974800</v>
      </c>
      <c r="L951" t="b">
        <v>0</v>
      </c>
      <c r="M951" t="b">
        <v>0</v>
      </c>
      <c r="N951" t="s">
        <v>28</v>
      </c>
      <c r="O951" s="5">
        <f t="shared" si="56"/>
        <v>1.6135593220338984</v>
      </c>
      <c r="P951" s="7">
        <f t="shared" si="57"/>
        <v>46.896551724137929</v>
      </c>
      <c r="Q951" t="s">
        <v>2033</v>
      </c>
      <c r="R951" t="s">
        <v>2034</v>
      </c>
      <c r="S951" s="15">
        <f t="shared" si="58"/>
        <v>42112.208333333328</v>
      </c>
      <c r="T951" s="15">
        <f t="shared" si="59"/>
        <v>42131.208333333328</v>
      </c>
    </row>
    <row r="952" spans="1:20" ht="17" x14ac:dyDescent="0.2">
      <c r="A952">
        <v>950</v>
      </c>
      <c r="B952" t="s">
        <v>1930</v>
      </c>
      <c r="C952" s="3" t="s">
        <v>1931</v>
      </c>
      <c r="D952">
        <v>100</v>
      </c>
      <c r="E952">
        <v>5</v>
      </c>
      <c r="F952" t="s">
        <v>14</v>
      </c>
      <c r="G952">
        <v>1</v>
      </c>
      <c r="H952" t="s">
        <v>21</v>
      </c>
      <c r="I952" t="s">
        <v>22</v>
      </c>
      <c r="J952">
        <v>1555390800</v>
      </c>
      <c r="K952">
        <v>1555822800</v>
      </c>
      <c r="L952" t="b">
        <v>0</v>
      </c>
      <c r="M952" t="b">
        <v>1</v>
      </c>
      <c r="N952" t="s">
        <v>33</v>
      </c>
      <c r="O952" s="5">
        <f t="shared" si="56"/>
        <v>0.05</v>
      </c>
      <c r="P952" s="7">
        <f t="shared" si="57"/>
        <v>5</v>
      </c>
      <c r="Q952" t="s">
        <v>2035</v>
      </c>
      <c r="R952" t="s">
        <v>2036</v>
      </c>
      <c r="S952" s="15">
        <f t="shared" si="58"/>
        <v>43571.208333333328</v>
      </c>
      <c r="T952" s="15">
        <f t="shared" si="59"/>
        <v>43576.208333333328</v>
      </c>
    </row>
    <row r="953" spans="1:20" ht="17" x14ac:dyDescent="0.2">
      <c r="A953">
        <v>951</v>
      </c>
      <c r="B953" t="s">
        <v>1932</v>
      </c>
      <c r="C953" s="3" t="s">
        <v>1933</v>
      </c>
      <c r="D953">
        <v>14500</v>
      </c>
      <c r="E953">
        <v>159056</v>
      </c>
      <c r="F953" t="s">
        <v>20</v>
      </c>
      <c r="G953">
        <v>1559</v>
      </c>
      <c r="H953" t="s">
        <v>21</v>
      </c>
      <c r="I953" t="s">
        <v>22</v>
      </c>
      <c r="J953">
        <v>1482732000</v>
      </c>
      <c r="K953">
        <v>1482818400</v>
      </c>
      <c r="L953" t="b">
        <v>0</v>
      </c>
      <c r="M953" t="b">
        <v>1</v>
      </c>
      <c r="N953" t="s">
        <v>23</v>
      </c>
      <c r="O953" s="5">
        <f t="shared" si="56"/>
        <v>10.969379310344827</v>
      </c>
      <c r="P953" s="7">
        <f t="shared" si="57"/>
        <v>102.02437459910199</v>
      </c>
      <c r="Q953" t="s">
        <v>2031</v>
      </c>
      <c r="R953" t="s">
        <v>2032</v>
      </c>
      <c r="S953" s="15">
        <f t="shared" si="58"/>
        <v>42730.25</v>
      </c>
      <c r="T953" s="15">
        <f t="shared" si="59"/>
        <v>42731.25</v>
      </c>
    </row>
    <row r="954" spans="1:20" ht="17" x14ac:dyDescent="0.2">
      <c r="A954">
        <v>952</v>
      </c>
      <c r="B954" t="s">
        <v>1934</v>
      </c>
      <c r="C954" s="3" t="s">
        <v>1935</v>
      </c>
      <c r="D954">
        <v>145500</v>
      </c>
      <c r="E954">
        <v>101987</v>
      </c>
      <c r="F954" t="s">
        <v>74</v>
      </c>
      <c r="G954">
        <v>2266</v>
      </c>
      <c r="H954" t="s">
        <v>21</v>
      </c>
      <c r="I954" t="s">
        <v>22</v>
      </c>
      <c r="J954">
        <v>1470718800</v>
      </c>
      <c r="K954">
        <v>1471928400</v>
      </c>
      <c r="L954" t="b">
        <v>0</v>
      </c>
      <c r="M954" t="b">
        <v>0</v>
      </c>
      <c r="N954" t="s">
        <v>42</v>
      </c>
      <c r="O954" s="5">
        <f t="shared" si="56"/>
        <v>0.70094158075601376</v>
      </c>
      <c r="P954" s="7">
        <f t="shared" si="57"/>
        <v>45.007502206531335</v>
      </c>
      <c r="Q954" t="s">
        <v>2037</v>
      </c>
      <c r="R954" t="s">
        <v>2038</v>
      </c>
      <c r="S954" s="15">
        <f t="shared" si="58"/>
        <v>42591.208333333328</v>
      </c>
      <c r="T954" s="15">
        <f t="shared" si="59"/>
        <v>42605.208333333328</v>
      </c>
    </row>
    <row r="955" spans="1:20" ht="34" x14ac:dyDescent="0.2">
      <c r="A955">
        <v>953</v>
      </c>
      <c r="B955" t="s">
        <v>1936</v>
      </c>
      <c r="C955" s="3" t="s">
        <v>1937</v>
      </c>
      <c r="D955">
        <v>3300</v>
      </c>
      <c r="E955">
        <v>1980</v>
      </c>
      <c r="F955" t="s">
        <v>14</v>
      </c>
      <c r="G955">
        <v>21</v>
      </c>
      <c r="H955" t="s">
        <v>21</v>
      </c>
      <c r="I955" t="s">
        <v>22</v>
      </c>
      <c r="J955">
        <v>1450591200</v>
      </c>
      <c r="K955">
        <v>1453701600</v>
      </c>
      <c r="L955" t="b">
        <v>0</v>
      </c>
      <c r="M955" t="b">
        <v>1</v>
      </c>
      <c r="N955" t="s">
        <v>474</v>
      </c>
      <c r="O955" s="5">
        <f t="shared" si="56"/>
        <v>0.6</v>
      </c>
      <c r="P955" s="7">
        <f t="shared" si="57"/>
        <v>94.285714285714292</v>
      </c>
      <c r="Q955" t="s">
        <v>2037</v>
      </c>
      <c r="R955" t="s">
        <v>2059</v>
      </c>
      <c r="S955" s="15">
        <f t="shared" si="58"/>
        <v>42358.25</v>
      </c>
      <c r="T955" s="15">
        <f t="shared" si="59"/>
        <v>42394.25</v>
      </c>
    </row>
    <row r="956" spans="1:20" ht="17" x14ac:dyDescent="0.2">
      <c r="A956">
        <v>954</v>
      </c>
      <c r="B956" t="s">
        <v>1938</v>
      </c>
      <c r="C956" s="3" t="s">
        <v>1939</v>
      </c>
      <c r="D956">
        <v>42600</v>
      </c>
      <c r="E956">
        <v>156384</v>
      </c>
      <c r="F956" t="s">
        <v>20</v>
      </c>
      <c r="G956">
        <v>1548</v>
      </c>
      <c r="H956" t="s">
        <v>26</v>
      </c>
      <c r="I956" t="s">
        <v>27</v>
      </c>
      <c r="J956">
        <v>1348290000</v>
      </c>
      <c r="K956">
        <v>1350363600</v>
      </c>
      <c r="L956" t="b">
        <v>0</v>
      </c>
      <c r="M956" t="b">
        <v>0</v>
      </c>
      <c r="N956" t="s">
        <v>28</v>
      </c>
      <c r="O956" s="5">
        <f t="shared" si="56"/>
        <v>3.6709859154929578</v>
      </c>
      <c r="P956" s="7">
        <f t="shared" si="57"/>
        <v>101.02325581395348</v>
      </c>
      <c r="Q956" t="s">
        <v>2033</v>
      </c>
      <c r="R956" t="s">
        <v>2034</v>
      </c>
      <c r="S956" s="15">
        <f t="shared" si="58"/>
        <v>41174.208333333336</v>
      </c>
      <c r="T956" s="15">
        <f t="shared" si="59"/>
        <v>41198.208333333336</v>
      </c>
    </row>
    <row r="957" spans="1:20" ht="34" x14ac:dyDescent="0.2">
      <c r="A957">
        <v>955</v>
      </c>
      <c r="B957" t="s">
        <v>1940</v>
      </c>
      <c r="C957" s="3" t="s">
        <v>1941</v>
      </c>
      <c r="D957">
        <v>700</v>
      </c>
      <c r="E957">
        <v>7763</v>
      </c>
      <c r="F957" t="s">
        <v>20</v>
      </c>
      <c r="G957">
        <v>80</v>
      </c>
      <c r="H957" t="s">
        <v>21</v>
      </c>
      <c r="I957" t="s">
        <v>22</v>
      </c>
      <c r="J957">
        <v>1353823200</v>
      </c>
      <c r="K957">
        <v>1353996000</v>
      </c>
      <c r="L957" t="b">
        <v>0</v>
      </c>
      <c r="M957" t="b">
        <v>0</v>
      </c>
      <c r="N957" t="s">
        <v>33</v>
      </c>
      <c r="O957" s="5">
        <f t="shared" si="56"/>
        <v>11.09</v>
      </c>
      <c r="P957" s="7">
        <f t="shared" si="57"/>
        <v>97.037499999999994</v>
      </c>
      <c r="Q957" t="s">
        <v>2035</v>
      </c>
      <c r="R957" t="s">
        <v>2036</v>
      </c>
      <c r="S957" s="15">
        <f t="shared" si="58"/>
        <v>41238.25</v>
      </c>
      <c r="T957" s="15">
        <f t="shared" si="59"/>
        <v>41240.25</v>
      </c>
    </row>
    <row r="958" spans="1:20" ht="17" x14ac:dyDescent="0.2">
      <c r="A958">
        <v>956</v>
      </c>
      <c r="B958" t="s">
        <v>1942</v>
      </c>
      <c r="C958" s="3" t="s">
        <v>1943</v>
      </c>
      <c r="D958">
        <v>187600</v>
      </c>
      <c r="E958">
        <v>35698</v>
      </c>
      <c r="F958" t="s">
        <v>14</v>
      </c>
      <c r="G958">
        <v>830</v>
      </c>
      <c r="H958" t="s">
        <v>21</v>
      </c>
      <c r="I958" t="s">
        <v>22</v>
      </c>
      <c r="J958">
        <v>1450764000</v>
      </c>
      <c r="K958">
        <v>1451109600</v>
      </c>
      <c r="L958" t="b">
        <v>0</v>
      </c>
      <c r="M958" t="b">
        <v>0</v>
      </c>
      <c r="N958" t="s">
        <v>474</v>
      </c>
      <c r="O958" s="5">
        <f t="shared" si="56"/>
        <v>0.19028784648187633</v>
      </c>
      <c r="P958" s="7">
        <f t="shared" si="57"/>
        <v>43.00963855421687</v>
      </c>
      <c r="Q958" t="s">
        <v>2037</v>
      </c>
      <c r="R958" t="s">
        <v>2059</v>
      </c>
      <c r="S958" s="15">
        <f t="shared" si="58"/>
        <v>42360.25</v>
      </c>
      <c r="T958" s="15">
        <f t="shared" si="59"/>
        <v>42364.25</v>
      </c>
    </row>
    <row r="959" spans="1:20" ht="17" x14ac:dyDescent="0.2">
      <c r="A959">
        <v>957</v>
      </c>
      <c r="B959" t="s">
        <v>1944</v>
      </c>
      <c r="C959" s="3" t="s">
        <v>1945</v>
      </c>
      <c r="D959">
        <v>9800</v>
      </c>
      <c r="E959">
        <v>12434</v>
      </c>
      <c r="F959" t="s">
        <v>20</v>
      </c>
      <c r="G959">
        <v>131</v>
      </c>
      <c r="H959" t="s">
        <v>21</v>
      </c>
      <c r="I959" t="s">
        <v>22</v>
      </c>
      <c r="J959">
        <v>1329372000</v>
      </c>
      <c r="K959">
        <v>1329631200</v>
      </c>
      <c r="L959" t="b">
        <v>0</v>
      </c>
      <c r="M959" t="b">
        <v>0</v>
      </c>
      <c r="N959" t="s">
        <v>33</v>
      </c>
      <c r="O959" s="5">
        <f t="shared" si="56"/>
        <v>1.2687755102040816</v>
      </c>
      <c r="P959" s="7">
        <f t="shared" si="57"/>
        <v>94.916030534351151</v>
      </c>
      <c r="Q959" t="s">
        <v>2035</v>
      </c>
      <c r="R959" t="s">
        <v>2036</v>
      </c>
      <c r="S959" s="15">
        <f t="shared" si="58"/>
        <v>40955.25</v>
      </c>
      <c r="T959" s="15">
        <f t="shared" si="59"/>
        <v>40958.25</v>
      </c>
    </row>
    <row r="960" spans="1:20" ht="34" x14ac:dyDescent="0.2">
      <c r="A960">
        <v>958</v>
      </c>
      <c r="B960" t="s">
        <v>1946</v>
      </c>
      <c r="C960" s="3" t="s">
        <v>1947</v>
      </c>
      <c r="D960">
        <v>1100</v>
      </c>
      <c r="E960">
        <v>8081</v>
      </c>
      <c r="F960" t="s">
        <v>20</v>
      </c>
      <c r="G960">
        <v>112</v>
      </c>
      <c r="H960" t="s">
        <v>21</v>
      </c>
      <c r="I960" t="s">
        <v>22</v>
      </c>
      <c r="J960">
        <v>1277096400</v>
      </c>
      <c r="K960">
        <v>1278997200</v>
      </c>
      <c r="L960" t="b">
        <v>0</v>
      </c>
      <c r="M960" t="b">
        <v>0</v>
      </c>
      <c r="N960" t="s">
        <v>71</v>
      </c>
      <c r="O960" s="5">
        <f t="shared" si="56"/>
        <v>7.3463636363636367</v>
      </c>
      <c r="P960" s="7">
        <f t="shared" si="57"/>
        <v>72.151785714285708</v>
      </c>
      <c r="Q960" t="s">
        <v>2037</v>
      </c>
      <c r="R960" t="s">
        <v>2045</v>
      </c>
      <c r="S960" s="15">
        <f t="shared" si="58"/>
        <v>40350.208333333336</v>
      </c>
      <c r="T960" s="15">
        <f t="shared" si="59"/>
        <v>40372.208333333336</v>
      </c>
    </row>
    <row r="961" spans="1:20" ht="17" x14ac:dyDescent="0.2">
      <c r="A961">
        <v>959</v>
      </c>
      <c r="B961" t="s">
        <v>1948</v>
      </c>
      <c r="C961" s="3" t="s">
        <v>1949</v>
      </c>
      <c r="D961">
        <v>145000</v>
      </c>
      <c r="E961">
        <v>6631</v>
      </c>
      <c r="F961" t="s">
        <v>14</v>
      </c>
      <c r="G961">
        <v>130</v>
      </c>
      <c r="H961" t="s">
        <v>21</v>
      </c>
      <c r="I961" t="s">
        <v>22</v>
      </c>
      <c r="J961">
        <v>1277701200</v>
      </c>
      <c r="K961">
        <v>1280120400</v>
      </c>
      <c r="L961" t="b">
        <v>0</v>
      </c>
      <c r="M961" t="b">
        <v>0</v>
      </c>
      <c r="N961" t="s">
        <v>206</v>
      </c>
      <c r="O961" s="5">
        <f t="shared" si="56"/>
        <v>4.5731034482758622E-2</v>
      </c>
      <c r="P961" s="7">
        <f t="shared" si="57"/>
        <v>51.007692307692309</v>
      </c>
      <c r="Q961" t="s">
        <v>2043</v>
      </c>
      <c r="R961" t="s">
        <v>2055</v>
      </c>
      <c r="S961" s="15">
        <f t="shared" si="58"/>
        <v>40357.208333333336</v>
      </c>
      <c r="T961" s="15">
        <f t="shared" si="59"/>
        <v>40385.208333333336</v>
      </c>
    </row>
    <row r="962" spans="1:20" ht="17" x14ac:dyDescent="0.2">
      <c r="A962">
        <v>960</v>
      </c>
      <c r="B962" t="s">
        <v>1950</v>
      </c>
      <c r="C962" s="3" t="s">
        <v>1951</v>
      </c>
      <c r="D962">
        <v>5500</v>
      </c>
      <c r="E962">
        <v>4678</v>
      </c>
      <c r="F962" t="s">
        <v>14</v>
      </c>
      <c r="G962">
        <v>55</v>
      </c>
      <c r="H962" t="s">
        <v>21</v>
      </c>
      <c r="I962" t="s">
        <v>22</v>
      </c>
      <c r="J962">
        <v>1454911200</v>
      </c>
      <c r="K962">
        <v>1458104400</v>
      </c>
      <c r="L962" t="b">
        <v>0</v>
      </c>
      <c r="M962" t="b">
        <v>0</v>
      </c>
      <c r="N962" t="s">
        <v>28</v>
      </c>
      <c r="O962" s="5">
        <f t="shared" si="56"/>
        <v>0.85054545454545449</v>
      </c>
      <c r="P962" s="7">
        <f t="shared" si="57"/>
        <v>85.054545454545448</v>
      </c>
      <c r="Q962" t="s">
        <v>2033</v>
      </c>
      <c r="R962" t="s">
        <v>2034</v>
      </c>
      <c r="S962" s="15">
        <f t="shared" si="58"/>
        <v>42408.25</v>
      </c>
      <c r="T962" s="15">
        <f t="shared" si="59"/>
        <v>42445.208333333328</v>
      </c>
    </row>
    <row r="963" spans="1:20" ht="34" x14ac:dyDescent="0.2">
      <c r="A963">
        <v>961</v>
      </c>
      <c r="B963" t="s">
        <v>1952</v>
      </c>
      <c r="C963" s="3" t="s">
        <v>1953</v>
      </c>
      <c r="D963">
        <v>5700</v>
      </c>
      <c r="E963">
        <v>6800</v>
      </c>
      <c r="F963" t="s">
        <v>20</v>
      </c>
      <c r="G963">
        <v>155</v>
      </c>
      <c r="H963" t="s">
        <v>21</v>
      </c>
      <c r="I963" t="s">
        <v>22</v>
      </c>
      <c r="J963">
        <v>1297922400</v>
      </c>
      <c r="K963">
        <v>1298268000</v>
      </c>
      <c r="L963" t="b">
        <v>0</v>
      </c>
      <c r="M963" t="b">
        <v>0</v>
      </c>
      <c r="N963" t="s">
        <v>206</v>
      </c>
      <c r="O963" s="5">
        <f t="shared" ref="O963:O1001" si="60">E963/D963</f>
        <v>1.1929824561403508</v>
      </c>
      <c r="P963" s="7">
        <f t="shared" ref="P963:P1001" si="61">IFERROR(E963/G963,0)</f>
        <v>43.87096774193548</v>
      </c>
      <c r="Q963" t="s">
        <v>2043</v>
      </c>
      <c r="R963" t="s">
        <v>2055</v>
      </c>
      <c r="S963" s="15">
        <f t="shared" ref="S963:S1001" si="62">(((J963/60)/60/24)+DATE(1970,1,1))</f>
        <v>40591.25</v>
      </c>
      <c r="T963" s="15">
        <f t="shared" ref="T963:T1001" si="63">(((K963/60)/60)/24)+DATE(1970,1,1)</f>
        <v>40595.25</v>
      </c>
    </row>
    <row r="964" spans="1:20" ht="17" x14ac:dyDescent="0.2">
      <c r="A964">
        <v>962</v>
      </c>
      <c r="B964" t="s">
        <v>1954</v>
      </c>
      <c r="C964" s="3" t="s">
        <v>1955</v>
      </c>
      <c r="D964">
        <v>3600</v>
      </c>
      <c r="E964">
        <v>10657</v>
      </c>
      <c r="F964" t="s">
        <v>20</v>
      </c>
      <c r="G964">
        <v>266</v>
      </c>
      <c r="H964" t="s">
        <v>21</v>
      </c>
      <c r="I964" t="s">
        <v>22</v>
      </c>
      <c r="J964">
        <v>1384408800</v>
      </c>
      <c r="K964">
        <v>1386223200</v>
      </c>
      <c r="L964" t="b">
        <v>0</v>
      </c>
      <c r="M964" t="b">
        <v>0</v>
      </c>
      <c r="N964" t="s">
        <v>17</v>
      </c>
      <c r="O964" s="5">
        <f t="shared" si="60"/>
        <v>2.9602777777777778</v>
      </c>
      <c r="P964" s="7">
        <f t="shared" si="61"/>
        <v>40.063909774436091</v>
      </c>
      <c r="Q964" t="s">
        <v>2029</v>
      </c>
      <c r="R964" t="s">
        <v>2030</v>
      </c>
      <c r="S964" s="15">
        <f t="shared" si="62"/>
        <v>41592.25</v>
      </c>
      <c r="T964" s="15">
        <f t="shared" si="63"/>
        <v>41613.25</v>
      </c>
    </row>
    <row r="965" spans="1:20" ht="17" x14ac:dyDescent="0.2">
      <c r="A965">
        <v>963</v>
      </c>
      <c r="B965" t="s">
        <v>1956</v>
      </c>
      <c r="C965" s="3" t="s">
        <v>1957</v>
      </c>
      <c r="D965">
        <v>5900</v>
      </c>
      <c r="E965">
        <v>4997</v>
      </c>
      <c r="F965" t="s">
        <v>14</v>
      </c>
      <c r="G965">
        <v>114</v>
      </c>
      <c r="H965" t="s">
        <v>107</v>
      </c>
      <c r="I965" t="s">
        <v>108</v>
      </c>
      <c r="J965">
        <v>1299304800</v>
      </c>
      <c r="K965">
        <v>1299823200</v>
      </c>
      <c r="L965" t="b">
        <v>0</v>
      </c>
      <c r="M965" t="b">
        <v>1</v>
      </c>
      <c r="N965" t="s">
        <v>122</v>
      </c>
      <c r="O965" s="5">
        <f t="shared" si="60"/>
        <v>0.84694915254237291</v>
      </c>
      <c r="P965" s="7">
        <f t="shared" si="61"/>
        <v>43.833333333333336</v>
      </c>
      <c r="Q965" t="s">
        <v>2050</v>
      </c>
      <c r="R965" t="s">
        <v>2051</v>
      </c>
      <c r="S965" s="15">
        <f t="shared" si="62"/>
        <v>40607.25</v>
      </c>
      <c r="T965" s="15">
        <f t="shared" si="63"/>
        <v>40613.25</v>
      </c>
    </row>
    <row r="966" spans="1:20" ht="17" x14ac:dyDescent="0.2">
      <c r="A966">
        <v>964</v>
      </c>
      <c r="B966" t="s">
        <v>1958</v>
      </c>
      <c r="C966" s="3" t="s">
        <v>1959</v>
      </c>
      <c r="D966">
        <v>3700</v>
      </c>
      <c r="E966">
        <v>13164</v>
      </c>
      <c r="F966" t="s">
        <v>20</v>
      </c>
      <c r="G966">
        <v>155</v>
      </c>
      <c r="H966" t="s">
        <v>21</v>
      </c>
      <c r="I966" t="s">
        <v>22</v>
      </c>
      <c r="J966">
        <v>1431320400</v>
      </c>
      <c r="K966">
        <v>1431752400</v>
      </c>
      <c r="L966" t="b">
        <v>0</v>
      </c>
      <c r="M966" t="b">
        <v>0</v>
      </c>
      <c r="N966" t="s">
        <v>33</v>
      </c>
      <c r="O966" s="5">
        <f t="shared" si="60"/>
        <v>3.5578378378378379</v>
      </c>
      <c r="P966" s="7">
        <f t="shared" si="61"/>
        <v>84.92903225806451</v>
      </c>
      <c r="Q966" t="s">
        <v>2035</v>
      </c>
      <c r="R966" t="s">
        <v>2036</v>
      </c>
      <c r="S966" s="15">
        <f t="shared" si="62"/>
        <v>42135.208333333328</v>
      </c>
      <c r="T966" s="15">
        <f t="shared" si="63"/>
        <v>42140.208333333328</v>
      </c>
    </row>
    <row r="967" spans="1:20" ht="17" x14ac:dyDescent="0.2">
      <c r="A967">
        <v>965</v>
      </c>
      <c r="B967" t="s">
        <v>1960</v>
      </c>
      <c r="C967" s="3" t="s">
        <v>1961</v>
      </c>
      <c r="D967">
        <v>2200</v>
      </c>
      <c r="E967">
        <v>8501</v>
      </c>
      <c r="F967" t="s">
        <v>20</v>
      </c>
      <c r="G967">
        <v>207</v>
      </c>
      <c r="H967" t="s">
        <v>40</v>
      </c>
      <c r="I967" t="s">
        <v>41</v>
      </c>
      <c r="J967">
        <v>1264399200</v>
      </c>
      <c r="K967">
        <v>1267855200</v>
      </c>
      <c r="L967" t="b">
        <v>0</v>
      </c>
      <c r="M967" t="b">
        <v>0</v>
      </c>
      <c r="N967" t="s">
        <v>23</v>
      </c>
      <c r="O967" s="5">
        <f t="shared" si="60"/>
        <v>3.8640909090909092</v>
      </c>
      <c r="P967" s="7">
        <f t="shared" si="61"/>
        <v>41.067632850241544</v>
      </c>
      <c r="Q967" t="s">
        <v>2031</v>
      </c>
      <c r="R967" t="s">
        <v>2032</v>
      </c>
      <c r="S967" s="15">
        <f t="shared" si="62"/>
        <v>40203.25</v>
      </c>
      <c r="T967" s="15">
        <f t="shared" si="63"/>
        <v>40243.25</v>
      </c>
    </row>
    <row r="968" spans="1:20" ht="17" x14ac:dyDescent="0.2">
      <c r="A968">
        <v>966</v>
      </c>
      <c r="B968" t="s">
        <v>878</v>
      </c>
      <c r="C968" s="3" t="s">
        <v>1962</v>
      </c>
      <c r="D968">
        <v>1700</v>
      </c>
      <c r="E968">
        <v>13468</v>
      </c>
      <c r="F968" t="s">
        <v>20</v>
      </c>
      <c r="G968">
        <v>245</v>
      </c>
      <c r="H968" t="s">
        <v>21</v>
      </c>
      <c r="I968" t="s">
        <v>22</v>
      </c>
      <c r="J968">
        <v>1497502800</v>
      </c>
      <c r="K968">
        <v>1497675600</v>
      </c>
      <c r="L968" t="b">
        <v>0</v>
      </c>
      <c r="M968" t="b">
        <v>0</v>
      </c>
      <c r="N968" t="s">
        <v>33</v>
      </c>
      <c r="O968" s="5">
        <f t="shared" si="60"/>
        <v>7.9223529411764702</v>
      </c>
      <c r="P968" s="7">
        <f t="shared" si="61"/>
        <v>54.971428571428568</v>
      </c>
      <c r="Q968" t="s">
        <v>2035</v>
      </c>
      <c r="R968" t="s">
        <v>2036</v>
      </c>
      <c r="S968" s="15">
        <f t="shared" si="62"/>
        <v>42901.208333333328</v>
      </c>
      <c r="T968" s="15">
        <f t="shared" si="63"/>
        <v>42903.208333333328</v>
      </c>
    </row>
    <row r="969" spans="1:20" ht="17" x14ac:dyDescent="0.2">
      <c r="A969">
        <v>967</v>
      </c>
      <c r="B969" t="s">
        <v>1963</v>
      </c>
      <c r="C969" s="3" t="s">
        <v>1964</v>
      </c>
      <c r="D969">
        <v>88400</v>
      </c>
      <c r="E969">
        <v>121138</v>
      </c>
      <c r="F969" t="s">
        <v>20</v>
      </c>
      <c r="G969">
        <v>1573</v>
      </c>
      <c r="H969" t="s">
        <v>21</v>
      </c>
      <c r="I969" t="s">
        <v>22</v>
      </c>
      <c r="J969">
        <v>1333688400</v>
      </c>
      <c r="K969">
        <v>1336885200</v>
      </c>
      <c r="L969" t="b">
        <v>0</v>
      </c>
      <c r="M969" t="b">
        <v>0</v>
      </c>
      <c r="N969" t="s">
        <v>319</v>
      </c>
      <c r="O969" s="5">
        <f t="shared" si="60"/>
        <v>1.3703393665158372</v>
      </c>
      <c r="P969" s="7">
        <f t="shared" si="61"/>
        <v>77.010807374443743</v>
      </c>
      <c r="Q969" t="s">
        <v>2031</v>
      </c>
      <c r="R969" t="s">
        <v>2058</v>
      </c>
      <c r="S969" s="15">
        <f t="shared" si="62"/>
        <v>41005.208333333336</v>
      </c>
      <c r="T969" s="15">
        <f t="shared" si="63"/>
        <v>41042.208333333336</v>
      </c>
    </row>
    <row r="970" spans="1:20" ht="34" x14ac:dyDescent="0.2">
      <c r="A970">
        <v>968</v>
      </c>
      <c r="B970" t="s">
        <v>1965</v>
      </c>
      <c r="C970" s="3" t="s">
        <v>1966</v>
      </c>
      <c r="D970">
        <v>2400</v>
      </c>
      <c r="E970">
        <v>8117</v>
      </c>
      <c r="F970" t="s">
        <v>20</v>
      </c>
      <c r="G970">
        <v>114</v>
      </c>
      <c r="H970" t="s">
        <v>21</v>
      </c>
      <c r="I970" t="s">
        <v>22</v>
      </c>
      <c r="J970">
        <v>1293861600</v>
      </c>
      <c r="K970">
        <v>1295157600</v>
      </c>
      <c r="L970" t="b">
        <v>0</v>
      </c>
      <c r="M970" t="b">
        <v>0</v>
      </c>
      <c r="N970" t="s">
        <v>17</v>
      </c>
      <c r="O970" s="5">
        <f t="shared" si="60"/>
        <v>3.3820833333333336</v>
      </c>
      <c r="P970" s="7">
        <f t="shared" si="61"/>
        <v>71.201754385964918</v>
      </c>
      <c r="Q970" t="s">
        <v>2029</v>
      </c>
      <c r="R970" t="s">
        <v>2030</v>
      </c>
      <c r="S970" s="15">
        <f t="shared" si="62"/>
        <v>40544.25</v>
      </c>
      <c r="T970" s="15">
        <f t="shared" si="63"/>
        <v>40559.25</v>
      </c>
    </row>
    <row r="971" spans="1:20" ht="17" x14ac:dyDescent="0.2">
      <c r="A971">
        <v>969</v>
      </c>
      <c r="B971" t="s">
        <v>1967</v>
      </c>
      <c r="C971" s="3" t="s">
        <v>1968</v>
      </c>
      <c r="D971">
        <v>7900</v>
      </c>
      <c r="E971">
        <v>8550</v>
      </c>
      <c r="F971" t="s">
        <v>20</v>
      </c>
      <c r="G971">
        <v>93</v>
      </c>
      <c r="H971" t="s">
        <v>21</v>
      </c>
      <c r="I971" t="s">
        <v>22</v>
      </c>
      <c r="J971">
        <v>1576994400</v>
      </c>
      <c r="K971">
        <v>1577599200</v>
      </c>
      <c r="L971" t="b">
        <v>0</v>
      </c>
      <c r="M971" t="b">
        <v>0</v>
      </c>
      <c r="N971" t="s">
        <v>33</v>
      </c>
      <c r="O971" s="5">
        <f t="shared" si="60"/>
        <v>1.0822784810126582</v>
      </c>
      <c r="P971" s="7">
        <f t="shared" si="61"/>
        <v>91.935483870967744</v>
      </c>
      <c r="Q971" t="s">
        <v>2035</v>
      </c>
      <c r="R971" t="s">
        <v>2036</v>
      </c>
      <c r="S971" s="15">
        <f t="shared" si="62"/>
        <v>43821.25</v>
      </c>
      <c r="T971" s="15">
        <f t="shared" si="63"/>
        <v>43828.25</v>
      </c>
    </row>
    <row r="972" spans="1:20" ht="34" x14ac:dyDescent="0.2">
      <c r="A972">
        <v>970</v>
      </c>
      <c r="B972" t="s">
        <v>1969</v>
      </c>
      <c r="C972" s="3" t="s">
        <v>1970</v>
      </c>
      <c r="D972">
        <v>94900</v>
      </c>
      <c r="E972">
        <v>57659</v>
      </c>
      <c r="F972" t="s">
        <v>14</v>
      </c>
      <c r="G972">
        <v>594</v>
      </c>
      <c r="H972" t="s">
        <v>21</v>
      </c>
      <c r="I972" t="s">
        <v>22</v>
      </c>
      <c r="J972">
        <v>1304917200</v>
      </c>
      <c r="K972">
        <v>1305003600</v>
      </c>
      <c r="L972" t="b">
        <v>0</v>
      </c>
      <c r="M972" t="b">
        <v>0</v>
      </c>
      <c r="N972" t="s">
        <v>33</v>
      </c>
      <c r="O972" s="5">
        <f t="shared" si="60"/>
        <v>0.60757639620653314</v>
      </c>
      <c r="P972" s="7">
        <f t="shared" si="61"/>
        <v>97.069023569023571</v>
      </c>
      <c r="Q972" t="s">
        <v>2035</v>
      </c>
      <c r="R972" t="s">
        <v>2036</v>
      </c>
      <c r="S972" s="15">
        <f t="shared" si="62"/>
        <v>40672.208333333336</v>
      </c>
      <c r="T972" s="15">
        <f t="shared" si="63"/>
        <v>40673.208333333336</v>
      </c>
    </row>
    <row r="973" spans="1:20" ht="17" x14ac:dyDescent="0.2">
      <c r="A973">
        <v>971</v>
      </c>
      <c r="B973" t="s">
        <v>1971</v>
      </c>
      <c r="C973" s="3" t="s">
        <v>1972</v>
      </c>
      <c r="D973">
        <v>5100</v>
      </c>
      <c r="E973">
        <v>1414</v>
      </c>
      <c r="F973" t="s">
        <v>14</v>
      </c>
      <c r="G973">
        <v>24</v>
      </c>
      <c r="H973" t="s">
        <v>21</v>
      </c>
      <c r="I973" t="s">
        <v>22</v>
      </c>
      <c r="J973">
        <v>1381208400</v>
      </c>
      <c r="K973">
        <v>1381726800</v>
      </c>
      <c r="L973" t="b">
        <v>0</v>
      </c>
      <c r="M973" t="b">
        <v>0</v>
      </c>
      <c r="N973" t="s">
        <v>269</v>
      </c>
      <c r="O973" s="5">
        <f t="shared" si="60"/>
        <v>0.27725490196078434</v>
      </c>
      <c r="P973" s="7">
        <f t="shared" si="61"/>
        <v>58.916666666666664</v>
      </c>
      <c r="Q973" t="s">
        <v>2037</v>
      </c>
      <c r="R973" t="s">
        <v>2056</v>
      </c>
      <c r="S973" s="15">
        <f t="shared" si="62"/>
        <v>41555.208333333336</v>
      </c>
      <c r="T973" s="15">
        <f t="shared" si="63"/>
        <v>41561.208333333336</v>
      </c>
    </row>
    <row r="974" spans="1:20" ht="34" x14ac:dyDescent="0.2">
      <c r="A974">
        <v>972</v>
      </c>
      <c r="B974" t="s">
        <v>1973</v>
      </c>
      <c r="C974" s="3" t="s">
        <v>1974</v>
      </c>
      <c r="D974">
        <v>42700</v>
      </c>
      <c r="E974">
        <v>97524</v>
      </c>
      <c r="F974" t="s">
        <v>20</v>
      </c>
      <c r="G974">
        <v>1681</v>
      </c>
      <c r="H974" t="s">
        <v>21</v>
      </c>
      <c r="I974" t="s">
        <v>22</v>
      </c>
      <c r="J974">
        <v>1401685200</v>
      </c>
      <c r="K974">
        <v>1402462800</v>
      </c>
      <c r="L974" t="b">
        <v>0</v>
      </c>
      <c r="M974" t="b">
        <v>1</v>
      </c>
      <c r="N974" t="s">
        <v>28</v>
      </c>
      <c r="O974" s="5">
        <f t="shared" si="60"/>
        <v>2.283934426229508</v>
      </c>
      <c r="P974" s="7">
        <f t="shared" si="61"/>
        <v>58.015466983938133</v>
      </c>
      <c r="Q974" t="s">
        <v>2033</v>
      </c>
      <c r="R974" t="s">
        <v>2034</v>
      </c>
      <c r="S974" s="15">
        <f t="shared" si="62"/>
        <v>41792.208333333336</v>
      </c>
      <c r="T974" s="15">
        <f t="shared" si="63"/>
        <v>41801.208333333336</v>
      </c>
    </row>
    <row r="975" spans="1:20" ht="17" x14ac:dyDescent="0.2">
      <c r="A975">
        <v>973</v>
      </c>
      <c r="B975" t="s">
        <v>1975</v>
      </c>
      <c r="C975" s="3" t="s">
        <v>1976</v>
      </c>
      <c r="D975">
        <v>121100</v>
      </c>
      <c r="E975">
        <v>26176</v>
      </c>
      <c r="F975" t="s">
        <v>14</v>
      </c>
      <c r="G975">
        <v>252</v>
      </c>
      <c r="H975" t="s">
        <v>21</v>
      </c>
      <c r="I975" t="s">
        <v>22</v>
      </c>
      <c r="J975">
        <v>1291960800</v>
      </c>
      <c r="K975">
        <v>1292133600</v>
      </c>
      <c r="L975" t="b">
        <v>0</v>
      </c>
      <c r="M975" t="b">
        <v>1</v>
      </c>
      <c r="N975" t="s">
        <v>33</v>
      </c>
      <c r="O975" s="5">
        <f t="shared" si="60"/>
        <v>0.21615194054500414</v>
      </c>
      <c r="P975" s="7">
        <f t="shared" si="61"/>
        <v>103.87301587301587</v>
      </c>
      <c r="Q975" t="s">
        <v>2035</v>
      </c>
      <c r="R975" t="s">
        <v>2036</v>
      </c>
      <c r="S975" s="15">
        <f t="shared" si="62"/>
        <v>40522.25</v>
      </c>
      <c r="T975" s="15">
        <f t="shared" si="63"/>
        <v>40524.25</v>
      </c>
    </row>
    <row r="976" spans="1:20" ht="17" x14ac:dyDescent="0.2">
      <c r="A976">
        <v>974</v>
      </c>
      <c r="B976" t="s">
        <v>1977</v>
      </c>
      <c r="C976" s="3" t="s">
        <v>1978</v>
      </c>
      <c r="D976">
        <v>800</v>
      </c>
      <c r="E976">
        <v>2991</v>
      </c>
      <c r="F976" t="s">
        <v>20</v>
      </c>
      <c r="G976">
        <v>32</v>
      </c>
      <c r="H976" t="s">
        <v>21</v>
      </c>
      <c r="I976" t="s">
        <v>22</v>
      </c>
      <c r="J976">
        <v>1368853200</v>
      </c>
      <c r="K976">
        <v>1368939600</v>
      </c>
      <c r="L976" t="b">
        <v>0</v>
      </c>
      <c r="M976" t="b">
        <v>0</v>
      </c>
      <c r="N976" t="s">
        <v>60</v>
      </c>
      <c r="O976" s="5">
        <f t="shared" si="60"/>
        <v>3.73875</v>
      </c>
      <c r="P976" s="7">
        <f t="shared" si="61"/>
        <v>93.46875</v>
      </c>
      <c r="Q976" t="s">
        <v>2031</v>
      </c>
      <c r="R976" t="s">
        <v>2041</v>
      </c>
      <c r="S976" s="15">
        <f t="shared" si="62"/>
        <v>41412.208333333336</v>
      </c>
      <c r="T976" s="15">
        <f t="shared" si="63"/>
        <v>41413.208333333336</v>
      </c>
    </row>
    <row r="977" spans="1:20" ht="17" x14ac:dyDescent="0.2">
      <c r="A977">
        <v>975</v>
      </c>
      <c r="B977" t="s">
        <v>1979</v>
      </c>
      <c r="C977" s="3" t="s">
        <v>1980</v>
      </c>
      <c r="D977">
        <v>5400</v>
      </c>
      <c r="E977">
        <v>8366</v>
      </c>
      <c r="F977" t="s">
        <v>20</v>
      </c>
      <c r="G977">
        <v>135</v>
      </c>
      <c r="H977" t="s">
        <v>21</v>
      </c>
      <c r="I977" t="s">
        <v>22</v>
      </c>
      <c r="J977">
        <v>1448776800</v>
      </c>
      <c r="K977">
        <v>1452146400</v>
      </c>
      <c r="L977" t="b">
        <v>0</v>
      </c>
      <c r="M977" t="b">
        <v>1</v>
      </c>
      <c r="N977" t="s">
        <v>33</v>
      </c>
      <c r="O977" s="5">
        <f t="shared" si="60"/>
        <v>1.5492592592592593</v>
      </c>
      <c r="P977" s="7">
        <f t="shared" si="61"/>
        <v>61.970370370370368</v>
      </c>
      <c r="Q977" t="s">
        <v>2035</v>
      </c>
      <c r="R977" t="s">
        <v>2036</v>
      </c>
      <c r="S977" s="15">
        <f t="shared" si="62"/>
        <v>42337.25</v>
      </c>
      <c r="T977" s="15">
        <f t="shared" si="63"/>
        <v>42376.25</v>
      </c>
    </row>
    <row r="978" spans="1:20" ht="34" x14ac:dyDescent="0.2">
      <c r="A978">
        <v>976</v>
      </c>
      <c r="B978" t="s">
        <v>1981</v>
      </c>
      <c r="C978" s="3" t="s">
        <v>1982</v>
      </c>
      <c r="D978">
        <v>4000</v>
      </c>
      <c r="E978">
        <v>12886</v>
      </c>
      <c r="F978" t="s">
        <v>20</v>
      </c>
      <c r="G978">
        <v>140</v>
      </c>
      <c r="H978" t="s">
        <v>21</v>
      </c>
      <c r="I978" t="s">
        <v>22</v>
      </c>
      <c r="J978">
        <v>1296194400</v>
      </c>
      <c r="K978">
        <v>1296712800</v>
      </c>
      <c r="L978" t="b">
        <v>0</v>
      </c>
      <c r="M978" t="b">
        <v>1</v>
      </c>
      <c r="N978" t="s">
        <v>33</v>
      </c>
      <c r="O978" s="5">
        <f t="shared" si="60"/>
        <v>3.2214999999999998</v>
      </c>
      <c r="P978" s="7">
        <f t="shared" si="61"/>
        <v>92.042857142857144</v>
      </c>
      <c r="Q978" t="s">
        <v>2035</v>
      </c>
      <c r="R978" t="s">
        <v>2036</v>
      </c>
      <c r="S978" s="15">
        <f t="shared" si="62"/>
        <v>40571.25</v>
      </c>
      <c r="T978" s="15">
        <f t="shared" si="63"/>
        <v>40577.25</v>
      </c>
    </row>
    <row r="979" spans="1:20" ht="17" x14ac:dyDescent="0.2">
      <c r="A979">
        <v>977</v>
      </c>
      <c r="B979" t="s">
        <v>1258</v>
      </c>
      <c r="C979" s="3" t="s">
        <v>1983</v>
      </c>
      <c r="D979">
        <v>7000</v>
      </c>
      <c r="E979">
        <v>5177</v>
      </c>
      <c r="F979" t="s">
        <v>14</v>
      </c>
      <c r="G979">
        <v>67</v>
      </c>
      <c r="H979" t="s">
        <v>21</v>
      </c>
      <c r="I979" t="s">
        <v>22</v>
      </c>
      <c r="J979">
        <v>1517983200</v>
      </c>
      <c r="K979">
        <v>1520748000</v>
      </c>
      <c r="L979" t="b">
        <v>0</v>
      </c>
      <c r="M979" t="b">
        <v>0</v>
      </c>
      <c r="N979" t="s">
        <v>17</v>
      </c>
      <c r="O979" s="5">
        <f t="shared" si="60"/>
        <v>0.73957142857142855</v>
      </c>
      <c r="P979" s="7">
        <f t="shared" si="61"/>
        <v>77.268656716417908</v>
      </c>
      <c r="Q979" t="s">
        <v>2029</v>
      </c>
      <c r="R979" t="s">
        <v>2030</v>
      </c>
      <c r="S979" s="15">
        <f t="shared" si="62"/>
        <v>43138.25</v>
      </c>
      <c r="T979" s="15">
        <f t="shared" si="63"/>
        <v>43170.25</v>
      </c>
    </row>
    <row r="980" spans="1:20" ht="17" x14ac:dyDescent="0.2">
      <c r="A980">
        <v>978</v>
      </c>
      <c r="B980" t="s">
        <v>1984</v>
      </c>
      <c r="C980" s="3" t="s">
        <v>1985</v>
      </c>
      <c r="D980">
        <v>1000</v>
      </c>
      <c r="E980">
        <v>8641</v>
      </c>
      <c r="F980" t="s">
        <v>20</v>
      </c>
      <c r="G980">
        <v>92</v>
      </c>
      <c r="H980" t="s">
        <v>21</v>
      </c>
      <c r="I980" t="s">
        <v>22</v>
      </c>
      <c r="J980">
        <v>1478930400</v>
      </c>
      <c r="K980">
        <v>1480831200</v>
      </c>
      <c r="L980" t="b">
        <v>0</v>
      </c>
      <c r="M980" t="b">
        <v>0</v>
      </c>
      <c r="N980" t="s">
        <v>89</v>
      </c>
      <c r="O980" s="5">
        <f t="shared" si="60"/>
        <v>8.641</v>
      </c>
      <c r="P980" s="7">
        <f t="shared" si="61"/>
        <v>93.923913043478265</v>
      </c>
      <c r="Q980" t="s">
        <v>2046</v>
      </c>
      <c r="R980" t="s">
        <v>2047</v>
      </c>
      <c r="S980" s="15">
        <f t="shared" si="62"/>
        <v>42686.25</v>
      </c>
      <c r="T980" s="15">
        <f t="shared" si="63"/>
        <v>42708.25</v>
      </c>
    </row>
    <row r="981" spans="1:20" ht="17" x14ac:dyDescent="0.2">
      <c r="A981">
        <v>979</v>
      </c>
      <c r="B981" t="s">
        <v>1986</v>
      </c>
      <c r="C981" s="3" t="s">
        <v>1987</v>
      </c>
      <c r="D981">
        <v>60200</v>
      </c>
      <c r="E981">
        <v>86244</v>
      </c>
      <c r="F981" t="s">
        <v>20</v>
      </c>
      <c r="G981">
        <v>1015</v>
      </c>
      <c r="H981" t="s">
        <v>40</v>
      </c>
      <c r="I981" t="s">
        <v>41</v>
      </c>
      <c r="J981">
        <v>1426395600</v>
      </c>
      <c r="K981">
        <v>1426914000</v>
      </c>
      <c r="L981" t="b">
        <v>0</v>
      </c>
      <c r="M981" t="b">
        <v>0</v>
      </c>
      <c r="N981" t="s">
        <v>33</v>
      </c>
      <c r="O981" s="5">
        <f t="shared" si="60"/>
        <v>1.432624584717608</v>
      </c>
      <c r="P981" s="7">
        <f t="shared" si="61"/>
        <v>84.969458128078813</v>
      </c>
      <c r="Q981" t="s">
        <v>2035</v>
      </c>
      <c r="R981" t="s">
        <v>2036</v>
      </c>
      <c r="S981" s="15">
        <f t="shared" si="62"/>
        <v>42078.208333333328</v>
      </c>
      <c r="T981" s="15">
        <f t="shared" si="63"/>
        <v>42084.208333333328</v>
      </c>
    </row>
    <row r="982" spans="1:20" ht="17" x14ac:dyDescent="0.2">
      <c r="A982">
        <v>980</v>
      </c>
      <c r="B982" t="s">
        <v>1988</v>
      </c>
      <c r="C982" s="3" t="s">
        <v>1989</v>
      </c>
      <c r="D982">
        <v>195200</v>
      </c>
      <c r="E982">
        <v>78630</v>
      </c>
      <c r="F982" t="s">
        <v>14</v>
      </c>
      <c r="G982">
        <v>742</v>
      </c>
      <c r="H982" t="s">
        <v>21</v>
      </c>
      <c r="I982" t="s">
        <v>22</v>
      </c>
      <c r="J982">
        <v>1446181200</v>
      </c>
      <c r="K982">
        <v>1446616800</v>
      </c>
      <c r="L982" t="b">
        <v>1</v>
      </c>
      <c r="M982" t="b">
        <v>0</v>
      </c>
      <c r="N982" t="s">
        <v>68</v>
      </c>
      <c r="O982" s="5">
        <f t="shared" si="60"/>
        <v>0.40281762295081969</v>
      </c>
      <c r="P982" s="7">
        <f t="shared" si="61"/>
        <v>105.97035040431267</v>
      </c>
      <c r="Q982" t="s">
        <v>2043</v>
      </c>
      <c r="R982" t="s">
        <v>2044</v>
      </c>
      <c r="S982" s="15">
        <f t="shared" si="62"/>
        <v>42307.208333333328</v>
      </c>
      <c r="T982" s="15">
        <f t="shared" si="63"/>
        <v>42312.25</v>
      </c>
    </row>
    <row r="983" spans="1:20" ht="17" x14ac:dyDescent="0.2">
      <c r="A983">
        <v>981</v>
      </c>
      <c r="B983" t="s">
        <v>1990</v>
      </c>
      <c r="C983" s="3" t="s">
        <v>1991</v>
      </c>
      <c r="D983">
        <v>6700</v>
      </c>
      <c r="E983">
        <v>11941</v>
      </c>
      <c r="F983" t="s">
        <v>20</v>
      </c>
      <c r="G983">
        <v>323</v>
      </c>
      <c r="H983" t="s">
        <v>21</v>
      </c>
      <c r="I983" t="s">
        <v>22</v>
      </c>
      <c r="J983">
        <v>1514181600</v>
      </c>
      <c r="K983">
        <v>1517032800</v>
      </c>
      <c r="L983" t="b">
        <v>0</v>
      </c>
      <c r="M983" t="b">
        <v>0</v>
      </c>
      <c r="N983" t="s">
        <v>28</v>
      </c>
      <c r="O983" s="5">
        <f t="shared" si="60"/>
        <v>1.7822388059701493</v>
      </c>
      <c r="P983" s="7">
        <f t="shared" si="61"/>
        <v>36.969040247678016</v>
      </c>
      <c r="Q983" t="s">
        <v>2033</v>
      </c>
      <c r="R983" t="s">
        <v>2034</v>
      </c>
      <c r="S983" s="15">
        <f t="shared" si="62"/>
        <v>43094.25</v>
      </c>
      <c r="T983" s="15">
        <f t="shared" si="63"/>
        <v>43127.25</v>
      </c>
    </row>
    <row r="984" spans="1:20" ht="17" x14ac:dyDescent="0.2">
      <c r="A984">
        <v>982</v>
      </c>
      <c r="B984" t="s">
        <v>1992</v>
      </c>
      <c r="C984" s="3" t="s">
        <v>1993</v>
      </c>
      <c r="D984">
        <v>7200</v>
      </c>
      <c r="E984">
        <v>6115</v>
      </c>
      <c r="F984" t="s">
        <v>14</v>
      </c>
      <c r="G984">
        <v>75</v>
      </c>
      <c r="H984" t="s">
        <v>21</v>
      </c>
      <c r="I984" t="s">
        <v>22</v>
      </c>
      <c r="J984">
        <v>1311051600</v>
      </c>
      <c r="K984">
        <v>1311224400</v>
      </c>
      <c r="L984" t="b">
        <v>0</v>
      </c>
      <c r="M984" t="b">
        <v>1</v>
      </c>
      <c r="N984" t="s">
        <v>42</v>
      </c>
      <c r="O984" s="5">
        <f t="shared" si="60"/>
        <v>0.84930555555555554</v>
      </c>
      <c r="P984" s="7">
        <f t="shared" si="61"/>
        <v>81.533333333333331</v>
      </c>
      <c r="Q984" t="s">
        <v>2037</v>
      </c>
      <c r="R984" t="s">
        <v>2038</v>
      </c>
      <c r="S984" s="15">
        <f t="shared" si="62"/>
        <v>40743.208333333336</v>
      </c>
      <c r="T984" s="15">
        <f t="shared" si="63"/>
        <v>40745.208333333336</v>
      </c>
    </row>
    <row r="985" spans="1:20" ht="17" x14ac:dyDescent="0.2">
      <c r="A985">
        <v>983</v>
      </c>
      <c r="B985" t="s">
        <v>1994</v>
      </c>
      <c r="C985" s="3" t="s">
        <v>1995</v>
      </c>
      <c r="D985">
        <v>129100</v>
      </c>
      <c r="E985">
        <v>188404</v>
      </c>
      <c r="F985" t="s">
        <v>20</v>
      </c>
      <c r="G985">
        <v>2326</v>
      </c>
      <c r="H985" t="s">
        <v>21</v>
      </c>
      <c r="I985" t="s">
        <v>22</v>
      </c>
      <c r="J985">
        <v>1564894800</v>
      </c>
      <c r="K985">
        <v>1566190800</v>
      </c>
      <c r="L985" t="b">
        <v>0</v>
      </c>
      <c r="M985" t="b">
        <v>0</v>
      </c>
      <c r="N985" t="s">
        <v>42</v>
      </c>
      <c r="O985" s="5">
        <f t="shared" si="60"/>
        <v>1.4593648334624323</v>
      </c>
      <c r="P985" s="7">
        <f t="shared" si="61"/>
        <v>80.999140154772135</v>
      </c>
      <c r="Q985" t="s">
        <v>2037</v>
      </c>
      <c r="R985" t="s">
        <v>2038</v>
      </c>
      <c r="S985" s="15">
        <f t="shared" si="62"/>
        <v>43681.208333333328</v>
      </c>
      <c r="T985" s="15">
        <f t="shared" si="63"/>
        <v>43696.208333333328</v>
      </c>
    </row>
    <row r="986" spans="1:20" ht="34" x14ac:dyDescent="0.2">
      <c r="A986">
        <v>984</v>
      </c>
      <c r="B986" t="s">
        <v>1996</v>
      </c>
      <c r="C986" s="3" t="s">
        <v>1997</v>
      </c>
      <c r="D986">
        <v>6500</v>
      </c>
      <c r="E986">
        <v>9910</v>
      </c>
      <c r="F986" t="s">
        <v>20</v>
      </c>
      <c r="G986">
        <v>381</v>
      </c>
      <c r="H986" t="s">
        <v>21</v>
      </c>
      <c r="I986" t="s">
        <v>22</v>
      </c>
      <c r="J986">
        <v>1567918800</v>
      </c>
      <c r="K986">
        <v>1570165200</v>
      </c>
      <c r="L986" t="b">
        <v>0</v>
      </c>
      <c r="M986" t="b">
        <v>0</v>
      </c>
      <c r="N986" t="s">
        <v>33</v>
      </c>
      <c r="O986" s="5">
        <f t="shared" si="60"/>
        <v>1.5246153846153847</v>
      </c>
      <c r="P986" s="7">
        <f t="shared" si="61"/>
        <v>26.010498687664043</v>
      </c>
      <c r="Q986" t="s">
        <v>2035</v>
      </c>
      <c r="R986" t="s">
        <v>2036</v>
      </c>
      <c r="S986" s="15">
        <f t="shared" si="62"/>
        <v>43716.208333333328</v>
      </c>
      <c r="T986" s="15">
        <f t="shared" si="63"/>
        <v>43742.208333333328</v>
      </c>
    </row>
    <row r="987" spans="1:20" ht="17" x14ac:dyDescent="0.2">
      <c r="A987">
        <v>985</v>
      </c>
      <c r="B987" t="s">
        <v>1998</v>
      </c>
      <c r="C987" s="3" t="s">
        <v>1999</v>
      </c>
      <c r="D987">
        <v>170600</v>
      </c>
      <c r="E987">
        <v>114523</v>
      </c>
      <c r="F987" t="s">
        <v>14</v>
      </c>
      <c r="G987">
        <v>4405</v>
      </c>
      <c r="H987" t="s">
        <v>21</v>
      </c>
      <c r="I987" t="s">
        <v>22</v>
      </c>
      <c r="J987">
        <v>1386309600</v>
      </c>
      <c r="K987">
        <v>1388556000</v>
      </c>
      <c r="L987" t="b">
        <v>0</v>
      </c>
      <c r="M987" t="b">
        <v>1</v>
      </c>
      <c r="N987" t="s">
        <v>23</v>
      </c>
      <c r="O987" s="5">
        <f t="shared" si="60"/>
        <v>0.67129542790152408</v>
      </c>
      <c r="P987" s="7">
        <f t="shared" si="61"/>
        <v>25.998410896708286</v>
      </c>
      <c r="Q987" t="s">
        <v>2031</v>
      </c>
      <c r="R987" t="s">
        <v>2032</v>
      </c>
      <c r="S987" s="15">
        <f t="shared" si="62"/>
        <v>41614.25</v>
      </c>
      <c r="T987" s="15">
        <f t="shared" si="63"/>
        <v>41640.25</v>
      </c>
    </row>
    <row r="988" spans="1:20" ht="34" x14ac:dyDescent="0.2">
      <c r="A988">
        <v>986</v>
      </c>
      <c r="B988" t="s">
        <v>2000</v>
      </c>
      <c r="C988" s="3" t="s">
        <v>2001</v>
      </c>
      <c r="D988">
        <v>7800</v>
      </c>
      <c r="E988">
        <v>3144</v>
      </c>
      <c r="F988" t="s">
        <v>14</v>
      </c>
      <c r="G988">
        <v>92</v>
      </c>
      <c r="H988" t="s">
        <v>21</v>
      </c>
      <c r="I988" t="s">
        <v>22</v>
      </c>
      <c r="J988">
        <v>1301979600</v>
      </c>
      <c r="K988">
        <v>1303189200</v>
      </c>
      <c r="L988" t="b">
        <v>0</v>
      </c>
      <c r="M988" t="b">
        <v>0</v>
      </c>
      <c r="N988" t="s">
        <v>23</v>
      </c>
      <c r="O988" s="5">
        <f t="shared" si="60"/>
        <v>0.40307692307692305</v>
      </c>
      <c r="P988" s="7">
        <f t="shared" si="61"/>
        <v>34.173913043478258</v>
      </c>
      <c r="Q988" t="s">
        <v>2031</v>
      </c>
      <c r="R988" t="s">
        <v>2032</v>
      </c>
      <c r="S988" s="15">
        <f t="shared" si="62"/>
        <v>40638.208333333336</v>
      </c>
      <c r="T988" s="15">
        <f t="shared" si="63"/>
        <v>40652.208333333336</v>
      </c>
    </row>
    <row r="989" spans="1:20" ht="17" x14ac:dyDescent="0.2">
      <c r="A989">
        <v>987</v>
      </c>
      <c r="B989" t="s">
        <v>2002</v>
      </c>
      <c r="C989" s="3" t="s">
        <v>2003</v>
      </c>
      <c r="D989">
        <v>6200</v>
      </c>
      <c r="E989">
        <v>13441</v>
      </c>
      <c r="F989" t="s">
        <v>20</v>
      </c>
      <c r="G989">
        <v>480</v>
      </c>
      <c r="H989" t="s">
        <v>21</v>
      </c>
      <c r="I989" t="s">
        <v>22</v>
      </c>
      <c r="J989">
        <v>1493269200</v>
      </c>
      <c r="K989">
        <v>1494478800</v>
      </c>
      <c r="L989" t="b">
        <v>0</v>
      </c>
      <c r="M989" t="b">
        <v>0</v>
      </c>
      <c r="N989" t="s">
        <v>42</v>
      </c>
      <c r="O989" s="5">
        <f t="shared" si="60"/>
        <v>2.1679032258064517</v>
      </c>
      <c r="P989" s="7">
        <f t="shared" si="61"/>
        <v>28.002083333333335</v>
      </c>
      <c r="Q989" t="s">
        <v>2037</v>
      </c>
      <c r="R989" t="s">
        <v>2038</v>
      </c>
      <c r="S989" s="15">
        <f t="shared" si="62"/>
        <v>42852.208333333328</v>
      </c>
      <c r="T989" s="15">
        <f t="shared" si="63"/>
        <v>42866.208333333328</v>
      </c>
    </row>
    <row r="990" spans="1:20" ht="17" x14ac:dyDescent="0.2">
      <c r="A990">
        <v>988</v>
      </c>
      <c r="B990" t="s">
        <v>2004</v>
      </c>
      <c r="C990" s="3" t="s">
        <v>2005</v>
      </c>
      <c r="D990">
        <v>9400</v>
      </c>
      <c r="E990">
        <v>4899</v>
      </c>
      <c r="F990" t="s">
        <v>14</v>
      </c>
      <c r="G990">
        <v>64</v>
      </c>
      <c r="H990" t="s">
        <v>21</v>
      </c>
      <c r="I990" t="s">
        <v>22</v>
      </c>
      <c r="J990">
        <v>1478930400</v>
      </c>
      <c r="K990">
        <v>1480744800</v>
      </c>
      <c r="L990" t="b">
        <v>0</v>
      </c>
      <c r="M990" t="b">
        <v>0</v>
      </c>
      <c r="N990" t="s">
        <v>133</v>
      </c>
      <c r="O990" s="5">
        <f t="shared" si="60"/>
        <v>0.52117021276595743</v>
      </c>
      <c r="P990" s="7">
        <f t="shared" si="61"/>
        <v>76.546875</v>
      </c>
      <c r="Q990" t="s">
        <v>2043</v>
      </c>
      <c r="R990" t="s">
        <v>2052</v>
      </c>
      <c r="S990" s="15">
        <f t="shared" si="62"/>
        <v>42686.25</v>
      </c>
      <c r="T990" s="15">
        <f t="shared" si="63"/>
        <v>42707.25</v>
      </c>
    </row>
    <row r="991" spans="1:20" ht="17" x14ac:dyDescent="0.2">
      <c r="A991">
        <v>989</v>
      </c>
      <c r="B991" t="s">
        <v>2006</v>
      </c>
      <c r="C991" s="3" t="s">
        <v>2007</v>
      </c>
      <c r="D991">
        <v>2400</v>
      </c>
      <c r="E991">
        <v>11990</v>
      </c>
      <c r="F991" t="s">
        <v>20</v>
      </c>
      <c r="G991">
        <v>226</v>
      </c>
      <c r="H991" t="s">
        <v>21</v>
      </c>
      <c r="I991" t="s">
        <v>22</v>
      </c>
      <c r="J991">
        <v>1555390800</v>
      </c>
      <c r="K991">
        <v>1555822800</v>
      </c>
      <c r="L991" t="b">
        <v>0</v>
      </c>
      <c r="M991" t="b">
        <v>0</v>
      </c>
      <c r="N991" t="s">
        <v>206</v>
      </c>
      <c r="O991" s="5">
        <f t="shared" si="60"/>
        <v>4.9958333333333336</v>
      </c>
      <c r="P991" s="7">
        <f t="shared" si="61"/>
        <v>53.053097345132741</v>
      </c>
      <c r="Q991" t="s">
        <v>2043</v>
      </c>
      <c r="R991" t="s">
        <v>2055</v>
      </c>
      <c r="S991" s="15">
        <f t="shared" si="62"/>
        <v>43571.208333333328</v>
      </c>
      <c r="T991" s="15">
        <f t="shared" si="63"/>
        <v>43576.208333333328</v>
      </c>
    </row>
    <row r="992" spans="1:20" ht="17" x14ac:dyDescent="0.2">
      <c r="A992">
        <v>990</v>
      </c>
      <c r="B992" t="s">
        <v>2008</v>
      </c>
      <c r="C992" s="3" t="s">
        <v>2009</v>
      </c>
      <c r="D992">
        <v>7800</v>
      </c>
      <c r="E992">
        <v>6839</v>
      </c>
      <c r="F992" t="s">
        <v>14</v>
      </c>
      <c r="G992">
        <v>64</v>
      </c>
      <c r="H992" t="s">
        <v>21</v>
      </c>
      <c r="I992" t="s">
        <v>22</v>
      </c>
      <c r="J992">
        <v>1456984800</v>
      </c>
      <c r="K992">
        <v>1458882000</v>
      </c>
      <c r="L992" t="b">
        <v>0</v>
      </c>
      <c r="M992" t="b">
        <v>1</v>
      </c>
      <c r="N992" t="s">
        <v>53</v>
      </c>
      <c r="O992" s="5">
        <f t="shared" si="60"/>
        <v>0.87679487179487181</v>
      </c>
      <c r="P992" s="7">
        <f t="shared" si="61"/>
        <v>106.859375</v>
      </c>
      <c r="Q992" t="s">
        <v>2037</v>
      </c>
      <c r="R992" t="s">
        <v>2040</v>
      </c>
      <c r="S992" s="15">
        <f t="shared" si="62"/>
        <v>42432.25</v>
      </c>
      <c r="T992" s="15">
        <f t="shared" si="63"/>
        <v>42454.208333333328</v>
      </c>
    </row>
    <row r="993" spans="1:16384" ht="17" x14ac:dyDescent="0.2">
      <c r="A993">
        <v>991</v>
      </c>
      <c r="B993" t="s">
        <v>1080</v>
      </c>
      <c r="C993" s="3" t="s">
        <v>2010</v>
      </c>
      <c r="D993">
        <v>9800</v>
      </c>
      <c r="E993">
        <v>11091</v>
      </c>
      <c r="F993" t="s">
        <v>20</v>
      </c>
      <c r="G993">
        <v>241</v>
      </c>
      <c r="H993" t="s">
        <v>21</v>
      </c>
      <c r="I993" t="s">
        <v>22</v>
      </c>
      <c r="J993">
        <v>1411621200</v>
      </c>
      <c r="K993">
        <v>1411966800</v>
      </c>
      <c r="L993" t="b">
        <v>0</v>
      </c>
      <c r="M993" t="b">
        <v>1</v>
      </c>
      <c r="N993" t="s">
        <v>23</v>
      </c>
      <c r="O993" s="5">
        <f t="shared" si="60"/>
        <v>1.131734693877551</v>
      </c>
      <c r="P993" s="7">
        <f t="shared" si="61"/>
        <v>46.020746887966808</v>
      </c>
      <c r="Q993" t="s">
        <v>2031</v>
      </c>
      <c r="R993" t="s">
        <v>2032</v>
      </c>
      <c r="S993" s="15">
        <f t="shared" si="62"/>
        <v>41907.208333333336</v>
      </c>
      <c r="T993" s="15">
        <f t="shared" si="63"/>
        <v>41911.208333333336</v>
      </c>
    </row>
    <row r="994" spans="1:16384" ht="17" x14ac:dyDescent="0.2">
      <c r="A994">
        <v>992</v>
      </c>
      <c r="B994" t="s">
        <v>2011</v>
      </c>
      <c r="C994" s="3" t="s">
        <v>2012</v>
      </c>
      <c r="D994">
        <v>3100</v>
      </c>
      <c r="E994">
        <v>13223</v>
      </c>
      <c r="F994" t="s">
        <v>20</v>
      </c>
      <c r="G994">
        <v>132</v>
      </c>
      <c r="H994" t="s">
        <v>21</v>
      </c>
      <c r="I994" t="s">
        <v>22</v>
      </c>
      <c r="J994">
        <v>1525669200</v>
      </c>
      <c r="K994">
        <v>1526878800</v>
      </c>
      <c r="L994" t="b">
        <v>0</v>
      </c>
      <c r="M994" t="b">
        <v>1</v>
      </c>
      <c r="N994" t="s">
        <v>53</v>
      </c>
      <c r="O994" s="5">
        <f t="shared" si="60"/>
        <v>4.2654838709677421</v>
      </c>
      <c r="P994" s="7">
        <f t="shared" si="61"/>
        <v>100.17424242424242</v>
      </c>
      <c r="Q994" t="s">
        <v>2037</v>
      </c>
      <c r="R994" t="s">
        <v>2040</v>
      </c>
      <c r="S994" s="15">
        <f t="shared" si="62"/>
        <v>43227.208333333328</v>
      </c>
      <c r="T994" s="15">
        <f t="shared" si="63"/>
        <v>43241.208333333328</v>
      </c>
    </row>
    <row r="995" spans="1:16384" ht="17" x14ac:dyDescent="0.2">
      <c r="A995">
        <v>993</v>
      </c>
      <c r="B995" t="s">
        <v>2013</v>
      </c>
      <c r="C995" s="3" t="s">
        <v>2014</v>
      </c>
      <c r="D995">
        <v>9800</v>
      </c>
      <c r="E995">
        <v>7608</v>
      </c>
      <c r="F995" t="s">
        <v>74</v>
      </c>
      <c r="G995">
        <v>75</v>
      </c>
      <c r="H995" t="s">
        <v>107</v>
      </c>
      <c r="I995" t="s">
        <v>108</v>
      </c>
      <c r="J995">
        <v>1450936800</v>
      </c>
      <c r="K995">
        <v>1452405600</v>
      </c>
      <c r="L995" t="b">
        <v>0</v>
      </c>
      <c r="M995" t="b">
        <v>1</v>
      </c>
      <c r="N995" t="s">
        <v>122</v>
      </c>
      <c r="O995" s="5">
        <f t="shared" si="60"/>
        <v>0.77632653061224488</v>
      </c>
      <c r="P995" s="7">
        <f t="shared" si="61"/>
        <v>101.44</v>
      </c>
      <c r="Q995" t="s">
        <v>2050</v>
      </c>
      <c r="R995" t="s">
        <v>2051</v>
      </c>
      <c r="S995" s="15">
        <f t="shared" si="62"/>
        <v>42362.25</v>
      </c>
      <c r="T995" s="15">
        <f t="shared" si="63"/>
        <v>42379.25</v>
      </c>
    </row>
    <row r="996" spans="1:16384" ht="17" x14ac:dyDescent="0.2">
      <c r="A996">
        <v>994</v>
      </c>
      <c r="B996" t="s">
        <v>2015</v>
      </c>
      <c r="C996" s="3" t="s">
        <v>2016</v>
      </c>
      <c r="D996">
        <v>141100</v>
      </c>
      <c r="E996">
        <v>74073</v>
      </c>
      <c r="F996" t="s">
        <v>14</v>
      </c>
      <c r="G996">
        <v>842</v>
      </c>
      <c r="H996" t="s">
        <v>21</v>
      </c>
      <c r="I996" t="s">
        <v>22</v>
      </c>
      <c r="J996">
        <v>1413522000</v>
      </c>
      <c r="K996">
        <v>1414040400</v>
      </c>
      <c r="L996" t="b">
        <v>0</v>
      </c>
      <c r="M996" t="b">
        <v>1</v>
      </c>
      <c r="N996" t="s">
        <v>206</v>
      </c>
      <c r="O996" s="5">
        <f t="shared" si="60"/>
        <v>0.52496810772501767</v>
      </c>
      <c r="P996" s="7">
        <f t="shared" si="61"/>
        <v>87.972684085510693</v>
      </c>
      <c r="Q996" t="s">
        <v>2043</v>
      </c>
      <c r="R996" t="s">
        <v>2055</v>
      </c>
      <c r="S996" s="15">
        <f t="shared" si="62"/>
        <v>41929.208333333336</v>
      </c>
      <c r="T996" s="15">
        <f t="shared" si="63"/>
        <v>41935.208333333336</v>
      </c>
    </row>
    <row r="997" spans="1:16384" ht="17" x14ac:dyDescent="0.2">
      <c r="A997">
        <v>995</v>
      </c>
      <c r="B997" t="s">
        <v>2017</v>
      </c>
      <c r="C997" s="3" t="s">
        <v>2018</v>
      </c>
      <c r="D997">
        <v>97300</v>
      </c>
      <c r="E997">
        <v>153216</v>
      </c>
      <c r="F997" t="s">
        <v>20</v>
      </c>
      <c r="G997">
        <v>2043</v>
      </c>
      <c r="H997" t="s">
        <v>21</v>
      </c>
      <c r="I997" t="s">
        <v>22</v>
      </c>
      <c r="J997">
        <v>1541307600</v>
      </c>
      <c r="K997">
        <v>1543816800</v>
      </c>
      <c r="L997" t="b">
        <v>0</v>
      </c>
      <c r="M997" t="b">
        <v>1</v>
      </c>
      <c r="N997" t="s">
        <v>17</v>
      </c>
      <c r="O997" s="5">
        <f t="shared" si="60"/>
        <v>1.5746762589928058</v>
      </c>
      <c r="P997" s="7">
        <f t="shared" si="61"/>
        <v>74.995594713656388</v>
      </c>
      <c r="Q997" t="s">
        <v>2029</v>
      </c>
      <c r="R997" t="s">
        <v>2030</v>
      </c>
      <c r="S997" s="15">
        <f t="shared" si="62"/>
        <v>43408.208333333328</v>
      </c>
      <c r="T997" s="15">
        <f t="shared" si="63"/>
        <v>43437.25</v>
      </c>
    </row>
    <row r="998" spans="1:16384" ht="34" x14ac:dyDescent="0.2">
      <c r="A998">
        <v>996</v>
      </c>
      <c r="B998" t="s">
        <v>2019</v>
      </c>
      <c r="C998" s="3" t="s">
        <v>2020</v>
      </c>
      <c r="D998">
        <v>6600</v>
      </c>
      <c r="E998">
        <v>4814</v>
      </c>
      <c r="F998" t="s">
        <v>14</v>
      </c>
      <c r="G998">
        <v>112</v>
      </c>
      <c r="H998" t="s">
        <v>21</v>
      </c>
      <c r="I998" t="s">
        <v>22</v>
      </c>
      <c r="J998">
        <v>1357106400</v>
      </c>
      <c r="K998">
        <v>1359698400</v>
      </c>
      <c r="L998" t="b">
        <v>0</v>
      </c>
      <c r="M998" t="b">
        <v>0</v>
      </c>
      <c r="N998" t="s">
        <v>33</v>
      </c>
      <c r="O998" s="5">
        <f t="shared" si="60"/>
        <v>0.72939393939393937</v>
      </c>
      <c r="P998" s="7">
        <f t="shared" si="61"/>
        <v>42.982142857142854</v>
      </c>
      <c r="Q998" t="s">
        <v>2035</v>
      </c>
      <c r="R998" t="s">
        <v>2036</v>
      </c>
      <c r="S998" s="15">
        <f t="shared" si="62"/>
        <v>41276.25</v>
      </c>
      <c r="T998" s="15">
        <f t="shared" si="63"/>
        <v>41306.25</v>
      </c>
    </row>
    <row r="999" spans="1:16384" ht="17" x14ac:dyDescent="0.2">
      <c r="A999">
        <v>997</v>
      </c>
      <c r="B999" t="s">
        <v>2021</v>
      </c>
      <c r="C999" s="3" t="s">
        <v>2022</v>
      </c>
      <c r="D999">
        <v>7600</v>
      </c>
      <c r="E999">
        <v>4603</v>
      </c>
      <c r="F999" t="s">
        <v>74</v>
      </c>
      <c r="G999">
        <v>139</v>
      </c>
      <c r="H999" t="s">
        <v>107</v>
      </c>
      <c r="I999" t="s">
        <v>108</v>
      </c>
      <c r="J999">
        <v>1390197600</v>
      </c>
      <c r="K999">
        <v>1390629600</v>
      </c>
      <c r="L999" t="b">
        <v>0</v>
      </c>
      <c r="M999" t="b">
        <v>0</v>
      </c>
      <c r="N999" t="s">
        <v>33</v>
      </c>
      <c r="O999" s="5">
        <f t="shared" si="60"/>
        <v>0.60565789473684206</v>
      </c>
      <c r="P999" s="7">
        <f t="shared" si="61"/>
        <v>33.115107913669064</v>
      </c>
      <c r="Q999" t="s">
        <v>2035</v>
      </c>
      <c r="R999" t="s">
        <v>2036</v>
      </c>
      <c r="S999" s="15">
        <f t="shared" si="62"/>
        <v>41659.25</v>
      </c>
      <c r="T999" s="15">
        <f t="shared" si="63"/>
        <v>41664.25</v>
      </c>
    </row>
    <row r="1000" spans="1:16384" ht="17" x14ac:dyDescent="0.2">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 t="shared" si="60"/>
        <v>0.5679129129129129</v>
      </c>
      <c r="P1000" s="7">
        <f t="shared" si="61"/>
        <v>101.13101604278074</v>
      </c>
      <c r="Q1000" t="s">
        <v>2031</v>
      </c>
      <c r="R1000" t="s">
        <v>2041</v>
      </c>
      <c r="S1000" s="15">
        <f t="shared" si="62"/>
        <v>40220.25</v>
      </c>
      <c r="T1000" s="15">
        <f t="shared" si="63"/>
        <v>40234.25</v>
      </c>
    </row>
    <row r="1001" spans="1:16384" ht="17" x14ac:dyDescent="0.2">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 t="shared" si="60"/>
        <v>0.56542754275427543</v>
      </c>
      <c r="P1001" s="7">
        <f t="shared" si="61"/>
        <v>55.98841354723708</v>
      </c>
      <c r="Q1001" t="s">
        <v>2029</v>
      </c>
      <c r="R1001" t="s">
        <v>2030</v>
      </c>
      <c r="S1001" s="15">
        <f t="shared" si="62"/>
        <v>42550.208333333328</v>
      </c>
      <c r="T1001" s="15">
        <f t="shared" si="63"/>
        <v>42557.208333333328</v>
      </c>
    </row>
    <row r="1002" spans="1:16384" x14ac:dyDescent="0.2">
      <c r="A1002" t="s">
        <v>2074</v>
      </c>
      <c r="B1002" t="s">
        <v>2074</v>
      </c>
      <c r="C1002" t="s">
        <v>2074</v>
      </c>
      <c r="D1002" t="s">
        <v>2074</v>
      </c>
      <c r="E1002" t="s">
        <v>2074</v>
      </c>
      <c r="F1002" t="s">
        <v>2074</v>
      </c>
      <c r="G1002" t="s">
        <v>2074</v>
      </c>
      <c r="H1002" t="s">
        <v>2074</v>
      </c>
      <c r="I1002" t="s">
        <v>2074</v>
      </c>
      <c r="J1002" t="s">
        <v>2074</v>
      </c>
      <c r="K1002" t="s">
        <v>2074</v>
      </c>
      <c r="L1002" t="s">
        <v>2074</v>
      </c>
      <c r="M1002" t="s">
        <v>2074</v>
      </c>
      <c r="N1002" t="s">
        <v>2074</v>
      </c>
      <c r="O1002" t="s">
        <v>2074</v>
      </c>
      <c r="P1002" t="s">
        <v>2074</v>
      </c>
      <c r="Q1002" t="s">
        <v>2074</v>
      </c>
      <c r="R1002" t="s">
        <v>2074</v>
      </c>
      <c r="S1002" s="15" t="s">
        <v>2074</v>
      </c>
      <c r="U1002" t="s">
        <v>2074</v>
      </c>
      <c r="V1002" t="s">
        <v>2074</v>
      </c>
      <c r="W1002" t="s">
        <v>2074</v>
      </c>
      <c r="X1002" t="s">
        <v>2074</v>
      </c>
      <c r="Y1002" t="s">
        <v>2074</v>
      </c>
      <c r="Z1002" t="s">
        <v>2074</v>
      </c>
      <c r="AA1002" t="s">
        <v>2074</v>
      </c>
      <c r="AB1002" t="s">
        <v>2074</v>
      </c>
      <c r="AC1002" t="s">
        <v>2074</v>
      </c>
      <c r="AD1002" t="s">
        <v>2074</v>
      </c>
      <c r="AE1002" t="s">
        <v>2074</v>
      </c>
      <c r="AF1002" t="s">
        <v>2074</v>
      </c>
      <c r="AG1002" t="s">
        <v>2074</v>
      </c>
      <c r="AH1002" t="s">
        <v>2074</v>
      </c>
      <c r="AI1002" t="s">
        <v>2074</v>
      </c>
      <c r="AJ1002" t="s">
        <v>2074</v>
      </c>
      <c r="AK1002" t="s">
        <v>2074</v>
      </c>
      <c r="AL1002" t="s">
        <v>2074</v>
      </c>
      <c r="AM1002" t="s">
        <v>2074</v>
      </c>
      <c r="AN1002" t="s">
        <v>2074</v>
      </c>
      <c r="AO1002" t="s">
        <v>2074</v>
      </c>
      <c r="AP1002" t="s">
        <v>2074</v>
      </c>
      <c r="AQ1002" t="s">
        <v>2074</v>
      </c>
      <c r="AR1002" t="s">
        <v>2074</v>
      </c>
      <c r="AS1002" t="s">
        <v>2074</v>
      </c>
      <c r="AT1002" t="s">
        <v>2074</v>
      </c>
      <c r="AU1002" t="s">
        <v>2074</v>
      </c>
      <c r="AV1002" t="s">
        <v>2074</v>
      </c>
      <c r="AW1002" t="s">
        <v>2074</v>
      </c>
      <c r="AX1002" t="s">
        <v>2074</v>
      </c>
      <c r="AY1002" t="s">
        <v>2074</v>
      </c>
      <c r="AZ1002" t="s">
        <v>2074</v>
      </c>
      <c r="BA1002" t="s">
        <v>2074</v>
      </c>
      <c r="BB1002" t="s">
        <v>2074</v>
      </c>
      <c r="BC1002" t="s">
        <v>2074</v>
      </c>
      <c r="BD1002" t="s">
        <v>2074</v>
      </c>
      <c r="BE1002" t="s">
        <v>2074</v>
      </c>
      <c r="BF1002" t="s">
        <v>2074</v>
      </c>
      <c r="BG1002" t="s">
        <v>2074</v>
      </c>
      <c r="BH1002" t="s">
        <v>2074</v>
      </c>
      <c r="BI1002" t="s">
        <v>2074</v>
      </c>
      <c r="BJ1002" t="s">
        <v>2074</v>
      </c>
      <c r="BK1002" t="s">
        <v>2074</v>
      </c>
      <c r="BL1002" t="s">
        <v>2074</v>
      </c>
      <c r="BM1002" t="s">
        <v>2074</v>
      </c>
      <c r="BN1002" t="s">
        <v>2074</v>
      </c>
      <c r="BO1002" t="s">
        <v>2074</v>
      </c>
      <c r="BP1002" t="s">
        <v>2074</v>
      </c>
      <c r="BQ1002" t="s">
        <v>2074</v>
      </c>
      <c r="BR1002" t="s">
        <v>2074</v>
      </c>
      <c r="BS1002" t="s">
        <v>2074</v>
      </c>
      <c r="BT1002" t="s">
        <v>2074</v>
      </c>
      <c r="BU1002" t="s">
        <v>2074</v>
      </c>
      <c r="BV1002" t="s">
        <v>2074</v>
      </c>
      <c r="BW1002" t="s">
        <v>2074</v>
      </c>
      <c r="BX1002" t="s">
        <v>2074</v>
      </c>
      <c r="BY1002" t="s">
        <v>2074</v>
      </c>
      <c r="BZ1002" t="s">
        <v>2074</v>
      </c>
      <c r="CA1002" t="s">
        <v>2074</v>
      </c>
      <c r="CB1002" t="s">
        <v>2074</v>
      </c>
      <c r="CC1002" t="s">
        <v>2074</v>
      </c>
      <c r="CD1002" t="s">
        <v>2074</v>
      </c>
      <c r="CE1002" t="s">
        <v>2074</v>
      </c>
      <c r="CF1002" t="s">
        <v>2074</v>
      </c>
      <c r="CG1002" t="s">
        <v>2074</v>
      </c>
      <c r="CH1002" t="s">
        <v>2074</v>
      </c>
      <c r="CI1002" t="s">
        <v>2074</v>
      </c>
      <c r="CJ1002" t="s">
        <v>2074</v>
      </c>
      <c r="CK1002" t="s">
        <v>2074</v>
      </c>
      <c r="CL1002" t="s">
        <v>2074</v>
      </c>
      <c r="CM1002" t="s">
        <v>2074</v>
      </c>
      <c r="CN1002" t="s">
        <v>2074</v>
      </c>
      <c r="CO1002" t="s">
        <v>2074</v>
      </c>
      <c r="CP1002" t="s">
        <v>2074</v>
      </c>
      <c r="CQ1002" t="s">
        <v>2074</v>
      </c>
      <c r="CR1002" t="s">
        <v>2074</v>
      </c>
      <c r="CS1002" t="s">
        <v>2074</v>
      </c>
      <c r="CT1002" t="s">
        <v>2074</v>
      </c>
      <c r="CU1002" t="s">
        <v>2074</v>
      </c>
      <c r="CV1002" t="s">
        <v>2074</v>
      </c>
      <c r="CW1002" t="s">
        <v>2074</v>
      </c>
      <c r="CX1002" t="s">
        <v>2074</v>
      </c>
      <c r="CY1002" t="s">
        <v>2074</v>
      </c>
      <c r="CZ1002" t="s">
        <v>2074</v>
      </c>
      <c r="DA1002" t="s">
        <v>2074</v>
      </c>
      <c r="DB1002" t="s">
        <v>2074</v>
      </c>
      <c r="DC1002" t="s">
        <v>2074</v>
      </c>
      <c r="DD1002" t="s">
        <v>2074</v>
      </c>
      <c r="DE1002" t="s">
        <v>2074</v>
      </c>
      <c r="DF1002" t="s">
        <v>2074</v>
      </c>
      <c r="DG1002" t="s">
        <v>2074</v>
      </c>
      <c r="DH1002" t="s">
        <v>2074</v>
      </c>
      <c r="DI1002" t="s">
        <v>2074</v>
      </c>
      <c r="DJ1002" t="s">
        <v>2074</v>
      </c>
      <c r="DK1002" t="s">
        <v>2074</v>
      </c>
      <c r="DL1002" t="s">
        <v>2074</v>
      </c>
      <c r="DM1002" t="s">
        <v>2074</v>
      </c>
      <c r="DN1002" t="s">
        <v>2074</v>
      </c>
      <c r="DO1002" t="s">
        <v>2074</v>
      </c>
      <c r="DP1002" t="s">
        <v>2074</v>
      </c>
      <c r="DQ1002" t="s">
        <v>2074</v>
      </c>
      <c r="DR1002" t="s">
        <v>2074</v>
      </c>
      <c r="DS1002" t="s">
        <v>2074</v>
      </c>
      <c r="DT1002" t="s">
        <v>2074</v>
      </c>
      <c r="DU1002" t="s">
        <v>2074</v>
      </c>
      <c r="DV1002" t="s">
        <v>2074</v>
      </c>
      <c r="DW1002" t="s">
        <v>2074</v>
      </c>
      <c r="DX1002" t="s">
        <v>2074</v>
      </c>
      <c r="DY1002" t="s">
        <v>2074</v>
      </c>
      <c r="DZ1002" t="s">
        <v>2074</v>
      </c>
      <c r="EA1002" t="s">
        <v>2074</v>
      </c>
      <c r="EB1002" t="s">
        <v>2074</v>
      </c>
      <c r="EC1002" t="s">
        <v>2074</v>
      </c>
      <c r="ED1002" t="s">
        <v>2074</v>
      </c>
      <c r="EE1002" t="s">
        <v>2074</v>
      </c>
      <c r="EF1002" t="s">
        <v>2074</v>
      </c>
      <c r="EG1002" t="s">
        <v>2074</v>
      </c>
      <c r="EH1002" t="s">
        <v>2074</v>
      </c>
      <c r="EI1002" t="s">
        <v>2074</v>
      </c>
      <c r="EJ1002" t="s">
        <v>2074</v>
      </c>
      <c r="EK1002" t="s">
        <v>2074</v>
      </c>
      <c r="EL1002" t="s">
        <v>2074</v>
      </c>
      <c r="EM1002" t="s">
        <v>2074</v>
      </c>
      <c r="EN1002" t="s">
        <v>2074</v>
      </c>
      <c r="EO1002" t="s">
        <v>2074</v>
      </c>
      <c r="EP1002" t="s">
        <v>2074</v>
      </c>
      <c r="EQ1002" t="s">
        <v>2074</v>
      </c>
      <c r="ER1002" t="s">
        <v>2074</v>
      </c>
      <c r="ES1002" t="s">
        <v>2074</v>
      </c>
      <c r="ET1002" t="s">
        <v>2074</v>
      </c>
      <c r="EU1002" t="s">
        <v>2074</v>
      </c>
      <c r="EV1002" t="s">
        <v>2074</v>
      </c>
      <c r="EW1002" t="s">
        <v>2074</v>
      </c>
      <c r="EX1002" t="s">
        <v>2074</v>
      </c>
      <c r="EY1002" t="s">
        <v>2074</v>
      </c>
      <c r="EZ1002" t="s">
        <v>2074</v>
      </c>
      <c r="FA1002" t="s">
        <v>2074</v>
      </c>
      <c r="FB1002" t="s">
        <v>2074</v>
      </c>
      <c r="FC1002" t="s">
        <v>2074</v>
      </c>
      <c r="FD1002" t="s">
        <v>2074</v>
      </c>
      <c r="FE1002" t="s">
        <v>2074</v>
      </c>
      <c r="FF1002" t="s">
        <v>2074</v>
      </c>
      <c r="FG1002" t="s">
        <v>2074</v>
      </c>
      <c r="FH1002" t="s">
        <v>2074</v>
      </c>
      <c r="FI1002" t="s">
        <v>2074</v>
      </c>
      <c r="FJ1002" t="s">
        <v>2074</v>
      </c>
      <c r="FK1002" t="s">
        <v>2074</v>
      </c>
      <c r="FL1002" t="s">
        <v>2074</v>
      </c>
      <c r="FM1002" t="s">
        <v>2074</v>
      </c>
      <c r="FN1002" t="s">
        <v>2074</v>
      </c>
      <c r="FO1002" t="s">
        <v>2074</v>
      </c>
      <c r="FP1002" t="s">
        <v>2074</v>
      </c>
      <c r="FQ1002" t="s">
        <v>2074</v>
      </c>
      <c r="FR1002" t="s">
        <v>2074</v>
      </c>
      <c r="FS1002" t="s">
        <v>2074</v>
      </c>
      <c r="FT1002" t="s">
        <v>2074</v>
      </c>
      <c r="FU1002" t="s">
        <v>2074</v>
      </c>
      <c r="FV1002" t="s">
        <v>2074</v>
      </c>
      <c r="FW1002" t="s">
        <v>2074</v>
      </c>
      <c r="FX1002" t="s">
        <v>2074</v>
      </c>
      <c r="FY1002" t="s">
        <v>2074</v>
      </c>
      <c r="FZ1002" t="s">
        <v>2074</v>
      </c>
      <c r="GA1002" t="s">
        <v>2074</v>
      </c>
      <c r="GB1002" t="s">
        <v>2074</v>
      </c>
      <c r="GC1002" t="s">
        <v>2074</v>
      </c>
      <c r="GD1002" t="s">
        <v>2074</v>
      </c>
      <c r="GE1002" t="s">
        <v>2074</v>
      </c>
      <c r="GF1002" t="s">
        <v>2074</v>
      </c>
      <c r="GG1002" t="s">
        <v>2074</v>
      </c>
      <c r="GH1002" t="s">
        <v>2074</v>
      </c>
      <c r="GI1002" t="s">
        <v>2074</v>
      </c>
      <c r="GJ1002" t="s">
        <v>2074</v>
      </c>
      <c r="GK1002" t="s">
        <v>2074</v>
      </c>
      <c r="GL1002" t="s">
        <v>2074</v>
      </c>
      <c r="GM1002" t="s">
        <v>2074</v>
      </c>
      <c r="GN1002" t="s">
        <v>2074</v>
      </c>
      <c r="GO1002" t="s">
        <v>2074</v>
      </c>
      <c r="GP1002" t="s">
        <v>2074</v>
      </c>
      <c r="GQ1002" t="s">
        <v>2074</v>
      </c>
      <c r="GR1002" t="s">
        <v>2074</v>
      </c>
      <c r="GS1002" t="s">
        <v>2074</v>
      </c>
      <c r="GT1002" t="s">
        <v>2074</v>
      </c>
      <c r="GU1002" t="s">
        <v>2074</v>
      </c>
      <c r="GV1002" t="s">
        <v>2074</v>
      </c>
      <c r="GW1002" t="s">
        <v>2074</v>
      </c>
      <c r="GX1002" t="s">
        <v>2074</v>
      </c>
      <c r="GY1002" t="s">
        <v>2074</v>
      </c>
      <c r="GZ1002" t="s">
        <v>2074</v>
      </c>
      <c r="HA1002" t="s">
        <v>2074</v>
      </c>
      <c r="HB1002" t="s">
        <v>2074</v>
      </c>
      <c r="HC1002" t="s">
        <v>2074</v>
      </c>
      <c r="HD1002" t="s">
        <v>2074</v>
      </c>
      <c r="HE1002" t="s">
        <v>2074</v>
      </c>
      <c r="HF1002" t="s">
        <v>2074</v>
      </c>
      <c r="HG1002" t="s">
        <v>2074</v>
      </c>
      <c r="HH1002" t="s">
        <v>2074</v>
      </c>
      <c r="HI1002" t="s">
        <v>2074</v>
      </c>
      <c r="HJ1002" t="s">
        <v>2074</v>
      </c>
      <c r="HK1002" t="s">
        <v>2074</v>
      </c>
      <c r="HL1002" t="s">
        <v>2074</v>
      </c>
      <c r="HM1002" t="s">
        <v>2074</v>
      </c>
      <c r="HN1002" t="s">
        <v>2074</v>
      </c>
      <c r="HO1002" t="s">
        <v>2074</v>
      </c>
      <c r="HP1002" t="s">
        <v>2074</v>
      </c>
      <c r="HQ1002" t="s">
        <v>2074</v>
      </c>
      <c r="HR1002" t="s">
        <v>2074</v>
      </c>
      <c r="HS1002" t="s">
        <v>2074</v>
      </c>
      <c r="HT1002" t="s">
        <v>2074</v>
      </c>
      <c r="HU1002" t="s">
        <v>2074</v>
      </c>
      <c r="HV1002" t="s">
        <v>2074</v>
      </c>
      <c r="HW1002" t="s">
        <v>2074</v>
      </c>
      <c r="HX1002" t="s">
        <v>2074</v>
      </c>
      <c r="HY1002" t="s">
        <v>2074</v>
      </c>
      <c r="HZ1002" t="s">
        <v>2074</v>
      </c>
      <c r="IA1002" t="s">
        <v>2074</v>
      </c>
      <c r="IB1002" t="s">
        <v>2074</v>
      </c>
      <c r="IC1002" t="s">
        <v>2074</v>
      </c>
      <c r="ID1002" t="s">
        <v>2074</v>
      </c>
      <c r="IE1002" t="s">
        <v>2074</v>
      </c>
      <c r="IF1002" t="s">
        <v>2074</v>
      </c>
      <c r="IG1002" t="s">
        <v>2074</v>
      </c>
      <c r="IH1002" t="s">
        <v>2074</v>
      </c>
      <c r="II1002" t="s">
        <v>2074</v>
      </c>
      <c r="IJ1002" t="s">
        <v>2074</v>
      </c>
      <c r="IK1002" t="s">
        <v>2074</v>
      </c>
      <c r="IL1002" t="s">
        <v>2074</v>
      </c>
      <c r="IM1002" t="s">
        <v>2074</v>
      </c>
      <c r="IN1002" t="s">
        <v>2074</v>
      </c>
      <c r="IO1002" t="s">
        <v>2074</v>
      </c>
      <c r="IP1002" t="s">
        <v>2074</v>
      </c>
      <c r="IQ1002" t="s">
        <v>2074</v>
      </c>
      <c r="IR1002" t="s">
        <v>2074</v>
      </c>
      <c r="IS1002" t="s">
        <v>2074</v>
      </c>
      <c r="IT1002" t="s">
        <v>2074</v>
      </c>
      <c r="IU1002" t="s">
        <v>2074</v>
      </c>
      <c r="IV1002" t="s">
        <v>2074</v>
      </c>
      <c r="IW1002" t="s">
        <v>2074</v>
      </c>
      <c r="IX1002" t="s">
        <v>2074</v>
      </c>
      <c r="IY1002" t="s">
        <v>2074</v>
      </c>
      <c r="IZ1002" t="s">
        <v>2074</v>
      </c>
      <c r="JA1002" t="s">
        <v>2074</v>
      </c>
      <c r="JB1002" t="s">
        <v>2074</v>
      </c>
      <c r="JC1002" t="s">
        <v>2074</v>
      </c>
      <c r="JD1002" t="s">
        <v>2074</v>
      </c>
      <c r="JE1002" t="s">
        <v>2074</v>
      </c>
      <c r="JF1002" t="s">
        <v>2074</v>
      </c>
      <c r="JG1002" t="s">
        <v>2074</v>
      </c>
      <c r="JH1002" t="s">
        <v>2074</v>
      </c>
      <c r="JI1002" t="s">
        <v>2074</v>
      </c>
      <c r="JJ1002" t="s">
        <v>2074</v>
      </c>
      <c r="JK1002" t="s">
        <v>2074</v>
      </c>
      <c r="JL1002" t="s">
        <v>2074</v>
      </c>
      <c r="JM1002" t="s">
        <v>2074</v>
      </c>
      <c r="JN1002" t="s">
        <v>2074</v>
      </c>
      <c r="JO1002" t="s">
        <v>2074</v>
      </c>
      <c r="JP1002" t="s">
        <v>2074</v>
      </c>
      <c r="JQ1002" t="s">
        <v>2074</v>
      </c>
      <c r="JR1002" t="s">
        <v>2074</v>
      </c>
      <c r="JS1002" t="s">
        <v>2074</v>
      </c>
      <c r="JT1002" t="s">
        <v>2074</v>
      </c>
      <c r="JU1002" t="s">
        <v>2074</v>
      </c>
      <c r="JV1002" t="s">
        <v>2074</v>
      </c>
      <c r="JW1002" t="s">
        <v>2074</v>
      </c>
      <c r="JX1002" t="s">
        <v>2074</v>
      </c>
      <c r="JY1002" t="s">
        <v>2074</v>
      </c>
      <c r="JZ1002" t="s">
        <v>2074</v>
      </c>
      <c r="KA1002" t="s">
        <v>2074</v>
      </c>
      <c r="KB1002" t="s">
        <v>2074</v>
      </c>
      <c r="KC1002" t="s">
        <v>2074</v>
      </c>
      <c r="KD1002" t="s">
        <v>2074</v>
      </c>
      <c r="KE1002" t="s">
        <v>2074</v>
      </c>
      <c r="KF1002" t="s">
        <v>2074</v>
      </c>
      <c r="KG1002" t="s">
        <v>2074</v>
      </c>
      <c r="KH1002" t="s">
        <v>2074</v>
      </c>
      <c r="KI1002" t="s">
        <v>2074</v>
      </c>
      <c r="KJ1002" t="s">
        <v>2074</v>
      </c>
      <c r="KK1002" t="s">
        <v>2074</v>
      </c>
      <c r="KL1002" t="s">
        <v>2074</v>
      </c>
      <c r="KM1002" t="s">
        <v>2074</v>
      </c>
      <c r="KN1002" t="s">
        <v>2074</v>
      </c>
      <c r="KO1002" t="s">
        <v>2074</v>
      </c>
      <c r="KP1002" t="s">
        <v>2074</v>
      </c>
      <c r="KQ1002" t="s">
        <v>2074</v>
      </c>
      <c r="KR1002" t="s">
        <v>2074</v>
      </c>
      <c r="KS1002" t="s">
        <v>2074</v>
      </c>
      <c r="KT1002" t="s">
        <v>2074</v>
      </c>
      <c r="KU1002" t="s">
        <v>2074</v>
      </c>
      <c r="KV1002" t="s">
        <v>2074</v>
      </c>
      <c r="KW1002" t="s">
        <v>2074</v>
      </c>
      <c r="KX1002" t="s">
        <v>2074</v>
      </c>
      <c r="KY1002" t="s">
        <v>2074</v>
      </c>
      <c r="KZ1002" t="s">
        <v>2074</v>
      </c>
      <c r="LA1002" t="s">
        <v>2074</v>
      </c>
      <c r="LB1002" t="s">
        <v>2074</v>
      </c>
      <c r="LC1002" t="s">
        <v>2074</v>
      </c>
      <c r="LD1002" t="s">
        <v>2074</v>
      </c>
      <c r="LE1002" t="s">
        <v>2074</v>
      </c>
      <c r="LF1002" t="s">
        <v>2074</v>
      </c>
      <c r="LG1002" t="s">
        <v>2074</v>
      </c>
      <c r="LH1002" t="s">
        <v>2074</v>
      </c>
      <c r="LI1002" t="s">
        <v>2074</v>
      </c>
      <c r="LJ1002" t="s">
        <v>2074</v>
      </c>
      <c r="LK1002" t="s">
        <v>2074</v>
      </c>
      <c r="LL1002" t="s">
        <v>2074</v>
      </c>
      <c r="LM1002" t="s">
        <v>2074</v>
      </c>
      <c r="LN1002" t="s">
        <v>2074</v>
      </c>
      <c r="LO1002" t="s">
        <v>2074</v>
      </c>
      <c r="LP1002" t="s">
        <v>2074</v>
      </c>
      <c r="LQ1002" t="s">
        <v>2074</v>
      </c>
      <c r="LR1002" t="s">
        <v>2074</v>
      </c>
      <c r="LS1002" t="s">
        <v>2074</v>
      </c>
      <c r="LT1002" t="s">
        <v>2074</v>
      </c>
      <c r="LU1002" t="s">
        <v>2074</v>
      </c>
      <c r="LV1002" t="s">
        <v>2074</v>
      </c>
      <c r="LW1002" t="s">
        <v>2074</v>
      </c>
      <c r="LX1002" t="s">
        <v>2074</v>
      </c>
      <c r="LY1002" t="s">
        <v>2074</v>
      </c>
      <c r="LZ1002" t="s">
        <v>2074</v>
      </c>
      <c r="MA1002" t="s">
        <v>2074</v>
      </c>
      <c r="MB1002" t="s">
        <v>2074</v>
      </c>
      <c r="MC1002" t="s">
        <v>2074</v>
      </c>
      <c r="MD1002" t="s">
        <v>2074</v>
      </c>
      <c r="ME1002" t="s">
        <v>2074</v>
      </c>
      <c r="MF1002" t="s">
        <v>2074</v>
      </c>
      <c r="MG1002" t="s">
        <v>2074</v>
      </c>
      <c r="MH1002" t="s">
        <v>2074</v>
      </c>
      <c r="MI1002" t="s">
        <v>2074</v>
      </c>
      <c r="MJ1002" t="s">
        <v>2074</v>
      </c>
      <c r="MK1002" t="s">
        <v>2074</v>
      </c>
      <c r="ML1002" t="s">
        <v>2074</v>
      </c>
      <c r="MM1002" t="s">
        <v>2074</v>
      </c>
      <c r="MN1002" t="s">
        <v>2074</v>
      </c>
      <c r="MO1002" t="s">
        <v>2074</v>
      </c>
      <c r="MP1002" t="s">
        <v>2074</v>
      </c>
      <c r="MQ1002" t="s">
        <v>2074</v>
      </c>
      <c r="MR1002" t="s">
        <v>2074</v>
      </c>
      <c r="MS1002" t="s">
        <v>2074</v>
      </c>
      <c r="MT1002" t="s">
        <v>2074</v>
      </c>
      <c r="MU1002" t="s">
        <v>2074</v>
      </c>
      <c r="MV1002" t="s">
        <v>2074</v>
      </c>
      <c r="MW1002" t="s">
        <v>2074</v>
      </c>
      <c r="MX1002" t="s">
        <v>2074</v>
      </c>
      <c r="MY1002" t="s">
        <v>2074</v>
      </c>
      <c r="MZ1002" t="s">
        <v>2074</v>
      </c>
      <c r="NA1002" t="s">
        <v>2074</v>
      </c>
      <c r="NB1002" t="s">
        <v>2074</v>
      </c>
      <c r="NC1002" t="s">
        <v>2074</v>
      </c>
      <c r="ND1002" t="s">
        <v>2074</v>
      </c>
      <c r="NE1002" t="s">
        <v>2074</v>
      </c>
      <c r="NF1002" t="s">
        <v>2074</v>
      </c>
      <c r="NG1002" t="s">
        <v>2074</v>
      </c>
      <c r="NH1002" t="s">
        <v>2074</v>
      </c>
      <c r="NI1002" t="s">
        <v>2074</v>
      </c>
      <c r="NJ1002" t="s">
        <v>2074</v>
      </c>
      <c r="NK1002" t="s">
        <v>2074</v>
      </c>
      <c r="NL1002" t="s">
        <v>2074</v>
      </c>
      <c r="NM1002" t="s">
        <v>2074</v>
      </c>
      <c r="NN1002" t="s">
        <v>2074</v>
      </c>
      <c r="NO1002" t="s">
        <v>2074</v>
      </c>
      <c r="NP1002" t="s">
        <v>2074</v>
      </c>
      <c r="NQ1002" t="s">
        <v>2074</v>
      </c>
      <c r="NR1002" t="s">
        <v>2074</v>
      </c>
      <c r="NS1002" t="s">
        <v>2074</v>
      </c>
      <c r="NT1002" t="s">
        <v>2074</v>
      </c>
      <c r="NU1002" t="s">
        <v>2074</v>
      </c>
      <c r="NV1002" t="s">
        <v>2074</v>
      </c>
      <c r="NW1002" t="s">
        <v>2074</v>
      </c>
      <c r="NX1002" t="s">
        <v>2074</v>
      </c>
      <c r="NY1002" t="s">
        <v>2074</v>
      </c>
      <c r="NZ1002" t="s">
        <v>2074</v>
      </c>
      <c r="OA1002" t="s">
        <v>2074</v>
      </c>
      <c r="OB1002" t="s">
        <v>2074</v>
      </c>
      <c r="OC1002" t="s">
        <v>2074</v>
      </c>
      <c r="OD1002" t="s">
        <v>2074</v>
      </c>
      <c r="OE1002" t="s">
        <v>2074</v>
      </c>
      <c r="OF1002" t="s">
        <v>2074</v>
      </c>
      <c r="OG1002" t="s">
        <v>2074</v>
      </c>
      <c r="OH1002" t="s">
        <v>2074</v>
      </c>
      <c r="OI1002" t="s">
        <v>2074</v>
      </c>
      <c r="OJ1002" t="s">
        <v>2074</v>
      </c>
      <c r="OK1002" t="s">
        <v>2074</v>
      </c>
      <c r="OL1002" t="s">
        <v>2074</v>
      </c>
      <c r="OM1002" t="s">
        <v>2074</v>
      </c>
      <c r="ON1002" t="s">
        <v>2074</v>
      </c>
      <c r="OO1002" t="s">
        <v>2074</v>
      </c>
      <c r="OP1002" t="s">
        <v>2074</v>
      </c>
      <c r="OQ1002" t="s">
        <v>2074</v>
      </c>
      <c r="OR1002" t="s">
        <v>2074</v>
      </c>
      <c r="OS1002" t="s">
        <v>2074</v>
      </c>
      <c r="OT1002" t="s">
        <v>2074</v>
      </c>
      <c r="OU1002" t="s">
        <v>2074</v>
      </c>
      <c r="OV1002" t="s">
        <v>2074</v>
      </c>
      <c r="OW1002" t="s">
        <v>2074</v>
      </c>
      <c r="OX1002" t="s">
        <v>2074</v>
      </c>
      <c r="OY1002" t="s">
        <v>2074</v>
      </c>
      <c r="OZ1002" t="s">
        <v>2074</v>
      </c>
      <c r="PA1002" t="s">
        <v>2074</v>
      </c>
      <c r="PB1002" t="s">
        <v>2074</v>
      </c>
      <c r="PC1002" t="s">
        <v>2074</v>
      </c>
      <c r="PD1002" t="s">
        <v>2074</v>
      </c>
      <c r="PE1002" t="s">
        <v>2074</v>
      </c>
      <c r="PF1002" t="s">
        <v>2074</v>
      </c>
      <c r="PG1002" t="s">
        <v>2074</v>
      </c>
      <c r="PH1002" t="s">
        <v>2074</v>
      </c>
      <c r="PI1002" t="s">
        <v>2074</v>
      </c>
      <c r="PJ1002" t="s">
        <v>2074</v>
      </c>
      <c r="PK1002" t="s">
        <v>2074</v>
      </c>
      <c r="PL1002" t="s">
        <v>2074</v>
      </c>
      <c r="PM1002" t="s">
        <v>2074</v>
      </c>
      <c r="PN1002" t="s">
        <v>2074</v>
      </c>
      <c r="PO1002" t="s">
        <v>2074</v>
      </c>
      <c r="PP1002" t="s">
        <v>2074</v>
      </c>
      <c r="PQ1002" t="s">
        <v>2074</v>
      </c>
      <c r="PR1002" t="s">
        <v>2074</v>
      </c>
      <c r="PS1002" t="s">
        <v>2074</v>
      </c>
      <c r="PT1002" t="s">
        <v>2074</v>
      </c>
      <c r="PU1002" t="s">
        <v>2074</v>
      </c>
      <c r="PV1002" t="s">
        <v>2074</v>
      </c>
      <c r="PW1002" t="s">
        <v>2074</v>
      </c>
      <c r="PX1002" t="s">
        <v>2074</v>
      </c>
      <c r="PY1002" t="s">
        <v>2074</v>
      </c>
      <c r="PZ1002" t="s">
        <v>2074</v>
      </c>
      <c r="QA1002" t="s">
        <v>2074</v>
      </c>
      <c r="QB1002" t="s">
        <v>2074</v>
      </c>
      <c r="QC1002" t="s">
        <v>2074</v>
      </c>
      <c r="QD1002" t="s">
        <v>2074</v>
      </c>
      <c r="QE1002" t="s">
        <v>2074</v>
      </c>
      <c r="QF1002" t="s">
        <v>2074</v>
      </c>
      <c r="QG1002" t="s">
        <v>2074</v>
      </c>
      <c r="QH1002" t="s">
        <v>2074</v>
      </c>
      <c r="QI1002" t="s">
        <v>2074</v>
      </c>
      <c r="QJ1002" t="s">
        <v>2074</v>
      </c>
      <c r="QK1002" t="s">
        <v>2074</v>
      </c>
      <c r="QL1002" t="s">
        <v>2074</v>
      </c>
      <c r="QM1002" t="s">
        <v>2074</v>
      </c>
      <c r="QN1002" t="s">
        <v>2074</v>
      </c>
      <c r="QO1002" t="s">
        <v>2074</v>
      </c>
      <c r="QP1002" t="s">
        <v>2074</v>
      </c>
      <c r="QQ1002" t="s">
        <v>2074</v>
      </c>
      <c r="QR1002" t="s">
        <v>2074</v>
      </c>
      <c r="QS1002" t="s">
        <v>2074</v>
      </c>
      <c r="QT1002" t="s">
        <v>2074</v>
      </c>
      <c r="QU1002" t="s">
        <v>2074</v>
      </c>
      <c r="QV1002" t="s">
        <v>2074</v>
      </c>
      <c r="QW1002" t="s">
        <v>2074</v>
      </c>
      <c r="QX1002" t="s">
        <v>2074</v>
      </c>
      <c r="QY1002" t="s">
        <v>2074</v>
      </c>
      <c r="QZ1002" t="s">
        <v>2074</v>
      </c>
      <c r="RA1002" t="s">
        <v>2074</v>
      </c>
      <c r="RB1002" t="s">
        <v>2074</v>
      </c>
      <c r="RC1002" t="s">
        <v>2074</v>
      </c>
      <c r="RD1002" t="s">
        <v>2074</v>
      </c>
      <c r="RE1002" t="s">
        <v>2074</v>
      </c>
      <c r="RF1002" t="s">
        <v>2074</v>
      </c>
      <c r="RG1002" t="s">
        <v>2074</v>
      </c>
      <c r="RH1002" t="s">
        <v>2074</v>
      </c>
      <c r="RI1002" t="s">
        <v>2074</v>
      </c>
      <c r="RJ1002" t="s">
        <v>2074</v>
      </c>
      <c r="RK1002" t="s">
        <v>2074</v>
      </c>
      <c r="RL1002" t="s">
        <v>2074</v>
      </c>
      <c r="RM1002" t="s">
        <v>2074</v>
      </c>
      <c r="RN1002" t="s">
        <v>2074</v>
      </c>
      <c r="RO1002" t="s">
        <v>2074</v>
      </c>
      <c r="RP1002" t="s">
        <v>2074</v>
      </c>
      <c r="RQ1002" t="s">
        <v>2074</v>
      </c>
      <c r="RR1002" t="s">
        <v>2074</v>
      </c>
      <c r="RS1002" t="s">
        <v>2074</v>
      </c>
      <c r="RT1002" t="s">
        <v>2074</v>
      </c>
      <c r="RU1002" t="s">
        <v>2074</v>
      </c>
      <c r="RV1002" t="s">
        <v>2074</v>
      </c>
      <c r="RW1002" t="s">
        <v>2074</v>
      </c>
      <c r="RX1002" t="s">
        <v>2074</v>
      </c>
      <c r="RY1002" t="s">
        <v>2074</v>
      </c>
      <c r="RZ1002" t="s">
        <v>2074</v>
      </c>
      <c r="SA1002" t="s">
        <v>2074</v>
      </c>
      <c r="SB1002" t="s">
        <v>2074</v>
      </c>
      <c r="SC1002" t="s">
        <v>2074</v>
      </c>
      <c r="SD1002" t="s">
        <v>2074</v>
      </c>
      <c r="SE1002" t="s">
        <v>2074</v>
      </c>
      <c r="SF1002" t="s">
        <v>2074</v>
      </c>
      <c r="SG1002" t="s">
        <v>2074</v>
      </c>
      <c r="SH1002" t="s">
        <v>2074</v>
      </c>
      <c r="SI1002" t="s">
        <v>2074</v>
      </c>
      <c r="SJ1002" t="s">
        <v>2074</v>
      </c>
      <c r="SK1002" t="s">
        <v>2074</v>
      </c>
      <c r="SL1002" t="s">
        <v>2074</v>
      </c>
      <c r="SM1002" t="s">
        <v>2074</v>
      </c>
      <c r="SN1002" t="s">
        <v>2074</v>
      </c>
      <c r="SO1002" t="s">
        <v>2074</v>
      </c>
      <c r="SP1002" t="s">
        <v>2074</v>
      </c>
      <c r="SQ1002" t="s">
        <v>2074</v>
      </c>
      <c r="SR1002" t="s">
        <v>2074</v>
      </c>
      <c r="SS1002" t="s">
        <v>2074</v>
      </c>
      <c r="ST1002" t="s">
        <v>2074</v>
      </c>
      <c r="SU1002" t="s">
        <v>2074</v>
      </c>
      <c r="SV1002" t="s">
        <v>2074</v>
      </c>
      <c r="SW1002" t="s">
        <v>2074</v>
      </c>
      <c r="SX1002" t="s">
        <v>2074</v>
      </c>
      <c r="SY1002" t="s">
        <v>2074</v>
      </c>
      <c r="SZ1002" t="s">
        <v>2074</v>
      </c>
      <c r="TA1002" t="s">
        <v>2074</v>
      </c>
      <c r="TB1002" t="s">
        <v>2074</v>
      </c>
      <c r="TC1002" t="s">
        <v>2074</v>
      </c>
      <c r="TD1002" t="s">
        <v>2074</v>
      </c>
      <c r="TE1002" t="s">
        <v>2074</v>
      </c>
      <c r="TF1002" t="s">
        <v>2074</v>
      </c>
      <c r="TG1002" t="s">
        <v>2074</v>
      </c>
      <c r="TH1002" t="s">
        <v>2074</v>
      </c>
      <c r="TI1002" t="s">
        <v>2074</v>
      </c>
      <c r="TJ1002" t="s">
        <v>2074</v>
      </c>
      <c r="TK1002" t="s">
        <v>2074</v>
      </c>
      <c r="TL1002" t="s">
        <v>2074</v>
      </c>
      <c r="TM1002" t="s">
        <v>2074</v>
      </c>
      <c r="TN1002" t="s">
        <v>2074</v>
      </c>
      <c r="TO1002" t="s">
        <v>2074</v>
      </c>
      <c r="TP1002" t="s">
        <v>2074</v>
      </c>
      <c r="TQ1002" t="s">
        <v>2074</v>
      </c>
      <c r="TR1002" t="s">
        <v>2074</v>
      </c>
      <c r="TS1002" t="s">
        <v>2074</v>
      </c>
      <c r="TT1002" t="s">
        <v>2074</v>
      </c>
      <c r="TU1002" t="s">
        <v>2074</v>
      </c>
      <c r="TV1002" t="s">
        <v>2074</v>
      </c>
      <c r="TW1002" t="s">
        <v>2074</v>
      </c>
      <c r="TX1002" t="s">
        <v>2074</v>
      </c>
      <c r="TY1002" t="s">
        <v>2074</v>
      </c>
      <c r="TZ1002" t="s">
        <v>2074</v>
      </c>
      <c r="UA1002" t="s">
        <v>2074</v>
      </c>
      <c r="UB1002" t="s">
        <v>2074</v>
      </c>
      <c r="UC1002" t="s">
        <v>2074</v>
      </c>
      <c r="UD1002" t="s">
        <v>2074</v>
      </c>
      <c r="UE1002" t="s">
        <v>2074</v>
      </c>
      <c r="UF1002" t="s">
        <v>2074</v>
      </c>
      <c r="UG1002" t="s">
        <v>2074</v>
      </c>
      <c r="UH1002" t="s">
        <v>2074</v>
      </c>
      <c r="UI1002" t="s">
        <v>2074</v>
      </c>
      <c r="UJ1002" t="s">
        <v>2074</v>
      </c>
      <c r="UK1002" t="s">
        <v>2074</v>
      </c>
      <c r="UL1002" t="s">
        <v>2074</v>
      </c>
      <c r="UM1002" t="s">
        <v>2074</v>
      </c>
      <c r="UN1002" t="s">
        <v>2074</v>
      </c>
      <c r="UO1002" t="s">
        <v>2074</v>
      </c>
      <c r="UP1002" t="s">
        <v>2074</v>
      </c>
      <c r="UQ1002" t="s">
        <v>2074</v>
      </c>
      <c r="UR1002" t="s">
        <v>2074</v>
      </c>
      <c r="US1002" t="s">
        <v>2074</v>
      </c>
      <c r="UT1002" t="s">
        <v>2074</v>
      </c>
      <c r="UU1002" t="s">
        <v>2074</v>
      </c>
      <c r="UV1002" t="s">
        <v>2074</v>
      </c>
      <c r="UW1002" t="s">
        <v>2074</v>
      </c>
      <c r="UX1002" t="s">
        <v>2074</v>
      </c>
      <c r="UY1002" t="s">
        <v>2074</v>
      </c>
      <c r="UZ1002" t="s">
        <v>2074</v>
      </c>
      <c r="VA1002" t="s">
        <v>2074</v>
      </c>
      <c r="VB1002" t="s">
        <v>2074</v>
      </c>
      <c r="VC1002" t="s">
        <v>2074</v>
      </c>
      <c r="VD1002" t="s">
        <v>2074</v>
      </c>
      <c r="VE1002" t="s">
        <v>2074</v>
      </c>
      <c r="VF1002" t="s">
        <v>2074</v>
      </c>
      <c r="VG1002" t="s">
        <v>2074</v>
      </c>
      <c r="VH1002" t="s">
        <v>2074</v>
      </c>
      <c r="VI1002" t="s">
        <v>2074</v>
      </c>
      <c r="VJ1002" t="s">
        <v>2074</v>
      </c>
      <c r="VK1002" t="s">
        <v>2074</v>
      </c>
      <c r="VL1002" t="s">
        <v>2074</v>
      </c>
      <c r="VM1002" t="s">
        <v>2074</v>
      </c>
      <c r="VN1002" t="s">
        <v>2074</v>
      </c>
      <c r="VO1002" t="s">
        <v>2074</v>
      </c>
      <c r="VP1002" t="s">
        <v>2074</v>
      </c>
      <c r="VQ1002" t="s">
        <v>2074</v>
      </c>
      <c r="VR1002" t="s">
        <v>2074</v>
      </c>
      <c r="VS1002" t="s">
        <v>2074</v>
      </c>
      <c r="VT1002" t="s">
        <v>2074</v>
      </c>
      <c r="VU1002" t="s">
        <v>2074</v>
      </c>
      <c r="VV1002" t="s">
        <v>2074</v>
      </c>
      <c r="VW1002" t="s">
        <v>2074</v>
      </c>
      <c r="VX1002" t="s">
        <v>2074</v>
      </c>
      <c r="VY1002" t="s">
        <v>2074</v>
      </c>
      <c r="VZ1002" t="s">
        <v>2074</v>
      </c>
      <c r="WA1002" t="s">
        <v>2074</v>
      </c>
      <c r="WB1002" t="s">
        <v>2074</v>
      </c>
      <c r="WC1002" t="s">
        <v>2074</v>
      </c>
      <c r="WD1002" t="s">
        <v>2074</v>
      </c>
      <c r="WE1002" t="s">
        <v>2074</v>
      </c>
      <c r="WF1002" t="s">
        <v>2074</v>
      </c>
      <c r="WG1002" t="s">
        <v>2074</v>
      </c>
      <c r="WH1002" t="s">
        <v>2074</v>
      </c>
      <c r="WI1002" t="s">
        <v>2074</v>
      </c>
      <c r="WJ1002" t="s">
        <v>2074</v>
      </c>
      <c r="WK1002" t="s">
        <v>2074</v>
      </c>
      <c r="WL1002" t="s">
        <v>2074</v>
      </c>
      <c r="WM1002" t="s">
        <v>2074</v>
      </c>
      <c r="WN1002" t="s">
        <v>2074</v>
      </c>
      <c r="WO1002" t="s">
        <v>2074</v>
      </c>
      <c r="WP1002" t="s">
        <v>2074</v>
      </c>
      <c r="WQ1002" t="s">
        <v>2074</v>
      </c>
      <c r="WR1002" t="s">
        <v>2074</v>
      </c>
      <c r="WS1002" t="s">
        <v>2074</v>
      </c>
      <c r="WT1002" t="s">
        <v>2074</v>
      </c>
      <c r="WU1002" t="s">
        <v>2074</v>
      </c>
      <c r="WV1002" t="s">
        <v>2074</v>
      </c>
      <c r="WW1002" t="s">
        <v>2074</v>
      </c>
      <c r="WX1002" t="s">
        <v>2074</v>
      </c>
      <c r="WY1002" t="s">
        <v>2074</v>
      </c>
      <c r="WZ1002" t="s">
        <v>2074</v>
      </c>
      <c r="XA1002" t="s">
        <v>2074</v>
      </c>
      <c r="XB1002" t="s">
        <v>2074</v>
      </c>
      <c r="XC1002" t="s">
        <v>2074</v>
      </c>
      <c r="XD1002" t="s">
        <v>2074</v>
      </c>
      <c r="XE1002" t="s">
        <v>2074</v>
      </c>
      <c r="XF1002" t="s">
        <v>2074</v>
      </c>
      <c r="XG1002" t="s">
        <v>2074</v>
      </c>
      <c r="XH1002" t="s">
        <v>2074</v>
      </c>
      <c r="XI1002" t="s">
        <v>2074</v>
      </c>
      <c r="XJ1002" t="s">
        <v>2074</v>
      </c>
      <c r="XK1002" t="s">
        <v>2074</v>
      </c>
      <c r="XL1002" t="s">
        <v>2074</v>
      </c>
      <c r="XM1002" t="s">
        <v>2074</v>
      </c>
      <c r="XN1002" t="s">
        <v>2074</v>
      </c>
      <c r="XO1002" t="s">
        <v>2074</v>
      </c>
      <c r="XP1002" t="s">
        <v>2074</v>
      </c>
      <c r="XQ1002" t="s">
        <v>2074</v>
      </c>
      <c r="XR1002" t="s">
        <v>2074</v>
      </c>
      <c r="XS1002" t="s">
        <v>2074</v>
      </c>
      <c r="XT1002" t="s">
        <v>2074</v>
      </c>
      <c r="XU1002" t="s">
        <v>2074</v>
      </c>
      <c r="XV1002" t="s">
        <v>2074</v>
      </c>
      <c r="XW1002" t="s">
        <v>2074</v>
      </c>
      <c r="XX1002" t="s">
        <v>2074</v>
      </c>
      <c r="XY1002" t="s">
        <v>2074</v>
      </c>
      <c r="XZ1002" t="s">
        <v>2074</v>
      </c>
      <c r="YA1002" t="s">
        <v>2074</v>
      </c>
      <c r="YB1002" t="s">
        <v>2074</v>
      </c>
      <c r="YC1002" t="s">
        <v>2074</v>
      </c>
      <c r="YD1002" t="s">
        <v>2074</v>
      </c>
      <c r="YE1002" t="s">
        <v>2074</v>
      </c>
      <c r="YF1002" t="s">
        <v>2074</v>
      </c>
      <c r="YG1002" t="s">
        <v>2074</v>
      </c>
      <c r="YH1002" t="s">
        <v>2074</v>
      </c>
      <c r="YI1002" t="s">
        <v>2074</v>
      </c>
      <c r="YJ1002" t="s">
        <v>2074</v>
      </c>
      <c r="YK1002" t="s">
        <v>2074</v>
      </c>
      <c r="YL1002" t="s">
        <v>2074</v>
      </c>
      <c r="YM1002" t="s">
        <v>2074</v>
      </c>
      <c r="YN1002" t="s">
        <v>2074</v>
      </c>
      <c r="YO1002" t="s">
        <v>2074</v>
      </c>
      <c r="YP1002" t="s">
        <v>2074</v>
      </c>
      <c r="YQ1002" t="s">
        <v>2074</v>
      </c>
      <c r="YR1002" t="s">
        <v>2074</v>
      </c>
      <c r="YS1002" t="s">
        <v>2074</v>
      </c>
      <c r="YT1002" t="s">
        <v>2074</v>
      </c>
      <c r="YU1002" t="s">
        <v>2074</v>
      </c>
      <c r="YV1002" t="s">
        <v>2074</v>
      </c>
      <c r="YW1002" t="s">
        <v>2074</v>
      </c>
      <c r="YX1002" t="s">
        <v>2074</v>
      </c>
      <c r="YY1002" t="s">
        <v>2074</v>
      </c>
      <c r="YZ1002" t="s">
        <v>2074</v>
      </c>
      <c r="ZA1002" t="s">
        <v>2074</v>
      </c>
      <c r="ZB1002" t="s">
        <v>2074</v>
      </c>
      <c r="ZC1002" t="s">
        <v>2074</v>
      </c>
      <c r="ZD1002" t="s">
        <v>2074</v>
      </c>
      <c r="ZE1002" t="s">
        <v>2074</v>
      </c>
      <c r="ZF1002" t="s">
        <v>2074</v>
      </c>
      <c r="ZG1002" t="s">
        <v>2074</v>
      </c>
      <c r="ZH1002" t="s">
        <v>2074</v>
      </c>
      <c r="ZI1002" t="s">
        <v>2074</v>
      </c>
      <c r="ZJ1002" t="s">
        <v>2074</v>
      </c>
      <c r="ZK1002" t="s">
        <v>2074</v>
      </c>
      <c r="ZL1002" t="s">
        <v>2074</v>
      </c>
      <c r="ZM1002" t="s">
        <v>2074</v>
      </c>
      <c r="ZN1002" t="s">
        <v>2074</v>
      </c>
      <c r="ZO1002" t="s">
        <v>2074</v>
      </c>
      <c r="ZP1002" t="s">
        <v>2074</v>
      </c>
      <c r="ZQ1002" t="s">
        <v>2074</v>
      </c>
      <c r="ZR1002" t="s">
        <v>2074</v>
      </c>
      <c r="ZS1002" t="s">
        <v>2074</v>
      </c>
      <c r="ZT1002" t="s">
        <v>2074</v>
      </c>
      <c r="ZU1002" t="s">
        <v>2074</v>
      </c>
      <c r="ZV1002" t="s">
        <v>2074</v>
      </c>
      <c r="ZW1002" t="s">
        <v>2074</v>
      </c>
      <c r="ZX1002" t="s">
        <v>2074</v>
      </c>
      <c r="ZY1002" t="s">
        <v>2074</v>
      </c>
      <c r="ZZ1002" t="s">
        <v>2074</v>
      </c>
      <c r="AAA1002" t="s">
        <v>2074</v>
      </c>
      <c r="AAB1002" t="s">
        <v>2074</v>
      </c>
      <c r="AAC1002" t="s">
        <v>2074</v>
      </c>
      <c r="AAD1002" t="s">
        <v>2074</v>
      </c>
      <c r="AAE1002" t="s">
        <v>2074</v>
      </c>
      <c r="AAF1002" t="s">
        <v>2074</v>
      </c>
      <c r="AAG1002" t="s">
        <v>2074</v>
      </c>
      <c r="AAH1002" t="s">
        <v>2074</v>
      </c>
      <c r="AAI1002" t="s">
        <v>2074</v>
      </c>
      <c r="AAJ1002" t="s">
        <v>2074</v>
      </c>
      <c r="AAK1002" t="s">
        <v>2074</v>
      </c>
      <c r="AAL1002" t="s">
        <v>2074</v>
      </c>
      <c r="AAM1002" t="s">
        <v>2074</v>
      </c>
      <c r="AAN1002" t="s">
        <v>2074</v>
      </c>
      <c r="AAO1002" t="s">
        <v>2074</v>
      </c>
      <c r="AAP1002" t="s">
        <v>2074</v>
      </c>
      <c r="AAQ1002" t="s">
        <v>2074</v>
      </c>
      <c r="AAR1002" t="s">
        <v>2074</v>
      </c>
      <c r="AAS1002" t="s">
        <v>2074</v>
      </c>
      <c r="AAT1002" t="s">
        <v>2074</v>
      </c>
      <c r="AAU1002" t="s">
        <v>2074</v>
      </c>
      <c r="AAV1002" t="s">
        <v>2074</v>
      </c>
      <c r="AAW1002" t="s">
        <v>2074</v>
      </c>
      <c r="AAX1002" t="s">
        <v>2074</v>
      </c>
      <c r="AAY1002" t="s">
        <v>2074</v>
      </c>
      <c r="AAZ1002" t="s">
        <v>2074</v>
      </c>
      <c r="ABA1002" t="s">
        <v>2074</v>
      </c>
      <c r="ABB1002" t="s">
        <v>2074</v>
      </c>
      <c r="ABC1002" t="s">
        <v>2074</v>
      </c>
      <c r="ABD1002" t="s">
        <v>2074</v>
      </c>
      <c r="ABE1002" t="s">
        <v>2074</v>
      </c>
      <c r="ABF1002" t="s">
        <v>2074</v>
      </c>
      <c r="ABG1002" t="s">
        <v>2074</v>
      </c>
      <c r="ABH1002" t="s">
        <v>2074</v>
      </c>
      <c r="ABI1002" t="s">
        <v>2074</v>
      </c>
      <c r="ABJ1002" t="s">
        <v>2074</v>
      </c>
      <c r="ABK1002" t="s">
        <v>2074</v>
      </c>
      <c r="ABL1002" t="s">
        <v>2074</v>
      </c>
      <c r="ABM1002" t="s">
        <v>2074</v>
      </c>
      <c r="ABN1002" t="s">
        <v>2074</v>
      </c>
      <c r="ABO1002" t="s">
        <v>2074</v>
      </c>
      <c r="ABP1002" t="s">
        <v>2074</v>
      </c>
      <c r="ABQ1002" t="s">
        <v>2074</v>
      </c>
      <c r="ABR1002" t="s">
        <v>2074</v>
      </c>
      <c r="ABS1002" t="s">
        <v>2074</v>
      </c>
      <c r="ABT1002" t="s">
        <v>2074</v>
      </c>
      <c r="ABU1002" t="s">
        <v>2074</v>
      </c>
      <c r="ABV1002" t="s">
        <v>2074</v>
      </c>
      <c r="ABW1002" t="s">
        <v>2074</v>
      </c>
      <c r="ABX1002" t="s">
        <v>2074</v>
      </c>
      <c r="ABY1002" t="s">
        <v>2074</v>
      </c>
      <c r="ABZ1002" t="s">
        <v>2074</v>
      </c>
      <c r="ACA1002" t="s">
        <v>2074</v>
      </c>
      <c r="ACB1002" t="s">
        <v>2074</v>
      </c>
      <c r="ACC1002" t="s">
        <v>2074</v>
      </c>
      <c r="ACD1002" t="s">
        <v>2074</v>
      </c>
      <c r="ACE1002" t="s">
        <v>2074</v>
      </c>
      <c r="ACF1002" t="s">
        <v>2074</v>
      </c>
      <c r="ACG1002" t="s">
        <v>2074</v>
      </c>
      <c r="ACH1002" t="s">
        <v>2074</v>
      </c>
      <c r="ACI1002" t="s">
        <v>2074</v>
      </c>
      <c r="ACJ1002" t="s">
        <v>2074</v>
      </c>
      <c r="ACK1002" t="s">
        <v>2074</v>
      </c>
      <c r="ACL1002" t="s">
        <v>2074</v>
      </c>
      <c r="ACM1002" t="s">
        <v>2074</v>
      </c>
      <c r="ACN1002" t="s">
        <v>2074</v>
      </c>
      <c r="ACO1002" t="s">
        <v>2074</v>
      </c>
      <c r="ACP1002" t="s">
        <v>2074</v>
      </c>
      <c r="ACQ1002" t="s">
        <v>2074</v>
      </c>
      <c r="ACR1002" t="s">
        <v>2074</v>
      </c>
      <c r="ACS1002" t="s">
        <v>2074</v>
      </c>
      <c r="ACT1002" t="s">
        <v>2074</v>
      </c>
      <c r="ACU1002" t="s">
        <v>2074</v>
      </c>
      <c r="ACV1002" t="s">
        <v>2074</v>
      </c>
      <c r="ACW1002" t="s">
        <v>2074</v>
      </c>
      <c r="ACX1002" t="s">
        <v>2074</v>
      </c>
      <c r="ACY1002" t="s">
        <v>2074</v>
      </c>
      <c r="ACZ1002" t="s">
        <v>2074</v>
      </c>
      <c r="ADA1002" t="s">
        <v>2074</v>
      </c>
      <c r="ADB1002" t="s">
        <v>2074</v>
      </c>
      <c r="ADC1002" t="s">
        <v>2074</v>
      </c>
      <c r="ADD1002" t="s">
        <v>2074</v>
      </c>
      <c r="ADE1002" t="s">
        <v>2074</v>
      </c>
      <c r="ADF1002" t="s">
        <v>2074</v>
      </c>
      <c r="ADG1002" t="s">
        <v>2074</v>
      </c>
      <c r="ADH1002" t="s">
        <v>2074</v>
      </c>
      <c r="ADI1002" t="s">
        <v>2074</v>
      </c>
      <c r="ADJ1002" t="s">
        <v>2074</v>
      </c>
      <c r="ADK1002" t="s">
        <v>2074</v>
      </c>
      <c r="ADL1002" t="s">
        <v>2074</v>
      </c>
      <c r="ADM1002" t="s">
        <v>2074</v>
      </c>
      <c r="ADN1002" t="s">
        <v>2074</v>
      </c>
      <c r="ADO1002" t="s">
        <v>2074</v>
      </c>
      <c r="ADP1002" t="s">
        <v>2074</v>
      </c>
      <c r="ADQ1002" t="s">
        <v>2074</v>
      </c>
      <c r="ADR1002" t="s">
        <v>2074</v>
      </c>
      <c r="ADS1002" t="s">
        <v>2074</v>
      </c>
      <c r="ADT1002" t="s">
        <v>2074</v>
      </c>
      <c r="ADU1002" t="s">
        <v>2074</v>
      </c>
      <c r="ADV1002" t="s">
        <v>2074</v>
      </c>
      <c r="ADW1002" t="s">
        <v>2074</v>
      </c>
      <c r="ADX1002" t="s">
        <v>2074</v>
      </c>
      <c r="ADY1002" t="s">
        <v>2074</v>
      </c>
      <c r="ADZ1002" t="s">
        <v>2074</v>
      </c>
      <c r="AEA1002" t="s">
        <v>2074</v>
      </c>
      <c r="AEB1002" t="s">
        <v>2074</v>
      </c>
      <c r="AEC1002" t="s">
        <v>2074</v>
      </c>
      <c r="AED1002" t="s">
        <v>2074</v>
      </c>
      <c r="AEE1002" t="s">
        <v>2074</v>
      </c>
      <c r="AEF1002" t="s">
        <v>2074</v>
      </c>
      <c r="AEG1002" t="s">
        <v>2074</v>
      </c>
      <c r="AEH1002" t="s">
        <v>2074</v>
      </c>
      <c r="AEI1002" t="s">
        <v>2074</v>
      </c>
      <c r="AEJ1002" t="s">
        <v>2074</v>
      </c>
      <c r="AEK1002" t="s">
        <v>2074</v>
      </c>
      <c r="AEL1002" t="s">
        <v>2074</v>
      </c>
      <c r="AEM1002" t="s">
        <v>2074</v>
      </c>
      <c r="AEN1002" t="s">
        <v>2074</v>
      </c>
      <c r="AEO1002" t="s">
        <v>2074</v>
      </c>
      <c r="AEP1002" t="s">
        <v>2074</v>
      </c>
      <c r="AEQ1002" t="s">
        <v>2074</v>
      </c>
      <c r="AER1002" t="s">
        <v>2074</v>
      </c>
      <c r="AES1002" t="s">
        <v>2074</v>
      </c>
      <c r="AET1002" t="s">
        <v>2074</v>
      </c>
      <c r="AEU1002" t="s">
        <v>2074</v>
      </c>
      <c r="AEV1002" t="s">
        <v>2074</v>
      </c>
      <c r="AEW1002" t="s">
        <v>2074</v>
      </c>
      <c r="AEX1002" t="s">
        <v>2074</v>
      </c>
      <c r="AEY1002" t="s">
        <v>2074</v>
      </c>
      <c r="AEZ1002" t="s">
        <v>2074</v>
      </c>
      <c r="AFA1002" t="s">
        <v>2074</v>
      </c>
      <c r="AFB1002" t="s">
        <v>2074</v>
      </c>
      <c r="AFC1002" t="s">
        <v>2074</v>
      </c>
      <c r="AFD1002" t="s">
        <v>2074</v>
      </c>
      <c r="AFE1002" t="s">
        <v>2074</v>
      </c>
      <c r="AFF1002" t="s">
        <v>2074</v>
      </c>
      <c r="AFG1002" t="s">
        <v>2074</v>
      </c>
      <c r="AFH1002" t="s">
        <v>2074</v>
      </c>
      <c r="AFI1002" t="s">
        <v>2074</v>
      </c>
      <c r="AFJ1002" t="s">
        <v>2074</v>
      </c>
      <c r="AFK1002" t="s">
        <v>2074</v>
      </c>
      <c r="AFL1002" t="s">
        <v>2074</v>
      </c>
      <c r="AFM1002" t="s">
        <v>2074</v>
      </c>
      <c r="AFN1002" t="s">
        <v>2074</v>
      </c>
      <c r="AFO1002" t="s">
        <v>2074</v>
      </c>
      <c r="AFP1002" t="s">
        <v>2074</v>
      </c>
      <c r="AFQ1002" t="s">
        <v>2074</v>
      </c>
      <c r="AFR1002" t="s">
        <v>2074</v>
      </c>
      <c r="AFS1002" t="s">
        <v>2074</v>
      </c>
      <c r="AFT1002" t="s">
        <v>2074</v>
      </c>
      <c r="AFU1002" t="s">
        <v>2074</v>
      </c>
      <c r="AFV1002" t="s">
        <v>2074</v>
      </c>
      <c r="AFW1002" t="s">
        <v>2074</v>
      </c>
      <c r="AFX1002" t="s">
        <v>2074</v>
      </c>
      <c r="AFY1002" t="s">
        <v>2074</v>
      </c>
      <c r="AFZ1002" t="s">
        <v>2074</v>
      </c>
      <c r="AGA1002" t="s">
        <v>2074</v>
      </c>
      <c r="AGB1002" t="s">
        <v>2074</v>
      </c>
      <c r="AGC1002" t="s">
        <v>2074</v>
      </c>
      <c r="AGD1002" t="s">
        <v>2074</v>
      </c>
      <c r="AGE1002" t="s">
        <v>2074</v>
      </c>
      <c r="AGF1002" t="s">
        <v>2074</v>
      </c>
      <c r="AGG1002" t="s">
        <v>2074</v>
      </c>
      <c r="AGH1002" t="s">
        <v>2074</v>
      </c>
      <c r="AGI1002" t="s">
        <v>2074</v>
      </c>
      <c r="AGJ1002" t="s">
        <v>2074</v>
      </c>
      <c r="AGK1002" t="s">
        <v>2074</v>
      </c>
      <c r="AGL1002" t="s">
        <v>2074</v>
      </c>
      <c r="AGM1002" t="s">
        <v>2074</v>
      </c>
      <c r="AGN1002" t="s">
        <v>2074</v>
      </c>
      <c r="AGO1002" t="s">
        <v>2074</v>
      </c>
      <c r="AGP1002" t="s">
        <v>2074</v>
      </c>
      <c r="AGQ1002" t="s">
        <v>2074</v>
      </c>
      <c r="AGR1002" t="s">
        <v>2074</v>
      </c>
      <c r="AGS1002" t="s">
        <v>2074</v>
      </c>
      <c r="AGT1002" t="s">
        <v>2074</v>
      </c>
      <c r="AGU1002" t="s">
        <v>2074</v>
      </c>
      <c r="AGV1002" t="s">
        <v>2074</v>
      </c>
      <c r="AGW1002" t="s">
        <v>2074</v>
      </c>
      <c r="AGX1002" t="s">
        <v>2074</v>
      </c>
      <c r="AGY1002" t="s">
        <v>2074</v>
      </c>
      <c r="AGZ1002" t="s">
        <v>2074</v>
      </c>
      <c r="AHA1002" t="s">
        <v>2074</v>
      </c>
      <c r="AHB1002" t="s">
        <v>2074</v>
      </c>
      <c r="AHC1002" t="s">
        <v>2074</v>
      </c>
      <c r="AHD1002" t="s">
        <v>2074</v>
      </c>
      <c r="AHE1002" t="s">
        <v>2074</v>
      </c>
      <c r="AHF1002" t="s">
        <v>2074</v>
      </c>
      <c r="AHG1002" t="s">
        <v>2074</v>
      </c>
      <c r="AHH1002" t="s">
        <v>2074</v>
      </c>
      <c r="AHI1002" t="s">
        <v>2074</v>
      </c>
      <c r="AHJ1002" t="s">
        <v>2074</v>
      </c>
      <c r="AHK1002" t="s">
        <v>2074</v>
      </c>
      <c r="AHL1002" t="s">
        <v>2074</v>
      </c>
      <c r="AHM1002" t="s">
        <v>2074</v>
      </c>
      <c r="AHN1002" t="s">
        <v>2074</v>
      </c>
      <c r="AHO1002" t="s">
        <v>2074</v>
      </c>
      <c r="AHP1002" t="s">
        <v>2074</v>
      </c>
      <c r="AHQ1002" t="s">
        <v>2074</v>
      </c>
      <c r="AHR1002" t="s">
        <v>2074</v>
      </c>
      <c r="AHS1002" t="s">
        <v>2074</v>
      </c>
      <c r="AHT1002" t="s">
        <v>2074</v>
      </c>
      <c r="AHU1002" t="s">
        <v>2074</v>
      </c>
      <c r="AHV1002" t="s">
        <v>2074</v>
      </c>
      <c r="AHW1002" t="s">
        <v>2074</v>
      </c>
      <c r="AHX1002" t="s">
        <v>2074</v>
      </c>
      <c r="AHY1002" t="s">
        <v>2074</v>
      </c>
      <c r="AHZ1002" t="s">
        <v>2074</v>
      </c>
      <c r="AIA1002" t="s">
        <v>2074</v>
      </c>
      <c r="AIB1002" t="s">
        <v>2074</v>
      </c>
      <c r="AIC1002" t="s">
        <v>2074</v>
      </c>
      <c r="AID1002" t="s">
        <v>2074</v>
      </c>
      <c r="AIE1002" t="s">
        <v>2074</v>
      </c>
      <c r="AIF1002" t="s">
        <v>2074</v>
      </c>
      <c r="AIG1002" t="s">
        <v>2074</v>
      </c>
      <c r="AIH1002" t="s">
        <v>2074</v>
      </c>
      <c r="AII1002" t="s">
        <v>2074</v>
      </c>
      <c r="AIJ1002" t="s">
        <v>2074</v>
      </c>
      <c r="AIK1002" t="s">
        <v>2074</v>
      </c>
      <c r="AIL1002" t="s">
        <v>2074</v>
      </c>
      <c r="AIM1002" t="s">
        <v>2074</v>
      </c>
      <c r="AIN1002" t="s">
        <v>2074</v>
      </c>
      <c r="AIO1002" t="s">
        <v>2074</v>
      </c>
      <c r="AIP1002" t="s">
        <v>2074</v>
      </c>
      <c r="AIQ1002" t="s">
        <v>2074</v>
      </c>
      <c r="AIR1002" t="s">
        <v>2074</v>
      </c>
      <c r="AIS1002" t="s">
        <v>2074</v>
      </c>
      <c r="AIT1002" t="s">
        <v>2074</v>
      </c>
      <c r="AIU1002" t="s">
        <v>2074</v>
      </c>
      <c r="AIV1002" t="s">
        <v>2074</v>
      </c>
      <c r="AIW1002" t="s">
        <v>2074</v>
      </c>
      <c r="AIX1002" t="s">
        <v>2074</v>
      </c>
      <c r="AIY1002" t="s">
        <v>2074</v>
      </c>
      <c r="AIZ1002" t="s">
        <v>2074</v>
      </c>
      <c r="AJA1002" t="s">
        <v>2074</v>
      </c>
      <c r="AJB1002" t="s">
        <v>2074</v>
      </c>
      <c r="AJC1002" t="s">
        <v>2074</v>
      </c>
      <c r="AJD1002" t="s">
        <v>2074</v>
      </c>
      <c r="AJE1002" t="s">
        <v>2074</v>
      </c>
      <c r="AJF1002" t="s">
        <v>2074</v>
      </c>
      <c r="AJG1002" t="s">
        <v>2074</v>
      </c>
      <c r="AJH1002" t="s">
        <v>2074</v>
      </c>
      <c r="AJI1002" t="s">
        <v>2074</v>
      </c>
      <c r="AJJ1002" t="s">
        <v>2074</v>
      </c>
      <c r="AJK1002" t="s">
        <v>2074</v>
      </c>
      <c r="AJL1002" t="s">
        <v>2074</v>
      </c>
      <c r="AJM1002" t="s">
        <v>2074</v>
      </c>
      <c r="AJN1002" t="s">
        <v>2074</v>
      </c>
      <c r="AJO1002" t="s">
        <v>2074</v>
      </c>
      <c r="AJP1002" t="s">
        <v>2074</v>
      </c>
      <c r="AJQ1002" t="s">
        <v>2074</v>
      </c>
      <c r="AJR1002" t="s">
        <v>2074</v>
      </c>
      <c r="AJS1002" t="s">
        <v>2074</v>
      </c>
      <c r="AJT1002" t="s">
        <v>2074</v>
      </c>
      <c r="AJU1002" t="s">
        <v>2074</v>
      </c>
      <c r="AJV1002" t="s">
        <v>2074</v>
      </c>
      <c r="AJW1002" t="s">
        <v>2074</v>
      </c>
      <c r="AJX1002" t="s">
        <v>2074</v>
      </c>
      <c r="AJY1002" t="s">
        <v>2074</v>
      </c>
      <c r="AJZ1002" t="s">
        <v>2074</v>
      </c>
      <c r="AKA1002" t="s">
        <v>2074</v>
      </c>
      <c r="AKB1002" t="s">
        <v>2074</v>
      </c>
      <c r="AKC1002" t="s">
        <v>2074</v>
      </c>
      <c r="AKD1002" t="s">
        <v>2074</v>
      </c>
      <c r="AKE1002" t="s">
        <v>2074</v>
      </c>
      <c r="AKF1002" t="s">
        <v>2074</v>
      </c>
      <c r="AKG1002" t="s">
        <v>2074</v>
      </c>
      <c r="AKH1002" t="s">
        <v>2074</v>
      </c>
      <c r="AKI1002" t="s">
        <v>2074</v>
      </c>
      <c r="AKJ1002" t="s">
        <v>2074</v>
      </c>
      <c r="AKK1002" t="s">
        <v>2074</v>
      </c>
      <c r="AKL1002" t="s">
        <v>2074</v>
      </c>
      <c r="AKM1002" t="s">
        <v>2074</v>
      </c>
      <c r="AKN1002" t="s">
        <v>2074</v>
      </c>
      <c r="AKO1002" t="s">
        <v>2074</v>
      </c>
      <c r="AKP1002" t="s">
        <v>2074</v>
      </c>
      <c r="AKQ1002" t="s">
        <v>2074</v>
      </c>
      <c r="AKR1002" t="s">
        <v>2074</v>
      </c>
      <c r="AKS1002" t="s">
        <v>2074</v>
      </c>
      <c r="AKT1002" t="s">
        <v>2074</v>
      </c>
      <c r="AKU1002" t="s">
        <v>2074</v>
      </c>
      <c r="AKV1002" t="s">
        <v>2074</v>
      </c>
      <c r="AKW1002" t="s">
        <v>2074</v>
      </c>
      <c r="AKX1002" t="s">
        <v>2074</v>
      </c>
      <c r="AKY1002" t="s">
        <v>2074</v>
      </c>
      <c r="AKZ1002" t="s">
        <v>2074</v>
      </c>
      <c r="ALA1002" t="s">
        <v>2074</v>
      </c>
      <c r="ALB1002" t="s">
        <v>2074</v>
      </c>
      <c r="ALC1002" t="s">
        <v>2074</v>
      </c>
      <c r="ALD1002" t="s">
        <v>2074</v>
      </c>
      <c r="ALE1002" t="s">
        <v>2074</v>
      </c>
      <c r="ALF1002" t="s">
        <v>2074</v>
      </c>
      <c r="ALG1002" t="s">
        <v>2074</v>
      </c>
      <c r="ALH1002" t="s">
        <v>2074</v>
      </c>
      <c r="ALI1002" t="s">
        <v>2074</v>
      </c>
      <c r="ALJ1002" t="s">
        <v>2074</v>
      </c>
      <c r="ALK1002" t="s">
        <v>2074</v>
      </c>
      <c r="ALL1002" t="s">
        <v>2074</v>
      </c>
      <c r="ALM1002" t="s">
        <v>2074</v>
      </c>
      <c r="ALN1002" t="s">
        <v>2074</v>
      </c>
      <c r="ALO1002" t="s">
        <v>2074</v>
      </c>
      <c r="ALP1002" t="s">
        <v>2074</v>
      </c>
      <c r="ALQ1002" t="s">
        <v>2074</v>
      </c>
      <c r="ALR1002" t="s">
        <v>2074</v>
      </c>
      <c r="ALS1002" t="s">
        <v>2074</v>
      </c>
      <c r="ALT1002" t="s">
        <v>2074</v>
      </c>
      <c r="ALU1002" t="s">
        <v>2074</v>
      </c>
      <c r="ALV1002" t="s">
        <v>2074</v>
      </c>
      <c r="ALW1002" t="s">
        <v>2074</v>
      </c>
      <c r="ALX1002" t="s">
        <v>2074</v>
      </c>
      <c r="ALY1002" t="s">
        <v>2074</v>
      </c>
      <c r="ALZ1002" t="s">
        <v>2074</v>
      </c>
      <c r="AMA1002" t="s">
        <v>2074</v>
      </c>
      <c r="AMB1002" t="s">
        <v>2074</v>
      </c>
      <c r="AMC1002" t="s">
        <v>2074</v>
      </c>
      <c r="AMD1002" t="s">
        <v>2074</v>
      </c>
      <c r="AME1002" t="s">
        <v>2074</v>
      </c>
      <c r="AMF1002" t="s">
        <v>2074</v>
      </c>
      <c r="AMG1002" t="s">
        <v>2074</v>
      </c>
      <c r="AMH1002" t="s">
        <v>2074</v>
      </c>
      <c r="AMI1002" t="s">
        <v>2074</v>
      </c>
      <c r="AMJ1002" t="s">
        <v>2074</v>
      </c>
      <c r="AMK1002" t="s">
        <v>2074</v>
      </c>
      <c r="AML1002" t="s">
        <v>2074</v>
      </c>
      <c r="AMM1002" t="s">
        <v>2074</v>
      </c>
      <c r="AMN1002" t="s">
        <v>2074</v>
      </c>
      <c r="AMO1002" t="s">
        <v>2074</v>
      </c>
      <c r="AMP1002" t="s">
        <v>2074</v>
      </c>
      <c r="AMQ1002" t="s">
        <v>2074</v>
      </c>
      <c r="AMR1002" t="s">
        <v>2074</v>
      </c>
      <c r="AMS1002" t="s">
        <v>2074</v>
      </c>
      <c r="AMT1002" t="s">
        <v>2074</v>
      </c>
      <c r="AMU1002" t="s">
        <v>2074</v>
      </c>
      <c r="AMV1002" t="s">
        <v>2074</v>
      </c>
      <c r="AMW1002" t="s">
        <v>2074</v>
      </c>
      <c r="AMX1002" t="s">
        <v>2074</v>
      </c>
      <c r="AMY1002" t="s">
        <v>2074</v>
      </c>
      <c r="AMZ1002" t="s">
        <v>2074</v>
      </c>
      <c r="ANA1002" t="s">
        <v>2074</v>
      </c>
      <c r="ANB1002" t="s">
        <v>2074</v>
      </c>
      <c r="ANC1002" t="s">
        <v>2074</v>
      </c>
      <c r="AND1002" t="s">
        <v>2074</v>
      </c>
      <c r="ANE1002" t="s">
        <v>2074</v>
      </c>
      <c r="ANF1002" t="s">
        <v>2074</v>
      </c>
      <c r="ANG1002" t="s">
        <v>2074</v>
      </c>
      <c r="ANH1002" t="s">
        <v>2074</v>
      </c>
      <c r="ANI1002" t="s">
        <v>2074</v>
      </c>
      <c r="ANJ1002" t="s">
        <v>2074</v>
      </c>
      <c r="ANK1002" t="s">
        <v>2074</v>
      </c>
      <c r="ANL1002" t="s">
        <v>2074</v>
      </c>
      <c r="ANM1002" t="s">
        <v>2074</v>
      </c>
      <c r="ANN1002" t="s">
        <v>2074</v>
      </c>
      <c r="ANO1002" t="s">
        <v>2074</v>
      </c>
      <c r="ANP1002" t="s">
        <v>2074</v>
      </c>
      <c r="ANQ1002" t="s">
        <v>2074</v>
      </c>
      <c r="ANR1002" t="s">
        <v>2074</v>
      </c>
      <c r="ANS1002" t="s">
        <v>2074</v>
      </c>
      <c r="ANT1002" t="s">
        <v>2074</v>
      </c>
      <c r="ANU1002" t="s">
        <v>2074</v>
      </c>
      <c r="ANV1002" t="s">
        <v>2074</v>
      </c>
      <c r="ANW1002" t="s">
        <v>2074</v>
      </c>
      <c r="ANX1002" t="s">
        <v>2074</v>
      </c>
      <c r="ANY1002" t="s">
        <v>2074</v>
      </c>
      <c r="ANZ1002" t="s">
        <v>2074</v>
      </c>
      <c r="AOA1002" t="s">
        <v>2074</v>
      </c>
      <c r="AOB1002" t="s">
        <v>2074</v>
      </c>
      <c r="AOC1002" t="s">
        <v>2074</v>
      </c>
      <c r="AOD1002" t="s">
        <v>2074</v>
      </c>
      <c r="AOE1002" t="s">
        <v>2074</v>
      </c>
      <c r="AOF1002" t="s">
        <v>2074</v>
      </c>
      <c r="AOG1002" t="s">
        <v>2074</v>
      </c>
      <c r="AOH1002" t="s">
        <v>2074</v>
      </c>
      <c r="AOI1002" t="s">
        <v>2074</v>
      </c>
      <c r="AOJ1002" t="s">
        <v>2074</v>
      </c>
      <c r="AOK1002" t="s">
        <v>2074</v>
      </c>
      <c r="AOL1002" t="s">
        <v>2074</v>
      </c>
      <c r="AOM1002" t="s">
        <v>2074</v>
      </c>
      <c r="AON1002" t="s">
        <v>2074</v>
      </c>
      <c r="AOO1002" t="s">
        <v>2074</v>
      </c>
      <c r="AOP1002" t="s">
        <v>2074</v>
      </c>
      <c r="AOQ1002" t="s">
        <v>2074</v>
      </c>
      <c r="AOR1002" t="s">
        <v>2074</v>
      </c>
      <c r="AOS1002" t="s">
        <v>2074</v>
      </c>
      <c r="AOT1002" t="s">
        <v>2074</v>
      </c>
      <c r="AOU1002" t="s">
        <v>2074</v>
      </c>
      <c r="AOV1002" t="s">
        <v>2074</v>
      </c>
      <c r="AOW1002" t="s">
        <v>2074</v>
      </c>
      <c r="AOX1002" t="s">
        <v>2074</v>
      </c>
      <c r="AOY1002" t="s">
        <v>2074</v>
      </c>
      <c r="AOZ1002" t="s">
        <v>2074</v>
      </c>
      <c r="APA1002" t="s">
        <v>2074</v>
      </c>
      <c r="APB1002" t="s">
        <v>2074</v>
      </c>
      <c r="APC1002" t="s">
        <v>2074</v>
      </c>
      <c r="APD1002" t="s">
        <v>2074</v>
      </c>
      <c r="APE1002" t="s">
        <v>2074</v>
      </c>
      <c r="APF1002" t="s">
        <v>2074</v>
      </c>
      <c r="APG1002" t="s">
        <v>2074</v>
      </c>
      <c r="APH1002" t="s">
        <v>2074</v>
      </c>
      <c r="API1002" t="s">
        <v>2074</v>
      </c>
      <c r="APJ1002" t="s">
        <v>2074</v>
      </c>
      <c r="APK1002" t="s">
        <v>2074</v>
      </c>
      <c r="APL1002" t="s">
        <v>2074</v>
      </c>
      <c r="APM1002" t="s">
        <v>2074</v>
      </c>
      <c r="APN1002" t="s">
        <v>2074</v>
      </c>
      <c r="APO1002" t="s">
        <v>2074</v>
      </c>
      <c r="APP1002" t="s">
        <v>2074</v>
      </c>
      <c r="APQ1002" t="s">
        <v>2074</v>
      </c>
      <c r="APR1002" t="s">
        <v>2074</v>
      </c>
      <c r="APS1002" t="s">
        <v>2074</v>
      </c>
      <c r="APT1002" t="s">
        <v>2074</v>
      </c>
      <c r="APU1002" t="s">
        <v>2074</v>
      </c>
      <c r="APV1002" t="s">
        <v>2074</v>
      </c>
      <c r="APW1002" t="s">
        <v>2074</v>
      </c>
      <c r="APX1002" t="s">
        <v>2074</v>
      </c>
      <c r="APY1002" t="s">
        <v>2074</v>
      </c>
      <c r="APZ1002" t="s">
        <v>2074</v>
      </c>
      <c r="AQA1002" t="s">
        <v>2074</v>
      </c>
      <c r="AQB1002" t="s">
        <v>2074</v>
      </c>
      <c r="AQC1002" t="s">
        <v>2074</v>
      </c>
      <c r="AQD1002" t="s">
        <v>2074</v>
      </c>
      <c r="AQE1002" t="s">
        <v>2074</v>
      </c>
      <c r="AQF1002" t="s">
        <v>2074</v>
      </c>
      <c r="AQG1002" t="s">
        <v>2074</v>
      </c>
      <c r="AQH1002" t="s">
        <v>2074</v>
      </c>
      <c r="AQI1002" t="s">
        <v>2074</v>
      </c>
      <c r="AQJ1002" t="s">
        <v>2074</v>
      </c>
      <c r="AQK1002" t="s">
        <v>2074</v>
      </c>
      <c r="AQL1002" t="s">
        <v>2074</v>
      </c>
      <c r="AQM1002" t="s">
        <v>2074</v>
      </c>
      <c r="AQN1002" t="s">
        <v>2074</v>
      </c>
      <c r="AQO1002" t="s">
        <v>2074</v>
      </c>
      <c r="AQP1002" t="s">
        <v>2074</v>
      </c>
      <c r="AQQ1002" t="s">
        <v>2074</v>
      </c>
      <c r="AQR1002" t="s">
        <v>2074</v>
      </c>
      <c r="AQS1002" t="s">
        <v>2074</v>
      </c>
      <c r="AQT1002" t="s">
        <v>2074</v>
      </c>
      <c r="AQU1002" t="s">
        <v>2074</v>
      </c>
      <c r="AQV1002" t="s">
        <v>2074</v>
      </c>
      <c r="AQW1002" t="s">
        <v>2074</v>
      </c>
      <c r="AQX1002" t="s">
        <v>2074</v>
      </c>
      <c r="AQY1002" t="s">
        <v>2074</v>
      </c>
      <c r="AQZ1002" t="s">
        <v>2074</v>
      </c>
      <c r="ARA1002" t="s">
        <v>2074</v>
      </c>
      <c r="ARB1002" t="s">
        <v>2074</v>
      </c>
      <c r="ARC1002" t="s">
        <v>2074</v>
      </c>
      <c r="ARD1002" t="s">
        <v>2074</v>
      </c>
      <c r="ARE1002" t="s">
        <v>2074</v>
      </c>
      <c r="ARF1002" t="s">
        <v>2074</v>
      </c>
      <c r="ARG1002" t="s">
        <v>2074</v>
      </c>
      <c r="ARH1002" t="s">
        <v>2074</v>
      </c>
      <c r="ARI1002" t="s">
        <v>2074</v>
      </c>
      <c r="ARJ1002" t="s">
        <v>2074</v>
      </c>
      <c r="ARK1002" t="s">
        <v>2074</v>
      </c>
      <c r="ARL1002" t="s">
        <v>2074</v>
      </c>
      <c r="ARM1002" t="s">
        <v>2074</v>
      </c>
      <c r="ARN1002" t="s">
        <v>2074</v>
      </c>
      <c r="ARO1002" t="s">
        <v>2074</v>
      </c>
      <c r="ARP1002" t="s">
        <v>2074</v>
      </c>
      <c r="ARQ1002" t="s">
        <v>2074</v>
      </c>
      <c r="ARR1002" t="s">
        <v>2074</v>
      </c>
      <c r="ARS1002" t="s">
        <v>2074</v>
      </c>
      <c r="ART1002" t="s">
        <v>2074</v>
      </c>
      <c r="ARU1002" t="s">
        <v>2074</v>
      </c>
      <c r="ARV1002" t="s">
        <v>2074</v>
      </c>
      <c r="ARW1002" t="s">
        <v>2074</v>
      </c>
      <c r="ARX1002" t="s">
        <v>2074</v>
      </c>
      <c r="ARY1002" t="s">
        <v>2074</v>
      </c>
      <c r="ARZ1002" t="s">
        <v>2074</v>
      </c>
      <c r="ASA1002" t="s">
        <v>2074</v>
      </c>
      <c r="ASB1002" t="s">
        <v>2074</v>
      </c>
      <c r="ASC1002" t="s">
        <v>2074</v>
      </c>
      <c r="ASD1002" t="s">
        <v>2074</v>
      </c>
      <c r="ASE1002" t="s">
        <v>2074</v>
      </c>
      <c r="ASF1002" t="s">
        <v>2074</v>
      </c>
      <c r="ASG1002" t="s">
        <v>2074</v>
      </c>
      <c r="ASH1002" t="s">
        <v>2074</v>
      </c>
      <c r="ASI1002" t="s">
        <v>2074</v>
      </c>
      <c r="ASJ1002" t="s">
        <v>2074</v>
      </c>
      <c r="ASK1002" t="s">
        <v>2074</v>
      </c>
      <c r="ASL1002" t="s">
        <v>2074</v>
      </c>
      <c r="ASM1002" t="s">
        <v>2074</v>
      </c>
      <c r="ASN1002" t="s">
        <v>2074</v>
      </c>
      <c r="ASO1002" t="s">
        <v>2074</v>
      </c>
      <c r="ASP1002" t="s">
        <v>2074</v>
      </c>
      <c r="ASQ1002" t="s">
        <v>2074</v>
      </c>
      <c r="ASR1002" t="s">
        <v>2074</v>
      </c>
      <c r="ASS1002" t="s">
        <v>2074</v>
      </c>
      <c r="AST1002" t="s">
        <v>2074</v>
      </c>
      <c r="ASU1002" t="s">
        <v>2074</v>
      </c>
      <c r="ASV1002" t="s">
        <v>2074</v>
      </c>
      <c r="ASW1002" t="s">
        <v>2074</v>
      </c>
      <c r="ASX1002" t="s">
        <v>2074</v>
      </c>
      <c r="ASY1002" t="s">
        <v>2074</v>
      </c>
      <c r="ASZ1002" t="s">
        <v>2074</v>
      </c>
      <c r="ATA1002" t="s">
        <v>2074</v>
      </c>
      <c r="ATB1002" t="s">
        <v>2074</v>
      </c>
      <c r="ATC1002" t="s">
        <v>2074</v>
      </c>
      <c r="ATD1002" t="s">
        <v>2074</v>
      </c>
      <c r="ATE1002" t="s">
        <v>2074</v>
      </c>
      <c r="ATF1002" t="s">
        <v>2074</v>
      </c>
      <c r="ATG1002" t="s">
        <v>2074</v>
      </c>
      <c r="ATH1002" t="s">
        <v>2074</v>
      </c>
      <c r="ATI1002" t="s">
        <v>2074</v>
      </c>
      <c r="ATJ1002" t="s">
        <v>2074</v>
      </c>
      <c r="ATK1002" t="s">
        <v>2074</v>
      </c>
      <c r="ATL1002" t="s">
        <v>2074</v>
      </c>
      <c r="ATM1002" t="s">
        <v>2074</v>
      </c>
      <c r="ATN1002" t="s">
        <v>2074</v>
      </c>
      <c r="ATO1002" t="s">
        <v>2074</v>
      </c>
      <c r="ATP1002" t="s">
        <v>2074</v>
      </c>
      <c r="ATQ1002" t="s">
        <v>2074</v>
      </c>
      <c r="ATR1002" t="s">
        <v>2074</v>
      </c>
      <c r="ATS1002" t="s">
        <v>2074</v>
      </c>
      <c r="ATT1002" t="s">
        <v>2074</v>
      </c>
      <c r="ATU1002" t="s">
        <v>2074</v>
      </c>
      <c r="ATV1002" t="s">
        <v>2074</v>
      </c>
      <c r="ATW1002" t="s">
        <v>2074</v>
      </c>
      <c r="ATX1002" t="s">
        <v>2074</v>
      </c>
      <c r="ATY1002" t="s">
        <v>2074</v>
      </c>
      <c r="ATZ1002" t="s">
        <v>2074</v>
      </c>
      <c r="AUA1002" t="s">
        <v>2074</v>
      </c>
      <c r="AUB1002" t="s">
        <v>2074</v>
      </c>
      <c r="AUC1002" t="s">
        <v>2074</v>
      </c>
      <c r="AUD1002" t="s">
        <v>2074</v>
      </c>
      <c r="AUE1002" t="s">
        <v>2074</v>
      </c>
      <c r="AUF1002" t="s">
        <v>2074</v>
      </c>
      <c r="AUG1002" t="s">
        <v>2074</v>
      </c>
      <c r="AUH1002" t="s">
        <v>2074</v>
      </c>
      <c r="AUI1002" t="s">
        <v>2074</v>
      </c>
      <c r="AUJ1002" t="s">
        <v>2074</v>
      </c>
      <c r="AUK1002" t="s">
        <v>2074</v>
      </c>
      <c r="AUL1002" t="s">
        <v>2074</v>
      </c>
      <c r="AUM1002" t="s">
        <v>2074</v>
      </c>
      <c r="AUN1002" t="s">
        <v>2074</v>
      </c>
      <c r="AUO1002" t="s">
        <v>2074</v>
      </c>
      <c r="AUP1002" t="s">
        <v>2074</v>
      </c>
      <c r="AUQ1002" t="s">
        <v>2074</v>
      </c>
      <c r="AUR1002" t="s">
        <v>2074</v>
      </c>
      <c r="AUS1002" t="s">
        <v>2074</v>
      </c>
      <c r="AUT1002" t="s">
        <v>2074</v>
      </c>
      <c r="AUU1002" t="s">
        <v>2074</v>
      </c>
      <c r="AUV1002" t="s">
        <v>2074</v>
      </c>
      <c r="AUW1002" t="s">
        <v>2074</v>
      </c>
      <c r="AUX1002" t="s">
        <v>2074</v>
      </c>
      <c r="AUY1002" t="s">
        <v>2074</v>
      </c>
      <c r="AUZ1002" t="s">
        <v>2074</v>
      </c>
      <c r="AVA1002" t="s">
        <v>2074</v>
      </c>
      <c r="AVB1002" t="s">
        <v>2074</v>
      </c>
      <c r="AVC1002" t="s">
        <v>2074</v>
      </c>
      <c r="AVD1002" t="s">
        <v>2074</v>
      </c>
      <c r="AVE1002" t="s">
        <v>2074</v>
      </c>
      <c r="AVF1002" t="s">
        <v>2074</v>
      </c>
      <c r="AVG1002" t="s">
        <v>2074</v>
      </c>
      <c r="AVH1002" t="s">
        <v>2074</v>
      </c>
      <c r="AVI1002" t="s">
        <v>2074</v>
      </c>
      <c r="AVJ1002" t="s">
        <v>2074</v>
      </c>
      <c r="AVK1002" t="s">
        <v>2074</v>
      </c>
      <c r="AVL1002" t="s">
        <v>2074</v>
      </c>
      <c r="AVM1002" t="s">
        <v>2074</v>
      </c>
      <c r="AVN1002" t="s">
        <v>2074</v>
      </c>
      <c r="AVO1002" t="s">
        <v>2074</v>
      </c>
      <c r="AVP1002" t="s">
        <v>2074</v>
      </c>
      <c r="AVQ1002" t="s">
        <v>2074</v>
      </c>
      <c r="AVR1002" t="s">
        <v>2074</v>
      </c>
      <c r="AVS1002" t="s">
        <v>2074</v>
      </c>
      <c r="AVT1002" t="s">
        <v>2074</v>
      </c>
      <c r="AVU1002" t="s">
        <v>2074</v>
      </c>
      <c r="AVV1002" t="s">
        <v>2074</v>
      </c>
      <c r="AVW1002" t="s">
        <v>2074</v>
      </c>
      <c r="AVX1002" t="s">
        <v>2074</v>
      </c>
      <c r="AVY1002" t="s">
        <v>2074</v>
      </c>
      <c r="AVZ1002" t="s">
        <v>2074</v>
      </c>
      <c r="AWA1002" t="s">
        <v>2074</v>
      </c>
      <c r="AWB1002" t="s">
        <v>2074</v>
      </c>
      <c r="AWC1002" t="s">
        <v>2074</v>
      </c>
      <c r="AWD1002" t="s">
        <v>2074</v>
      </c>
      <c r="AWE1002" t="s">
        <v>2074</v>
      </c>
      <c r="AWF1002" t="s">
        <v>2074</v>
      </c>
      <c r="AWG1002" t="s">
        <v>2074</v>
      </c>
      <c r="AWH1002" t="s">
        <v>2074</v>
      </c>
      <c r="AWI1002" t="s">
        <v>2074</v>
      </c>
      <c r="AWJ1002" t="s">
        <v>2074</v>
      </c>
      <c r="AWK1002" t="s">
        <v>2074</v>
      </c>
      <c r="AWL1002" t="s">
        <v>2074</v>
      </c>
      <c r="AWM1002" t="s">
        <v>2074</v>
      </c>
      <c r="AWN1002" t="s">
        <v>2074</v>
      </c>
      <c r="AWO1002" t="s">
        <v>2074</v>
      </c>
      <c r="AWP1002" t="s">
        <v>2074</v>
      </c>
      <c r="AWQ1002" t="s">
        <v>2074</v>
      </c>
      <c r="AWR1002" t="s">
        <v>2074</v>
      </c>
      <c r="AWS1002" t="s">
        <v>2074</v>
      </c>
      <c r="AWT1002" t="s">
        <v>2074</v>
      </c>
      <c r="AWU1002" t="s">
        <v>2074</v>
      </c>
      <c r="AWV1002" t="s">
        <v>2074</v>
      </c>
      <c r="AWW1002" t="s">
        <v>2074</v>
      </c>
      <c r="AWX1002" t="s">
        <v>2074</v>
      </c>
      <c r="AWY1002" t="s">
        <v>2074</v>
      </c>
      <c r="AWZ1002" t="s">
        <v>2074</v>
      </c>
      <c r="AXA1002" t="s">
        <v>2074</v>
      </c>
      <c r="AXB1002" t="s">
        <v>2074</v>
      </c>
      <c r="AXC1002" t="s">
        <v>2074</v>
      </c>
      <c r="AXD1002" t="s">
        <v>2074</v>
      </c>
      <c r="AXE1002" t="s">
        <v>2074</v>
      </c>
      <c r="AXF1002" t="s">
        <v>2074</v>
      </c>
      <c r="AXG1002" t="s">
        <v>2074</v>
      </c>
      <c r="AXH1002" t="s">
        <v>2074</v>
      </c>
      <c r="AXI1002" t="s">
        <v>2074</v>
      </c>
      <c r="AXJ1002" t="s">
        <v>2074</v>
      </c>
      <c r="AXK1002" t="s">
        <v>2074</v>
      </c>
      <c r="AXL1002" t="s">
        <v>2074</v>
      </c>
      <c r="AXM1002" t="s">
        <v>2074</v>
      </c>
      <c r="AXN1002" t="s">
        <v>2074</v>
      </c>
      <c r="AXO1002" t="s">
        <v>2074</v>
      </c>
      <c r="AXP1002" t="s">
        <v>2074</v>
      </c>
      <c r="AXQ1002" t="s">
        <v>2074</v>
      </c>
      <c r="AXR1002" t="s">
        <v>2074</v>
      </c>
      <c r="AXS1002" t="s">
        <v>2074</v>
      </c>
      <c r="AXT1002" t="s">
        <v>2074</v>
      </c>
      <c r="AXU1002" t="s">
        <v>2074</v>
      </c>
      <c r="AXV1002" t="s">
        <v>2074</v>
      </c>
      <c r="AXW1002" t="s">
        <v>2074</v>
      </c>
      <c r="AXX1002" t="s">
        <v>2074</v>
      </c>
      <c r="AXY1002" t="s">
        <v>2074</v>
      </c>
      <c r="AXZ1002" t="s">
        <v>2074</v>
      </c>
      <c r="AYA1002" t="s">
        <v>2074</v>
      </c>
      <c r="AYB1002" t="s">
        <v>2074</v>
      </c>
      <c r="AYC1002" t="s">
        <v>2074</v>
      </c>
      <c r="AYD1002" t="s">
        <v>2074</v>
      </c>
      <c r="AYE1002" t="s">
        <v>2074</v>
      </c>
      <c r="AYF1002" t="s">
        <v>2074</v>
      </c>
      <c r="AYG1002" t="s">
        <v>2074</v>
      </c>
      <c r="AYH1002" t="s">
        <v>2074</v>
      </c>
      <c r="AYI1002" t="s">
        <v>2074</v>
      </c>
      <c r="AYJ1002" t="s">
        <v>2074</v>
      </c>
      <c r="AYK1002" t="s">
        <v>2074</v>
      </c>
      <c r="AYL1002" t="s">
        <v>2074</v>
      </c>
      <c r="AYM1002" t="s">
        <v>2074</v>
      </c>
      <c r="AYN1002" t="s">
        <v>2074</v>
      </c>
      <c r="AYO1002" t="s">
        <v>2074</v>
      </c>
      <c r="AYP1002" t="s">
        <v>2074</v>
      </c>
      <c r="AYQ1002" t="s">
        <v>2074</v>
      </c>
      <c r="AYR1002" t="s">
        <v>2074</v>
      </c>
      <c r="AYS1002" t="s">
        <v>2074</v>
      </c>
      <c r="AYT1002" t="s">
        <v>2074</v>
      </c>
      <c r="AYU1002" t="s">
        <v>2074</v>
      </c>
      <c r="AYV1002" t="s">
        <v>2074</v>
      </c>
      <c r="AYW1002" t="s">
        <v>2074</v>
      </c>
      <c r="AYX1002" t="s">
        <v>2074</v>
      </c>
      <c r="AYY1002" t="s">
        <v>2074</v>
      </c>
      <c r="AYZ1002" t="s">
        <v>2074</v>
      </c>
      <c r="AZA1002" t="s">
        <v>2074</v>
      </c>
      <c r="AZB1002" t="s">
        <v>2074</v>
      </c>
      <c r="AZC1002" t="s">
        <v>2074</v>
      </c>
      <c r="AZD1002" t="s">
        <v>2074</v>
      </c>
      <c r="AZE1002" t="s">
        <v>2074</v>
      </c>
      <c r="AZF1002" t="s">
        <v>2074</v>
      </c>
      <c r="AZG1002" t="s">
        <v>2074</v>
      </c>
      <c r="AZH1002" t="s">
        <v>2074</v>
      </c>
      <c r="AZI1002" t="s">
        <v>2074</v>
      </c>
      <c r="AZJ1002" t="s">
        <v>2074</v>
      </c>
      <c r="AZK1002" t="s">
        <v>2074</v>
      </c>
      <c r="AZL1002" t="s">
        <v>2074</v>
      </c>
      <c r="AZM1002" t="s">
        <v>2074</v>
      </c>
      <c r="AZN1002" t="s">
        <v>2074</v>
      </c>
      <c r="AZO1002" t="s">
        <v>2074</v>
      </c>
      <c r="AZP1002" t="s">
        <v>2074</v>
      </c>
      <c r="AZQ1002" t="s">
        <v>2074</v>
      </c>
      <c r="AZR1002" t="s">
        <v>2074</v>
      </c>
      <c r="AZS1002" t="s">
        <v>2074</v>
      </c>
      <c r="AZT1002" t="s">
        <v>2074</v>
      </c>
      <c r="AZU1002" t="s">
        <v>2074</v>
      </c>
      <c r="AZV1002" t="s">
        <v>2074</v>
      </c>
      <c r="AZW1002" t="s">
        <v>2074</v>
      </c>
      <c r="AZX1002" t="s">
        <v>2074</v>
      </c>
      <c r="AZY1002" t="s">
        <v>2074</v>
      </c>
      <c r="AZZ1002" t="s">
        <v>2074</v>
      </c>
      <c r="BAA1002" t="s">
        <v>2074</v>
      </c>
      <c r="BAB1002" t="s">
        <v>2074</v>
      </c>
      <c r="BAC1002" t="s">
        <v>2074</v>
      </c>
      <c r="BAD1002" t="s">
        <v>2074</v>
      </c>
      <c r="BAE1002" t="s">
        <v>2074</v>
      </c>
      <c r="BAF1002" t="s">
        <v>2074</v>
      </c>
      <c r="BAG1002" t="s">
        <v>2074</v>
      </c>
      <c r="BAH1002" t="s">
        <v>2074</v>
      </c>
      <c r="BAI1002" t="s">
        <v>2074</v>
      </c>
      <c r="BAJ1002" t="s">
        <v>2074</v>
      </c>
      <c r="BAK1002" t="s">
        <v>2074</v>
      </c>
      <c r="BAL1002" t="s">
        <v>2074</v>
      </c>
      <c r="BAM1002" t="s">
        <v>2074</v>
      </c>
      <c r="BAN1002" t="s">
        <v>2074</v>
      </c>
      <c r="BAO1002" t="s">
        <v>2074</v>
      </c>
      <c r="BAP1002" t="s">
        <v>2074</v>
      </c>
      <c r="BAQ1002" t="s">
        <v>2074</v>
      </c>
      <c r="BAR1002" t="s">
        <v>2074</v>
      </c>
      <c r="BAS1002" t="s">
        <v>2074</v>
      </c>
      <c r="BAT1002" t="s">
        <v>2074</v>
      </c>
      <c r="BAU1002" t="s">
        <v>2074</v>
      </c>
      <c r="BAV1002" t="s">
        <v>2074</v>
      </c>
      <c r="BAW1002" t="s">
        <v>2074</v>
      </c>
      <c r="BAX1002" t="s">
        <v>2074</v>
      </c>
      <c r="BAY1002" t="s">
        <v>2074</v>
      </c>
      <c r="BAZ1002" t="s">
        <v>2074</v>
      </c>
      <c r="BBA1002" t="s">
        <v>2074</v>
      </c>
      <c r="BBB1002" t="s">
        <v>2074</v>
      </c>
      <c r="BBC1002" t="s">
        <v>2074</v>
      </c>
      <c r="BBD1002" t="s">
        <v>2074</v>
      </c>
      <c r="BBE1002" t="s">
        <v>2074</v>
      </c>
      <c r="BBF1002" t="s">
        <v>2074</v>
      </c>
      <c r="BBG1002" t="s">
        <v>2074</v>
      </c>
      <c r="BBH1002" t="s">
        <v>2074</v>
      </c>
      <c r="BBI1002" t="s">
        <v>2074</v>
      </c>
      <c r="BBJ1002" t="s">
        <v>2074</v>
      </c>
      <c r="BBK1002" t="s">
        <v>2074</v>
      </c>
      <c r="BBL1002" t="s">
        <v>2074</v>
      </c>
      <c r="BBM1002" t="s">
        <v>2074</v>
      </c>
      <c r="BBN1002" t="s">
        <v>2074</v>
      </c>
      <c r="BBO1002" t="s">
        <v>2074</v>
      </c>
      <c r="BBP1002" t="s">
        <v>2074</v>
      </c>
      <c r="BBQ1002" t="s">
        <v>2074</v>
      </c>
      <c r="BBR1002" t="s">
        <v>2074</v>
      </c>
      <c r="BBS1002" t="s">
        <v>2074</v>
      </c>
      <c r="BBT1002" t="s">
        <v>2074</v>
      </c>
      <c r="BBU1002" t="s">
        <v>2074</v>
      </c>
      <c r="BBV1002" t="s">
        <v>2074</v>
      </c>
      <c r="BBW1002" t="s">
        <v>2074</v>
      </c>
      <c r="BBX1002" t="s">
        <v>2074</v>
      </c>
      <c r="BBY1002" t="s">
        <v>2074</v>
      </c>
      <c r="BBZ1002" t="s">
        <v>2074</v>
      </c>
      <c r="BCA1002" t="s">
        <v>2074</v>
      </c>
      <c r="BCB1002" t="s">
        <v>2074</v>
      </c>
      <c r="BCC1002" t="s">
        <v>2074</v>
      </c>
      <c r="BCD1002" t="s">
        <v>2074</v>
      </c>
      <c r="BCE1002" t="s">
        <v>2074</v>
      </c>
      <c r="BCF1002" t="s">
        <v>2074</v>
      </c>
      <c r="BCG1002" t="s">
        <v>2074</v>
      </c>
      <c r="BCH1002" t="s">
        <v>2074</v>
      </c>
      <c r="BCI1002" t="s">
        <v>2074</v>
      </c>
      <c r="BCJ1002" t="s">
        <v>2074</v>
      </c>
      <c r="BCK1002" t="s">
        <v>2074</v>
      </c>
      <c r="BCL1002" t="s">
        <v>2074</v>
      </c>
      <c r="BCM1002" t="s">
        <v>2074</v>
      </c>
      <c r="BCN1002" t="s">
        <v>2074</v>
      </c>
      <c r="BCO1002" t="s">
        <v>2074</v>
      </c>
      <c r="BCP1002" t="s">
        <v>2074</v>
      </c>
      <c r="BCQ1002" t="s">
        <v>2074</v>
      </c>
      <c r="BCR1002" t="s">
        <v>2074</v>
      </c>
      <c r="BCS1002" t="s">
        <v>2074</v>
      </c>
      <c r="BCT1002" t="s">
        <v>2074</v>
      </c>
      <c r="BCU1002" t="s">
        <v>2074</v>
      </c>
      <c r="BCV1002" t="s">
        <v>2074</v>
      </c>
      <c r="BCW1002" t="s">
        <v>2074</v>
      </c>
      <c r="BCX1002" t="s">
        <v>2074</v>
      </c>
      <c r="BCY1002" t="s">
        <v>2074</v>
      </c>
      <c r="BCZ1002" t="s">
        <v>2074</v>
      </c>
      <c r="BDA1002" t="s">
        <v>2074</v>
      </c>
      <c r="BDB1002" t="s">
        <v>2074</v>
      </c>
      <c r="BDC1002" t="s">
        <v>2074</v>
      </c>
      <c r="BDD1002" t="s">
        <v>2074</v>
      </c>
      <c r="BDE1002" t="s">
        <v>2074</v>
      </c>
      <c r="BDF1002" t="s">
        <v>2074</v>
      </c>
      <c r="BDG1002" t="s">
        <v>2074</v>
      </c>
      <c r="BDH1002" t="s">
        <v>2074</v>
      </c>
      <c r="BDI1002" t="s">
        <v>2074</v>
      </c>
      <c r="BDJ1002" t="s">
        <v>2074</v>
      </c>
      <c r="BDK1002" t="s">
        <v>2074</v>
      </c>
      <c r="BDL1002" t="s">
        <v>2074</v>
      </c>
      <c r="BDM1002" t="s">
        <v>2074</v>
      </c>
      <c r="BDN1002" t="s">
        <v>2074</v>
      </c>
      <c r="BDO1002" t="s">
        <v>2074</v>
      </c>
      <c r="BDP1002" t="s">
        <v>2074</v>
      </c>
      <c r="BDQ1002" t="s">
        <v>2074</v>
      </c>
      <c r="BDR1002" t="s">
        <v>2074</v>
      </c>
      <c r="BDS1002" t="s">
        <v>2074</v>
      </c>
      <c r="BDT1002" t="s">
        <v>2074</v>
      </c>
      <c r="BDU1002" t="s">
        <v>2074</v>
      </c>
      <c r="BDV1002" t="s">
        <v>2074</v>
      </c>
      <c r="BDW1002" t="s">
        <v>2074</v>
      </c>
      <c r="BDX1002" t="s">
        <v>2074</v>
      </c>
      <c r="BDY1002" t="s">
        <v>2074</v>
      </c>
      <c r="BDZ1002" t="s">
        <v>2074</v>
      </c>
      <c r="BEA1002" t="s">
        <v>2074</v>
      </c>
      <c r="BEB1002" t="s">
        <v>2074</v>
      </c>
      <c r="BEC1002" t="s">
        <v>2074</v>
      </c>
      <c r="BED1002" t="s">
        <v>2074</v>
      </c>
      <c r="BEE1002" t="s">
        <v>2074</v>
      </c>
      <c r="BEF1002" t="s">
        <v>2074</v>
      </c>
      <c r="BEG1002" t="s">
        <v>2074</v>
      </c>
      <c r="BEH1002" t="s">
        <v>2074</v>
      </c>
      <c r="BEI1002" t="s">
        <v>2074</v>
      </c>
      <c r="BEJ1002" t="s">
        <v>2074</v>
      </c>
      <c r="BEK1002" t="s">
        <v>2074</v>
      </c>
      <c r="BEL1002" t="s">
        <v>2074</v>
      </c>
      <c r="BEM1002" t="s">
        <v>2074</v>
      </c>
      <c r="BEN1002" t="s">
        <v>2074</v>
      </c>
      <c r="BEO1002" t="s">
        <v>2074</v>
      </c>
      <c r="BEP1002" t="s">
        <v>2074</v>
      </c>
      <c r="BEQ1002" t="s">
        <v>2074</v>
      </c>
      <c r="BER1002" t="s">
        <v>2074</v>
      </c>
      <c r="BES1002" t="s">
        <v>2074</v>
      </c>
      <c r="BET1002" t="s">
        <v>2074</v>
      </c>
      <c r="BEU1002" t="s">
        <v>2074</v>
      </c>
      <c r="BEV1002" t="s">
        <v>2074</v>
      </c>
      <c r="BEW1002" t="s">
        <v>2074</v>
      </c>
      <c r="BEX1002" t="s">
        <v>2074</v>
      </c>
      <c r="BEY1002" t="s">
        <v>2074</v>
      </c>
      <c r="BEZ1002" t="s">
        <v>2074</v>
      </c>
      <c r="BFA1002" t="s">
        <v>2074</v>
      </c>
      <c r="BFB1002" t="s">
        <v>2074</v>
      </c>
      <c r="BFC1002" t="s">
        <v>2074</v>
      </c>
      <c r="BFD1002" t="s">
        <v>2074</v>
      </c>
      <c r="BFE1002" t="s">
        <v>2074</v>
      </c>
      <c r="BFF1002" t="s">
        <v>2074</v>
      </c>
      <c r="BFG1002" t="s">
        <v>2074</v>
      </c>
      <c r="BFH1002" t="s">
        <v>2074</v>
      </c>
      <c r="BFI1002" t="s">
        <v>2074</v>
      </c>
      <c r="BFJ1002" t="s">
        <v>2074</v>
      </c>
      <c r="BFK1002" t="s">
        <v>2074</v>
      </c>
      <c r="BFL1002" t="s">
        <v>2074</v>
      </c>
      <c r="BFM1002" t="s">
        <v>2074</v>
      </c>
      <c r="BFN1002" t="s">
        <v>2074</v>
      </c>
      <c r="BFO1002" t="s">
        <v>2074</v>
      </c>
      <c r="BFP1002" t="s">
        <v>2074</v>
      </c>
      <c r="BFQ1002" t="s">
        <v>2074</v>
      </c>
      <c r="BFR1002" t="s">
        <v>2074</v>
      </c>
      <c r="BFS1002" t="s">
        <v>2074</v>
      </c>
      <c r="BFT1002" t="s">
        <v>2074</v>
      </c>
      <c r="BFU1002" t="s">
        <v>2074</v>
      </c>
      <c r="BFV1002" t="s">
        <v>2074</v>
      </c>
      <c r="BFW1002" t="s">
        <v>2074</v>
      </c>
      <c r="BFX1002" t="s">
        <v>2074</v>
      </c>
      <c r="BFY1002" t="s">
        <v>2074</v>
      </c>
      <c r="BFZ1002" t="s">
        <v>2074</v>
      </c>
      <c r="BGA1002" t="s">
        <v>2074</v>
      </c>
      <c r="BGB1002" t="s">
        <v>2074</v>
      </c>
      <c r="BGC1002" t="s">
        <v>2074</v>
      </c>
      <c r="BGD1002" t="s">
        <v>2074</v>
      </c>
      <c r="BGE1002" t="s">
        <v>2074</v>
      </c>
      <c r="BGF1002" t="s">
        <v>2074</v>
      </c>
      <c r="BGG1002" t="s">
        <v>2074</v>
      </c>
      <c r="BGH1002" t="s">
        <v>2074</v>
      </c>
      <c r="BGI1002" t="s">
        <v>2074</v>
      </c>
      <c r="BGJ1002" t="s">
        <v>2074</v>
      </c>
      <c r="BGK1002" t="s">
        <v>2074</v>
      </c>
      <c r="BGL1002" t="s">
        <v>2074</v>
      </c>
      <c r="BGM1002" t="s">
        <v>2074</v>
      </c>
      <c r="BGN1002" t="s">
        <v>2074</v>
      </c>
      <c r="BGO1002" t="s">
        <v>2074</v>
      </c>
      <c r="BGP1002" t="s">
        <v>2074</v>
      </c>
      <c r="BGQ1002" t="s">
        <v>2074</v>
      </c>
      <c r="BGR1002" t="s">
        <v>2074</v>
      </c>
      <c r="BGS1002" t="s">
        <v>2074</v>
      </c>
      <c r="BGT1002" t="s">
        <v>2074</v>
      </c>
      <c r="BGU1002" t="s">
        <v>2074</v>
      </c>
      <c r="BGV1002" t="s">
        <v>2074</v>
      </c>
      <c r="BGW1002" t="s">
        <v>2074</v>
      </c>
      <c r="BGX1002" t="s">
        <v>2074</v>
      </c>
      <c r="BGY1002" t="s">
        <v>2074</v>
      </c>
      <c r="BGZ1002" t="s">
        <v>2074</v>
      </c>
      <c r="BHA1002" t="s">
        <v>2074</v>
      </c>
      <c r="BHB1002" t="s">
        <v>2074</v>
      </c>
      <c r="BHC1002" t="s">
        <v>2074</v>
      </c>
      <c r="BHD1002" t="s">
        <v>2074</v>
      </c>
      <c r="BHE1002" t="s">
        <v>2074</v>
      </c>
      <c r="BHF1002" t="s">
        <v>2074</v>
      </c>
      <c r="BHG1002" t="s">
        <v>2074</v>
      </c>
      <c r="BHH1002" t="s">
        <v>2074</v>
      </c>
      <c r="BHI1002" t="s">
        <v>2074</v>
      </c>
      <c r="BHJ1002" t="s">
        <v>2074</v>
      </c>
      <c r="BHK1002" t="s">
        <v>2074</v>
      </c>
      <c r="BHL1002" t="s">
        <v>2074</v>
      </c>
      <c r="BHM1002" t="s">
        <v>2074</v>
      </c>
      <c r="BHN1002" t="s">
        <v>2074</v>
      </c>
      <c r="BHO1002" t="s">
        <v>2074</v>
      </c>
      <c r="BHP1002" t="s">
        <v>2074</v>
      </c>
      <c r="BHQ1002" t="s">
        <v>2074</v>
      </c>
      <c r="BHR1002" t="s">
        <v>2074</v>
      </c>
      <c r="BHS1002" t="s">
        <v>2074</v>
      </c>
      <c r="BHT1002" t="s">
        <v>2074</v>
      </c>
      <c r="BHU1002" t="s">
        <v>2074</v>
      </c>
      <c r="BHV1002" t="s">
        <v>2074</v>
      </c>
      <c r="BHW1002" t="s">
        <v>2074</v>
      </c>
      <c r="BHX1002" t="s">
        <v>2074</v>
      </c>
      <c r="BHY1002" t="s">
        <v>2074</v>
      </c>
      <c r="BHZ1002" t="s">
        <v>2074</v>
      </c>
      <c r="BIA1002" t="s">
        <v>2074</v>
      </c>
      <c r="BIB1002" t="s">
        <v>2074</v>
      </c>
      <c r="BIC1002" t="s">
        <v>2074</v>
      </c>
      <c r="BID1002" t="s">
        <v>2074</v>
      </c>
      <c r="BIE1002" t="s">
        <v>2074</v>
      </c>
      <c r="BIF1002" t="s">
        <v>2074</v>
      </c>
      <c r="BIG1002" t="s">
        <v>2074</v>
      </c>
      <c r="BIH1002" t="s">
        <v>2074</v>
      </c>
      <c r="BII1002" t="s">
        <v>2074</v>
      </c>
      <c r="BIJ1002" t="s">
        <v>2074</v>
      </c>
      <c r="BIK1002" t="s">
        <v>2074</v>
      </c>
      <c r="BIL1002" t="s">
        <v>2074</v>
      </c>
      <c r="BIM1002" t="s">
        <v>2074</v>
      </c>
      <c r="BIN1002" t="s">
        <v>2074</v>
      </c>
      <c r="BIO1002" t="s">
        <v>2074</v>
      </c>
      <c r="BIP1002" t="s">
        <v>2074</v>
      </c>
      <c r="BIQ1002" t="s">
        <v>2074</v>
      </c>
      <c r="BIR1002" t="s">
        <v>2074</v>
      </c>
      <c r="BIS1002" t="s">
        <v>2074</v>
      </c>
      <c r="BIT1002" t="s">
        <v>2074</v>
      </c>
      <c r="BIU1002" t="s">
        <v>2074</v>
      </c>
      <c r="BIV1002" t="s">
        <v>2074</v>
      </c>
      <c r="BIW1002" t="s">
        <v>2074</v>
      </c>
      <c r="BIX1002" t="s">
        <v>2074</v>
      </c>
      <c r="BIY1002" t="s">
        <v>2074</v>
      </c>
      <c r="BIZ1002" t="s">
        <v>2074</v>
      </c>
      <c r="BJA1002" t="s">
        <v>2074</v>
      </c>
      <c r="BJB1002" t="s">
        <v>2074</v>
      </c>
      <c r="BJC1002" t="s">
        <v>2074</v>
      </c>
      <c r="BJD1002" t="s">
        <v>2074</v>
      </c>
      <c r="BJE1002" t="s">
        <v>2074</v>
      </c>
      <c r="BJF1002" t="s">
        <v>2074</v>
      </c>
      <c r="BJG1002" t="s">
        <v>2074</v>
      </c>
      <c r="BJH1002" t="s">
        <v>2074</v>
      </c>
      <c r="BJI1002" t="s">
        <v>2074</v>
      </c>
      <c r="BJJ1002" t="s">
        <v>2074</v>
      </c>
      <c r="BJK1002" t="s">
        <v>2074</v>
      </c>
      <c r="BJL1002" t="s">
        <v>2074</v>
      </c>
      <c r="BJM1002" t="s">
        <v>2074</v>
      </c>
      <c r="BJN1002" t="s">
        <v>2074</v>
      </c>
      <c r="BJO1002" t="s">
        <v>2074</v>
      </c>
      <c r="BJP1002" t="s">
        <v>2074</v>
      </c>
      <c r="BJQ1002" t="s">
        <v>2074</v>
      </c>
      <c r="BJR1002" t="s">
        <v>2074</v>
      </c>
      <c r="BJS1002" t="s">
        <v>2074</v>
      </c>
      <c r="BJT1002" t="s">
        <v>2074</v>
      </c>
      <c r="BJU1002" t="s">
        <v>2074</v>
      </c>
      <c r="BJV1002" t="s">
        <v>2074</v>
      </c>
      <c r="BJW1002" t="s">
        <v>2074</v>
      </c>
      <c r="BJX1002" t="s">
        <v>2074</v>
      </c>
      <c r="BJY1002" t="s">
        <v>2074</v>
      </c>
      <c r="BJZ1002" t="s">
        <v>2074</v>
      </c>
      <c r="BKA1002" t="s">
        <v>2074</v>
      </c>
      <c r="BKB1002" t="s">
        <v>2074</v>
      </c>
      <c r="BKC1002" t="s">
        <v>2074</v>
      </c>
      <c r="BKD1002" t="s">
        <v>2074</v>
      </c>
      <c r="BKE1002" t="s">
        <v>2074</v>
      </c>
      <c r="BKF1002" t="s">
        <v>2074</v>
      </c>
      <c r="BKG1002" t="s">
        <v>2074</v>
      </c>
      <c r="BKH1002" t="s">
        <v>2074</v>
      </c>
      <c r="BKI1002" t="s">
        <v>2074</v>
      </c>
      <c r="BKJ1002" t="s">
        <v>2074</v>
      </c>
      <c r="BKK1002" t="s">
        <v>2074</v>
      </c>
      <c r="BKL1002" t="s">
        <v>2074</v>
      </c>
      <c r="BKM1002" t="s">
        <v>2074</v>
      </c>
      <c r="BKN1002" t="s">
        <v>2074</v>
      </c>
      <c r="BKO1002" t="s">
        <v>2074</v>
      </c>
      <c r="BKP1002" t="s">
        <v>2074</v>
      </c>
      <c r="BKQ1002" t="s">
        <v>2074</v>
      </c>
      <c r="BKR1002" t="s">
        <v>2074</v>
      </c>
      <c r="BKS1002" t="s">
        <v>2074</v>
      </c>
      <c r="BKT1002" t="s">
        <v>2074</v>
      </c>
      <c r="BKU1002" t="s">
        <v>2074</v>
      </c>
      <c r="BKV1002" t="s">
        <v>2074</v>
      </c>
      <c r="BKW1002" t="s">
        <v>2074</v>
      </c>
      <c r="BKX1002" t="s">
        <v>2074</v>
      </c>
      <c r="BKY1002" t="s">
        <v>2074</v>
      </c>
      <c r="BKZ1002" t="s">
        <v>2074</v>
      </c>
      <c r="BLA1002" t="s">
        <v>2074</v>
      </c>
      <c r="BLB1002" t="s">
        <v>2074</v>
      </c>
      <c r="BLC1002" t="s">
        <v>2074</v>
      </c>
      <c r="BLD1002" t="s">
        <v>2074</v>
      </c>
      <c r="BLE1002" t="s">
        <v>2074</v>
      </c>
      <c r="BLF1002" t="s">
        <v>2074</v>
      </c>
      <c r="BLG1002" t="s">
        <v>2074</v>
      </c>
      <c r="BLH1002" t="s">
        <v>2074</v>
      </c>
      <c r="BLI1002" t="s">
        <v>2074</v>
      </c>
      <c r="BLJ1002" t="s">
        <v>2074</v>
      </c>
      <c r="BLK1002" t="s">
        <v>2074</v>
      </c>
      <c r="BLL1002" t="s">
        <v>2074</v>
      </c>
      <c r="BLM1002" t="s">
        <v>2074</v>
      </c>
      <c r="BLN1002" t="s">
        <v>2074</v>
      </c>
      <c r="BLO1002" t="s">
        <v>2074</v>
      </c>
      <c r="BLP1002" t="s">
        <v>2074</v>
      </c>
      <c r="BLQ1002" t="s">
        <v>2074</v>
      </c>
      <c r="BLR1002" t="s">
        <v>2074</v>
      </c>
      <c r="BLS1002" t="s">
        <v>2074</v>
      </c>
      <c r="BLT1002" t="s">
        <v>2074</v>
      </c>
      <c r="BLU1002" t="s">
        <v>2074</v>
      </c>
      <c r="BLV1002" t="s">
        <v>2074</v>
      </c>
      <c r="BLW1002" t="s">
        <v>2074</v>
      </c>
      <c r="BLX1002" t="s">
        <v>2074</v>
      </c>
      <c r="BLY1002" t="s">
        <v>2074</v>
      </c>
      <c r="BLZ1002" t="s">
        <v>2074</v>
      </c>
      <c r="BMA1002" t="s">
        <v>2074</v>
      </c>
      <c r="BMB1002" t="s">
        <v>2074</v>
      </c>
      <c r="BMC1002" t="s">
        <v>2074</v>
      </c>
      <c r="BMD1002" t="s">
        <v>2074</v>
      </c>
      <c r="BME1002" t="s">
        <v>2074</v>
      </c>
      <c r="BMF1002" t="s">
        <v>2074</v>
      </c>
      <c r="BMG1002" t="s">
        <v>2074</v>
      </c>
      <c r="BMH1002" t="s">
        <v>2074</v>
      </c>
      <c r="BMI1002" t="s">
        <v>2074</v>
      </c>
      <c r="BMJ1002" t="s">
        <v>2074</v>
      </c>
      <c r="BMK1002" t="s">
        <v>2074</v>
      </c>
      <c r="BML1002" t="s">
        <v>2074</v>
      </c>
      <c r="BMM1002" t="s">
        <v>2074</v>
      </c>
      <c r="BMN1002" t="s">
        <v>2074</v>
      </c>
      <c r="BMO1002" t="s">
        <v>2074</v>
      </c>
      <c r="BMP1002" t="s">
        <v>2074</v>
      </c>
      <c r="BMQ1002" t="s">
        <v>2074</v>
      </c>
      <c r="BMR1002" t="s">
        <v>2074</v>
      </c>
      <c r="BMS1002" t="s">
        <v>2074</v>
      </c>
      <c r="BMT1002" t="s">
        <v>2074</v>
      </c>
      <c r="BMU1002" t="s">
        <v>2074</v>
      </c>
      <c r="BMV1002" t="s">
        <v>2074</v>
      </c>
      <c r="BMW1002" t="s">
        <v>2074</v>
      </c>
      <c r="BMX1002" t="s">
        <v>2074</v>
      </c>
      <c r="BMY1002" t="s">
        <v>2074</v>
      </c>
      <c r="BMZ1002" t="s">
        <v>2074</v>
      </c>
      <c r="BNA1002" t="s">
        <v>2074</v>
      </c>
      <c r="BNB1002" t="s">
        <v>2074</v>
      </c>
      <c r="BNC1002" t="s">
        <v>2074</v>
      </c>
      <c r="BND1002" t="s">
        <v>2074</v>
      </c>
      <c r="BNE1002" t="s">
        <v>2074</v>
      </c>
      <c r="BNF1002" t="s">
        <v>2074</v>
      </c>
      <c r="BNG1002" t="s">
        <v>2074</v>
      </c>
      <c r="BNH1002" t="s">
        <v>2074</v>
      </c>
      <c r="BNI1002" t="s">
        <v>2074</v>
      </c>
      <c r="BNJ1002" t="s">
        <v>2074</v>
      </c>
      <c r="BNK1002" t="s">
        <v>2074</v>
      </c>
      <c r="BNL1002" t="s">
        <v>2074</v>
      </c>
      <c r="BNM1002" t="s">
        <v>2074</v>
      </c>
      <c r="BNN1002" t="s">
        <v>2074</v>
      </c>
      <c r="BNO1002" t="s">
        <v>2074</v>
      </c>
      <c r="BNP1002" t="s">
        <v>2074</v>
      </c>
      <c r="BNQ1002" t="s">
        <v>2074</v>
      </c>
      <c r="BNR1002" t="s">
        <v>2074</v>
      </c>
      <c r="BNS1002" t="s">
        <v>2074</v>
      </c>
      <c r="BNT1002" t="s">
        <v>2074</v>
      </c>
      <c r="BNU1002" t="s">
        <v>2074</v>
      </c>
      <c r="BNV1002" t="s">
        <v>2074</v>
      </c>
      <c r="BNW1002" t="s">
        <v>2074</v>
      </c>
      <c r="BNX1002" t="s">
        <v>2074</v>
      </c>
      <c r="BNY1002" t="s">
        <v>2074</v>
      </c>
      <c r="BNZ1002" t="s">
        <v>2074</v>
      </c>
      <c r="BOA1002" t="s">
        <v>2074</v>
      </c>
      <c r="BOB1002" t="s">
        <v>2074</v>
      </c>
      <c r="BOC1002" t="s">
        <v>2074</v>
      </c>
      <c r="BOD1002" t="s">
        <v>2074</v>
      </c>
      <c r="BOE1002" t="s">
        <v>2074</v>
      </c>
      <c r="BOF1002" t="s">
        <v>2074</v>
      </c>
      <c r="BOG1002" t="s">
        <v>2074</v>
      </c>
      <c r="BOH1002" t="s">
        <v>2074</v>
      </c>
      <c r="BOI1002" t="s">
        <v>2074</v>
      </c>
      <c r="BOJ1002" t="s">
        <v>2074</v>
      </c>
      <c r="BOK1002" t="s">
        <v>2074</v>
      </c>
      <c r="BOL1002" t="s">
        <v>2074</v>
      </c>
      <c r="BOM1002" t="s">
        <v>2074</v>
      </c>
      <c r="BON1002" t="s">
        <v>2074</v>
      </c>
      <c r="BOO1002" t="s">
        <v>2074</v>
      </c>
      <c r="BOP1002" t="s">
        <v>2074</v>
      </c>
      <c r="BOQ1002" t="s">
        <v>2074</v>
      </c>
      <c r="BOR1002" t="s">
        <v>2074</v>
      </c>
      <c r="BOS1002" t="s">
        <v>2074</v>
      </c>
      <c r="BOT1002" t="s">
        <v>2074</v>
      </c>
      <c r="BOU1002" t="s">
        <v>2074</v>
      </c>
      <c r="BOV1002" t="s">
        <v>2074</v>
      </c>
      <c r="BOW1002" t="s">
        <v>2074</v>
      </c>
      <c r="BOX1002" t="s">
        <v>2074</v>
      </c>
      <c r="BOY1002" t="s">
        <v>2074</v>
      </c>
      <c r="BOZ1002" t="s">
        <v>2074</v>
      </c>
      <c r="BPA1002" t="s">
        <v>2074</v>
      </c>
      <c r="BPB1002" t="s">
        <v>2074</v>
      </c>
      <c r="BPC1002" t="s">
        <v>2074</v>
      </c>
      <c r="BPD1002" t="s">
        <v>2074</v>
      </c>
      <c r="BPE1002" t="s">
        <v>2074</v>
      </c>
      <c r="BPF1002" t="s">
        <v>2074</v>
      </c>
      <c r="BPG1002" t="s">
        <v>2074</v>
      </c>
      <c r="BPH1002" t="s">
        <v>2074</v>
      </c>
      <c r="BPI1002" t="s">
        <v>2074</v>
      </c>
      <c r="BPJ1002" t="s">
        <v>2074</v>
      </c>
      <c r="BPK1002" t="s">
        <v>2074</v>
      </c>
      <c r="BPL1002" t="s">
        <v>2074</v>
      </c>
      <c r="BPM1002" t="s">
        <v>2074</v>
      </c>
      <c r="BPN1002" t="s">
        <v>2074</v>
      </c>
      <c r="BPO1002" t="s">
        <v>2074</v>
      </c>
      <c r="BPP1002" t="s">
        <v>2074</v>
      </c>
      <c r="BPQ1002" t="s">
        <v>2074</v>
      </c>
      <c r="BPR1002" t="s">
        <v>2074</v>
      </c>
      <c r="BPS1002" t="s">
        <v>2074</v>
      </c>
      <c r="BPT1002" t="s">
        <v>2074</v>
      </c>
      <c r="BPU1002" t="s">
        <v>2074</v>
      </c>
      <c r="BPV1002" t="s">
        <v>2074</v>
      </c>
      <c r="BPW1002" t="s">
        <v>2074</v>
      </c>
      <c r="BPX1002" t="s">
        <v>2074</v>
      </c>
      <c r="BPY1002" t="s">
        <v>2074</v>
      </c>
      <c r="BPZ1002" t="s">
        <v>2074</v>
      </c>
      <c r="BQA1002" t="s">
        <v>2074</v>
      </c>
      <c r="BQB1002" t="s">
        <v>2074</v>
      </c>
      <c r="BQC1002" t="s">
        <v>2074</v>
      </c>
      <c r="BQD1002" t="s">
        <v>2074</v>
      </c>
      <c r="BQE1002" t="s">
        <v>2074</v>
      </c>
      <c r="BQF1002" t="s">
        <v>2074</v>
      </c>
      <c r="BQG1002" t="s">
        <v>2074</v>
      </c>
      <c r="BQH1002" t="s">
        <v>2074</v>
      </c>
      <c r="BQI1002" t="s">
        <v>2074</v>
      </c>
      <c r="BQJ1002" t="s">
        <v>2074</v>
      </c>
      <c r="BQK1002" t="s">
        <v>2074</v>
      </c>
      <c r="BQL1002" t="s">
        <v>2074</v>
      </c>
      <c r="BQM1002" t="s">
        <v>2074</v>
      </c>
      <c r="BQN1002" t="s">
        <v>2074</v>
      </c>
      <c r="BQO1002" t="s">
        <v>2074</v>
      </c>
      <c r="BQP1002" t="s">
        <v>2074</v>
      </c>
      <c r="BQQ1002" t="s">
        <v>2074</v>
      </c>
      <c r="BQR1002" t="s">
        <v>2074</v>
      </c>
      <c r="BQS1002" t="s">
        <v>2074</v>
      </c>
      <c r="BQT1002" t="s">
        <v>2074</v>
      </c>
      <c r="BQU1002" t="s">
        <v>2074</v>
      </c>
      <c r="BQV1002" t="s">
        <v>2074</v>
      </c>
      <c r="BQW1002" t="s">
        <v>2074</v>
      </c>
      <c r="BQX1002" t="s">
        <v>2074</v>
      </c>
      <c r="BQY1002" t="s">
        <v>2074</v>
      </c>
      <c r="BQZ1002" t="s">
        <v>2074</v>
      </c>
      <c r="BRA1002" t="s">
        <v>2074</v>
      </c>
      <c r="BRB1002" t="s">
        <v>2074</v>
      </c>
      <c r="BRC1002" t="s">
        <v>2074</v>
      </c>
      <c r="BRD1002" t="s">
        <v>2074</v>
      </c>
      <c r="BRE1002" t="s">
        <v>2074</v>
      </c>
      <c r="BRF1002" t="s">
        <v>2074</v>
      </c>
      <c r="BRG1002" t="s">
        <v>2074</v>
      </c>
      <c r="BRH1002" t="s">
        <v>2074</v>
      </c>
      <c r="BRI1002" t="s">
        <v>2074</v>
      </c>
      <c r="BRJ1002" t="s">
        <v>2074</v>
      </c>
      <c r="BRK1002" t="s">
        <v>2074</v>
      </c>
      <c r="BRL1002" t="s">
        <v>2074</v>
      </c>
      <c r="BRM1002" t="s">
        <v>2074</v>
      </c>
      <c r="BRN1002" t="s">
        <v>2074</v>
      </c>
      <c r="BRO1002" t="s">
        <v>2074</v>
      </c>
      <c r="BRP1002" t="s">
        <v>2074</v>
      </c>
      <c r="BRQ1002" t="s">
        <v>2074</v>
      </c>
      <c r="BRR1002" t="s">
        <v>2074</v>
      </c>
      <c r="BRS1002" t="s">
        <v>2074</v>
      </c>
      <c r="BRT1002" t="s">
        <v>2074</v>
      </c>
      <c r="BRU1002" t="s">
        <v>2074</v>
      </c>
      <c r="BRV1002" t="s">
        <v>2074</v>
      </c>
      <c r="BRW1002" t="s">
        <v>2074</v>
      </c>
      <c r="BRX1002" t="s">
        <v>2074</v>
      </c>
      <c r="BRY1002" t="s">
        <v>2074</v>
      </c>
      <c r="BRZ1002" t="s">
        <v>2074</v>
      </c>
      <c r="BSA1002" t="s">
        <v>2074</v>
      </c>
      <c r="BSB1002" t="s">
        <v>2074</v>
      </c>
      <c r="BSC1002" t="s">
        <v>2074</v>
      </c>
      <c r="BSD1002" t="s">
        <v>2074</v>
      </c>
      <c r="BSE1002" t="s">
        <v>2074</v>
      </c>
      <c r="BSF1002" t="s">
        <v>2074</v>
      </c>
      <c r="BSG1002" t="s">
        <v>2074</v>
      </c>
      <c r="BSH1002" t="s">
        <v>2074</v>
      </c>
      <c r="BSI1002" t="s">
        <v>2074</v>
      </c>
      <c r="BSJ1002" t="s">
        <v>2074</v>
      </c>
      <c r="BSK1002" t="s">
        <v>2074</v>
      </c>
      <c r="BSL1002" t="s">
        <v>2074</v>
      </c>
      <c r="BSM1002" t="s">
        <v>2074</v>
      </c>
      <c r="BSN1002" t="s">
        <v>2074</v>
      </c>
      <c r="BSO1002" t="s">
        <v>2074</v>
      </c>
      <c r="BSP1002" t="s">
        <v>2074</v>
      </c>
      <c r="BSQ1002" t="s">
        <v>2074</v>
      </c>
      <c r="BSR1002" t="s">
        <v>2074</v>
      </c>
      <c r="BSS1002" t="s">
        <v>2074</v>
      </c>
      <c r="BST1002" t="s">
        <v>2074</v>
      </c>
      <c r="BSU1002" t="s">
        <v>2074</v>
      </c>
      <c r="BSV1002" t="s">
        <v>2074</v>
      </c>
      <c r="BSW1002" t="s">
        <v>2074</v>
      </c>
      <c r="BSX1002" t="s">
        <v>2074</v>
      </c>
      <c r="BSY1002" t="s">
        <v>2074</v>
      </c>
      <c r="BSZ1002" t="s">
        <v>2074</v>
      </c>
      <c r="BTA1002" t="s">
        <v>2074</v>
      </c>
      <c r="BTB1002" t="s">
        <v>2074</v>
      </c>
      <c r="BTC1002" t="s">
        <v>2074</v>
      </c>
      <c r="BTD1002" t="s">
        <v>2074</v>
      </c>
      <c r="BTE1002" t="s">
        <v>2074</v>
      </c>
      <c r="BTF1002" t="s">
        <v>2074</v>
      </c>
      <c r="BTG1002" t="s">
        <v>2074</v>
      </c>
      <c r="BTH1002" t="s">
        <v>2074</v>
      </c>
      <c r="BTI1002" t="s">
        <v>2074</v>
      </c>
      <c r="BTJ1002" t="s">
        <v>2074</v>
      </c>
      <c r="BTK1002" t="s">
        <v>2074</v>
      </c>
      <c r="BTL1002" t="s">
        <v>2074</v>
      </c>
      <c r="BTM1002" t="s">
        <v>2074</v>
      </c>
      <c r="BTN1002" t="s">
        <v>2074</v>
      </c>
      <c r="BTO1002" t="s">
        <v>2074</v>
      </c>
      <c r="BTP1002" t="s">
        <v>2074</v>
      </c>
      <c r="BTQ1002" t="s">
        <v>2074</v>
      </c>
      <c r="BTR1002" t="s">
        <v>2074</v>
      </c>
      <c r="BTS1002" t="s">
        <v>2074</v>
      </c>
      <c r="BTT1002" t="s">
        <v>2074</v>
      </c>
      <c r="BTU1002" t="s">
        <v>2074</v>
      </c>
      <c r="BTV1002" t="s">
        <v>2074</v>
      </c>
      <c r="BTW1002" t="s">
        <v>2074</v>
      </c>
      <c r="BTX1002" t="s">
        <v>2074</v>
      </c>
      <c r="BTY1002" t="s">
        <v>2074</v>
      </c>
      <c r="BTZ1002" t="s">
        <v>2074</v>
      </c>
      <c r="BUA1002" t="s">
        <v>2074</v>
      </c>
      <c r="BUB1002" t="s">
        <v>2074</v>
      </c>
      <c r="BUC1002" t="s">
        <v>2074</v>
      </c>
      <c r="BUD1002" t="s">
        <v>2074</v>
      </c>
      <c r="BUE1002" t="s">
        <v>2074</v>
      </c>
      <c r="BUF1002" t="s">
        <v>2074</v>
      </c>
      <c r="BUG1002" t="s">
        <v>2074</v>
      </c>
      <c r="BUH1002" t="s">
        <v>2074</v>
      </c>
      <c r="BUI1002" t="s">
        <v>2074</v>
      </c>
      <c r="BUJ1002" t="s">
        <v>2074</v>
      </c>
      <c r="BUK1002" t="s">
        <v>2074</v>
      </c>
      <c r="BUL1002" t="s">
        <v>2074</v>
      </c>
      <c r="BUM1002" t="s">
        <v>2074</v>
      </c>
      <c r="BUN1002" t="s">
        <v>2074</v>
      </c>
      <c r="BUO1002" t="s">
        <v>2074</v>
      </c>
      <c r="BUP1002" t="s">
        <v>2074</v>
      </c>
      <c r="BUQ1002" t="s">
        <v>2074</v>
      </c>
      <c r="BUR1002" t="s">
        <v>2074</v>
      </c>
      <c r="BUS1002" t="s">
        <v>2074</v>
      </c>
      <c r="BUT1002" t="s">
        <v>2074</v>
      </c>
      <c r="BUU1002" t="s">
        <v>2074</v>
      </c>
      <c r="BUV1002" t="s">
        <v>2074</v>
      </c>
      <c r="BUW1002" t="s">
        <v>2074</v>
      </c>
      <c r="BUX1002" t="s">
        <v>2074</v>
      </c>
      <c r="BUY1002" t="s">
        <v>2074</v>
      </c>
      <c r="BUZ1002" t="s">
        <v>2074</v>
      </c>
      <c r="BVA1002" t="s">
        <v>2074</v>
      </c>
      <c r="BVB1002" t="s">
        <v>2074</v>
      </c>
      <c r="BVC1002" t="s">
        <v>2074</v>
      </c>
      <c r="BVD1002" t="s">
        <v>2074</v>
      </c>
      <c r="BVE1002" t="s">
        <v>2074</v>
      </c>
      <c r="BVF1002" t="s">
        <v>2074</v>
      </c>
      <c r="BVG1002" t="s">
        <v>2074</v>
      </c>
      <c r="BVH1002" t="s">
        <v>2074</v>
      </c>
      <c r="BVI1002" t="s">
        <v>2074</v>
      </c>
      <c r="BVJ1002" t="s">
        <v>2074</v>
      </c>
      <c r="BVK1002" t="s">
        <v>2074</v>
      </c>
      <c r="BVL1002" t="s">
        <v>2074</v>
      </c>
      <c r="BVM1002" t="s">
        <v>2074</v>
      </c>
      <c r="BVN1002" t="s">
        <v>2074</v>
      </c>
      <c r="BVO1002" t="s">
        <v>2074</v>
      </c>
      <c r="BVP1002" t="s">
        <v>2074</v>
      </c>
      <c r="BVQ1002" t="s">
        <v>2074</v>
      </c>
      <c r="BVR1002" t="s">
        <v>2074</v>
      </c>
      <c r="BVS1002" t="s">
        <v>2074</v>
      </c>
      <c r="BVT1002" t="s">
        <v>2074</v>
      </c>
      <c r="BVU1002" t="s">
        <v>2074</v>
      </c>
      <c r="BVV1002" t="s">
        <v>2074</v>
      </c>
      <c r="BVW1002" t="s">
        <v>2074</v>
      </c>
      <c r="BVX1002" t="s">
        <v>2074</v>
      </c>
      <c r="BVY1002" t="s">
        <v>2074</v>
      </c>
      <c r="BVZ1002" t="s">
        <v>2074</v>
      </c>
      <c r="BWA1002" t="s">
        <v>2074</v>
      </c>
      <c r="BWB1002" t="s">
        <v>2074</v>
      </c>
      <c r="BWC1002" t="s">
        <v>2074</v>
      </c>
      <c r="BWD1002" t="s">
        <v>2074</v>
      </c>
      <c r="BWE1002" t="s">
        <v>2074</v>
      </c>
      <c r="BWF1002" t="s">
        <v>2074</v>
      </c>
      <c r="BWG1002" t="s">
        <v>2074</v>
      </c>
      <c r="BWH1002" t="s">
        <v>2074</v>
      </c>
      <c r="BWI1002" t="s">
        <v>2074</v>
      </c>
      <c r="BWJ1002" t="s">
        <v>2074</v>
      </c>
      <c r="BWK1002" t="s">
        <v>2074</v>
      </c>
      <c r="BWL1002" t="s">
        <v>2074</v>
      </c>
      <c r="BWM1002" t="s">
        <v>2074</v>
      </c>
      <c r="BWN1002" t="s">
        <v>2074</v>
      </c>
      <c r="BWO1002" t="s">
        <v>2074</v>
      </c>
      <c r="BWP1002" t="s">
        <v>2074</v>
      </c>
      <c r="BWQ1002" t="s">
        <v>2074</v>
      </c>
      <c r="BWR1002" t="s">
        <v>2074</v>
      </c>
      <c r="BWS1002" t="s">
        <v>2074</v>
      </c>
      <c r="BWT1002" t="s">
        <v>2074</v>
      </c>
      <c r="BWU1002" t="s">
        <v>2074</v>
      </c>
      <c r="BWV1002" t="s">
        <v>2074</v>
      </c>
      <c r="BWW1002" t="s">
        <v>2074</v>
      </c>
      <c r="BWX1002" t="s">
        <v>2074</v>
      </c>
      <c r="BWY1002" t="s">
        <v>2074</v>
      </c>
      <c r="BWZ1002" t="s">
        <v>2074</v>
      </c>
      <c r="BXA1002" t="s">
        <v>2074</v>
      </c>
      <c r="BXB1002" t="s">
        <v>2074</v>
      </c>
      <c r="BXC1002" t="s">
        <v>2074</v>
      </c>
      <c r="BXD1002" t="s">
        <v>2074</v>
      </c>
      <c r="BXE1002" t="s">
        <v>2074</v>
      </c>
      <c r="BXF1002" t="s">
        <v>2074</v>
      </c>
      <c r="BXG1002" t="s">
        <v>2074</v>
      </c>
      <c r="BXH1002" t="s">
        <v>2074</v>
      </c>
      <c r="BXI1002" t="s">
        <v>2074</v>
      </c>
      <c r="BXJ1002" t="s">
        <v>2074</v>
      </c>
      <c r="BXK1002" t="s">
        <v>2074</v>
      </c>
      <c r="BXL1002" t="s">
        <v>2074</v>
      </c>
      <c r="BXM1002" t="s">
        <v>2074</v>
      </c>
      <c r="BXN1002" t="s">
        <v>2074</v>
      </c>
      <c r="BXO1002" t="s">
        <v>2074</v>
      </c>
      <c r="BXP1002" t="s">
        <v>2074</v>
      </c>
      <c r="BXQ1002" t="s">
        <v>2074</v>
      </c>
      <c r="BXR1002" t="s">
        <v>2074</v>
      </c>
      <c r="BXS1002" t="s">
        <v>2074</v>
      </c>
      <c r="BXT1002" t="s">
        <v>2074</v>
      </c>
      <c r="BXU1002" t="s">
        <v>2074</v>
      </c>
      <c r="BXV1002" t="s">
        <v>2074</v>
      </c>
      <c r="BXW1002" t="s">
        <v>2074</v>
      </c>
      <c r="BXX1002" t="s">
        <v>2074</v>
      </c>
      <c r="BXY1002" t="s">
        <v>2074</v>
      </c>
      <c r="BXZ1002" t="s">
        <v>2074</v>
      </c>
      <c r="BYA1002" t="s">
        <v>2074</v>
      </c>
      <c r="BYB1002" t="s">
        <v>2074</v>
      </c>
      <c r="BYC1002" t="s">
        <v>2074</v>
      </c>
      <c r="BYD1002" t="s">
        <v>2074</v>
      </c>
      <c r="BYE1002" t="s">
        <v>2074</v>
      </c>
      <c r="BYF1002" t="s">
        <v>2074</v>
      </c>
      <c r="BYG1002" t="s">
        <v>2074</v>
      </c>
      <c r="BYH1002" t="s">
        <v>2074</v>
      </c>
      <c r="BYI1002" t="s">
        <v>2074</v>
      </c>
      <c r="BYJ1002" t="s">
        <v>2074</v>
      </c>
      <c r="BYK1002" t="s">
        <v>2074</v>
      </c>
      <c r="BYL1002" t="s">
        <v>2074</v>
      </c>
      <c r="BYM1002" t="s">
        <v>2074</v>
      </c>
      <c r="BYN1002" t="s">
        <v>2074</v>
      </c>
      <c r="BYO1002" t="s">
        <v>2074</v>
      </c>
      <c r="BYP1002" t="s">
        <v>2074</v>
      </c>
      <c r="BYQ1002" t="s">
        <v>2074</v>
      </c>
      <c r="BYR1002" t="s">
        <v>2074</v>
      </c>
      <c r="BYS1002" t="s">
        <v>2074</v>
      </c>
      <c r="BYT1002" t="s">
        <v>2074</v>
      </c>
      <c r="BYU1002" t="s">
        <v>2074</v>
      </c>
      <c r="BYV1002" t="s">
        <v>2074</v>
      </c>
      <c r="BYW1002" t="s">
        <v>2074</v>
      </c>
      <c r="BYX1002" t="s">
        <v>2074</v>
      </c>
      <c r="BYY1002" t="s">
        <v>2074</v>
      </c>
      <c r="BYZ1002" t="s">
        <v>2074</v>
      </c>
      <c r="BZA1002" t="s">
        <v>2074</v>
      </c>
      <c r="BZB1002" t="s">
        <v>2074</v>
      </c>
      <c r="BZC1002" t="s">
        <v>2074</v>
      </c>
      <c r="BZD1002" t="s">
        <v>2074</v>
      </c>
      <c r="BZE1002" t="s">
        <v>2074</v>
      </c>
      <c r="BZF1002" t="s">
        <v>2074</v>
      </c>
      <c r="BZG1002" t="s">
        <v>2074</v>
      </c>
      <c r="BZH1002" t="s">
        <v>2074</v>
      </c>
      <c r="BZI1002" t="s">
        <v>2074</v>
      </c>
      <c r="BZJ1002" t="s">
        <v>2074</v>
      </c>
      <c r="BZK1002" t="s">
        <v>2074</v>
      </c>
      <c r="BZL1002" t="s">
        <v>2074</v>
      </c>
      <c r="BZM1002" t="s">
        <v>2074</v>
      </c>
      <c r="BZN1002" t="s">
        <v>2074</v>
      </c>
      <c r="BZO1002" t="s">
        <v>2074</v>
      </c>
      <c r="BZP1002" t="s">
        <v>2074</v>
      </c>
      <c r="BZQ1002" t="s">
        <v>2074</v>
      </c>
      <c r="BZR1002" t="s">
        <v>2074</v>
      </c>
      <c r="BZS1002" t="s">
        <v>2074</v>
      </c>
      <c r="BZT1002" t="s">
        <v>2074</v>
      </c>
      <c r="BZU1002" t="s">
        <v>2074</v>
      </c>
      <c r="BZV1002" t="s">
        <v>2074</v>
      </c>
      <c r="BZW1002" t="s">
        <v>2074</v>
      </c>
      <c r="BZX1002" t="s">
        <v>2074</v>
      </c>
      <c r="BZY1002" t="s">
        <v>2074</v>
      </c>
      <c r="BZZ1002" t="s">
        <v>2074</v>
      </c>
      <c r="CAA1002" t="s">
        <v>2074</v>
      </c>
      <c r="CAB1002" t="s">
        <v>2074</v>
      </c>
      <c r="CAC1002" t="s">
        <v>2074</v>
      </c>
      <c r="CAD1002" t="s">
        <v>2074</v>
      </c>
      <c r="CAE1002" t="s">
        <v>2074</v>
      </c>
      <c r="CAF1002" t="s">
        <v>2074</v>
      </c>
      <c r="CAG1002" t="s">
        <v>2074</v>
      </c>
      <c r="CAH1002" t="s">
        <v>2074</v>
      </c>
      <c r="CAI1002" t="s">
        <v>2074</v>
      </c>
      <c r="CAJ1002" t="s">
        <v>2074</v>
      </c>
      <c r="CAK1002" t="s">
        <v>2074</v>
      </c>
      <c r="CAL1002" t="s">
        <v>2074</v>
      </c>
      <c r="CAM1002" t="s">
        <v>2074</v>
      </c>
      <c r="CAN1002" t="s">
        <v>2074</v>
      </c>
      <c r="CAO1002" t="s">
        <v>2074</v>
      </c>
      <c r="CAP1002" t="s">
        <v>2074</v>
      </c>
      <c r="CAQ1002" t="s">
        <v>2074</v>
      </c>
      <c r="CAR1002" t="s">
        <v>2074</v>
      </c>
      <c r="CAS1002" t="s">
        <v>2074</v>
      </c>
      <c r="CAT1002" t="s">
        <v>2074</v>
      </c>
      <c r="CAU1002" t="s">
        <v>2074</v>
      </c>
      <c r="CAV1002" t="s">
        <v>2074</v>
      </c>
      <c r="CAW1002" t="s">
        <v>2074</v>
      </c>
      <c r="CAX1002" t="s">
        <v>2074</v>
      </c>
      <c r="CAY1002" t="s">
        <v>2074</v>
      </c>
      <c r="CAZ1002" t="s">
        <v>2074</v>
      </c>
      <c r="CBA1002" t="s">
        <v>2074</v>
      </c>
      <c r="CBB1002" t="s">
        <v>2074</v>
      </c>
      <c r="CBC1002" t="s">
        <v>2074</v>
      </c>
      <c r="CBD1002" t="s">
        <v>2074</v>
      </c>
      <c r="CBE1002" t="s">
        <v>2074</v>
      </c>
      <c r="CBF1002" t="s">
        <v>2074</v>
      </c>
      <c r="CBG1002" t="s">
        <v>2074</v>
      </c>
      <c r="CBH1002" t="s">
        <v>2074</v>
      </c>
      <c r="CBI1002" t="s">
        <v>2074</v>
      </c>
      <c r="CBJ1002" t="s">
        <v>2074</v>
      </c>
      <c r="CBK1002" t="s">
        <v>2074</v>
      </c>
      <c r="CBL1002" t="s">
        <v>2074</v>
      </c>
      <c r="CBM1002" t="s">
        <v>2074</v>
      </c>
      <c r="CBN1002" t="s">
        <v>2074</v>
      </c>
      <c r="CBO1002" t="s">
        <v>2074</v>
      </c>
      <c r="CBP1002" t="s">
        <v>2074</v>
      </c>
      <c r="CBQ1002" t="s">
        <v>2074</v>
      </c>
      <c r="CBR1002" t="s">
        <v>2074</v>
      </c>
      <c r="CBS1002" t="s">
        <v>2074</v>
      </c>
      <c r="CBT1002" t="s">
        <v>2074</v>
      </c>
      <c r="CBU1002" t="s">
        <v>2074</v>
      </c>
      <c r="CBV1002" t="s">
        <v>2074</v>
      </c>
      <c r="CBW1002" t="s">
        <v>2074</v>
      </c>
      <c r="CBX1002" t="s">
        <v>2074</v>
      </c>
      <c r="CBY1002" t="s">
        <v>2074</v>
      </c>
      <c r="CBZ1002" t="s">
        <v>2074</v>
      </c>
      <c r="CCA1002" t="s">
        <v>2074</v>
      </c>
      <c r="CCB1002" t="s">
        <v>2074</v>
      </c>
      <c r="CCC1002" t="s">
        <v>2074</v>
      </c>
      <c r="CCD1002" t="s">
        <v>2074</v>
      </c>
      <c r="CCE1002" t="s">
        <v>2074</v>
      </c>
      <c r="CCF1002" t="s">
        <v>2074</v>
      </c>
      <c r="CCG1002" t="s">
        <v>2074</v>
      </c>
      <c r="CCH1002" t="s">
        <v>2074</v>
      </c>
      <c r="CCI1002" t="s">
        <v>2074</v>
      </c>
      <c r="CCJ1002" t="s">
        <v>2074</v>
      </c>
      <c r="CCK1002" t="s">
        <v>2074</v>
      </c>
      <c r="CCL1002" t="s">
        <v>2074</v>
      </c>
      <c r="CCM1002" t="s">
        <v>2074</v>
      </c>
      <c r="CCN1002" t="s">
        <v>2074</v>
      </c>
      <c r="CCO1002" t="s">
        <v>2074</v>
      </c>
      <c r="CCP1002" t="s">
        <v>2074</v>
      </c>
      <c r="CCQ1002" t="s">
        <v>2074</v>
      </c>
      <c r="CCR1002" t="s">
        <v>2074</v>
      </c>
      <c r="CCS1002" t="s">
        <v>2074</v>
      </c>
      <c r="CCT1002" t="s">
        <v>2074</v>
      </c>
      <c r="CCU1002" t="s">
        <v>2074</v>
      </c>
      <c r="CCV1002" t="s">
        <v>2074</v>
      </c>
      <c r="CCW1002" t="s">
        <v>2074</v>
      </c>
      <c r="CCX1002" t="s">
        <v>2074</v>
      </c>
      <c r="CCY1002" t="s">
        <v>2074</v>
      </c>
      <c r="CCZ1002" t="s">
        <v>2074</v>
      </c>
      <c r="CDA1002" t="s">
        <v>2074</v>
      </c>
      <c r="CDB1002" t="s">
        <v>2074</v>
      </c>
      <c r="CDC1002" t="s">
        <v>2074</v>
      </c>
      <c r="CDD1002" t="s">
        <v>2074</v>
      </c>
      <c r="CDE1002" t="s">
        <v>2074</v>
      </c>
      <c r="CDF1002" t="s">
        <v>2074</v>
      </c>
      <c r="CDG1002" t="s">
        <v>2074</v>
      </c>
      <c r="CDH1002" t="s">
        <v>2074</v>
      </c>
      <c r="CDI1002" t="s">
        <v>2074</v>
      </c>
      <c r="CDJ1002" t="s">
        <v>2074</v>
      </c>
      <c r="CDK1002" t="s">
        <v>2074</v>
      </c>
      <c r="CDL1002" t="s">
        <v>2074</v>
      </c>
      <c r="CDM1002" t="s">
        <v>2074</v>
      </c>
      <c r="CDN1002" t="s">
        <v>2074</v>
      </c>
      <c r="CDO1002" t="s">
        <v>2074</v>
      </c>
      <c r="CDP1002" t="s">
        <v>2074</v>
      </c>
      <c r="CDQ1002" t="s">
        <v>2074</v>
      </c>
      <c r="CDR1002" t="s">
        <v>2074</v>
      </c>
      <c r="CDS1002" t="s">
        <v>2074</v>
      </c>
      <c r="CDT1002" t="s">
        <v>2074</v>
      </c>
      <c r="CDU1002" t="s">
        <v>2074</v>
      </c>
      <c r="CDV1002" t="s">
        <v>2074</v>
      </c>
      <c r="CDW1002" t="s">
        <v>2074</v>
      </c>
      <c r="CDX1002" t="s">
        <v>2074</v>
      </c>
      <c r="CDY1002" t="s">
        <v>2074</v>
      </c>
      <c r="CDZ1002" t="s">
        <v>2074</v>
      </c>
      <c r="CEA1002" t="s">
        <v>2074</v>
      </c>
      <c r="CEB1002" t="s">
        <v>2074</v>
      </c>
      <c r="CEC1002" t="s">
        <v>2074</v>
      </c>
      <c r="CED1002" t="s">
        <v>2074</v>
      </c>
      <c r="CEE1002" t="s">
        <v>2074</v>
      </c>
      <c r="CEF1002" t="s">
        <v>2074</v>
      </c>
      <c r="CEG1002" t="s">
        <v>2074</v>
      </c>
      <c r="CEH1002" t="s">
        <v>2074</v>
      </c>
      <c r="CEI1002" t="s">
        <v>2074</v>
      </c>
      <c r="CEJ1002" t="s">
        <v>2074</v>
      </c>
      <c r="CEK1002" t="s">
        <v>2074</v>
      </c>
      <c r="CEL1002" t="s">
        <v>2074</v>
      </c>
      <c r="CEM1002" t="s">
        <v>2074</v>
      </c>
      <c r="CEN1002" t="s">
        <v>2074</v>
      </c>
      <c r="CEO1002" t="s">
        <v>2074</v>
      </c>
      <c r="CEP1002" t="s">
        <v>2074</v>
      </c>
      <c r="CEQ1002" t="s">
        <v>2074</v>
      </c>
      <c r="CER1002" t="s">
        <v>2074</v>
      </c>
      <c r="CES1002" t="s">
        <v>2074</v>
      </c>
      <c r="CET1002" t="s">
        <v>2074</v>
      </c>
      <c r="CEU1002" t="s">
        <v>2074</v>
      </c>
      <c r="CEV1002" t="s">
        <v>2074</v>
      </c>
      <c r="CEW1002" t="s">
        <v>2074</v>
      </c>
      <c r="CEX1002" t="s">
        <v>2074</v>
      </c>
      <c r="CEY1002" t="s">
        <v>2074</v>
      </c>
      <c r="CEZ1002" t="s">
        <v>2074</v>
      </c>
      <c r="CFA1002" t="s">
        <v>2074</v>
      </c>
      <c r="CFB1002" t="s">
        <v>2074</v>
      </c>
      <c r="CFC1002" t="s">
        <v>2074</v>
      </c>
      <c r="CFD1002" t="s">
        <v>2074</v>
      </c>
      <c r="CFE1002" t="s">
        <v>2074</v>
      </c>
      <c r="CFF1002" t="s">
        <v>2074</v>
      </c>
      <c r="CFG1002" t="s">
        <v>2074</v>
      </c>
      <c r="CFH1002" t="s">
        <v>2074</v>
      </c>
      <c r="CFI1002" t="s">
        <v>2074</v>
      </c>
      <c r="CFJ1002" t="s">
        <v>2074</v>
      </c>
      <c r="CFK1002" t="s">
        <v>2074</v>
      </c>
      <c r="CFL1002" t="s">
        <v>2074</v>
      </c>
      <c r="CFM1002" t="s">
        <v>2074</v>
      </c>
      <c r="CFN1002" t="s">
        <v>2074</v>
      </c>
      <c r="CFO1002" t="s">
        <v>2074</v>
      </c>
      <c r="CFP1002" t="s">
        <v>2074</v>
      </c>
      <c r="CFQ1002" t="s">
        <v>2074</v>
      </c>
      <c r="CFR1002" t="s">
        <v>2074</v>
      </c>
      <c r="CFS1002" t="s">
        <v>2074</v>
      </c>
      <c r="CFT1002" t="s">
        <v>2074</v>
      </c>
      <c r="CFU1002" t="s">
        <v>2074</v>
      </c>
      <c r="CFV1002" t="s">
        <v>2074</v>
      </c>
      <c r="CFW1002" t="s">
        <v>2074</v>
      </c>
      <c r="CFX1002" t="s">
        <v>2074</v>
      </c>
      <c r="CFY1002" t="s">
        <v>2074</v>
      </c>
      <c r="CFZ1002" t="s">
        <v>2074</v>
      </c>
      <c r="CGA1002" t="s">
        <v>2074</v>
      </c>
      <c r="CGB1002" t="s">
        <v>2074</v>
      </c>
      <c r="CGC1002" t="s">
        <v>2074</v>
      </c>
      <c r="CGD1002" t="s">
        <v>2074</v>
      </c>
      <c r="CGE1002" t="s">
        <v>2074</v>
      </c>
      <c r="CGF1002" t="s">
        <v>2074</v>
      </c>
      <c r="CGG1002" t="s">
        <v>2074</v>
      </c>
      <c r="CGH1002" t="s">
        <v>2074</v>
      </c>
      <c r="CGI1002" t="s">
        <v>2074</v>
      </c>
      <c r="CGJ1002" t="s">
        <v>2074</v>
      </c>
      <c r="CGK1002" t="s">
        <v>2074</v>
      </c>
      <c r="CGL1002" t="s">
        <v>2074</v>
      </c>
      <c r="CGM1002" t="s">
        <v>2074</v>
      </c>
      <c r="CGN1002" t="s">
        <v>2074</v>
      </c>
      <c r="CGO1002" t="s">
        <v>2074</v>
      </c>
      <c r="CGP1002" t="s">
        <v>2074</v>
      </c>
      <c r="CGQ1002" t="s">
        <v>2074</v>
      </c>
      <c r="CGR1002" t="s">
        <v>2074</v>
      </c>
      <c r="CGS1002" t="s">
        <v>2074</v>
      </c>
      <c r="CGT1002" t="s">
        <v>2074</v>
      </c>
      <c r="CGU1002" t="s">
        <v>2074</v>
      </c>
      <c r="CGV1002" t="s">
        <v>2074</v>
      </c>
      <c r="CGW1002" t="s">
        <v>2074</v>
      </c>
      <c r="CGX1002" t="s">
        <v>2074</v>
      </c>
      <c r="CGY1002" t="s">
        <v>2074</v>
      </c>
      <c r="CGZ1002" t="s">
        <v>2074</v>
      </c>
      <c r="CHA1002" t="s">
        <v>2074</v>
      </c>
      <c r="CHB1002" t="s">
        <v>2074</v>
      </c>
      <c r="CHC1002" t="s">
        <v>2074</v>
      </c>
      <c r="CHD1002" t="s">
        <v>2074</v>
      </c>
      <c r="CHE1002" t="s">
        <v>2074</v>
      </c>
      <c r="CHF1002" t="s">
        <v>2074</v>
      </c>
      <c r="CHG1002" t="s">
        <v>2074</v>
      </c>
      <c r="CHH1002" t="s">
        <v>2074</v>
      </c>
      <c r="CHI1002" t="s">
        <v>2074</v>
      </c>
      <c r="CHJ1002" t="s">
        <v>2074</v>
      </c>
      <c r="CHK1002" t="s">
        <v>2074</v>
      </c>
      <c r="CHL1002" t="s">
        <v>2074</v>
      </c>
      <c r="CHM1002" t="s">
        <v>2074</v>
      </c>
      <c r="CHN1002" t="s">
        <v>2074</v>
      </c>
      <c r="CHO1002" t="s">
        <v>2074</v>
      </c>
      <c r="CHP1002" t="s">
        <v>2074</v>
      </c>
      <c r="CHQ1002" t="s">
        <v>2074</v>
      </c>
      <c r="CHR1002" t="s">
        <v>2074</v>
      </c>
      <c r="CHS1002" t="s">
        <v>2074</v>
      </c>
      <c r="CHT1002" t="s">
        <v>2074</v>
      </c>
      <c r="CHU1002" t="s">
        <v>2074</v>
      </c>
      <c r="CHV1002" t="s">
        <v>2074</v>
      </c>
      <c r="CHW1002" t="s">
        <v>2074</v>
      </c>
      <c r="CHX1002" t="s">
        <v>2074</v>
      </c>
      <c r="CHY1002" t="s">
        <v>2074</v>
      </c>
      <c r="CHZ1002" t="s">
        <v>2074</v>
      </c>
      <c r="CIA1002" t="s">
        <v>2074</v>
      </c>
      <c r="CIB1002" t="s">
        <v>2074</v>
      </c>
      <c r="CIC1002" t="s">
        <v>2074</v>
      </c>
      <c r="CID1002" t="s">
        <v>2074</v>
      </c>
      <c r="CIE1002" t="s">
        <v>2074</v>
      </c>
      <c r="CIF1002" t="s">
        <v>2074</v>
      </c>
      <c r="CIG1002" t="s">
        <v>2074</v>
      </c>
      <c r="CIH1002" t="s">
        <v>2074</v>
      </c>
      <c r="CII1002" t="s">
        <v>2074</v>
      </c>
      <c r="CIJ1002" t="s">
        <v>2074</v>
      </c>
      <c r="CIK1002" t="s">
        <v>2074</v>
      </c>
      <c r="CIL1002" t="s">
        <v>2074</v>
      </c>
      <c r="CIM1002" t="s">
        <v>2074</v>
      </c>
      <c r="CIN1002" t="s">
        <v>2074</v>
      </c>
      <c r="CIO1002" t="s">
        <v>2074</v>
      </c>
      <c r="CIP1002" t="s">
        <v>2074</v>
      </c>
      <c r="CIQ1002" t="s">
        <v>2074</v>
      </c>
      <c r="CIR1002" t="s">
        <v>2074</v>
      </c>
      <c r="CIS1002" t="s">
        <v>2074</v>
      </c>
      <c r="CIT1002" t="s">
        <v>2074</v>
      </c>
      <c r="CIU1002" t="s">
        <v>2074</v>
      </c>
      <c r="CIV1002" t="s">
        <v>2074</v>
      </c>
      <c r="CIW1002" t="s">
        <v>2074</v>
      </c>
      <c r="CIX1002" t="s">
        <v>2074</v>
      </c>
      <c r="CIY1002" t="s">
        <v>2074</v>
      </c>
      <c r="CIZ1002" t="s">
        <v>2074</v>
      </c>
      <c r="CJA1002" t="s">
        <v>2074</v>
      </c>
      <c r="CJB1002" t="s">
        <v>2074</v>
      </c>
      <c r="CJC1002" t="s">
        <v>2074</v>
      </c>
      <c r="CJD1002" t="s">
        <v>2074</v>
      </c>
      <c r="CJE1002" t="s">
        <v>2074</v>
      </c>
      <c r="CJF1002" t="s">
        <v>2074</v>
      </c>
      <c r="CJG1002" t="s">
        <v>2074</v>
      </c>
      <c r="CJH1002" t="s">
        <v>2074</v>
      </c>
      <c r="CJI1002" t="s">
        <v>2074</v>
      </c>
      <c r="CJJ1002" t="s">
        <v>2074</v>
      </c>
      <c r="CJK1002" t="s">
        <v>2074</v>
      </c>
      <c r="CJL1002" t="s">
        <v>2074</v>
      </c>
      <c r="CJM1002" t="s">
        <v>2074</v>
      </c>
      <c r="CJN1002" t="s">
        <v>2074</v>
      </c>
      <c r="CJO1002" t="s">
        <v>2074</v>
      </c>
      <c r="CJP1002" t="s">
        <v>2074</v>
      </c>
      <c r="CJQ1002" t="s">
        <v>2074</v>
      </c>
      <c r="CJR1002" t="s">
        <v>2074</v>
      </c>
      <c r="CJS1002" t="s">
        <v>2074</v>
      </c>
      <c r="CJT1002" t="s">
        <v>2074</v>
      </c>
      <c r="CJU1002" t="s">
        <v>2074</v>
      </c>
      <c r="CJV1002" t="s">
        <v>2074</v>
      </c>
      <c r="CJW1002" t="s">
        <v>2074</v>
      </c>
      <c r="CJX1002" t="s">
        <v>2074</v>
      </c>
      <c r="CJY1002" t="s">
        <v>2074</v>
      </c>
      <c r="CJZ1002" t="s">
        <v>2074</v>
      </c>
      <c r="CKA1002" t="s">
        <v>2074</v>
      </c>
      <c r="CKB1002" t="s">
        <v>2074</v>
      </c>
      <c r="CKC1002" t="s">
        <v>2074</v>
      </c>
      <c r="CKD1002" t="s">
        <v>2074</v>
      </c>
      <c r="CKE1002" t="s">
        <v>2074</v>
      </c>
      <c r="CKF1002" t="s">
        <v>2074</v>
      </c>
      <c r="CKG1002" t="s">
        <v>2074</v>
      </c>
      <c r="CKH1002" t="s">
        <v>2074</v>
      </c>
      <c r="CKI1002" t="s">
        <v>2074</v>
      </c>
      <c r="CKJ1002" t="s">
        <v>2074</v>
      </c>
      <c r="CKK1002" t="s">
        <v>2074</v>
      </c>
      <c r="CKL1002" t="s">
        <v>2074</v>
      </c>
      <c r="CKM1002" t="s">
        <v>2074</v>
      </c>
      <c r="CKN1002" t="s">
        <v>2074</v>
      </c>
      <c r="CKO1002" t="s">
        <v>2074</v>
      </c>
      <c r="CKP1002" t="s">
        <v>2074</v>
      </c>
      <c r="CKQ1002" t="s">
        <v>2074</v>
      </c>
      <c r="CKR1002" t="s">
        <v>2074</v>
      </c>
      <c r="CKS1002" t="s">
        <v>2074</v>
      </c>
      <c r="CKT1002" t="s">
        <v>2074</v>
      </c>
      <c r="CKU1002" t="s">
        <v>2074</v>
      </c>
      <c r="CKV1002" t="s">
        <v>2074</v>
      </c>
      <c r="CKW1002" t="s">
        <v>2074</v>
      </c>
      <c r="CKX1002" t="s">
        <v>2074</v>
      </c>
      <c r="CKY1002" t="s">
        <v>2074</v>
      </c>
      <c r="CKZ1002" t="s">
        <v>2074</v>
      </c>
      <c r="CLA1002" t="s">
        <v>2074</v>
      </c>
      <c r="CLB1002" t="s">
        <v>2074</v>
      </c>
      <c r="CLC1002" t="s">
        <v>2074</v>
      </c>
      <c r="CLD1002" t="s">
        <v>2074</v>
      </c>
      <c r="CLE1002" t="s">
        <v>2074</v>
      </c>
      <c r="CLF1002" t="s">
        <v>2074</v>
      </c>
      <c r="CLG1002" t="s">
        <v>2074</v>
      </c>
      <c r="CLH1002" t="s">
        <v>2074</v>
      </c>
      <c r="CLI1002" t="s">
        <v>2074</v>
      </c>
      <c r="CLJ1002" t="s">
        <v>2074</v>
      </c>
      <c r="CLK1002" t="s">
        <v>2074</v>
      </c>
      <c r="CLL1002" t="s">
        <v>2074</v>
      </c>
      <c r="CLM1002" t="s">
        <v>2074</v>
      </c>
      <c r="CLN1002" t="s">
        <v>2074</v>
      </c>
      <c r="CLO1002" t="s">
        <v>2074</v>
      </c>
      <c r="CLP1002" t="s">
        <v>2074</v>
      </c>
      <c r="CLQ1002" t="s">
        <v>2074</v>
      </c>
      <c r="CLR1002" t="s">
        <v>2074</v>
      </c>
      <c r="CLS1002" t="s">
        <v>2074</v>
      </c>
      <c r="CLT1002" t="s">
        <v>2074</v>
      </c>
      <c r="CLU1002" t="s">
        <v>2074</v>
      </c>
      <c r="CLV1002" t="s">
        <v>2074</v>
      </c>
      <c r="CLW1002" t="s">
        <v>2074</v>
      </c>
      <c r="CLX1002" t="s">
        <v>2074</v>
      </c>
      <c r="CLY1002" t="s">
        <v>2074</v>
      </c>
      <c r="CLZ1002" t="s">
        <v>2074</v>
      </c>
      <c r="CMA1002" t="s">
        <v>2074</v>
      </c>
      <c r="CMB1002" t="s">
        <v>2074</v>
      </c>
      <c r="CMC1002" t="s">
        <v>2074</v>
      </c>
      <c r="CMD1002" t="s">
        <v>2074</v>
      </c>
      <c r="CME1002" t="s">
        <v>2074</v>
      </c>
      <c r="CMF1002" t="s">
        <v>2074</v>
      </c>
      <c r="CMG1002" t="s">
        <v>2074</v>
      </c>
      <c r="CMH1002" t="s">
        <v>2074</v>
      </c>
      <c r="CMI1002" t="s">
        <v>2074</v>
      </c>
      <c r="CMJ1002" t="s">
        <v>2074</v>
      </c>
      <c r="CMK1002" t="s">
        <v>2074</v>
      </c>
      <c r="CML1002" t="s">
        <v>2074</v>
      </c>
      <c r="CMM1002" t="s">
        <v>2074</v>
      </c>
      <c r="CMN1002" t="s">
        <v>2074</v>
      </c>
      <c r="CMO1002" t="s">
        <v>2074</v>
      </c>
      <c r="CMP1002" t="s">
        <v>2074</v>
      </c>
      <c r="CMQ1002" t="s">
        <v>2074</v>
      </c>
      <c r="CMR1002" t="s">
        <v>2074</v>
      </c>
      <c r="CMS1002" t="s">
        <v>2074</v>
      </c>
      <c r="CMT1002" t="s">
        <v>2074</v>
      </c>
      <c r="CMU1002" t="s">
        <v>2074</v>
      </c>
      <c r="CMV1002" t="s">
        <v>2074</v>
      </c>
      <c r="CMW1002" t="s">
        <v>2074</v>
      </c>
      <c r="CMX1002" t="s">
        <v>2074</v>
      </c>
      <c r="CMY1002" t="s">
        <v>2074</v>
      </c>
      <c r="CMZ1002" t="s">
        <v>2074</v>
      </c>
      <c r="CNA1002" t="s">
        <v>2074</v>
      </c>
      <c r="CNB1002" t="s">
        <v>2074</v>
      </c>
      <c r="CNC1002" t="s">
        <v>2074</v>
      </c>
      <c r="CND1002" t="s">
        <v>2074</v>
      </c>
      <c r="CNE1002" t="s">
        <v>2074</v>
      </c>
      <c r="CNF1002" t="s">
        <v>2074</v>
      </c>
      <c r="CNG1002" t="s">
        <v>2074</v>
      </c>
      <c r="CNH1002" t="s">
        <v>2074</v>
      </c>
      <c r="CNI1002" t="s">
        <v>2074</v>
      </c>
      <c r="CNJ1002" t="s">
        <v>2074</v>
      </c>
      <c r="CNK1002" t="s">
        <v>2074</v>
      </c>
      <c r="CNL1002" t="s">
        <v>2074</v>
      </c>
      <c r="CNM1002" t="s">
        <v>2074</v>
      </c>
      <c r="CNN1002" t="s">
        <v>2074</v>
      </c>
      <c r="CNO1002" t="s">
        <v>2074</v>
      </c>
      <c r="CNP1002" t="s">
        <v>2074</v>
      </c>
      <c r="CNQ1002" t="s">
        <v>2074</v>
      </c>
      <c r="CNR1002" t="s">
        <v>2074</v>
      </c>
      <c r="CNS1002" t="s">
        <v>2074</v>
      </c>
      <c r="CNT1002" t="s">
        <v>2074</v>
      </c>
      <c r="CNU1002" t="s">
        <v>2074</v>
      </c>
      <c r="CNV1002" t="s">
        <v>2074</v>
      </c>
      <c r="CNW1002" t="s">
        <v>2074</v>
      </c>
      <c r="CNX1002" t="s">
        <v>2074</v>
      </c>
      <c r="CNY1002" t="s">
        <v>2074</v>
      </c>
      <c r="CNZ1002" t="s">
        <v>2074</v>
      </c>
      <c r="COA1002" t="s">
        <v>2074</v>
      </c>
      <c r="COB1002" t="s">
        <v>2074</v>
      </c>
      <c r="COC1002" t="s">
        <v>2074</v>
      </c>
      <c r="COD1002" t="s">
        <v>2074</v>
      </c>
      <c r="COE1002" t="s">
        <v>2074</v>
      </c>
      <c r="COF1002" t="s">
        <v>2074</v>
      </c>
      <c r="COG1002" t="s">
        <v>2074</v>
      </c>
      <c r="COH1002" t="s">
        <v>2074</v>
      </c>
      <c r="COI1002" t="s">
        <v>2074</v>
      </c>
      <c r="COJ1002" t="s">
        <v>2074</v>
      </c>
      <c r="COK1002" t="s">
        <v>2074</v>
      </c>
      <c r="COL1002" t="s">
        <v>2074</v>
      </c>
      <c r="COM1002" t="s">
        <v>2074</v>
      </c>
      <c r="CON1002" t="s">
        <v>2074</v>
      </c>
      <c r="COO1002" t="s">
        <v>2074</v>
      </c>
      <c r="COP1002" t="s">
        <v>2074</v>
      </c>
      <c r="COQ1002" t="s">
        <v>2074</v>
      </c>
      <c r="COR1002" t="s">
        <v>2074</v>
      </c>
      <c r="COS1002" t="s">
        <v>2074</v>
      </c>
      <c r="COT1002" t="s">
        <v>2074</v>
      </c>
      <c r="COU1002" t="s">
        <v>2074</v>
      </c>
      <c r="COV1002" t="s">
        <v>2074</v>
      </c>
      <c r="COW1002" t="s">
        <v>2074</v>
      </c>
      <c r="COX1002" t="s">
        <v>2074</v>
      </c>
      <c r="COY1002" t="s">
        <v>2074</v>
      </c>
      <c r="COZ1002" t="s">
        <v>2074</v>
      </c>
      <c r="CPA1002" t="s">
        <v>2074</v>
      </c>
      <c r="CPB1002" t="s">
        <v>2074</v>
      </c>
      <c r="CPC1002" t="s">
        <v>2074</v>
      </c>
      <c r="CPD1002" t="s">
        <v>2074</v>
      </c>
      <c r="CPE1002" t="s">
        <v>2074</v>
      </c>
      <c r="CPF1002" t="s">
        <v>2074</v>
      </c>
      <c r="CPG1002" t="s">
        <v>2074</v>
      </c>
      <c r="CPH1002" t="s">
        <v>2074</v>
      </c>
      <c r="CPI1002" t="s">
        <v>2074</v>
      </c>
      <c r="CPJ1002" t="s">
        <v>2074</v>
      </c>
      <c r="CPK1002" t="s">
        <v>2074</v>
      </c>
      <c r="CPL1002" t="s">
        <v>2074</v>
      </c>
      <c r="CPM1002" t="s">
        <v>2074</v>
      </c>
      <c r="CPN1002" t="s">
        <v>2074</v>
      </c>
      <c r="CPO1002" t="s">
        <v>2074</v>
      </c>
      <c r="CPP1002" t="s">
        <v>2074</v>
      </c>
      <c r="CPQ1002" t="s">
        <v>2074</v>
      </c>
      <c r="CPR1002" t="s">
        <v>2074</v>
      </c>
      <c r="CPS1002" t="s">
        <v>2074</v>
      </c>
      <c r="CPT1002" t="s">
        <v>2074</v>
      </c>
      <c r="CPU1002" t="s">
        <v>2074</v>
      </c>
      <c r="CPV1002" t="s">
        <v>2074</v>
      </c>
      <c r="CPW1002" t="s">
        <v>2074</v>
      </c>
      <c r="CPX1002" t="s">
        <v>2074</v>
      </c>
      <c r="CPY1002" t="s">
        <v>2074</v>
      </c>
      <c r="CPZ1002" t="s">
        <v>2074</v>
      </c>
      <c r="CQA1002" t="s">
        <v>2074</v>
      </c>
      <c r="CQB1002" t="s">
        <v>2074</v>
      </c>
      <c r="CQC1002" t="s">
        <v>2074</v>
      </c>
      <c r="CQD1002" t="s">
        <v>2074</v>
      </c>
      <c r="CQE1002" t="s">
        <v>2074</v>
      </c>
      <c r="CQF1002" t="s">
        <v>2074</v>
      </c>
      <c r="CQG1002" t="s">
        <v>2074</v>
      </c>
      <c r="CQH1002" t="s">
        <v>2074</v>
      </c>
      <c r="CQI1002" t="s">
        <v>2074</v>
      </c>
      <c r="CQJ1002" t="s">
        <v>2074</v>
      </c>
      <c r="CQK1002" t="s">
        <v>2074</v>
      </c>
      <c r="CQL1002" t="s">
        <v>2074</v>
      </c>
      <c r="CQM1002" t="s">
        <v>2074</v>
      </c>
      <c r="CQN1002" t="s">
        <v>2074</v>
      </c>
      <c r="CQO1002" t="s">
        <v>2074</v>
      </c>
      <c r="CQP1002" t="s">
        <v>2074</v>
      </c>
      <c r="CQQ1002" t="s">
        <v>2074</v>
      </c>
      <c r="CQR1002" t="s">
        <v>2074</v>
      </c>
      <c r="CQS1002" t="s">
        <v>2074</v>
      </c>
      <c r="CQT1002" t="s">
        <v>2074</v>
      </c>
      <c r="CQU1002" t="s">
        <v>2074</v>
      </c>
      <c r="CQV1002" t="s">
        <v>2074</v>
      </c>
      <c r="CQW1002" t="s">
        <v>2074</v>
      </c>
      <c r="CQX1002" t="s">
        <v>2074</v>
      </c>
      <c r="CQY1002" t="s">
        <v>2074</v>
      </c>
      <c r="CQZ1002" t="s">
        <v>2074</v>
      </c>
      <c r="CRA1002" t="s">
        <v>2074</v>
      </c>
      <c r="CRB1002" t="s">
        <v>2074</v>
      </c>
      <c r="CRC1002" t="s">
        <v>2074</v>
      </c>
      <c r="CRD1002" t="s">
        <v>2074</v>
      </c>
      <c r="CRE1002" t="s">
        <v>2074</v>
      </c>
      <c r="CRF1002" t="s">
        <v>2074</v>
      </c>
      <c r="CRG1002" t="s">
        <v>2074</v>
      </c>
      <c r="CRH1002" t="s">
        <v>2074</v>
      </c>
      <c r="CRI1002" t="s">
        <v>2074</v>
      </c>
      <c r="CRJ1002" t="s">
        <v>2074</v>
      </c>
      <c r="CRK1002" t="s">
        <v>2074</v>
      </c>
      <c r="CRL1002" t="s">
        <v>2074</v>
      </c>
      <c r="CRM1002" t="s">
        <v>2074</v>
      </c>
      <c r="CRN1002" t="s">
        <v>2074</v>
      </c>
      <c r="CRO1002" t="s">
        <v>2074</v>
      </c>
      <c r="CRP1002" t="s">
        <v>2074</v>
      </c>
      <c r="CRQ1002" t="s">
        <v>2074</v>
      </c>
      <c r="CRR1002" t="s">
        <v>2074</v>
      </c>
      <c r="CRS1002" t="s">
        <v>2074</v>
      </c>
      <c r="CRT1002" t="s">
        <v>2074</v>
      </c>
      <c r="CRU1002" t="s">
        <v>2074</v>
      </c>
      <c r="CRV1002" t="s">
        <v>2074</v>
      </c>
      <c r="CRW1002" t="s">
        <v>2074</v>
      </c>
      <c r="CRX1002" t="s">
        <v>2074</v>
      </c>
      <c r="CRY1002" t="s">
        <v>2074</v>
      </c>
      <c r="CRZ1002" t="s">
        <v>2074</v>
      </c>
      <c r="CSA1002" t="s">
        <v>2074</v>
      </c>
      <c r="CSB1002" t="s">
        <v>2074</v>
      </c>
      <c r="CSC1002" t="s">
        <v>2074</v>
      </c>
      <c r="CSD1002" t="s">
        <v>2074</v>
      </c>
      <c r="CSE1002" t="s">
        <v>2074</v>
      </c>
      <c r="CSF1002" t="s">
        <v>2074</v>
      </c>
      <c r="CSG1002" t="s">
        <v>2074</v>
      </c>
      <c r="CSH1002" t="s">
        <v>2074</v>
      </c>
      <c r="CSI1002" t="s">
        <v>2074</v>
      </c>
      <c r="CSJ1002" t="s">
        <v>2074</v>
      </c>
      <c r="CSK1002" t="s">
        <v>2074</v>
      </c>
      <c r="CSL1002" t="s">
        <v>2074</v>
      </c>
      <c r="CSM1002" t="s">
        <v>2074</v>
      </c>
      <c r="CSN1002" t="s">
        <v>2074</v>
      </c>
      <c r="CSO1002" t="s">
        <v>2074</v>
      </c>
      <c r="CSP1002" t="s">
        <v>2074</v>
      </c>
      <c r="CSQ1002" t="s">
        <v>2074</v>
      </c>
      <c r="CSR1002" t="s">
        <v>2074</v>
      </c>
      <c r="CSS1002" t="s">
        <v>2074</v>
      </c>
      <c r="CST1002" t="s">
        <v>2074</v>
      </c>
      <c r="CSU1002" t="s">
        <v>2074</v>
      </c>
      <c r="CSV1002" t="s">
        <v>2074</v>
      </c>
      <c r="CSW1002" t="s">
        <v>2074</v>
      </c>
      <c r="CSX1002" t="s">
        <v>2074</v>
      </c>
      <c r="CSY1002" t="s">
        <v>2074</v>
      </c>
      <c r="CSZ1002" t="s">
        <v>2074</v>
      </c>
      <c r="CTA1002" t="s">
        <v>2074</v>
      </c>
      <c r="CTB1002" t="s">
        <v>2074</v>
      </c>
      <c r="CTC1002" t="s">
        <v>2074</v>
      </c>
      <c r="CTD1002" t="s">
        <v>2074</v>
      </c>
      <c r="CTE1002" t="s">
        <v>2074</v>
      </c>
      <c r="CTF1002" t="s">
        <v>2074</v>
      </c>
      <c r="CTG1002" t="s">
        <v>2074</v>
      </c>
      <c r="CTH1002" t="s">
        <v>2074</v>
      </c>
      <c r="CTI1002" t="s">
        <v>2074</v>
      </c>
      <c r="CTJ1002" t="s">
        <v>2074</v>
      </c>
      <c r="CTK1002" t="s">
        <v>2074</v>
      </c>
      <c r="CTL1002" t="s">
        <v>2074</v>
      </c>
      <c r="CTM1002" t="s">
        <v>2074</v>
      </c>
      <c r="CTN1002" t="s">
        <v>2074</v>
      </c>
      <c r="CTO1002" t="s">
        <v>2074</v>
      </c>
      <c r="CTP1002" t="s">
        <v>2074</v>
      </c>
      <c r="CTQ1002" t="s">
        <v>2074</v>
      </c>
      <c r="CTR1002" t="s">
        <v>2074</v>
      </c>
      <c r="CTS1002" t="s">
        <v>2074</v>
      </c>
      <c r="CTT1002" t="s">
        <v>2074</v>
      </c>
      <c r="CTU1002" t="s">
        <v>2074</v>
      </c>
      <c r="CTV1002" t="s">
        <v>2074</v>
      </c>
      <c r="CTW1002" t="s">
        <v>2074</v>
      </c>
      <c r="CTX1002" t="s">
        <v>2074</v>
      </c>
      <c r="CTY1002" t="s">
        <v>2074</v>
      </c>
      <c r="CTZ1002" t="s">
        <v>2074</v>
      </c>
      <c r="CUA1002" t="s">
        <v>2074</v>
      </c>
      <c r="CUB1002" t="s">
        <v>2074</v>
      </c>
      <c r="CUC1002" t="s">
        <v>2074</v>
      </c>
      <c r="CUD1002" t="s">
        <v>2074</v>
      </c>
      <c r="CUE1002" t="s">
        <v>2074</v>
      </c>
      <c r="CUF1002" t="s">
        <v>2074</v>
      </c>
      <c r="CUG1002" t="s">
        <v>2074</v>
      </c>
      <c r="CUH1002" t="s">
        <v>2074</v>
      </c>
      <c r="CUI1002" t="s">
        <v>2074</v>
      </c>
      <c r="CUJ1002" t="s">
        <v>2074</v>
      </c>
      <c r="CUK1002" t="s">
        <v>2074</v>
      </c>
      <c r="CUL1002" t="s">
        <v>2074</v>
      </c>
      <c r="CUM1002" t="s">
        <v>2074</v>
      </c>
      <c r="CUN1002" t="s">
        <v>2074</v>
      </c>
      <c r="CUO1002" t="s">
        <v>2074</v>
      </c>
      <c r="CUP1002" t="s">
        <v>2074</v>
      </c>
      <c r="CUQ1002" t="s">
        <v>2074</v>
      </c>
      <c r="CUR1002" t="s">
        <v>2074</v>
      </c>
      <c r="CUS1002" t="s">
        <v>2074</v>
      </c>
      <c r="CUT1002" t="s">
        <v>2074</v>
      </c>
      <c r="CUU1002" t="s">
        <v>2074</v>
      </c>
      <c r="CUV1002" t="s">
        <v>2074</v>
      </c>
      <c r="CUW1002" t="s">
        <v>2074</v>
      </c>
      <c r="CUX1002" t="s">
        <v>2074</v>
      </c>
      <c r="CUY1002" t="s">
        <v>2074</v>
      </c>
      <c r="CUZ1002" t="s">
        <v>2074</v>
      </c>
      <c r="CVA1002" t="s">
        <v>2074</v>
      </c>
      <c r="CVB1002" t="s">
        <v>2074</v>
      </c>
      <c r="CVC1002" t="s">
        <v>2074</v>
      </c>
      <c r="CVD1002" t="s">
        <v>2074</v>
      </c>
      <c r="CVE1002" t="s">
        <v>2074</v>
      </c>
      <c r="CVF1002" t="s">
        <v>2074</v>
      </c>
      <c r="CVG1002" t="s">
        <v>2074</v>
      </c>
      <c r="CVH1002" t="s">
        <v>2074</v>
      </c>
      <c r="CVI1002" t="s">
        <v>2074</v>
      </c>
      <c r="CVJ1002" t="s">
        <v>2074</v>
      </c>
      <c r="CVK1002" t="s">
        <v>2074</v>
      </c>
      <c r="CVL1002" t="s">
        <v>2074</v>
      </c>
      <c r="CVM1002" t="s">
        <v>2074</v>
      </c>
      <c r="CVN1002" t="s">
        <v>2074</v>
      </c>
      <c r="CVO1002" t="s">
        <v>2074</v>
      </c>
      <c r="CVP1002" t="s">
        <v>2074</v>
      </c>
      <c r="CVQ1002" t="s">
        <v>2074</v>
      </c>
      <c r="CVR1002" t="s">
        <v>2074</v>
      </c>
      <c r="CVS1002" t="s">
        <v>2074</v>
      </c>
      <c r="CVT1002" t="s">
        <v>2074</v>
      </c>
      <c r="CVU1002" t="s">
        <v>2074</v>
      </c>
      <c r="CVV1002" t="s">
        <v>2074</v>
      </c>
      <c r="CVW1002" t="s">
        <v>2074</v>
      </c>
      <c r="CVX1002" t="s">
        <v>2074</v>
      </c>
      <c r="CVY1002" t="s">
        <v>2074</v>
      </c>
      <c r="CVZ1002" t="s">
        <v>2074</v>
      </c>
      <c r="CWA1002" t="s">
        <v>2074</v>
      </c>
      <c r="CWB1002" t="s">
        <v>2074</v>
      </c>
      <c r="CWC1002" t="s">
        <v>2074</v>
      </c>
      <c r="CWD1002" t="s">
        <v>2074</v>
      </c>
      <c r="CWE1002" t="s">
        <v>2074</v>
      </c>
      <c r="CWF1002" t="s">
        <v>2074</v>
      </c>
      <c r="CWG1002" t="s">
        <v>2074</v>
      </c>
      <c r="CWH1002" t="s">
        <v>2074</v>
      </c>
      <c r="CWI1002" t="s">
        <v>2074</v>
      </c>
      <c r="CWJ1002" t="s">
        <v>2074</v>
      </c>
      <c r="CWK1002" t="s">
        <v>2074</v>
      </c>
      <c r="CWL1002" t="s">
        <v>2074</v>
      </c>
      <c r="CWM1002" t="s">
        <v>2074</v>
      </c>
      <c r="CWN1002" t="s">
        <v>2074</v>
      </c>
      <c r="CWO1002" t="s">
        <v>2074</v>
      </c>
      <c r="CWP1002" t="s">
        <v>2074</v>
      </c>
      <c r="CWQ1002" t="s">
        <v>2074</v>
      </c>
      <c r="CWR1002" t="s">
        <v>2074</v>
      </c>
      <c r="CWS1002" t="s">
        <v>2074</v>
      </c>
      <c r="CWT1002" t="s">
        <v>2074</v>
      </c>
      <c r="CWU1002" t="s">
        <v>2074</v>
      </c>
      <c r="CWV1002" t="s">
        <v>2074</v>
      </c>
      <c r="CWW1002" t="s">
        <v>2074</v>
      </c>
      <c r="CWX1002" t="s">
        <v>2074</v>
      </c>
      <c r="CWY1002" t="s">
        <v>2074</v>
      </c>
      <c r="CWZ1002" t="s">
        <v>2074</v>
      </c>
      <c r="CXA1002" t="s">
        <v>2074</v>
      </c>
      <c r="CXB1002" t="s">
        <v>2074</v>
      </c>
      <c r="CXC1002" t="s">
        <v>2074</v>
      </c>
      <c r="CXD1002" t="s">
        <v>2074</v>
      </c>
      <c r="CXE1002" t="s">
        <v>2074</v>
      </c>
      <c r="CXF1002" t="s">
        <v>2074</v>
      </c>
      <c r="CXG1002" t="s">
        <v>2074</v>
      </c>
      <c r="CXH1002" t="s">
        <v>2074</v>
      </c>
      <c r="CXI1002" t="s">
        <v>2074</v>
      </c>
      <c r="CXJ1002" t="s">
        <v>2074</v>
      </c>
      <c r="CXK1002" t="s">
        <v>2074</v>
      </c>
      <c r="CXL1002" t="s">
        <v>2074</v>
      </c>
      <c r="CXM1002" t="s">
        <v>2074</v>
      </c>
      <c r="CXN1002" t="s">
        <v>2074</v>
      </c>
      <c r="CXO1002" t="s">
        <v>2074</v>
      </c>
      <c r="CXP1002" t="s">
        <v>2074</v>
      </c>
      <c r="CXQ1002" t="s">
        <v>2074</v>
      </c>
      <c r="CXR1002" t="s">
        <v>2074</v>
      </c>
      <c r="CXS1002" t="s">
        <v>2074</v>
      </c>
      <c r="CXT1002" t="s">
        <v>2074</v>
      </c>
      <c r="CXU1002" t="s">
        <v>2074</v>
      </c>
      <c r="CXV1002" t="s">
        <v>2074</v>
      </c>
      <c r="CXW1002" t="s">
        <v>2074</v>
      </c>
      <c r="CXX1002" t="s">
        <v>2074</v>
      </c>
      <c r="CXY1002" t="s">
        <v>2074</v>
      </c>
      <c r="CXZ1002" t="s">
        <v>2074</v>
      </c>
      <c r="CYA1002" t="s">
        <v>2074</v>
      </c>
      <c r="CYB1002" t="s">
        <v>2074</v>
      </c>
      <c r="CYC1002" t="s">
        <v>2074</v>
      </c>
      <c r="CYD1002" t="s">
        <v>2074</v>
      </c>
      <c r="CYE1002" t="s">
        <v>2074</v>
      </c>
      <c r="CYF1002" t="s">
        <v>2074</v>
      </c>
      <c r="CYG1002" t="s">
        <v>2074</v>
      </c>
      <c r="CYH1002" t="s">
        <v>2074</v>
      </c>
      <c r="CYI1002" t="s">
        <v>2074</v>
      </c>
      <c r="CYJ1002" t="s">
        <v>2074</v>
      </c>
      <c r="CYK1002" t="s">
        <v>2074</v>
      </c>
      <c r="CYL1002" t="s">
        <v>2074</v>
      </c>
      <c r="CYM1002" t="s">
        <v>2074</v>
      </c>
      <c r="CYN1002" t="s">
        <v>2074</v>
      </c>
      <c r="CYO1002" t="s">
        <v>2074</v>
      </c>
      <c r="CYP1002" t="s">
        <v>2074</v>
      </c>
      <c r="CYQ1002" t="s">
        <v>2074</v>
      </c>
      <c r="CYR1002" t="s">
        <v>2074</v>
      </c>
      <c r="CYS1002" t="s">
        <v>2074</v>
      </c>
      <c r="CYT1002" t="s">
        <v>2074</v>
      </c>
      <c r="CYU1002" t="s">
        <v>2074</v>
      </c>
      <c r="CYV1002" t="s">
        <v>2074</v>
      </c>
      <c r="CYW1002" t="s">
        <v>2074</v>
      </c>
      <c r="CYX1002" t="s">
        <v>2074</v>
      </c>
      <c r="CYY1002" t="s">
        <v>2074</v>
      </c>
      <c r="CYZ1002" t="s">
        <v>2074</v>
      </c>
      <c r="CZA1002" t="s">
        <v>2074</v>
      </c>
      <c r="CZB1002" t="s">
        <v>2074</v>
      </c>
      <c r="CZC1002" t="s">
        <v>2074</v>
      </c>
      <c r="CZD1002" t="s">
        <v>2074</v>
      </c>
      <c r="CZE1002" t="s">
        <v>2074</v>
      </c>
      <c r="CZF1002" t="s">
        <v>2074</v>
      </c>
      <c r="CZG1002" t="s">
        <v>2074</v>
      </c>
      <c r="CZH1002" t="s">
        <v>2074</v>
      </c>
      <c r="CZI1002" t="s">
        <v>2074</v>
      </c>
      <c r="CZJ1002" t="s">
        <v>2074</v>
      </c>
      <c r="CZK1002" t="s">
        <v>2074</v>
      </c>
      <c r="CZL1002" t="s">
        <v>2074</v>
      </c>
      <c r="CZM1002" t="s">
        <v>2074</v>
      </c>
      <c r="CZN1002" t="s">
        <v>2074</v>
      </c>
      <c r="CZO1002" t="s">
        <v>2074</v>
      </c>
      <c r="CZP1002" t="s">
        <v>2074</v>
      </c>
      <c r="CZQ1002" t="s">
        <v>2074</v>
      </c>
      <c r="CZR1002" t="s">
        <v>2074</v>
      </c>
      <c r="CZS1002" t="s">
        <v>2074</v>
      </c>
      <c r="CZT1002" t="s">
        <v>2074</v>
      </c>
      <c r="CZU1002" t="s">
        <v>2074</v>
      </c>
      <c r="CZV1002" t="s">
        <v>2074</v>
      </c>
      <c r="CZW1002" t="s">
        <v>2074</v>
      </c>
      <c r="CZX1002" t="s">
        <v>2074</v>
      </c>
      <c r="CZY1002" t="s">
        <v>2074</v>
      </c>
      <c r="CZZ1002" t="s">
        <v>2074</v>
      </c>
      <c r="DAA1002" t="s">
        <v>2074</v>
      </c>
      <c r="DAB1002" t="s">
        <v>2074</v>
      </c>
      <c r="DAC1002" t="s">
        <v>2074</v>
      </c>
      <c r="DAD1002" t="s">
        <v>2074</v>
      </c>
      <c r="DAE1002" t="s">
        <v>2074</v>
      </c>
      <c r="DAF1002" t="s">
        <v>2074</v>
      </c>
      <c r="DAG1002" t="s">
        <v>2074</v>
      </c>
      <c r="DAH1002" t="s">
        <v>2074</v>
      </c>
      <c r="DAI1002" t="s">
        <v>2074</v>
      </c>
      <c r="DAJ1002" t="s">
        <v>2074</v>
      </c>
      <c r="DAK1002" t="s">
        <v>2074</v>
      </c>
      <c r="DAL1002" t="s">
        <v>2074</v>
      </c>
      <c r="DAM1002" t="s">
        <v>2074</v>
      </c>
      <c r="DAN1002" t="s">
        <v>2074</v>
      </c>
      <c r="DAO1002" t="s">
        <v>2074</v>
      </c>
      <c r="DAP1002" t="s">
        <v>2074</v>
      </c>
      <c r="DAQ1002" t="s">
        <v>2074</v>
      </c>
      <c r="DAR1002" t="s">
        <v>2074</v>
      </c>
      <c r="DAS1002" t="s">
        <v>2074</v>
      </c>
      <c r="DAT1002" t="s">
        <v>2074</v>
      </c>
      <c r="DAU1002" t="s">
        <v>2074</v>
      </c>
      <c r="DAV1002" t="s">
        <v>2074</v>
      </c>
      <c r="DAW1002" t="s">
        <v>2074</v>
      </c>
      <c r="DAX1002" t="s">
        <v>2074</v>
      </c>
      <c r="DAY1002" t="s">
        <v>2074</v>
      </c>
      <c r="DAZ1002" t="s">
        <v>2074</v>
      </c>
      <c r="DBA1002" t="s">
        <v>2074</v>
      </c>
      <c r="DBB1002" t="s">
        <v>2074</v>
      </c>
      <c r="DBC1002" t="s">
        <v>2074</v>
      </c>
      <c r="DBD1002" t="s">
        <v>2074</v>
      </c>
      <c r="DBE1002" t="s">
        <v>2074</v>
      </c>
      <c r="DBF1002" t="s">
        <v>2074</v>
      </c>
      <c r="DBG1002" t="s">
        <v>2074</v>
      </c>
      <c r="DBH1002" t="s">
        <v>2074</v>
      </c>
      <c r="DBI1002" t="s">
        <v>2074</v>
      </c>
      <c r="DBJ1002" t="s">
        <v>2074</v>
      </c>
      <c r="DBK1002" t="s">
        <v>2074</v>
      </c>
      <c r="DBL1002" t="s">
        <v>2074</v>
      </c>
      <c r="DBM1002" t="s">
        <v>2074</v>
      </c>
      <c r="DBN1002" t="s">
        <v>2074</v>
      </c>
      <c r="DBO1002" t="s">
        <v>2074</v>
      </c>
      <c r="DBP1002" t="s">
        <v>2074</v>
      </c>
      <c r="DBQ1002" t="s">
        <v>2074</v>
      </c>
      <c r="DBR1002" t="s">
        <v>2074</v>
      </c>
      <c r="DBS1002" t="s">
        <v>2074</v>
      </c>
      <c r="DBT1002" t="s">
        <v>2074</v>
      </c>
      <c r="DBU1002" t="s">
        <v>2074</v>
      </c>
      <c r="DBV1002" t="s">
        <v>2074</v>
      </c>
      <c r="DBW1002" t="s">
        <v>2074</v>
      </c>
      <c r="DBX1002" t="s">
        <v>2074</v>
      </c>
      <c r="DBY1002" t="s">
        <v>2074</v>
      </c>
      <c r="DBZ1002" t="s">
        <v>2074</v>
      </c>
      <c r="DCA1002" t="s">
        <v>2074</v>
      </c>
      <c r="DCB1002" t="s">
        <v>2074</v>
      </c>
      <c r="DCC1002" t="s">
        <v>2074</v>
      </c>
      <c r="DCD1002" t="s">
        <v>2074</v>
      </c>
      <c r="DCE1002" t="s">
        <v>2074</v>
      </c>
      <c r="DCF1002" t="s">
        <v>2074</v>
      </c>
      <c r="DCG1002" t="s">
        <v>2074</v>
      </c>
      <c r="DCH1002" t="s">
        <v>2074</v>
      </c>
      <c r="DCI1002" t="s">
        <v>2074</v>
      </c>
      <c r="DCJ1002" t="s">
        <v>2074</v>
      </c>
      <c r="DCK1002" t="s">
        <v>2074</v>
      </c>
      <c r="DCL1002" t="s">
        <v>2074</v>
      </c>
      <c r="DCM1002" t="s">
        <v>2074</v>
      </c>
      <c r="DCN1002" t="s">
        <v>2074</v>
      </c>
      <c r="DCO1002" t="s">
        <v>2074</v>
      </c>
      <c r="DCP1002" t="s">
        <v>2074</v>
      </c>
      <c r="DCQ1002" t="s">
        <v>2074</v>
      </c>
      <c r="DCR1002" t="s">
        <v>2074</v>
      </c>
      <c r="DCS1002" t="s">
        <v>2074</v>
      </c>
      <c r="DCT1002" t="s">
        <v>2074</v>
      </c>
      <c r="DCU1002" t="s">
        <v>2074</v>
      </c>
      <c r="DCV1002" t="s">
        <v>2074</v>
      </c>
      <c r="DCW1002" t="s">
        <v>2074</v>
      </c>
      <c r="DCX1002" t="s">
        <v>2074</v>
      </c>
      <c r="DCY1002" t="s">
        <v>2074</v>
      </c>
      <c r="DCZ1002" t="s">
        <v>2074</v>
      </c>
      <c r="DDA1002" t="s">
        <v>2074</v>
      </c>
      <c r="DDB1002" t="s">
        <v>2074</v>
      </c>
      <c r="DDC1002" t="s">
        <v>2074</v>
      </c>
      <c r="DDD1002" t="s">
        <v>2074</v>
      </c>
      <c r="DDE1002" t="s">
        <v>2074</v>
      </c>
      <c r="DDF1002" t="s">
        <v>2074</v>
      </c>
      <c r="DDG1002" t="s">
        <v>2074</v>
      </c>
      <c r="DDH1002" t="s">
        <v>2074</v>
      </c>
      <c r="DDI1002" t="s">
        <v>2074</v>
      </c>
      <c r="DDJ1002" t="s">
        <v>2074</v>
      </c>
      <c r="DDK1002" t="s">
        <v>2074</v>
      </c>
      <c r="DDL1002" t="s">
        <v>2074</v>
      </c>
      <c r="DDM1002" t="s">
        <v>2074</v>
      </c>
      <c r="DDN1002" t="s">
        <v>2074</v>
      </c>
      <c r="DDO1002" t="s">
        <v>2074</v>
      </c>
      <c r="DDP1002" t="s">
        <v>2074</v>
      </c>
      <c r="DDQ1002" t="s">
        <v>2074</v>
      </c>
      <c r="DDR1002" t="s">
        <v>2074</v>
      </c>
      <c r="DDS1002" t="s">
        <v>2074</v>
      </c>
      <c r="DDT1002" t="s">
        <v>2074</v>
      </c>
      <c r="DDU1002" t="s">
        <v>2074</v>
      </c>
      <c r="DDV1002" t="s">
        <v>2074</v>
      </c>
      <c r="DDW1002" t="s">
        <v>2074</v>
      </c>
      <c r="DDX1002" t="s">
        <v>2074</v>
      </c>
      <c r="DDY1002" t="s">
        <v>2074</v>
      </c>
      <c r="DDZ1002" t="s">
        <v>2074</v>
      </c>
      <c r="DEA1002" t="s">
        <v>2074</v>
      </c>
      <c r="DEB1002" t="s">
        <v>2074</v>
      </c>
      <c r="DEC1002" t="s">
        <v>2074</v>
      </c>
      <c r="DED1002" t="s">
        <v>2074</v>
      </c>
      <c r="DEE1002" t="s">
        <v>2074</v>
      </c>
      <c r="DEF1002" t="s">
        <v>2074</v>
      </c>
      <c r="DEG1002" t="s">
        <v>2074</v>
      </c>
      <c r="DEH1002" t="s">
        <v>2074</v>
      </c>
      <c r="DEI1002" t="s">
        <v>2074</v>
      </c>
      <c r="DEJ1002" t="s">
        <v>2074</v>
      </c>
      <c r="DEK1002" t="s">
        <v>2074</v>
      </c>
      <c r="DEL1002" t="s">
        <v>2074</v>
      </c>
      <c r="DEM1002" t="s">
        <v>2074</v>
      </c>
      <c r="DEN1002" t="s">
        <v>2074</v>
      </c>
      <c r="DEO1002" t="s">
        <v>2074</v>
      </c>
      <c r="DEP1002" t="s">
        <v>2074</v>
      </c>
      <c r="DEQ1002" t="s">
        <v>2074</v>
      </c>
      <c r="DER1002" t="s">
        <v>2074</v>
      </c>
      <c r="DES1002" t="s">
        <v>2074</v>
      </c>
      <c r="DET1002" t="s">
        <v>2074</v>
      </c>
      <c r="DEU1002" t="s">
        <v>2074</v>
      </c>
      <c r="DEV1002" t="s">
        <v>2074</v>
      </c>
      <c r="DEW1002" t="s">
        <v>2074</v>
      </c>
      <c r="DEX1002" t="s">
        <v>2074</v>
      </c>
      <c r="DEY1002" t="s">
        <v>2074</v>
      </c>
      <c r="DEZ1002" t="s">
        <v>2074</v>
      </c>
      <c r="DFA1002" t="s">
        <v>2074</v>
      </c>
      <c r="DFB1002" t="s">
        <v>2074</v>
      </c>
      <c r="DFC1002" t="s">
        <v>2074</v>
      </c>
      <c r="DFD1002" t="s">
        <v>2074</v>
      </c>
      <c r="DFE1002" t="s">
        <v>2074</v>
      </c>
      <c r="DFF1002" t="s">
        <v>2074</v>
      </c>
      <c r="DFG1002" t="s">
        <v>2074</v>
      </c>
      <c r="DFH1002" t="s">
        <v>2074</v>
      </c>
      <c r="DFI1002" t="s">
        <v>2074</v>
      </c>
      <c r="DFJ1002" t="s">
        <v>2074</v>
      </c>
      <c r="DFK1002" t="s">
        <v>2074</v>
      </c>
      <c r="DFL1002" t="s">
        <v>2074</v>
      </c>
      <c r="DFM1002" t="s">
        <v>2074</v>
      </c>
      <c r="DFN1002" t="s">
        <v>2074</v>
      </c>
      <c r="DFO1002" t="s">
        <v>2074</v>
      </c>
      <c r="DFP1002" t="s">
        <v>2074</v>
      </c>
      <c r="DFQ1002" t="s">
        <v>2074</v>
      </c>
      <c r="DFR1002" t="s">
        <v>2074</v>
      </c>
      <c r="DFS1002" t="s">
        <v>2074</v>
      </c>
      <c r="DFT1002" t="s">
        <v>2074</v>
      </c>
      <c r="DFU1002" t="s">
        <v>2074</v>
      </c>
      <c r="DFV1002" t="s">
        <v>2074</v>
      </c>
      <c r="DFW1002" t="s">
        <v>2074</v>
      </c>
      <c r="DFX1002" t="s">
        <v>2074</v>
      </c>
      <c r="DFY1002" t="s">
        <v>2074</v>
      </c>
      <c r="DFZ1002" t="s">
        <v>2074</v>
      </c>
      <c r="DGA1002" t="s">
        <v>2074</v>
      </c>
      <c r="DGB1002" t="s">
        <v>2074</v>
      </c>
      <c r="DGC1002" t="s">
        <v>2074</v>
      </c>
      <c r="DGD1002" t="s">
        <v>2074</v>
      </c>
      <c r="DGE1002" t="s">
        <v>2074</v>
      </c>
      <c r="DGF1002" t="s">
        <v>2074</v>
      </c>
      <c r="DGG1002" t="s">
        <v>2074</v>
      </c>
      <c r="DGH1002" t="s">
        <v>2074</v>
      </c>
      <c r="DGI1002" t="s">
        <v>2074</v>
      </c>
      <c r="DGJ1002" t="s">
        <v>2074</v>
      </c>
      <c r="DGK1002" t="s">
        <v>2074</v>
      </c>
      <c r="DGL1002" t="s">
        <v>2074</v>
      </c>
      <c r="DGM1002" t="s">
        <v>2074</v>
      </c>
      <c r="DGN1002" t="s">
        <v>2074</v>
      </c>
      <c r="DGO1002" t="s">
        <v>2074</v>
      </c>
      <c r="DGP1002" t="s">
        <v>2074</v>
      </c>
      <c r="DGQ1002" t="s">
        <v>2074</v>
      </c>
      <c r="DGR1002" t="s">
        <v>2074</v>
      </c>
      <c r="DGS1002" t="s">
        <v>2074</v>
      </c>
      <c r="DGT1002" t="s">
        <v>2074</v>
      </c>
      <c r="DGU1002" t="s">
        <v>2074</v>
      </c>
      <c r="DGV1002" t="s">
        <v>2074</v>
      </c>
      <c r="DGW1002" t="s">
        <v>2074</v>
      </c>
      <c r="DGX1002" t="s">
        <v>2074</v>
      </c>
      <c r="DGY1002" t="s">
        <v>2074</v>
      </c>
      <c r="DGZ1002" t="s">
        <v>2074</v>
      </c>
      <c r="DHA1002" t="s">
        <v>2074</v>
      </c>
      <c r="DHB1002" t="s">
        <v>2074</v>
      </c>
      <c r="DHC1002" t="s">
        <v>2074</v>
      </c>
      <c r="DHD1002" t="s">
        <v>2074</v>
      </c>
      <c r="DHE1002" t="s">
        <v>2074</v>
      </c>
      <c r="DHF1002" t="s">
        <v>2074</v>
      </c>
      <c r="DHG1002" t="s">
        <v>2074</v>
      </c>
      <c r="DHH1002" t="s">
        <v>2074</v>
      </c>
      <c r="DHI1002" t="s">
        <v>2074</v>
      </c>
      <c r="DHJ1002" t="s">
        <v>2074</v>
      </c>
      <c r="DHK1002" t="s">
        <v>2074</v>
      </c>
      <c r="DHL1002" t="s">
        <v>2074</v>
      </c>
      <c r="DHM1002" t="s">
        <v>2074</v>
      </c>
      <c r="DHN1002" t="s">
        <v>2074</v>
      </c>
      <c r="DHO1002" t="s">
        <v>2074</v>
      </c>
      <c r="DHP1002" t="s">
        <v>2074</v>
      </c>
      <c r="DHQ1002" t="s">
        <v>2074</v>
      </c>
      <c r="DHR1002" t="s">
        <v>2074</v>
      </c>
      <c r="DHS1002" t="s">
        <v>2074</v>
      </c>
      <c r="DHT1002" t="s">
        <v>2074</v>
      </c>
      <c r="DHU1002" t="s">
        <v>2074</v>
      </c>
      <c r="DHV1002" t="s">
        <v>2074</v>
      </c>
      <c r="DHW1002" t="s">
        <v>2074</v>
      </c>
      <c r="DHX1002" t="s">
        <v>2074</v>
      </c>
      <c r="DHY1002" t="s">
        <v>2074</v>
      </c>
      <c r="DHZ1002" t="s">
        <v>2074</v>
      </c>
      <c r="DIA1002" t="s">
        <v>2074</v>
      </c>
      <c r="DIB1002" t="s">
        <v>2074</v>
      </c>
      <c r="DIC1002" t="s">
        <v>2074</v>
      </c>
      <c r="DID1002" t="s">
        <v>2074</v>
      </c>
      <c r="DIE1002" t="s">
        <v>2074</v>
      </c>
      <c r="DIF1002" t="s">
        <v>2074</v>
      </c>
      <c r="DIG1002" t="s">
        <v>2074</v>
      </c>
      <c r="DIH1002" t="s">
        <v>2074</v>
      </c>
      <c r="DII1002" t="s">
        <v>2074</v>
      </c>
      <c r="DIJ1002" t="s">
        <v>2074</v>
      </c>
      <c r="DIK1002" t="s">
        <v>2074</v>
      </c>
      <c r="DIL1002" t="s">
        <v>2074</v>
      </c>
      <c r="DIM1002" t="s">
        <v>2074</v>
      </c>
      <c r="DIN1002" t="s">
        <v>2074</v>
      </c>
      <c r="DIO1002" t="s">
        <v>2074</v>
      </c>
      <c r="DIP1002" t="s">
        <v>2074</v>
      </c>
      <c r="DIQ1002" t="s">
        <v>2074</v>
      </c>
      <c r="DIR1002" t="s">
        <v>2074</v>
      </c>
      <c r="DIS1002" t="s">
        <v>2074</v>
      </c>
      <c r="DIT1002" t="s">
        <v>2074</v>
      </c>
      <c r="DIU1002" t="s">
        <v>2074</v>
      </c>
      <c r="DIV1002" t="s">
        <v>2074</v>
      </c>
      <c r="DIW1002" t="s">
        <v>2074</v>
      </c>
      <c r="DIX1002" t="s">
        <v>2074</v>
      </c>
      <c r="DIY1002" t="s">
        <v>2074</v>
      </c>
      <c r="DIZ1002" t="s">
        <v>2074</v>
      </c>
      <c r="DJA1002" t="s">
        <v>2074</v>
      </c>
      <c r="DJB1002" t="s">
        <v>2074</v>
      </c>
      <c r="DJC1002" t="s">
        <v>2074</v>
      </c>
      <c r="DJD1002" t="s">
        <v>2074</v>
      </c>
      <c r="DJE1002" t="s">
        <v>2074</v>
      </c>
      <c r="DJF1002" t="s">
        <v>2074</v>
      </c>
      <c r="DJG1002" t="s">
        <v>2074</v>
      </c>
      <c r="DJH1002" t="s">
        <v>2074</v>
      </c>
      <c r="DJI1002" t="s">
        <v>2074</v>
      </c>
      <c r="DJJ1002" t="s">
        <v>2074</v>
      </c>
      <c r="DJK1002" t="s">
        <v>2074</v>
      </c>
      <c r="DJL1002" t="s">
        <v>2074</v>
      </c>
      <c r="DJM1002" t="s">
        <v>2074</v>
      </c>
      <c r="DJN1002" t="s">
        <v>2074</v>
      </c>
      <c r="DJO1002" t="s">
        <v>2074</v>
      </c>
      <c r="DJP1002" t="s">
        <v>2074</v>
      </c>
      <c r="DJQ1002" t="s">
        <v>2074</v>
      </c>
      <c r="DJR1002" t="s">
        <v>2074</v>
      </c>
      <c r="DJS1002" t="s">
        <v>2074</v>
      </c>
      <c r="DJT1002" t="s">
        <v>2074</v>
      </c>
      <c r="DJU1002" t="s">
        <v>2074</v>
      </c>
      <c r="DJV1002" t="s">
        <v>2074</v>
      </c>
      <c r="DJW1002" t="s">
        <v>2074</v>
      </c>
      <c r="DJX1002" t="s">
        <v>2074</v>
      </c>
      <c r="DJY1002" t="s">
        <v>2074</v>
      </c>
      <c r="DJZ1002" t="s">
        <v>2074</v>
      </c>
      <c r="DKA1002" t="s">
        <v>2074</v>
      </c>
      <c r="DKB1002" t="s">
        <v>2074</v>
      </c>
      <c r="DKC1002" t="s">
        <v>2074</v>
      </c>
      <c r="DKD1002" t="s">
        <v>2074</v>
      </c>
      <c r="DKE1002" t="s">
        <v>2074</v>
      </c>
      <c r="DKF1002" t="s">
        <v>2074</v>
      </c>
      <c r="DKG1002" t="s">
        <v>2074</v>
      </c>
      <c r="DKH1002" t="s">
        <v>2074</v>
      </c>
      <c r="DKI1002" t="s">
        <v>2074</v>
      </c>
      <c r="DKJ1002" t="s">
        <v>2074</v>
      </c>
      <c r="DKK1002" t="s">
        <v>2074</v>
      </c>
      <c r="DKL1002" t="s">
        <v>2074</v>
      </c>
      <c r="DKM1002" t="s">
        <v>2074</v>
      </c>
      <c r="DKN1002" t="s">
        <v>2074</v>
      </c>
      <c r="DKO1002" t="s">
        <v>2074</v>
      </c>
      <c r="DKP1002" t="s">
        <v>2074</v>
      </c>
      <c r="DKQ1002" t="s">
        <v>2074</v>
      </c>
      <c r="DKR1002" t="s">
        <v>2074</v>
      </c>
      <c r="DKS1002" t="s">
        <v>2074</v>
      </c>
      <c r="DKT1002" t="s">
        <v>2074</v>
      </c>
      <c r="DKU1002" t="s">
        <v>2074</v>
      </c>
      <c r="DKV1002" t="s">
        <v>2074</v>
      </c>
      <c r="DKW1002" t="s">
        <v>2074</v>
      </c>
      <c r="DKX1002" t="s">
        <v>2074</v>
      </c>
      <c r="DKY1002" t="s">
        <v>2074</v>
      </c>
      <c r="DKZ1002" t="s">
        <v>2074</v>
      </c>
      <c r="DLA1002" t="s">
        <v>2074</v>
      </c>
      <c r="DLB1002" t="s">
        <v>2074</v>
      </c>
      <c r="DLC1002" t="s">
        <v>2074</v>
      </c>
      <c r="DLD1002" t="s">
        <v>2074</v>
      </c>
      <c r="DLE1002" t="s">
        <v>2074</v>
      </c>
      <c r="DLF1002" t="s">
        <v>2074</v>
      </c>
      <c r="DLG1002" t="s">
        <v>2074</v>
      </c>
      <c r="DLH1002" t="s">
        <v>2074</v>
      </c>
      <c r="DLI1002" t="s">
        <v>2074</v>
      </c>
      <c r="DLJ1002" t="s">
        <v>2074</v>
      </c>
      <c r="DLK1002" t="s">
        <v>2074</v>
      </c>
      <c r="DLL1002" t="s">
        <v>2074</v>
      </c>
      <c r="DLM1002" t="s">
        <v>2074</v>
      </c>
      <c r="DLN1002" t="s">
        <v>2074</v>
      </c>
      <c r="DLO1002" t="s">
        <v>2074</v>
      </c>
      <c r="DLP1002" t="s">
        <v>2074</v>
      </c>
      <c r="DLQ1002" t="s">
        <v>2074</v>
      </c>
      <c r="DLR1002" t="s">
        <v>2074</v>
      </c>
      <c r="DLS1002" t="s">
        <v>2074</v>
      </c>
      <c r="DLT1002" t="s">
        <v>2074</v>
      </c>
      <c r="DLU1002" t="s">
        <v>2074</v>
      </c>
      <c r="DLV1002" t="s">
        <v>2074</v>
      </c>
      <c r="DLW1002" t="s">
        <v>2074</v>
      </c>
      <c r="DLX1002" t="s">
        <v>2074</v>
      </c>
      <c r="DLY1002" t="s">
        <v>2074</v>
      </c>
      <c r="DLZ1002" t="s">
        <v>2074</v>
      </c>
      <c r="DMA1002" t="s">
        <v>2074</v>
      </c>
      <c r="DMB1002" t="s">
        <v>2074</v>
      </c>
      <c r="DMC1002" t="s">
        <v>2074</v>
      </c>
      <c r="DMD1002" t="s">
        <v>2074</v>
      </c>
      <c r="DME1002" t="s">
        <v>2074</v>
      </c>
      <c r="DMF1002" t="s">
        <v>2074</v>
      </c>
      <c r="DMG1002" t="s">
        <v>2074</v>
      </c>
      <c r="DMH1002" t="s">
        <v>2074</v>
      </c>
      <c r="DMI1002" t="s">
        <v>2074</v>
      </c>
      <c r="DMJ1002" t="s">
        <v>2074</v>
      </c>
      <c r="DMK1002" t="s">
        <v>2074</v>
      </c>
      <c r="DML1002" t="s">
        <v>2074</v>
      </c>
      <c r="DMM1002" t="s">
        <v>2074</v>
      </c>
      <c r="DMN1002" t="s">
        <v>2074</v>
      </c>
      <c r="DMO1002" t="s">
        <v>2074</v>
      </c>
      <c r="DMP1002" t="s">
        <v>2074</v>
      </c>
      <c r="DMQ1002" t="s">
        <v>2074</v>
      </c>
      <c r="DMR1002" t="s">
        <v>2074</v>
      </c>
      <c r="DMS1002" t="s">
        <v>2074</v>
      </c>
      <c r="DMT1002" t="s">
        <v>2074</v>
      </c>
      <c r="DMU1002" t="s">
        <v>2074</v>
      </c>
      <c r="DMV1002" t="s">
        <v>2074</v>
      </c>
      <c r="DMW1002" t="s">
        <v>2074</v>
      </c>
      <c r="DMX1002" t="s">
        <v>2074</v>
      </c>
      <c r="DMY1002" t="s">
        <v>2074</v>
      </c>
      <c r="DMZ1002" t="s">
        <v>2074</v>
      </c>
      <c r="DNA1002" t="s">
        <v>2074</v>
      </c>
      <c r="DNB1002" t="s">
        <v>2074</v>
      </c>
      <c r="DNC1002" t="s">
        <v>2074</v>
      </c>
      <c r="DND1002" t="s">
        <v>2074</v>
      </c>
      <c r="DNE1002" t="s">
        <v>2074</v>
      </c>
      <c r="DNF1002" t="s">
        <v>2074</v>
      </c>
      <c r="DNG1002" t="s">
        <v>2074</v>
      </c>
      <c r="DNH1002" t="s">
        <v>2074</v>
      </c>
      <c r="DNI1002" t="s">
        <v>2074</v>
      </c>
      <c r="DNJ1002" t="s">
        <v>2074</v>
      </c>
      <c r="DNK1002" t="s">
        <v>2074</v>
      </c>
      <c r="DNL1002" t="s">
        <v>2074</v>
      </c>
      <c r="DNM1002" t="s">
        <v>2074</v>
      </c>
      <c r="DNN1002" t="s">
        <v>2074</v>
      </c>
      <c r="DNO1002" t="s">
        <v>2074</v>
      </c>
      <c r="DNP1002" t="s">
        <v>2074</v>
      </c>
      <c r="DNQ1002" t="s">
        <v>2074</v>
      </c>
      <c r="DNR1002" t="s">
        <v>2074</v>
      </c>
      <c r="DNS1002" t="s">
        <v>2074</v>
      </c>
      <c r="DNT1002" t="s">
        <v>2074</v>
      </c>
      <c r="DNU1002" t="s">
        <v>2074</v>
      </c>
      <c r="DNV1002" t="s">
        <v>2074</v>
      </c>
      <c r="DNW1002" t="s">
        <v>2074</v>
      </c>
      <c r="DNX1002" t="s">
        <v>2074</v>
      </c>
      <c r="DNY1002" t="s">
        <v>2074</v>
      </c>
      <c r="DNZ1002" t="s">
        <v>2074</v>
      </c>
      <c r="DOA1002" t="s">
        <v>2074</v>
      </c>
      <c r="DOB1002" t="s">
        <v>2074</v>
      </c>
      <c r="DOC1002" t="s">
        <v>2074</v>
      </c>
      <c r="DOD1002" t="s">
        <v>2074</v>
      </c>
      <c r="DOE1002" t="s">
        <v>2074</v>
      </c>
      <c r="DOF1002" t="s">
        <v>2074</v>
      </c>
      <c r="DOG1002" t="s">
        <v>2074</v>
      </c>
      <c r="DOH1002" t="s">
        <v>2074</v>
      </c>
      <c r="DOI1002" t="s">
        <v>2074</v>
      </c>
      <c r="DOJ1002" t="s">
        <v>2074</v>
      </c>
      <c r="DOK1002" t="s">
        <v>2074</v>
      </c>
      <c r="DOL1002" t="s">
        <v>2074</v>
      </c>
      <c r="DOM1002" t="s">
        <v>2074</v>
      </c>
      <c r="DON1002" t="s">
        <v>2074</v>
      </c>
      <c r="DOO1002" t="s">
        <v>2074</v>
      </c>
      <c r="DOP1002" t="s">
        <v>2074</v>
      </c>
      <c r="DOQ1002" t="s">
        <v>2074</v>
      </c>
      <c r="DOR1002" t="s">
        <v>2074</v>
      </c>
      <c r="DOS1002" t="s">
        <v>2074</v>
      </c>
      <c r="DOT1002" t="s">
        <v>2074</v>
      </c>
      <c r="DOU1002" t="s">
        <v>2074</v>
      </c>
      <c r="DOV1002" t="s">
        <v>2074</v>
      </c>
      <c r="DOW1002" t="s">
        <v>2074</v>
      </c>
      <c r="DOX1002" t="s">
        <v>2074</v>
      </c>
      <c r="DOY1002" t="s">
        <v>2074</v>
      </c>
      <c r="DOZ1002" t="s">
        <v>2074</v>
      </c>
      <c r="DPA1002" t="s">
        <v>2074</v>
      </c>
      <c r="DPB1002" t="s">
        <v>2074</v>
      </c>
      <c r="DPC1002" t="s">
        <v>2074</v>
      </c>
      <c r="DPD1002" t="s">
        <v>2074</v>
      </c>
      <c r="DPE1002" t="s">
        <v>2074</v>
      </c>
      <c r="DPF1002" t="s">
        <v>2074</v>
      </c>
      <c r="DPG1002" t="s">
        <v>2074</v>
      </c>
      <c r="DPH1002" t="s">
        <v>2074</v>
      </c>
      <c r="DPI1002" t="s">
        <v>2074</v>
      </c>
      <c r="DPJ1002" t="s">
        <v>2074</v>
      </c>
      <c r="DPK1002" t="s">
        <v>2074</v>
      </c>
      <c r="DPL1002" t="s">
        <v>2074</v>
      </c>
      <c r="DPM1002" t="s">
        <v>2074</v>
      </c>
      <c r="DPN1002" t="s">
        <v>2074</v>
      </c>
      <c r="DPO1002" t="s">
        <v>2074</v>
      </c>
      <c r="DPP1002" t="s">
        <v>2074</v>
      </c>
      <c r="DPQ1002" t="s">
        <v>2074</v>
      </c>
      <c r="DPR1002" t="s">
        <v>2074</v>
      </c>
      <c r="DPS1002" t="s">
        <v>2074</v>
      </c>
      <c r="DPT1002" t="s">
        <v>2074</v>
      </c>
      <c r="DPU1002" t="s">
        <v>2074</v>
      </c>
      <c r="DPV1002" t="s">
        <v>2074</v>
      </c>
      <c r="DPW1002" t="s">
        <v>2074</v>
      </c>
      <c r="DPX1002" t="s">
        <v>2074</v>
      </c>
      <c r="DPY1002" t="s">
        <v>2074</v>
      </c>
      <c r="DPZ1002" t="s">
        <v>2074</v>
      </c>
      <c r="DQA1002" t="s">
        <v>2074</v>
      </c>
      <c r="DQB1002" t="s">
        <v>2074</v>
      </c>
      <c r="DQC1002" t="s">
        <v>2074</v>
      </c>
      <c r="DQD1002" t="s">
        <v>2074</v>
      </c>
      <c r="DQE1002" t="s">
        <v>2074</v>
      </c>
      <c r="DQF1002" t="s">
        <v>2074</v>
      </c>
      <c r="DQG1002" t="s">
        <v>2074</v>
      </c>
      <c r="DQH1002" t="s">
        <v>2074</v>
      </c>
      <c r="DQI1002" t="s">
        <v>2074</v>
      </c>
      <c r="DQJ1002" t="s">
        <v>2074</v>
      </c>
      <c r="DQK1002" t="s">
        <v>2074</v>
      </c>
      <c r="DQL1002" t="s">
        <v>2074</v>
      </c>
      <c r="DQM1002" t="s">
        <v>2074</v>
      </c>
      <c r="DQN1002" t="s">
        <v>2074</v>
      </c>
      <c r="DQO1002" t="s">
        <v>2074</v>
      </c>
      <c r="DQP1002" t="s">
        <v>2074</v>
      </c>
      <c r="DQQ1002" t="s">
        <v>2074</v>
      </c>
      <c r="DQR1002" t="s">
        <v>2074</v>
      </c>
      <c r="DQS1002" t="s">
        <v>2074</v>
      </c>
      <c r="DQT1002" t="s">
        <v>2074</v>
      </c>
      <c r="DQU1002" t="s">
        <v>2074</v>
      </c>
      <c r="DQV1002" t="s">
        <v>2074</v>
      </c>
      <c r="DQW1002" t="s">
        <v>2074</v>
      </c>
      <c r="DQX1002" t="s">
        <v>2074</v>
      </c>
      <c r="DQY1002" t="s">
        <v>2074</v>
      </c>
      <c r="DQZ1002" t="s">
        <v>2074</v>
      </c>
      <c r="DRA1002" t="s">
        <v>2074</v>
      </c>
      <c r="DRB1002" t="s">
        <v>2074</v>
      </c>
      <c r="DRC1002" t="s">
        <v>2074</v>
      </c>
      <c r="DRD1002" t="s">
        <v>2074</v>
      </c>
      <c r="DRE1002" t="s">
        <v>2074</v>
      </c>
      <c r="DRF1002" t="s">
        <v>2074</v>
      </c>
      <c r="DRG1002" t="s">
        <v>2074</v>
      </c>
      <c r="DRH1002" t="s">
        <v>2074</v>
      </c>
      <c r="DRI1002" t="s">
        <v>2074</v>
      </c>
      <c r="DRJ1002" t="s">
        <v>2074</v>
      </c>
      <c r="DRK1002" t="s">
        <v>2074</v>
      </c>
      <c r="DRL1002" t="s">
        <v>2074</v>
      </c>
      <c r="DRM1002" t="s">
        <v>2074</v>
      </c>
      <c r="DRN1002" t="s">
        <v>2074</v>
      </c>
      <c r="DRO1002" t="s">
        <v>2074</v>
      </c>
      <c r="DRP1002" t="s">
        <v>2074</v>
      </c>
      <c r="DRQ1002" t="s">
        <v>2074</v>
      </c>
      <c r="DRR1002" t="s">
        <v>2074</v>
      </c>
      <c r="DRS1002" t="s">
        <v>2074</v>
      </c>
      <c r="DRT1002" t="s">
        <v>2074</v>
      </c>
      <c r="DRU1002" t="s">
        <v>2074</v>
      </c>
      <c r="DRV1002" t="s">
        <v>2074</v>
      </c>
      <c r="DRW1002" t="s">
        <v>2074</v>
      </c>
      <c r="DRX1002" t="s">
        <v>2074</v>
      </c>
      <c r="DRY1002" t="s">
        <v>2074</v>
      </c>
      <c r="DRZ1002" t="s">
        <v>2074</v>
      </c>
      <c r="DSA1002" t="s">
        <v>2074</v>
      </c>
      <c r="DSB1002" t="s">
        <v>2074</v>
      </c>
      <c r="DSC1002" t="s">
        <v>2074</v>
      </c>
      <c r="DSD1002" t="s">
        <v>2074</v>
      </c>
      <c r="DSE1002" t="s">
        <v>2074</v>
      </c>
      <c r="DSF1002" t="s">
        <v>2074</v>
      </c>
      <c r="DSG1002" t="s">
        <v>2074</v>
      </c>
      <c r="DSH1002" t="s">
        <v>2074</v>
      </c>
      <c r="DSI1002" t="s">
        <v>2074</v>
      </c>
      <c r="DSJ1002" t="s">
        <v>2074</v>
      </c>
      <c r="DSK1002" t="s">
        <v>2074</v>
      </c>
      <c r="DSL1002" t="s">
        <v>2074</v>
      </c>
      <c r="DSM1002" t="s">
        <v>2074</v>
      </c>
      <c r="DSN1002" t="s">
        <v>2074</v>
      </c>
      <c r="DSO1002" t="s">
        <v>2074</v>
      </c>
      <c r="DSP1002" t="s">
        <v>2074</v>
      </c>
      <c r="DSQ1002" t="s">
        <v>2074</v>
      </c>
      <c r="DSR1002" t="s">
        <v>2074</v>
      </c>
      <c r="DSS1002" t="s">
        <v>2074</v>
      </c>
      <c r="DST1002" t="s">
        <v>2074</v>
      </c>
      <c r="DSU1002" t="s">
        <v>2074</v>
      </c>
      <c r="DSV1002" t="s">
        <v>2074</v>
      </c>
      <c r="DSW1002" t="s">
        <v>2074</v>
      </c>
      <c r="DSX1002" t="s">
        <v>2074</v>
      </c>
      <c r="DSY1002" t="s">
        <v>2074</v>
      </c>
      <c r="DSZ1002" t="s">
        <v>2074</v>
      </c>
      <c r="DTA1002" t="s">
        <v>2074</v>
      </c>
      <c r="DTB1002" t="s">
        <v>2074</v>
      </c>
      <c r="DTC1002" t="s">
        <v>2074</v>
      </c>
      <c r="DTD1002" t="s">
        <v>2074</v>
      </c>
      <c r="DTE1002" t="s">
        <v>2074</v>
      </c>
      <c r="DTF1002" t="s">
        <v>2074</v>
      </c>
      <c r="DTG1002" t="s">
        <v>2074</v>
      </c>
      <c r="DTH1002" t="s">
        <v>2074</v>
      </c>
      <c r="DTI1002" t="s">
        <v>2074</v>
      </c>
      <c r="DTJ1002" t="s">
        <v>2074</v>
      </c>
      <c r="DTK1002" t="s">
        <v>2074</v>
      </c>
      <c r="DTL1002" t="s">
        <v>2074</v>
      </c>
      <c r="DTM1002" t="s">
        <v>2074</v>
      </c>
      <c r="DTN1002" t="s">
        <v>2074</v>
      </c>
      <c r="DTO1002" t="s">
        <v>2074</v>
      </c>
      <c r="DTP1002" t="s">
        <v>2074</v>
      </c>
      <c r="DTQ1002" t="s">
        <v>2074</v>
      </c>
      <c r="DTR1002" t="s">
        <v>2074</v>
      </c>
      <c r="DTS1002" t="s">
        <v>2074</v>
      </c>
      <c r="DTT1002" t="s">
        <v>2074</v>
      </c>
      <c r="DTU1002" t="s">
        <v>2074</v>
      </c>
      <c r="DTV1002" t="s">
        <v>2074</v>
      </c>
      <c r="DTW1002" t="s">
        <v>2074</v>
      </c>
      <c r="DTX1002" t="s">
        <v>2074</v>
      </c>
      <c r="DTY1002" t="s">
        <v>2074</v>
      </c>
      <c r="DTZ1002" t="s">
        <v>2074</v>
      </c>
      <c r="DUA1002" t="s">
        <v>2074</v>
      </c>
      <c r="DUB1002" t="s">
        <v>2074</v>
      </c>
      <c r="DUC1002" t="s">
        <v>2074</v>
      </c>
      <c r="DUD1002" t="s">
        <v>2074</v>
      </c>
      <c r="DUE1002" t="s">
        <v>2074</v>
      </c>
      <c r="DUF1002" t="s">
        <v>2074</v>
      </c>
      <c r="DUG1002" t="s">
        <v>2074</v>
      </c>
      <c r="DUH1002" t="s">
        <v>2074</v>
      </c>
      <c r="DUI1002" t="s">
        <v>2074</v>
      </c>
      <c r="DUJ1002" t="s">
        <v>2074</v>
      </c>
      <c r="DUK1002" t="s">
        <v>2074</v>
      </c>
      <c r="DUL1002" t="s">
        <v>2074</v>
      </c>
      <c r="DUM1002" t="s">
        <v>2074</v>
      </c>
      <c r="DUN1002" t="s">
        <v>2074</v>
      </c>
      <c r="DUO1002" t="s">
        <v>2074</v>
      </c>
      <c r="DUP1002" t="s">
        <v>2074</v>
      </c>
      <c r="DUQ1002" t="s">
        <v>2074</v>
      </c>
      <c r="DUR1002" t="s">
        <v>2074</v>
      </c>
      <c r="DUS1002" t="s">
        <v>2074</v>
      </c>
      <c r="DUT1002" t="s">
        <v>2074</v>
      </c>
      <c r="DUU1002" t="s">
        <v>2074</v>
      </c>
      <c r="DUV1002" t="s">
        <v>2074</v>
      </c>
      <c r="DUW1002" t="s">
        <v>2074</v>
      </c>
      <c r="DUX1002" t="s">
        <v>2074</v>
      </c>
      <c r="DUY1002" t="s">
        <v>2074</v>
      </c>
      <c r="DUZ1002" t="s">
        <v>2074</v>
      </c>
      <c r="DVA1002" t="s">
        <v>2074</v>
      </c>
      <c r="DVB1002" t="s">
        <v>2074</v>
      </c>
      <c r="DVC1002" t="s">
        <v>2074</v>
      </c>
      <c r="DVD1002" t="s">
        <v>2074</v>
      </c>
      <c r="DVE1002" t="s">
        <v>2074</v>
      </c>
      <c r="DVF1002" t="s">
        <v>2074</v>
      </c>
      <c r="DVG1002" t="s">
        <v>2074</v>
      </c>
      <c r="DVH1002" t="s">
        <v>2074</v>
      </c>
      <c r="DVI1002" t="s">
        <v>2074</v>
      </c>
      <c r="DVJ1002" t="s">
        <v>2074</v>
      </c>
      <c r="DVK1002" t="s">
        <v>2074</v>
      </c>
      <c r="DVL1002" t="s">
        <v>2074</v>
      </c>
      <c r="DVM1002" t="s">
        <v>2074</v>
      </c>
      <c r="DVN1002" t="s">
        <v>2074</v>
      </c>
      <c r="DVO1002" t="s">
        <v>2074</v>
      </c>
      <c r="DVP1002" t="s">
        <v>2074</v>
      </c>
      <c r="DVQ1002" t="s">
        <v>2074</v>
      </c>
      <c r="DVR1002" t="s">
        <v>2074</v>
      </c>
      <c r="DVS1002" t="s">
        <v>2074</v>
      </c>
      <c r="DVT1002" t="s">
        <v>2074</v>
      </c>
      <c r="DVU1002" t="s">
        <v>2074</v>
      </c>
      <c r="DVV1002" t="s">
        <v>2074</v>
      </c>
      <c r="DVW1002" t="s">
        <v>2074</v>
      </c>
      <c r="DVX1002" t="s">
        <v>2074</v>
      </c>
      <c r="DVY1002" t="s">
        <v>2074</v>
      </c>
      <c r="DVZ1002" t="s">
        <v>2074</v>
      </c>
      <c r="DWA1002" t="s">
        <v>2074</v>
      </c>
      <c r="DWB1002" t="s">
        <v>2074</v>
      </c>
      <c r="DWC1002" t="s">
        <v>2074</v>
      </c>
      <c r="DWD1002" t="s">
        <v>2074</v>
      </c>
      <c r="DWE1002" t="s">
        <v>2074</v>
      </c>
      <c r="DWF1002" t="s">
        <v>2074</v>
      </c>
      <c r="DWG1002" t="s">
        <v>2074</v>
      </c>
      <c r="DWH1002" t="s">
        <v>2074</v>
      </c>
      <c r="DWI1002" t="s">
        <v>2074</v>
      </c>
      <c r="DWJ1002" t="s">
        <v>2074</v>
      </c>
      <c r="DWK1002" t="s">
        <v>2074</v>
      </c>
      <c r="DWL1002" t="s">
        <v>2074</v>
      </c>
      <c r="DWM1002" t="s">
        <v>2074</v>
      </c>
      <c r="DWN1002" t="s">
        <v>2074</v>
      </c>
      <c r="DWO1002" t="s">
        <v>2074</v>
      </c>
      <c r="DWP1002" t="s">
        <v>2074</v>
      </c>
      <c r="DWQ1002" t="s">
        <v>2074</v>
      </c>
      <c r="DWR1002" t="s">
        <v>2074</v>
      </c>
      <c r="DWS1002" t="s">
        <v>2074</v>
      </c>
      <c r="DWT1002" t="s">
        <v>2074</v>
      </c>
      <c r="DWU1002" t="s">
        <v>2074</v>
      </c>
      <c r="DWV1002" t="s">
        <v>2074</v>
      </c>
      <c r="DWW1002" t="s">
        <v>2074</v>
      </c>
      <c r="DWX1002" t="s">
        <v>2074</v>
      </c>
      <c r="DWY1002" t="s">
        <v>2074</v>
      </c>
      <c r="DWZ1002" t="s">
        <v>2074</v>
      </c>
      <c r="DXA1002" t="s">
        <v>2074</v>
      </c>
      <c r="DXB1002" t="s">
        <v>2074</v>
      </c>
      <c r="DXC1002" t="s">
        <v>2074</v>
      </c>
      <c r="DXD1002" t="s">
        <v>2074</v>
      </c>
      <c r="DXE1002" t="s">
        <v>2074</v>
      </c>
      <c r="DXF1002" t="s">
        <v>2074</v>
      </c>
      <c r="DXG1002" t="s">
        <v>2074</v>
      </c>
      <c r="DXH1002" t="s">
        <v>2074</v>
      </c>
      <c r="DXI1002" t="s">
        <v>2074</v>
      </c>
      <c r="DXJ1002" t="s">
        <v>2074</v>
      </c>
      <c r="DXK1002" t="s">
        <v>2074</v>
      </c>
      <c r="DXL1002" t="s">
        <v>2074</v>
      </c>
      <c r="DXM1002" t="s">
        <v>2074</v>
      </c>
      <c r="DXN1002" t="s">
        <v>2074</v>
      </c>
      <c r="DXO1002" t="s">
        <v>2074</v>
      </c>
      <c r="DXP1002" t="s">
        <v>2074</v>
      </c>
      <c r="DXQ1002" t="s">
        <v>2074</v>
      </c>
      <c r="DXR1002" t="s">
        <v>2074</v>
      </c>
      <c r="DXS1002" t="s">
        <v>2074</v>
      </c>
      <c r="DXT1002" t="s">
        <v>2074</v>
      </c>
      <c r="DXU1002" t="s">
        <v>2074</v>
      </c>
      <c r="DXV1002" t="s">
        <v>2074</v>
      </c>
      <c r="DXW1002" t="s">
        <v>2074</v>
      </c>
      <c r="DXX1002" t="s">
        <v>2074</v>
      </c>
      <c r="DXY1002" t="s">
        <v>2074</v>
      </c>
      <c r="DXZ1002" t="s">
        <v>2074</v>
      </c>
      <c r="DYA1002" t="s">
        <v>2074</v>
      </c>
      <c r="DYB1002" t="s">
        <v>2074</v>
      </c>
      <c r="DYC1002" t="s">
        <v>2074</v>
      </c>
      <c r="DYD1002" t="s">
        <v>2074</v>
      </c>
      <c r="DYE1002" t="s">
        <v>2074</v>
      </c>
      <c r="DYF1002" t="s">
        <v>2074</v>
      </c>
      <c r="DYG1002" t="s">
        <v>2074</v>
      </c>
      <c r="DYH1002" t="s">
        <v>2074</v>
      </c>
      <c r="DYI1002" t="s">
        <v>2074</v>
      </c>
      <c r="DYJ1002" t="s">
        <v>2074</v>
      </c>
      <c r="DYK1002" t="s">
        <v>2074</v>
      </c>
      <c r="DYL1002" t="s">
        <v>2074</v>
      </c>
      <c r="DYM1002" t="s">
        <v>2074</v>
      </c>
      <c r="DYN1002" t="s">
        <v>2074</v>
      </c>
      <c r="DYO1002" t="s">
        <v>2074</v>
      </c>
      <c r="DYP1002" t="s">
        <v>2074</v>
      </c>
      <c r="DYQ1002" t="s">
        <v>2074</v>
      </c>
      <c r="DYR1002" t="s">
        <v>2074</v>
      </c>
      <c r="DYS1002" t="s">
        <v>2074</v>
      </c>
      <c r="DYT1002" t="s">
        <v>2074</v>
      </c>
      <c r="DYU1002" t="s">
        <v>2074</v>
      </c>
      <c r="DYV1002" t="s">
        <v>2074</v>
      </c>
      <c r="DYW1002" t="s">
        <v>2074</v>
      </c>
      <c r="DYX1002" t="s">
        <v>2074</v>
      </c>
      <c r="DYY1002" t="s">
        <v>2074</v>
      </c>
      <c r="DYZ1002" t="s">
        <v>2074</v>
      </c>
      <c r="DZA1002" t="s">
        <v>2074</v>
      </c>
      <c r="DZB1002" t="s">
        <v>2074</v>
      </c>
      <c r="DZC1002" t="s">
        <v>2074</v>
      </c>
      <c r="DZD1002" t="s">
        <v>2074</v>
      </c>
      <c r="DZE1002" t="s">
        <v>2074</v>
      </c>
      <c r="DZF1002" t="s">
        <v>2074</v>
      </c>
      <c r="DZG1002" t="s">
        <v>2074</v>
      </c>
      <c r="DZH1002" t="s">
        <v>2074</v>
      </c>
      <c r="DZI1002" t="s">
        <v>2074</v>
      </c>
      <c r="DZJ1002" t="s">
        <v>2074</v>
      </c>
      <c r="DZK1002" t="s">
        <v>2074</v>
      </c>
      <c r="DZL1002" t="s">
        <v>2074</v>
      </c>
      <c r="DZM1002" t="s">
        <v>2074</v>
      </c>
      <c r="DZN1002" t="s">
        <v>2074</v>
      </c>
      <c r="DZO1002" t="s">
        <v>2074</v>
      </c>
      <c r="DZP1002" t="s">
        <v>2074</v>
      </c>
      <c r="DZQ1002" t="s">
        <v>2074</v>
      </c>
      <c r="DZR1002" t="s">
        <v>2074</v>
      </c>
      <c r="DZS1002" t="s">
        <v>2074</v>
      </c>
      <c r="DZT1002" t="s">
        <v>2074</v>
      </c>
      <c r="DZU1002" t="s">
        <v>2074</v>
      </c>
      <c r="DZV1002" t="s">
        <v>2074</v>
      </c>
      <c r="DZW1002" t="s">
        <v>2074</v>
      </c>
      <c r="DZX1002" t="s">
        <v>2074</v>
      </c>
      <c r="DZY1002" t="s">
        <v>2074</v>
      </c>
      <c r="DZZ1002" t="s">
        <v>2074</v>
      </c>
      <c r="EAA1002" t="s">
        <v>2074</v>
      </c>
      <c r="EAB1002" t="s">
        <v>2074</v>
      </c>
      <c r="EAC1002" t="s">
        <v>2074</v>
      </c>
      <c r="EAD1002" t="s">
        <v>2074</v>
      </c>
      <c r="EAE1002" t="s">
        <v>2074</v>
      </c>
      <c r="EAF1002" t="s">
        <v>2074</v>
      </c>
      <c r="EAG1002" t="s">
        <v>2074</v>
      </c>
      <c r="EAH1002" t="s">
        <v>2074</v>
      </c>
      <c r="EAI1002" t="s">
        <v>2074</v>
      </c>
      <c r="EAJ1002" t="s">
        <v>2074</v>
      </c>
      <c r="EAK1002" t="s">
        <v>2074</v>
      </c>
      <c r="EAL1002" t="s">
        <v>2074</v>
      </c>
      <c r="EAM1002" t="s">
        <v>2074</v>
      </c>
      <c r="EAN1002" t="s">
        <v>2074</v>
      </c>
      <c r="EAO1002" t="s">
        <v>2074</v>
      </c>
      <c r="EAP1002" t="s">
        <v>2074</v>
      </c>
      <c r="EAQ1002" t="s">
        <v>2074</v>
      </c>
      <c r="EAR1002" t="s">
        <v>2074</v>
      </c>
      <c r="EAS1002" t="s">
        <v>2074</v>
      </c>
      <c r="EAT1002" t="s">
        <v>2074</v>
      </c>
      <c r="EAU1002" t="s">
        <v>2074</v>
      </c>
      <c r="EAV1002" t="s">
        <v>2074</v>
      </c>
      <c r="EAW1002" t="s">
        <v>2074</v>
      </c>
      <c r="EAX1002" t="s">
        <v>2074</v>
      </c>
      <c r="EAY1002" t="s">
        <v>2074</v>
      </c>
      <c r="EAZ1002" t="s">
        <v>2074</v>
      </c>
      <c r="EBA1002" t="s">
        <v>2074</v>
      </c>
      <c r="EBB1002" t="s">
        <v>2074</v>
      </c>
      <c r="EBC1002" t="s">
        <v>2074</v>
      </c>
      <c r="EBD1002" t="s">
        <v>2074</v>
      </c>
      <c r="EBE1002" t="s">
        <v>2074</v>
      </c>
      <c r="EBF1002" t="s">
        <v>2074</v>
      </c>
      <c r="EBG1002" t="s">
        <v>2074</v>
      </c>
      <c r="EBH1002" t="s">
        <v>2074</v>
      </c>
      <c r="EBI1002" t="s">
        <v>2074</v>
      </c>
      <c r="EBJ1002" t="s">
        <v>2074</v>
      </c>
      <c r="EBK1002" t="s">
        <v>2074</v>
      </c>
      <c r="EBL1002" t="s">
        <v>2074</v>
      </c>
      <c r="EBM1002" t="s">
        <v>2074</v>
      </c>
      <c r="EBN1002" t="s">
        <v>2074</v>
      </c>
      <c r="EBO1002" t="s">
        <v>2074</v>
      </c>
      <c r="EBP1002" t="s">
        <v>2074</v>
      </c>
      <c r="EBQ1002" t="s">
        <v>2074</v>
      </c>
      <c r="EBR1002" t="s">
        <v>2074</v>
      </c>
      <c r="EBS1002" t="s">
        <v>2074</v>
      </c>
      <c r="EBT1002" t="s">
        <v>2074</v>
      </c>
      <c r="EBU1002" t="s">
        <v>2074</v>
      </c>
      <c r="EBV1002" t="s">
        <v>2074</v>
      </c>
      <c r="EBW1002" t="s">
        <v>2074</v>
      </c>
      <c r="EBX1002" t="s">
        <v>2074</v>
      </c>
      <c r="EBY1002" t="s">
        <v>2074</v>
      </c>
      <c r="EBZ1002" t="s">
        <v>2074</v>
      </c>
      <c r="ECA1002" t="s">
        <v>2074</v>
      </c>
      <c r="ECB1002" t="s">
        <v>2074</v>
      </c>
      <c r="ECC1002" t="s">
        <v>2074</v>
      </c>
      <c r="ECD1002" t="s">
        <v>2074</v>
      </c>
      <c r="ECE1002" t="s">
        <v>2074</v>
      </c>
      <c r="ECF1002" t="s">
        <v>2074</v>
      </c>
      <c r="ECG1002" t="s">
        <v>2074</v>
      </c>
      <c r="ECH1002" t="s">
        <v>2074</v>
      </c>
      <c r="ECI1002" t="s">
        <v>2074</v>
      </c>
      <c r="ECJ1002" t="s">
        <v>2074</v>
      </c>
      <c r="ECK1002" t="s">
        <v>2074</v>
      </c>
      <c r="ECL1002" t="s">
        <v>2074</v>
      </c>
      <c r="ECM1002" t="s">
        <v>2074</v>
      </c>
      <c r="ECN1002" t="s">
        <v>2074</v>
      </c>
      <c r="ECO1002" t="s">
        <v>2074</v>
      </c>
      <c r="ECP1002" t="s">
        <v>2074</v>
      </c>
      <c r="ECQ1002" t="s">
        <v>2074</v>
      </c>
      <c r="ECR1002" t="s">
        <v>2074</v>
      </c>
      <c r="ECS1002" t="s">
        <v>2074</v>
      </c>
      <c r="ECT1002" t="s">
        <v>2074</v>
      </c>
      <c r="ECU1002" t="s">
        <v>2074</v>
      </c>
      <c r="ECV1002" t="s">
        <v>2074</v>
      </c>
      <c r="ECW1002" t="s">
        <v>2074</v>
      </c>
      <c r="ECX1002" t="s">
        <v>2074</v>
      </c>
      <c r="ECY1002" t="s">
        <v>2074</v>
      </c>
      <c r="ECZ1002" t="s">
        <v>2074</v>
      </c>
      <c r="EDA1002" t="s">
        <v>2074</v>
      </c>
      <c r="EDB1002" t="s">
        <v>2074</v>
      </c>
      <c r="EDC1002" t="s">
        <v>2074</v>
      </c>
      <c r="EDD1002" t="s">
        <v>2074</v>
      </c>
      <c r="EDE1002" t="s">
        <v>2074</v>
      </c>
      <c r="EDF1002" t="s">
        <v>2074</v>
      </c>
      <c r="EDG1002" t="s">
        <v>2074</v>
      </c>
      <c r="EDH1002" t="s">
        <v>2074</v>
      </c>
      <c r="EDI1002" t="s">
        <v>2074</v>
      </c>
      <c r="EDJ1002" t="s">
        <v>2074</v>
      </c>
      <c r="EDK1002" t="s">
        <v>2074</v>
      </c>
      <c r="EDL1002" t="s">
        <v>2074</v>
      </c>
      <c r="EDM1002" t="s">
        <v>2074</v>
      </c>
      <c r="EDN1002" t="s">
        <v>2074</v>
      </c>
      <c r="EDO1002" t="s">
        <v>2074</v>
      </c>
      <c r="EDP1002" t="s">
        <v>2074</v>
      </c>
      <c r="EDQ1002" t="s">
        <v>2074</v>
      </c>
      <c r="EDR1002" t="s">
        <v>2074</v>
      </c>
      <c r="EDS1002" t="s">
        <v>2074</v>
      </c>
      <c r="EDT1002" t="s">
        <v>2074</v>
      </c>
      <c r="EDU1002" t="s">
        <v>2074</v>
      </c>
      <c r="EDV1002" t="s">
        <v>2074</v>
      </c>
      <c r="EDW1002" t="s">
        <v>2074</v>
      </c>
      <c r="EDX1002" t="s">
        <v>2074</v>
      </c>
      <c r="EDY1002" t="s">
        <v>2074</v>
      </c>
      <c r="EDZ1002" t="s">
        <v>2074</v>
      </c>
      <c r="EEA1002" t="s">
        <v>2074</v>
      </c>
      <c r="EEB1002" t="s">
        <v>2074</v>
      </c>
      <c r="EEC1002" t="s">
        <v>2074</v>
      </c>
      <c r="EED1002" t="s">
        <v>2074</v>
      </c>
      <c r="EEE1002" t="s">
        <v>2074</v>
      </c>
      <c r="EEF1002" t="s">
        <v>2074</v>
      </c>
      <c r="EEG1002" t="s">
        <v>2074</v>
      </c>
      <c r="EEH1002" t="s">
        <v>2074</v>
      </c>
      <c r="EEI1002" t="s">
        <v>2074</v>
      </c>
      <c r="EEJ1002" t="s">
        <v>2074</v>
      </c>
      <c r="EEK1002" t="s">
        <v>2074</v>
      </c>
      <c r="EEL1002" t="s">
        <v>2074</v>
      </c>
      <c r="EEM1002" t="s">
        <v>2074</v>
      </c>
      <c r="EEN1002" t="s">
        <v>2074</v>
      </c>
      <c r="EEO1002" t="s">
        <v>2074</v>
      </c>
      <c r="EEP1002" t="s">
        <v>2074</v>
      </c>
      <c r="EEQ1002" t="s">
        <v>2074</v>
      </c>
      <c r="EER1002" t="s">
        <v>2074</v>
      </c>
      <c r="EES1002" t="s">
        <v>2074</v>
      </c>
      <c r="EET1002" t="s">
        <v>2074</v>
      </c>
      <c r="EEU1002" t="s">
        <v>2074</v>
      </c>
      <c r="EEV1002" t="s">
        <v>2074</v>
      </c>
      <c r="EEW1002" t="s">
        <v>2074</v>
      </c>
      <c r="EEX1002" t="s">
        <v>2074</v>
      </c>
      <c r="EEY1002" t="s">
        <v>2074</v>
      </c>
      <c r="EEZ1002" t="s">
        <v>2074</v>
      </c>
      <c r="EFA1002" t="s">
        <v>2074</v>
      </c>
      <c r="EFB1002" t="s">
        <v>2074</v>
      </c>
      <c r="EFC1002" t="s">
        <v>2074</v>
      </c>
      <c r="EFD1002" t="s">
        <v>2074</v>
      </c>
      <c r="EFE1002" t="s">
        <v>2074</v>
      </c>
      <c r="EFF1002" t="s">
        <v>2074</v>
      </c>
      <c r="EFG1002" t="s">
        <v>2074</v>
      </c>
      <c r="EFH1002" t="s">
        <v>2074</v>
      </c>
      <c r="EFI1002" t="s">
        <v>2074</v>
      </c>
      <c r="EFJ1002" t="s">
        <v>2074</v>
      </c>
      <c r="EFK1002" t="s">
        <v>2074</v>
      </c>
      <c r="EFL1002" t="s">
        <v>2074</v>
      </c>
      <c r="EFM1002" t="s">
        <v>2074</v>
      </c>
      <c r="EFN1002" t="s">
        <v>2074</v>
      </c>
      <c r="EFO1002" t="s">
        <v>2074</v>
      </c>
      <c r="EFP1002" t="s">
        <v>2074</v>
      </c>
      <c r="EFQ1002" t="s">
        <v>2074</v>
      </c>
      <c r="EFR1002" t="s">
        <v>2074</v>
      </c>
      <c r="EFS1002" t="s">
        <v>2074</v>
      </c>
      <c r="EFT1002" t="s">
        <v>2074</v>
      </c>
      <c r="EFU1002" t="s">
        <v>2074</v>
      </c>
      <c r="EFV1002" t="s">
        <v>2074</v>
      </c>
      <c r="EFW1002" t="s">
        <v>2074</v>
      </c>
      <c r="EFX1002" t="s">
        <v>2074</v>
      </c>
      <c r="EFY1002" t="s">
        <v>2074</v>
      </c>
      <c r="EFZ1002" t="s">
        <v>2074</v>
      </c>
      <c r="EGA1002" t="s">
        <v>2074</v>
      </c>
      <c r="EGB1002" t="s">
        <v>2074</v>
      </c>
      <c r="EGC1002" t="s">
        <v>2074</v>
      </c>
      <c r="EGD1002" t="s">
        <v>2074</v>
      </c>
      <c r="EGE1002" t="s">
        <v>2074</v>
      </c>
      <c r="EGF1002" t="s">
        <v>2074</v>
      </c>
      <c r="EGG1002" t="s">
        <v>2074</v>
      </c>
      <c r="EGH1002" t="s">
        <v>2074</v>
      </c>
      <c r="EGI1002" t="s">
        <v>2074</v>
      </c>
      <c r="EGJ1002" t="s">
        <v>2074</v>
      </c>
      <c r="EGK1002" t="s">
        <v>2074</v>
      </c>
      <c r="EGL1002" t="s">
        <v>2074</v>
      </c>
      <c r="EGM1002" t="s">
        <v>2074</v>
      </c>
      <c r="EGN1002" t="s">
        <v>2074</v>
      </c>
      <c r="EGO1002" t="s">
        <v>2074</v>
      </c>
      <c r="EGP1002" t="s">
        <v>2074</v>
      </c>
      <c r="EGQ1002" t="s">
        <v>2074</v>
      </c>
      <c r="EGR1002" t="s">
        <v>2074</v>
      </c>
      <c r="EGS1002" t="s">
        <v>2074</v>
      </c>
      <c r="EGT1002" t="s">
        <v>2074</v>
      </c>
      <c r="EGU1002" t="s">
        <v>2074</v>
      </c>
      <c r="EGV1002" t="s">
        <v>2074</v>
      </c>
      <c r="EGW1002" t="s">
        <v>2074</v>
      </c>
      <c r="EGX1002" t="s">
        <v>2074</v>
      </c>
      <c r="EGY1002" t="s">
        <v>2074</v>
      </c>
      <c r="EGZ1002" t="s">
        <v>2074</v>
      </c>
      <c r="EHA1002" t="s">
        <v>2074</v>
      </c>
      <c r="EHB1002" t="s">
        <v>2074</v>
      </c>
      <c r="EHC1002" t="s">
        <v>2074</v>
      </c>
      <c r="EHD1002" t="s">
        <v>2074</v>
      </c>
      <c r="EHE1002" t="s">
        <v>2074</v>
      </c>
      <c r="EHF1002" t="s">
        <v>2074</v>
      </c>
      <c r="EHG1002" t="s">
        <v>2074</v>
      </c>
      <c r="EHH1002" t="s">
        <v>2074</v>
      </c>
      <c r="EHI1002" t="s">
        <v>2074</v>
      </c>
      <c r="EHJ1002" t="s">
        <v>2074</v>
      </c>
      <c r="EHK1002" t="s">
        <v>2074</v>
      </c>
      <c r="EHL1002" t="s">
        <v>2074</v>
      </c>
      <c r="EHM1002" t="s">
        <v>2074</v>
      </c>
      <c r="EHN1002" t="s">
        <v>2074</v>
      </c>
      <c r="EHO1002" t="s">
        <v>2074</v>
      </c>
      <c r="EHP1002" t="s">
        <v>2074</v>
      </c>
      <c r="EHQ1002" t="s">
        <v>2074</v>
      </c>
      <c r="EHR1002" t="s">
        <v>2074</v>
      </c>
      <c r="EHS1002" t="s">
        <v>2074</v>
      </c>
      <c r="EHT1002" t="s">
        <v>2074</v>
      </c>
      <c r="EHU1002" t="s">
        <v>2074</v>
      </c>
      <c r="EHV1002" t="s">
        <v>2074</v>
      </c>
      <c r="EHW1002" t="s">
        <v>2074</v>
      </c>
      <c r="EHX1002" t="s">
        <v>2074</v>
      </c>
      <c r="EHY1002" t="s">
        <v>2074</v>
      </c>
      <c r="EHZ1002" t="s">
        <v>2074</v>
      </c>
      <c r="EIA1002" t="s">
        <v>2074</v>
      </c>
      <c r="EIB1002" t="s">
        <v>2074</v>
      </c>
      <c r="EIC1002" t="s">
        <v>2074</v>
      </c>
      <c r="EID1002" t="s">
        <v>2074</v>
      </c>
      <c r="EIE1002" t="s">
        <v>2074</v>
      </c>
      <c r="EIF1002" t="s">
        <v>2074</v>
      </c>
      <c r="EIG1002" t="s">
        <v>2074</v>
      </c>
      <c r="EIH1002" t="s">
        <v>2074</v>
      </c>
      <c r="EII1002" t="s">
        <v>2074</v>
      </c>
      <c r="EIJ1002" t="s">
        <v>2074</v>
      </c>
      <c r="EIK1002" t="s">
        <v>2074</v>
      </c>
      <c r="EIL1002" t="s">
        <v>2074</v>
      </c>
      <c r="EIM1002" t="s">
        <v>2074</v>
      </c>
      <c r="EIN1002" t="s">
        <v>2074</v>
      </c>
      <c r="EIO1002" t="s">
        <v>2074</v>
      </c>
      <c r="EIP1002" t="s">
        <v>2074</v>
      </c>
      <c r="EIQ1002" t="s">
        <v>2074</v>
      </c>
      <c r="EIR1002" t="s">
        <v>2074</v>
      </c>
      <c r="EIS1002" t="s">
        <v>2074</v>
      </c>
      <c r="EIT1002" t="s">
        <v>2074</v>
      </c>
      <c r="EIU1002" t="s">
        <v>2074</v>
      </c>
      <c r="EIV1002" t="s">
        <v>2074</v>
      </c>
      <c r="EIW1002" t="s">
        <v>2074</v>
      </c>
      <c r="EIX1002" t="s">
        <v>2074</v>
      </c>
      <c r="EIY1002" t="s">
        <v>2074</v>
      </c>
      <c r="EIZ1002" t="s">
        <v>2074</v>
      </c>
      <c r="EJA1002" t="s">
        <v>2074</v>
      </c>
      <c r="EJB1002" t="s">
        <v>2074</v>
      </c>
      <c r="EJC1002" t="s">
        <v>2074</v>
      </c>
      <c r="EJD1002" t="s">
        <v>2074</v>
      </c>
      <c r="EJE1002" t="s">
        <v>2074</v>
      </c>
      <c r="EJF1002" t="s">
        <v>2074</v>
      </c>
      <c r="EJG1002" t="s">
        <v>2074</v>
      </c>
      <c r="EJH1002" t="s">
        <v>2074</v>
      </c>
      <c r="EJI1002" t="s">
        <v>2074</v>
      </c>
      <c r="EJJ1002" t="s">
        <v>2074</v>
      </c>
      <c r="EJK1002" t="s">
        <v>2074</v>
      </c>
      <c r="EJL1002" t="s">
        <v>2074</v>
      </c>
      <c r="EJM1002" t="s">
        <v>2074</v>
      </c>
      <c r="EJN1002" t="s">
        <v>2074</v>
      </c>
      <c r="EJO1002" t="s">
        <v>2074</v>
      </c>
      <c r="EJP1002" t="s">
        <v>2074</v>
      </c>
      <c r="EJQ1002" t="s">
        <v>2074</v>
      </c>
      <c r="EJR1002" t="s">
        <v>2074</v>
      </c>
      <c r="EJS1002" t="s">
        <v>2074</v>
      </c>
      <c r="EJT1002" t="s">
        <v>2074</v>
      </c>
      <c r="EJU1002" t="s">
        <v>2074</v>
      </c>
      <c r="EJV1002" t="s">
        <v>2074</v>
      </c>
      <c r="EJW1002" t="s">
        <v>2074</v>
      </c>
      <c r="EJX1002" t="s">
        <v>2074</v>
      </c>
      <c r="EJY1002" t="s">
        <v>2074</v>
      </c>
      <c r="EJZ1002" t="s">
        <v>2074</v>
      </c>
      <c r="EKA1002" t="s">
        <v>2074</v>
      </c>
      <c r="EKB1002" t="s">
        <v>2074</v>
      </c>
      <c r="EKC1002" t="s">
        <v>2074</v>
      </c>
      <c r="EKD1002" t="s">
        <v>2074</v>
      </c>
      <c r="EKE1002" t="s">
        <v>2074</v>
      </c>
      <c r="EKF1002" t="s">
        <v>2074</v>
      </c>
      <c r="EKG1002" t="s">
        <v>2074</v>
      </c>
      <c r="EKH1002" t="s">
        <v>2074</v>
      </c>
      <c r="EKI1002" t="s">
        <v>2074</v>
      </c>
      <c r="EKJ1002" t="s">
        <v>2074</v>
      </c>
      <c r="EKK1002" t="s">
        <v>2074</v>
      </c>
      <c r="EKL1002" t="s">
        <v>2074</v>
      </c>
      <c r="EKM1002" t="s">
        <v>2074</v>
      </c>
      <c r="EKN1002" t="s">
        <v>2074</v>
      </c>
      <c r="EKO1002" t="s">
        <v>2074</v>
      </c>
      <c r="EKP1002" t="s">
        <v>2074</v>
      </c>
      <c r="EKQ1002" t="s">
        <v>2074</v>
      </c>
      <c r="EKR1002" t="s">
        <v>2074</v>
      </c>
      <c r="EKS1002" t="s">
        <v>2074</v>
      </c>
      <c r="EKT1002" t="s">
        <v>2074</v>
      </c>
      <c r="EKU1002" t="s">
        <v>2074</v>
      </c>
      <c r="EKV1002" t="s">
        <v>2074</v>
      </c>
      <c r="EKW1002" t="s">
        <v>2074</v>
      </c>
      <c r="EKX1002" t="s">
        <v>2074</v>
      </c>
      <c r="EKY1002" t="s">
        <v>2074</v>
      </c>
      <c r="EKZ1002" t="s">
        <v>2074</v>
      </c>
      <c r="ELA1002" t="s">
        <v>2074</v>
      </c>
      <c r="ELB1002" t="s">
        <v>2074</v>
      </c>
      <c r="ELC1002" t="s">
        <v>2074</v>
      </c>
      <c r="ELD1002" t="s">
        <v>2074</v>
      </c>
      <c r="ELE1002" t="s">
        <v>2074</v>
      </c>
      <c r="ELF1002" t="s">
        <v>2074</v>
      </c>
      <c r="ELG1002" t="s">
        <v>2074</v>
      </c>
      <c r="ELH1002" t="s">
        <v>2074</v>
      </c>
      <c r="ELI1002" t="s">
        <v>2074</v>
      </c>
      <c r="ELJ1002" t="s">
        <v>2074</v>
      </c>
      <c r="ELK1002" t="s">
        <v>2074</v>
      </c>
      <c r="ELL1002" t="s">
        <v>2074</v>
      </c>
      <c r="ELM1002" t="s">
        <v>2074</v>
      </c>
      <c r="ELN1002" t="s">
        <v>2074</v>
      </c>
      <c r="ELO1002" t="s">
        <v>2074</v>
      </c>
      <c r="ELP1002" t="s">
        <v>2074</v>
      </c>
      <c r="ELQ1002" t="s">
        <v>2074</v>
      </c>
      <c r="ELR1002" t="s">
        <v>2074</v>
      </c>
      <c r="ELS1002" t="s">
        <v>2074</v>
      </c>
      <c r="ELT1002" t="s">
        <v>2074</v>
      </c>
      <c r="ELU1002" t="s">
        <v>2074</v>
      </c>
      <c r="ELV1002" t="s">
        <v>2074</v>
      </c>
      <c r="ELW1002" t="s">
        <v>2074</v>
      </c>
      <c r="ELX1002" t="s">
        <v>2074</v>
      </c>
      <c r="ELY1002" t="s">
        <v>2074</v>
      </c>
      <c r="ELZ1002" t="s">
        <v>2074</v>
      </c>
      <c r="EMA1002" t="s">
        <v>2074</v>
      </c>
      <c r="EMB1002" t="s">
        <v>2074</v>
      </c>
      <c r="EMC1002" t="s">
        <v>2074</v>
      </c>
      <c r="EMD1002" t="s">
        <v>2074</v>
      </c>
      <c r="EME1002" t="s">
        <v>2074</v>
      </c>
      <c r="EMF1002" t="s">
        <v>2074</v>
      </c>
      <c r="EMG1002" t="s">
        <v>2074</v>
      </c>
      <c r="EMH1002" t="s">
        <v>2074</v>
      </c>
      <c r="EMI1002" t="s">
        <v>2074</v>
      </c>
      <c r="EMJ1002" t="s">
        <v>2074</v>
      </c>
      <c r="EMK1002" t="s">
        <v>2074</v>
      </c>
      <c r="EML1002" t="s">
        <v>2074</v>
      </c>
      <c r="EMM1002" t="s">
        <v>2074</v>
      </c>
      <c r="EMN1002" t="s">
        <v>2074</v>
      </c>
      <c r="EMO1002" t="s">
        <v>2074</v>
      </c>
      <c r="EMP1002" t="s">
        <v>2074</v>
      </c>
      <c r="EMQ1002" t="s">
        <v>2074</v>
      </c>
      <c r="EMR1002" t="s">
        <v>2074</v>
      </c>
      <c r="EMS1002" t="s">
        <v>2074</v>
      </c>
      <c r="EMT1002" t="s">
        <v>2074</v>
      </c>
      <c r="EMU1002" t="s">
        <v>2074</v>
      </c>
      <c r="EMV1002" t="s">
        <v>2074</v>
      </c>
      <c r="EMW1002" t="s">
        <v>2074</v>
      </c>
      <c r="EMX1002" t="s">
        <v>2074</v>
      </c>
      <c r="EMY1002" t="s">
        <v>2074</v>
      </c>
      <c r="EMZ1002" t="s">
        <v>2074</v>
      </c>
      <c r="ENA1002" t="s">
        <v>2074</v>
      </c>
      <c r="ENB1002" t="s">
        <v>2074</v>
      </c>
      <c r="ENC1002" t="s">
        <v>2074</v>
      </c>
      <c r="END1002" t="s">
        <v>2074</v>
      </c>
      <c r="ENE1002" t="s">
        <v>2074</v>
      </c>
      <c r="ENF1002" t="s">
        <v>2074</v>
      </c>
      <c r="ENG1002" t="s">
        <v>2074</v>
      </c>
      <c r="ENH1002" t="s">
        <v>2074</v>
      </c>
      <c r="ENI1002" t="s">
        <v>2074</v>
      </c>
      <c r="ENJ1002" t="s">
        <v>2074</v>
      </c>
      <c r="ENK1002" t="s">
        <v>2074</v>
      </c>
      <c r="ENL1002" t="s">
        <v>2074</v>
      </c>
      <c r="ENM1002" t="s">
        <v>2074</v>
      </c>
      <c r="ENN1002" t="s">
        <v>2074</v>
      </c>
      <c r="ENO1002" t="s">
        <v>2074</v>
      </c>
      <c r="ENP1002" t="s">
        <v>2074</v>
      </c>
      <c r="ENQ1002" t="s">
        <v>2074</v>
      </c>
      <c r="ENR1002" t="s">
        <v>2074</v>
      </c>
      <c r="ENS1002" t="s">
        <v>2074</v>
      </c>
      <c r="ENT1002" t="s">
        <v>2074</v>
      </c>
      <c r="ENU1002" t="s">
        <v>2074</v>
      </c>
      <c r="ENV1002" t="s">
        <v>2074</v>
      </c>
      <c r="ENW1002" t="s">
        <v>2074</v>
      </c>
      <c r="ENX1002" t="s">
        <v>2074</v>
      </c>
      <c r="ENY1002" t="s">
        <v>2074</v>
      </c>
      <c r="ENZ1002" t="s">
        <v>2074</v>
      </c>
      <c r="EOA1002" t="s">
        <v>2074</v>
      </c>
      <c r="EOB1002" t="s">
        <v>2074</v>
      </c>
      <c r="EOC1002" t="s">
        <v>2074</v>
      </c>
      <c r="EOD1002" t="s">
        <v>2074</v>
      </c>
      <c r="EOE1002" t="s">
        <v>2074</v>
      </c>
      <c r="EOF1002" t="s">
        <v>2074</v>
      </c>
      <c r="EOG1002" t="s">
        <v>2074</v>
      </c>
      <c r="EOH1002" t="s">
        <v>2074</v>
      </c>
      <c r="EOI1002" t="s">
        <v>2074</v>
      </c>
      <c r="EOJ1002" t="s">
        <v>2074</v>
      </c>
      <c r="EOK1002" t="s">
        <v>2074</v>
      </c>
      <c r="EOL1002" t="s">
        <v>2074</v>
      </c>
      <c r="EOM1002" t="s">
        <v>2074</v>
      </c>
      <c r="EON1002" t="s">
        <v>2074</v>
      </c>
      <c r="EOO1002" t="s">
        <v>2074</v>
      </c>
      <c r="EOP1002" t="s">
        <v>2074</v>
      </c>
      <c r="EOQ1002" t="s">
        <v>2074</v>
      </c>
      <c r="EOR1002" t="s">
        <v>2074</v>
      </c>
      <c r="EOS1002" t="s">
        <v>2074</v>
      </c>
      <c r="EOT1002" t="s">
        <v>2074</v>
      </c>
      <c r="EOU1002" t="s">
        <v>2074</v>
      </c>
      <c r="EOV1002" t="s">
        <v>2074</v>
      </c>
      <c r="EOW1002" t="s">
        <v>2074</v>
      </c>
      <c r="EOX1002" t="s">
        <v>2074</v>
      </c>
      <c r="EOY1002" t="s">
        <v>2074</v>
      </c>
      <c r="EOZ1002" t="s">
        <v>2074</v>
      </c>
      <c r="EPA1002" t="s">
        <v>2074</v>
      </c>
      <c r="EPB1002" t="s">
        <v>2074</v>
      </c>
      <c r="EPC1002" t="s">
        <v>2074</v>
      </c>
      <c r="EPD1002" t="s">
        <v>2074</v>
      </c>
      <c r="EPE1002" t="s">
        <v>2074</v>
      </c>
      <c r="EPF1002" t="s">
        <v>2074</v>
      </c>
      <c r="EPG1002" t="s">
        <v>2074</v>
      </c>
      <c r="EPH1002" t="s">
        <v>2074</v>
      </c>
      <c r="EPI1002" t="s">
        <v>2074</v>
      </c>
      <c r="EPJ1002" t="s">
        <v>2074</v>
      </c>
      <c r="EPK1002" t="s">
        <v>2074</v>
      </c>
      <c r="EPL1002" t="s">
        <v>2074</v>
      </c>
      <c r="EPM1002" t="s">
        <v>2074</v>
      </c>
      <c r="EPN1002" t="s">
        <v>2074</v>
      </c>
      <c r="EPO1002" t="s">
        <v>2074</v>
      </c>
      <c r="EPP1002" t="s">
        <v>2074</v>
      </c>
      <c r="EPQ1002" t="s">
        <v>2074</v>
      </c>
      <c r="EPR1002" t="s">
        <v>2074</v>
      </c>
      <c r="EPS1002" t="s">
        <v>2074</v>
      </c>
      <c r="EPT1002" t="s">
        <v>2074</v>
      </c>
      <c r="EPU1002" t="s">
        <v>2074</v>
      </c>
      <c r="EPV1002" t="s">
        <v>2074</v>
      </c>
      <c r="EPW1002" t="s">
        <v>2074</v>
      </c>
      <c r="EPX1002" t="s">
        <v>2074</v>
      </c>
      <c r="EPY1002" t="s">
        <v>2074</v>
      </c>
      <c r="EPZ1002" t="s">
        <v>2074</v>
      </c>
      <c r="EQA1002" t="s">
        <v>2074</v>
      </c>
      <c r="EQB1002" t="s">
        <v>2074</v>
      </c>
      <c r="EQC1002" t="s">
        <v>2074</v>
      </c>
      <c r="EQD1002" t="s">
        <v>2074</v>
      </c>
      <c r="EQE1002" t="s">
        <v>2074</v>
      </c>
      <c r="EQF1002" t="s">
        <v>2074</v>
      </c>
      <c r="EQG1002" t="s">
        <v>2074</v>
      </c>
      <c r="EQH1002" t="s">
        <v>2074</v>
      </c>
      <c r="EQI1002" t="s">
        <v>2074</v>
      </c>
      <c r="EQJ1002" t="s">
        <v>2074</v>
      </c>
      <c r="EQK1002" t="s">
        <v>2074</v>
      </c>
      <c r="EQL1002" t="s">
        <v>2074</v>
      </c>
      <c r="EQM1002" t="s">
        <v>2074</v>
      </c>
      <c r="EQN1002" t="s">
        <v>2074</v>
      </c>
      <c r="EQO1002" t="s">
        <v>2074</v>
      </c>
      <c r="EQP1002" t="s">
        <v>2074</v>
      </c>
      <c r="EQQ1002" t="s">
        <v>2074</v>
      </c>
      <c r="EQR1002" t="s">
        <v>2074</v>
      </c>
      <c r="EQS1002" t="s">
        <v>2074</v>
      </c>
      <c r="EQT1002" t="s">
        <v>2074</v>
      </c>
      <c r="EQU1002" t="s">
        <v>2074</v>
      </c>
      <c r="EQV1002" t="s">
        <v>2074</v>
      </c>
      <c r="EQW1002" t="s">
        <v>2074</v>
      </c>
      <c r="EQX1002" t="s">
        <v>2074</v>
      </c>
      <c r="EQY1002" t="s">
        <v>2074</v>
      </c>
      <c r="EQZ1002" t="s">
        <v>2074</v>
      </c>
      <c r="ERA1002" t="s">
        <v>2074</v>
      </c>
      <c r="ERB1002" t="s">
        <v>2074</v>
      </c>
      <c r="ERC1002" t="s">
        <v>2074</v>
      </c>
      <c r="ERD1002" t="s">
        <v>2074</v>
      </c>
      <c r="ERE1002" t="s">
        <v>2074</v>
      </c>
      <c r="ERF1002" t="s">
        <v>2074</v>
      </c>
      <c r="ERG1002" t="s">
        <v>2074</v>
      </c>
      <c r="ERH1002" t="s">
        <v>2074</v>
      </c>
      <c r="ERI1002" t="s">
        <v>2074</v>
      </c>
      <c r="ERJ1002" t="s">
        <v>2074</v>
      </c>
      <c r="ERK1002" t="s">
        <v>2074</v>
      </c>
      <c r="ERL1002" t="s">
        <v>2074</v>
      </c>
      <c r="ERM1002" t="s">
        <v>2074</v>
      </c>
      <c r="ERN1002" t="s">
        <v>2074</v>
      </c>
      <c r="ERO1002" t="s">
        <v>2074</v>
      </c>
      <c r="ERP1002" t="s">
        <v>2074</v>
      </c>
      <c r="ERQ1002" t="s">
        <v>2074</v>
      </c>
      <c r="ERR1002" t="s">
        <v>2074</v>
      </c>
      <c r="ERS1002" t="s">
        <v>2074</v>
      </c>
      <c r="ERT1002" t="s">
        <v>2074</v>
      </c>
      <c r="ERU1002" t="s">
        <v>2074</v>
      </c>
      <c r="ERV1002" t="s">
        <v>2074</v>
      </c>
      <c r="ERW1002" t="s">
        <v>2074</v>
      </c>
      <c r="ERX1002" t="s">
        <v>2074</v>
      </c>
      <c r="ERY1002" t="s">
        <v>2074</v>
      </c>
      <c r="ERZ1002" t="s">
        <v>2074</v>
      </c>
      <c r="ESA1002" t="s">
        <v>2074</v>
      </c>
      <c r="ESB1002" t="s">
        <v>2074</v>
      </c>
      <c r="ESC1002" t="s">
        <v>2074</v>
      </c>
      <c r="ESD1002" t="s">
        <v>2074</v>
      </c>
      <c r="ESE1002" t="s">
        <v>2074</v>
      </c>
      <c r="ESF1002" t="s">
        <v>2074</v>
      </c>
      <c r="ESG1002" t="s">
        <v>2074</v>
      </c>
      <c r="ESH1002" t="s">
        <v>2074</v>
      </c>
      <c r="ESI1002" t="s">
        <v>2074</v>
      </c>
      <c r="ESJ1002" t="s">
        <v>2074</v>
      </c>
      <c r="ESK1002" t="s">
        <v>2074</v>
      </c>
      <c r="ESL1002" t="s">
        <v>2074</v>
      </c>
      <c r="ESM1002" t="s">
        <v>2074</v>
      </c>
      <c r="ESN1002" t="s">
        <v>2074</v>
      </c>
      <c r="ESO1002" t="s">
        <v>2074</v>
      </c>
      <c r="ESP1002" t="s">
        <v>2074</v>
      </c>
      <c r="ESQ1002" t="s">
        <v>2074</v>
      </c>
      <c r="ESR1002" t="s">
        <v>2074</v>
      </c>
      <c r="ESS1002" t="s">
        <v>2074</v>
      </c>
      <c r="EST1002" t="s">
        <v>2074</v>
      </c>
      <c r="ESU1002" t="s">
        <v>2074</v>
      </c>
      <c r="ESV1002" t="s">
        <v>2074</v>
      </c>
      <c r="ESW1002" t="s">
        <v>2074</v>
      </c>
      <c r="ESX1002" t="s">
        <v>2074</v>
      </c>
      <c r="ESY1002" t="s">
        <v>2074</v>
      </c>
      <c r="ESZ1002" t="s">
        <v>2074</v>
      </c>
      <c r="ETA1002" t="s">
        <v>2074</v>
      </c>
      <c r="ETB1002" t="s">
        <v>2074</v>
      </c>
      <c r="ETC1002" t="s">
        <v>2074</v>
      </c>
      <c r="ETD1002" t="s">
        <v>2074</v>
      </c>
      <c r="ETE1002" t="s">
        <v>2074</v>
      </c>
      <c r="ETF1002" t="s">
        <v>2074</v>
      </c>
      <c r="ETG1002" t="s">
        <v>2074</v>
      </c>
      <c r="ETH1002" t="s">
        <v>2074</v>
      </c>
      <c r="ETI1002" t="s">
        <v>2074</v>
      </c>
      <c r="ETJ1002" t="s">
        <v>2074</v>
      </c>
      <c r="ETK1002" t="s">
        <v>2074</v>
      </c>
      <c r="ETL1002" t="s">
        <v>2074</v>
      </c>
      <c r="ETM1002" t="s">
        <v>2074</v>
      </c>
      <c r="ETN1002" t="s">
        <v>2074</v>
      </c>
      <c r="ETO1002" t="s">
        <v>2074</v>
      </c>
      <c r="ETP1002" t="s">
        <v>2074</v>
      </c>
      <c r="ETQ1002" t="s">
        <v>2074</v>
      </c>
      <c r="ETR1002" t="s">
        <v>2074</v>
      </c>
      <c r="ETS1002" t="s">
        <v>2074</v>
      </c>
      <c r="ETT1002" t="s">
        <v>2074</v>
      </c>
      <c r="ETU1002" t="s">
        <v>2074</v>
      </c>
      <c r="ETV1002" t="s">
        <v>2074</v>
      </c>
      <c r="ETW1002" t="s">
        <v>2074</v>
      </c>
      <c r="ETX1002" t="s">
        <v>2074</v>
      </c>
      <c r="ETY1002" t="s">
        <v>2074</v>
      </c>
      <c r="ETZ1002" t="s">
        <v>2074</v>
      </c>
      <c r="EUA1002" t="s">
        <v>2074</v>
      </c>
      <c r="EUB1002" t="s">
        <v>2074</v>
      </c>
      <c r="EUC1002" t="s">
        <v>2074</v>
      </c>
      <c r="EUD1002" t="s">
        <v>2074</v>
      </c>
      <c r="EUE1002" t="s">
        <v>2074</v>
      </c>
      <c r="EUF1002" t="s">
        <v>2074</v>
      </c>
      <c r="EUG1002" t="s">
        <v>2074</v>
      </c>
      <c r="EUH1002" t="s">
        <v>2074</v>
      </c>
      <c r="EUI1002" t="s">
        <v>2074</v>
      </c>
      <c r="EUJ1002" t="s">
        <v>2074</v>
      </c>
      <c r="EUK1002" t="s">
        <v>2074</v>
      </c>
      <c r="EUL1002" t="s">
        <v>2074</v>
      </c>
      <c r="EUM1002" t="s">
        <v>2074</v>
      </c>
      <c r="EUN1002" t="s">
        <v>2074</v>
      </c>
      <c r="EUO1002" t="s">
        <v>2074</v>
      </c>
      <c r="EUP1002" t="s">
        <v>2074</v>
      </c>
      <c r="EUQ1002" t="s">
        <v>2074</v>
      </c>
      <c r="EUR1002" t="s">
        <v>2074</v>
      </c>
      <c r="EUS1002" t="s">
        <v>2074</v>
      </c>
      <c r="EUT1002" t="s">
        <v>2074</v>
      </c>
      <c r="EUU1002" t="s">
        <v>2074</v>
      </c>
      <c r="EUV1002" t="s">
        <v>2074</v>
      </c>
      <c r="EUW1002" t="s">
        <v>2074</v>
      </c>
      <c r="EUX1002" t="s">
        <v>2074</v>
      </c>
      <c r="EUY1002" t="s">
        <v>2074</v>
      </c>
      <c r="EUZ1002" t="s">
        <v>2074</v>
      </c>
      <c r="EVA1002" t="s">
        <v>2074</v>
      </c>
      <c r="EVB1002" t="s">
        <v>2074</v>
      </c>
      <c r="EVC1002" t="s">
        <v>2074</v>
      </c>
      <c r="EVD1002" t="s">
        <v>2074</v>
      </c>
      <c r="EVE1002" t="s">
        <v>2074</v>
      </c>
      <c r="EVF1002" t="s">
        <v>2074</v>
      </c>
      <c r="EVG1002" t="s">
        <v>2074</v>
      </c>
      <c r="EVH1002" t="s">
        <v>2074</v>
      </c>
      <c r="EVI1002" t="s">
        <v>2074</v>
      </c>
      <c r="EVJ1002" t="s">
        <v>2074</v>
      </c>
      <c r="EVK1002" t="s">
        <v>2074</v>
      </c>
      <c r="EVL1002" t="s">
        <v>2074</v>
      </c>
      <c r="EVM1002" t="s">
        <v>2074</v>
      </c>
      <c r="EVN1002" t="s">
        <v>2074</v>
      </c>
      <c r="EVO1002" t="s">
        <v>2074</v>
      </c>
      <c r="EVP1002" t="s">
        <v>2074</v>
      </c>
      <c r="EVQ1002" t="s">
        <v>2074</v>
      </c>
      <c r="EVR1002" t="s">
        <v>2074</v>
      </c>
      <c r="EVS1002" t="s">
        <v>2074</v>
      </c>
      <c r="EVT1002" t="s">
        <v>2074</v>
      </c>
      <c r="EVU1002" t="s">
        <v>2074</v>
      </c>
      <c r="EVV1002" t="s">
        <v>2074</v>
      </c>
      <c r="EVW1002" t="s">
        <v>2074</v>
      </c>
      <c r="EVX1002" t="s">
        <v>2074</v>
      </c>
      <c r="EVY1002" t="s">
        <v>2074</v>
      </c>
      <c r="EVZ1002" t="s">
        <v>2074</v>
      </c>
      <c r="EWA1002" t="s">
        <v>2074</v>
      </c>
      <c r="EWB1002" t="s">
        <v>2074</v>
      </c>
      <c r="EWC1002" t="s">
        <v>2074</v>
      </c>
      <c r="EWD1002" t="s">
        <v>2074</v>
      </c>
      <c r="EWE1002" t="s">
        <v>2074</v>
      </c>
      <c r="EWF1002" t="s">
        <v>2074</v>
      </c>
      <c r="EWG1002" t="s">
        <v>2074</v>
      </c>
      <c r="EWH1002" t="s">
        <v>2074</v>
      </c>
      <c r="EWI1002" t="s">
        <v>2074</v>
      </c>
      <c r="EWJ1002" t="s">
        <v>2074</v>
      </c>
      <c r="EWK1002" t="s">
        <v>2074</v>
      </c>
      <c r="EWL1002" t="s">
        <v>2074</v>
      </c>
      <c r="EWM1002" t="s">
        <v>2074</v>
      </c>
      <c r="EWN1002" t="s">
        <v>2074</v>
      </c>
      <c r="EWO1002" t="s">
        <v>2074</v>
      </c>
      <c r="EWP1002" t="s">
        <v>2074</v>
      </c>
      <c r="EWQ1002" t="s">
        <v>2074</v>
      </c>
      <c r="EWR1002" t="s">
        <v>2074</v>
      </c>
      <c r="EWS1002" t="s">
        <v>2074</v>
      </c>
      <c r="EWT1002" t="s">
        <v>2074</v>
      </c>
      <c r="EWU1002" t="s">
        <v>2074</v>
      </c>
      <c r="EWV1002" t="s">
        <v>2074</v>
      </c>
      <c r="EWW1002" t="s">
        <v>2074</v>
      </c>
      <c r="EWX1002" t="s">
        <v>2074</v>
      </c>
      <c r="EWY1002" t="s">
        <v>2074</v>
      </c>
      <c r="EWZ1002" t="s">
        <v>2074</v>
      </c>
      <c r="EXA1002" t="s">
        <v>2074</v>
      </c>
      <c r="EXB1002" t="s">
        <v>2074</v>
      </c>
      <c r="EXC1002" t="s">
        <v>2074</v>
      </c>
      <c r="EXD1002" t="s">
        <v>2074</v>
      </c>
      <c r="EXE1002" t="s">
        <v>2074</v>
      </c>
      <c r="EXF1002" t="s">
        <v>2074</v>
      </c>
      <c r="EXG1002" t="s">
        <v>2074</v>
      </c>
      <c r="EXH1002" t="s">
        <v>2074</v>
      </c>
      <c r="EXI1002" t="s">
        <v>2074</v>
      </c>
      <c r="EXJ1002" t="s">
        <v>2074</v>
      </c>
      <c r="EXK1002" t="s">
        <v>2074</v>
      </c>
      <c r="EXL1002" t="s">
        <v>2074</v>
      </c>
      <c r="EXM1002" t="s">
        <v>2074</v>
      </c>
      <c r="EXN1002" t="s">
        <v>2074</v>
      </c>
      <c r="EXO1002" t="s">
        <v>2074</v>
      </c>
      <c r="EXP1002" t="s">
        <v>2074</v>
      </c>
      <c r="EXQ1002" t="s">
        <v>2074</v>
      </c>
      <c r="EXR1002" t="s">
        <v>2074</v>
      </c>
      <c r="EXS1002" t="s">
        <v>2074</v>
      </c>
      <c r="EXT1002" t="s">
        <v>2074</v>
      </c>
      <c r="EXU1002" t="s">
        <v>2074</v>
      </c>
      <c r="EXV1002" t="s">
        <v>2074</v>
      </c>
      <c r="EXW1002" t="s">
        <v>2074</v>
      </c>
      <c r="EXX1002" t="s">
        <v>2074</v>
      </c>
      <c r="EXY1002" t="s">
        <v>2074</v>
      </c>
      <c r="EXZ1002" t="s">
        <v>2074</v>
      </c>
      <c r="EYA1002" t="s">
        <v>2074</v>
      </c>
      <c r="EYB1002" t="s">
        <v>2074</v>
      </c>
      <c r="EYC1002" t="s">
        <v>2074</v>
      </c>
      <c r="EYD1002" t="s">
        <v>2074</v>
      </c>
      <c r="EYE1002" t="s">
        <v>2074</v>
      </c>
      <c r="EYF1002" t="s">
        <v>2074</v>
      </c>
      <c r="EYG1002" t="s">
        <v>2074</v>
      </c>
      <c r="EYH1002" t="s">
        <v>2074</v>
      </c>
      <c r="EYI1002" t="s">
        <v>2074</v>
      </c>
      <c r="EYJ1002" t="s">
        <v>2074</v>
      </c>
      <c r="EYK1002" t="s">
        <v>2074</v>
      </c>
      <c r="EYL1002" t="s">
        <v>2074</v>
      </c>
      <c r="EYM1002" t="s">
        <v>2074</v>
      </c>
      <c r="EYN1002" t="s">
        <v>2074</v>
      </c>
      <c r="EYO1002" t="s">
        <v>2074</v>
      </c>
      <c r="EYP1002" t="s">
        <v>2074</v>
      </c>
      <c r="EYQ1002" t="s">
        <v>2074</v>
      </c>
      <c r="EYR1002" t="s">
        <v>2074</v>
      </c>
      <c r="EYS1002" t="s">
        <v>2074</v>
      </c>
      <c r="EYT1002" t="s">
        <v>2074</v>
      </c>
      <c r="EYU1002" t="s">
        <v>2074</v>
      </c>
      <c r="EYV1002" t="s">
        <v>2074</v>
      </c>
      <c r="EYW1002" t="s">
        <v>2074</v>
      </c>
      <c r="EYX1002" t="s">
        <v>2074</v>
      </c>
      <c r="EYY1002" t="s">
        <v>2074</v>
      </c>
      <c r="EYZ1002" t="s">
        <v>2074</v>
      </c>
      <c r="EZA1002" t="s">
        <v>2074</v>
      </c>
      <c r="EZB1002" t="s">
        <v>2074</v>
      </c>
      <c r="EZC1002" t="s">
        <v>2074</v>
      </c>
      <c r="EZD1002" t="s">
        <v>2074</v>
      </c>
      <c r="EZE1002" t="s">
        <v>2074</v>
      </c>
      <c r="EZF1002" t="s">
        <v>2074</v>
      </c>
      <c r="EZG1002" t="s">
        <v>2074</v>
      </c>
      <c r="EZH1002" t="s">
        <v>2074</v>
      </c>
      <c r="EZI1002" t="s">
        <v>2074</v>
      </c>
      <c r="EZJ1002" t="s">
        <v>2074</v>
      </c>
      <c r="EZK1002" t="s">
        <v>2074</v>
      </c>
      <c r="EZL1002" t="s">
        <v>2074</v>
      </c>
      <c r="EZM1002" t="s">
        <v>2074</v>
      </c>
      <c r="EZN1002" t="s">
        <v>2074</v>
      </c>
      <c r="EZO1002" t="s">
        <v>2074</v>
      </c>
      <c r="EZP1002" t="s">
        <v>2074</v>
      </c>
      <c r="EZQ1002" t="s">
        <v>2074</v>
      </c>
      <c r="EZR1002" t="s">
        <v>2074</v>
      </c>
      <c r="EZS1002" t="s">
        <v>2074</v>
      </c>
      <c r="EZT1002" t="s">
        <v>2074</v>
      </c>
      <c r="EZU1002" t="s">
        <v>2074</v>
      </c>
      <c r="EZV1002" t="s">
        <v>2074</v>
      </c>
      <c r="EZW1002" t="s">
        <v>2074</v>
      </c>
      <c r="EZX1002" t="s">
        <v>2074</v>
      </c>
      <c r="EZY1002" t="s">
        <v>2074</v>
      </c>
      <c r="EZZ1002" t="s">
        <v>2074</v>
      </c>
      <c r="FAA1002" t="s">
        <v>2074</v>
      </c>
      <c r="FAB1002" t="s">
        <v>2074</v>
      </c>
      <c r="FAC1002" t="s">
        <v>2074</v>
      </c>
      <c r="FAD1002" t="s">
        <v>2074</v>
      </c>
      <c r="FAE1002" t="s">
        <v>2074</v>
      </c>
      <c r="FAF1002" t="s">
        <v>2074</v>
      </c>
      <c r="FAG1002" t="s">
        <v>2074</v>
      </c>
      <c r="FAH1002" t="s">
        <v>2074</v>
      </c>
      <c r="FAI1002" t="s">
        <v>2074</v>
      </c>
      <c r="FAJ1002" t="s">
        <v>2074</v>
      </c>
      <c r="FAK1002" t="s">
        <v>2074</v>
      </c>
      <c r="FAL1002" t="s">
        <v>2074</v>
      </c>
      <c r="FAM1002" t="s">
        <v>2074</v>
      </c>
      <c r="FAN1002" t="s">
        <v>2074</v>
      </c>
      <c r="FAO1002" t="s">
        <v>2074</v>
      </c>
      <c r="FAP1002" t="s">
        <v>2074</v>
      </c>
      <c r="FAQ1002" t="s">
        <v>2074</v>
      </c>
      <c r="FAR1002" t="s">
        <v>2074</v>
      </c>
      <c r="FAS1002" t="s">
        <v>2074</v>
      </c>
      <c r="FAT1002" t="s">
        <v>2074</v>
      </c>
      <c r="FAU1002" t="s">
        <v>2074</v>
      </c>
      <c r="FAV1002" t="s">
        <v>2074</v>
      </c>
      <c r="FAW1002" t="s">
        <v>2074</v>
      </c>
      <c r="FAX1002" t="s">
        <v>2074</v>
      </c>
      <c r="FAY1002" t="s">
        <v>2074</v>
      </c>
      <c r="FAZ1002" t="s">
        <v>2074</v>
      </c>
      <c r="FBA1002" t="s">
        <v>2074</v>
      </c>
      <c r="FBB1002" t="s">
        <v>2074</v>
      </c>
      <c r="FBC1002" t="s">
        <v>2074</v>
      </c>
      <c r="FBD1002" t="s">
        <v>2074</v>
      </c>
      <c r="FBE1002" t="s">
        <v>2074</v>
      </c>
      <c r="FBF1002" t="s">
        <v>2074</v>
      </c>
      <c r="FBG1002" t="s">
        <v>2074</v>
      </c>
      <c r="FBH1002" t="s">
        <v>2074</v>
      </c>
      <c r="FBI1002" t="s">
        <v>2074</v>
      </c>
      <c r="FBJ1002" t="s">
        <v>2074</v>
      </c>
      <c r="FBK1002" t="s">
        <v>2074</v>
      </c>
      <c r="FBL1002" t="s">
        <v>2074</v>
      </c>
      <c r="FBM1002" t="s">
        <v>2074</v>
      </c>
      <c r="FBN1002" t="s">
        <v>2074</v>
      </c>
      <c r="FBO1002" t="s">
        <v>2074</v>
      </c>
      <c r="FBP1002" t="s">
        <v>2074</v>
      </c>
      <c r="FBQ1002" t="s">
        <v>2074</v>
      </c>
      <c r="FBR1002" t="s">
        <v>2074</v>
      </c>
      <c r="FBS1002" t="s">
        <v>2074</v>
      </c>
      <c r="FBT1002" t="s">
        <v>2074</v>
      </c>
      <c r="FBU1002" t="s">
        <v>2074</v>
      </c>
      <c r="FBV1002" t="s">
        <v>2074</v>
      </c>
      <c r="FBW1002" t="s">
        <v>2074</v>
      </c>
      <c r="FBX1002" t="s">
        <v>2074</v>
      </c>
      <c r="FBY1002" t="s">
        <v>2074</v>
      </c>
      <c r="FBZ1002" t="s">
        <v>2074</v>
      </c>
      <c r="FCA1002" t="s">
        <v>2074</v>
      </c>
      <c r="FCB1002" t="s">
        <v>2074</v>
      </c>
      <c r="FCC1002" t="s">
        <v>2074</v>
      </c>
      <c r="FCD1002" t="s">
        <v>2074</v>
      </c>
      <c r="FCE1002" t="s">
        <v>2074</v>
      </c>
      <c r="FCF1002" t="s">
        <v>2074</v>
      </c>
      <c r="FCG1002" t="s">
        <v>2074</v>
      </c>
      <c r="FCH1002" t="s">
        <v>2074</v>
      </c>
      <c r="FCI1002" t="s">
        <v>2074</v>
      </c>
      <c r="FCJ1002" t="s">
        <v>2074</v>
      </c>
      <c r="FCK1002" t="s">
        <v>2074</v>
      </c>
      <c r="FCL1002" t="s">
        <v>2074</v>
      </c>
      <c r="FCM1002" t="s">
        <v>2074</v>
      </c>
      <c r="FCN1002" t="s">
        <v>2074</v>
      </c>
      <c r="FCO1002" t="s">
        <v>2074</v>
      </c>
      <c r="FCP1002" t="s">
        <v>2074</v>
      </c>
      <c r="FCQ1002" t="s">
        <v>2074</v>
      </c>
      <c r="FCR1002" t="s">
        <v>2074</v>
      </c>
      <c r="FCS1002" t="s">
        <v>2074</v>
      </c>
      <c r="FCT1002" t="s">
        <v>2074</v>
      </c>
      <c r="FCU1002" t="s">
        <v>2074</v>
      </c>
      <c r="FCV1002" t="s">
        <v>2074</v>
      </c>
      <c r="FCW1002" t="s">
        <v>2074</v>
      </c>
      <c r="FCX1002" t="s">
        <v>2074</v>
      </c>
      <c r="FCY1002" t="s">
        <v>2074</v>
      </c>
      <c r="FCZ1002" t="s">
        <v>2074</v>
      </c>
      <c r="FDA1002" t="s">
        <v>2074</v>
      </c>
      <c r="FDB1002" t="s">
        <v>2074</v>
      </c>
      <c r="FDC1002" t="s">
        <v>2074</v>
      </c>
      <c r="FDD1002" t="s">
        <v>2074</v>
      </c>
      <c r="FDE1002" t="s">
        <v>2074</v>
      </c>
      <c r="FDF1002" t="s">
        <v>2074</v>
      </c>
      <c r="FDG1002" t="s">
        <v>2074</v>
      </c>
      <c r="FDH1002" t="s">
        <v>2074</v>
      </c>
      <c r="FDI1002" t="s">
        <v>2074</v>
      </c>
      <c r="FDJ1002" t="s">
        <v>2074</v>
      </c>
      <c r="FDK1002" t="s">
        <v>2074</v>
      </c>
      <c r="FDL1002" t="s">
        <v>2074</v>
      </c>
      <c r="FDM1002" t="s">
        <v>2074</v>
      </c>
      <c r="FDN1002" t="s">
        <v>2074</v>
      </c>
      <c r="FDO1002" t="s">
        <v>2074</v>
      </c>
      <c r="FDP1002" t="s">
        <v>2074</v>
      </c>
      <c r="FDQ1002" t="s">
        <v>2074</v>
      </c>
      <c r="FDR1002" t="s">
        <v>2074</v>
      </c>
      <c r="FDS1002" t="s">
        <v>2074</v>
      </c>
      <c r="FDT1002" t="s">
        <v>2074</v>
      </c>
      <c r="FDU1002" t="s">
        <v>2074</v>
      </c>
      <c r="FDV1002" t="s">
        <v>2074</v>
      </c>
      <c r="FDW1002" t="s">
        <v>2074</v>
      </c>
      <c r="FDX1002" t="s">
        <v>2074</v>
      </c>
      <c r="FDY1002" t="s">
        <v>2074</v>
      </c>
      <c r="FDZ1002" t="s">
        <v>2074</v>
      </c>
      <c r="FEA1002" t="s">
        <v>2074</v>
      </c>
      <c r="FEB1002" t="s">
        <v>2074</v>
      </c>
      <c r="FEC1002" t="s">
        <v>2074</v>
      </c>
      <c r="FED1002" t="s">
        <v>2074</v>
      </c>
      <c r="FEE1002" t="s">
        <v>2074</v>
      </c>
      <c r="FEF1002" t="s">
        <v>2074</v>
      </c>
      <c r="FEG1002" t="s">
        <v>2074</v>
      </c>
      <c r="FEH1002" t="s">
        <v>2074</v>
      </c>
      <c r="FEI1002" t="s">
        <v>2074</v>
      </c>
      <c r="FEJ1002" t="s">
        <v>2074</v>
      </c>
      <c r="FEK1002" t="s">
        <v>2074</v>
      </c>
      <c r="FEL1002" t="s">
        <v>2074</v>
      </c>
      <c r="FEM1002" t="s">
        <v>2074</v>
      </c>
      <c r="FEN1002" t="s">
        <v>2074</v>
      </c>
      <c r="FEO1002" t="s">
        <v>2074</v>
      </c>
      <c r="FEP1002" t="s">
        <v>2074</v>
      </c>
      <c r="FEQ1002" t="s">
        <v>2074</v>
      </c>
      <c r="FER1002" t="s">
        <v>2074</v>
      </c>
      <c r="FES1002" t="s">
        <v>2074</v>
      </c>
      <c r="FET1002" t="s">
        <v>2074</v>
      </c>
      <c r="FEU1002" t="s">
        <v>2074</v>
      </c>
      <c r="FEV1002" t="s">
        <v>2074</v>
      </c>
      <c r="FEW1002" t="s">
        <v>2074</v>
      </c>
      <c r="FEX1002" t="s">
        <v>2074</v>
      </c>
      <c r="FEY1002" t="s">
        <v>2074</v>
      </c>
      <c r="FEZ1002" t="s">
        <v>2074</v>
      </c>
      <c r="FFA1002" t="s">
        <v>2074</v>
      </c>
      <c r="FFB1002" t="s">
        <v>2074</v>
      </c>
      <c r="FFC1002" t="s">
        <v>2074</v>
      </c>
      <c r="FFD1002" t="s">
        <v>2074</v>
      </c>
      <c r="FFE1002" t="s">
        <v>2074</v>
      </c>
      <c r="FFF1002" t="s">
        <v>2074</v>
      </c>
      <c r="FFG1002" t="s">
        <v>2074</v>
      </c>
      <c r="FFH1002" t="s">
        <v>2074</v>
      </c>
      <c r="FFI1002" t="s">
        <v>2074</v>
      </c>
      <c r="FFJ1002" t="s">
        <v>2074</v>
      </c>
      <c r="FFK1002" t="s">
        <v>2074</v>
      </c>
      <c r="FFL1002" t="s">
        <v>2074</v>
      </c>
      <c r="FFM1002" t="s">
        <v>2074</v>
      </c>
      <c r="FFN1002" t="s">
        <v>2074</v>
      </c>
      <c r="FFO1002" t="s">
        <v>2074</v>
      </c>
      <c r="FFP1002" t="s">
        <v>2074</v>
      </c>
      <c r="FFQ1002" t="s">
        <v>2074</v>
      </c>
      <c r="FFR1002" t="s">
        <v>2074</v>
      </c>
      <c r="FFS1002" t="s">
        <v>2074</v>
      </c>
      <c r="FFT1002" t="s">
        <v>2074</v>
      </c>
      <c r="FFU1002" t="s">
        <v>2074</v>
      </c>
      <c r="FFV1002" t="s">
        <v>2074</v>
      </c>
      <c r="FFW1002" t="s">
        <v>2074</v>
      </c>
      <c r="FFX1002" t="s">
        <v>2074</v>
      </c>
      <c r="FFY1002" t="s">
        <v>2074</v>
      </c>
      <c r="FFZ1002" t="s">
        <v>2074</v>
      </c>
      <c r="FGA1002" t="s">
        <v>2074</v>
      </c>
      <c r="FGB1002" t="s">
        <v>2074</v>
      </c>
      <c r="FGC1002" t="s">
        <v>2074</v>
      </c>
      <c r="FGD1002" t="s">
        <v>2074</v>
      </c>
      <c r="FGE1002" t="s">
        <v>2074</v>
      </c>
      <c r="FGF1002" t="s">
        <v>2074</v>
      </c>
      <c r="FGG1002" t="s">
        <v>2074</v>
      </c>
      <c r="FGH1002" t="s">
        <v>2074</v>
      </c>
      <c r="FGI1002" t="s">
        <v>2074</v>
      </c>
      <c r="FGJ1002" t="s">
        <v>2074</v>
      </c>
      <c r="FGK1002" t="s">
        <v>2074</v>
      </c>
      <c r="FGL1002" t="s">
        <v>2074</v>
      </c>
      <c r="FGM1002" t="s">
        <v>2074</v>
      </c>
      <c r="FGN1002" t="s">
        <v>2074</v>
      </c>
      <c r="FGO1002" t="s">
        <v>2074</v>
      </c>
      <c r="FGP1002" t="s">
        <v>2074</v>
      </c>
      <c r="FGQ1002" t="s">
        <v>2074</v>
      </c>
      <c r="FGR1002" t="s">
        <v>2074</v>
      </c>
      <c r="FGS1002" t="s">
        <v>2074</v>
      </c>
      <c r="FGT1002" t="s">
        <v>2074</v>
      </c>
      <c r="FGU1002" t="s">
        <v>2074</v>
      </c>
      <c r="FGV1002" t="s">
        <v>2074</v>
      </c>
      <c r="FGW1002" t="s">
        <v>2074</v>
      </c>
      <c r="FGX1002" t="s">
        <v>2074</v>
      </c>
      <c r="FGY1002" t="s">
        <v>2074</v>
      </c>
      <c r="FGZ1002" t="s">
        <v>2074</v>
      </c>
      <c r="FHA1002" t="s">
        <v>2074</v>
      </c>
      <c r="FHB1002" t="s">
        <v>2074</v>
      </c>
      <c r="FHC1002" t="s">
        <v>2074</v>
      </c>
      <c r="FHD1002" t="s">
        <v>2074</v>
      </c>
      <c r="FHE1002" t="s">
        <v>2074</v>
      </c>
      <c r="FHF1002" t="s">
        <v>2074</v>
      </c>
      <c r="FHG1002" t="s">
        <v>2074</v>
      </c>
      <c r="FHH1002" t="s">
        <v>2074</v>
      </c>
      <c r="FHI1002" t="s">
        <v>2074</v>
      </c>
      <c r="FHJ1002" t="s">
        <v>2074</v>
      </c>
      <c r="FHK1002" t="s">
        <v>2074</v>
      </c>
      <c r="FHL1002" t="s">
        <v>2074</v>
      </c>
      <c r="FHM1002" t="s">
        <v>2074</v>
      </c>
      <c r="FHN1002" t="s">
        <v>2074</v>
      </c>
      <c r="FHO1002" t="s">
        <v>2074</v>
      </c>
      <c r="FHP1002" t="s">
        <v>2074</v>
      </c>
      <c r="FHQ1002" t="s">
        <v>2074</v>
      </c>
      <c r="FHR1002" t="s">
        <v>2074</v>
      </c>
      <c r="FHS1002" t="s">
        <v>2074</v>
      </c>
      <c r="FHT1002" t="s">
        <v>2074</v>
      </c>
      <c r="FHU1002" t="s">
        <v>2074</v>
      </c>
      <c r="FHV1002" t="s">
        <v>2074</v>
      </c>
      <c r="FHW1002" t="s">
        <v>2074</v>
      </c>
      <c r="FHX1002" t="s">
        <v>2074</v>
      </c>
      <c r="FHY1002" t="s">
        <v>2074</v>
      </c>
      <c r="FHZ1002" t="s">
        <v>2074</v>
      </c>
      <c r="FIA1002" t="s">
        <v>2074</v>
      </c>
      <c r="FIB1002" t="s">
        <v>2074</v>
      </c>
      <c r="FIC1002" t="s">
        <v>2074</v>
      </c>
      <c r="FID1002" t="s">
        <v>2074</v>
      </c>
      <c r="FIE1002" t="s">
        <v>2074</v>
      </c>
      <c r="FIF1002" t="s">
        <v>2074</v>
      </c>
      <c r="FIG1002" t="s">
        <v>2074</v>
      </c>
      <c r="FIH1002" t="s">
        <v>2074</v>
      </c>
      <c r="FII1002" t="s">
        <v>2074</v>
      </c>
      <c r="FIJ1002" t="s">
        <v>2074</v>
      </c>
      <c r="FIK1002" t="s">
        <v>2074</v>
      </c>
      <c r="FIL1002" t="s">
        <v>2074</v>
      </c>
      <c r="FIM1002" t="s">
        <v>2074</v>
      </c>
      <c r="FIN1002" t="s">
        <v>2074</v>
      </c>
      <c r="FIO1002" t="s">
        <v>2074</v>
      </c>
      <c r="FIP1002" t="s">
        <v>2074</v>
      </c>
      <c r="FIQ1002" t="s">
        <v>2074</v>
      </c>
      <c r="FIR1002" t="s">
        <v>2074</v>
      </c>
      <c r="FIS1002" t="s">
        <v>2074</v>
      </c>
      <c r="FIT1002" t="s">
        <v>2074</v>
      </c>
      <c r="FIU1002" t="s">
        <v>2074</v>
      </c>
      <c r="FIV1002" t="s">
        <v>2074</v>
      </c>
      <c r="FIW1002" t="s">
        <v>2074</v>
      </c>
      <c r="FIX1002" t="s">
        <v>2074</v>
      </c>
      <c r="FIY1002" t="s">
        <v>2074</v>
      </c>
      <c r="FIZ1002" t="s">
        <v>2074</v>
      </c>
      <c r="FJA1002" t="s">
        <v>2074</v>
      </c>
      <c r="FJB1002" t="s">
        <v>2074</v>
      </c>
      <c r="FJC1002" t="s">
        <v>2074</v>
      </c>
      <c r="FJD1002" t="s">
        <v>2074</v>
      </c>
      <c r="FJE1002" t="s">
        <v>2074</v>
      </c>
      <c r="FJF1002" t="s">
        <v>2074</v>
      </c>
      <c r="FJG1002" t="s">
        <v>2074</v>
      </c>
      <c r="FJH1002" t="s">
        <v>2074</v>
      </c>
      <c r="FJI1002" t="s">
        <v>2074</v>
      </c>
      <c r="FJJ1002" t="s">
        <v>2074</v>
      </c>
      <c r="FJK1002" t="s">
        <v>2074</v>
      </c>
      <c r="FJL1002" t="s">
        <v>2074</v>
      </c>
      <c r="FJM1002" t="s">
        <v>2074</v>
      </c>
      <c r="FJN1002" t="s">
        <v>2074</v>
      </c>
      <c r="FJO1002" t="s">
        <v>2074</v>
      </c>
      <c r="FJP1002" t="s">
        <v>2074</v>
      </c>
      <c r="FJQ1002" t="s">
        <v>2074</v>
      </c>
      <c r="FJR1002" t="s">
        <v>2074</v>
      </c>
      <c r="FJS1002" t="s">
        <v>2074</v>
      </c>
      <c r="FJT1002" t="s">
        <v>2074</v>
      </c>
      <c r="FJU1002" t="s">
        <v>2074</v>
      </c>
      <c r="FJV1002" t="s">
        <v>2074</v>
      </c>
      <c r="FJW1002" t="s">
        <v>2074</v>
      </c>
      <c r="FJX1002" t="s">
        <v>2074</v>
      </c>
      <c r="FJY1002" t="s">
        <v>2074</v>
      </c>
      <c r="FJZ1002" t="s">
        <v>2074</v>
      </c>
      <c r="FKA1002" t="s">
        <v>2074</v>
      </c>
      <c r="FKB1002" t="s">
        <v>2074</v>
      </c>
      <c r="FKC1002" t="s">
        <v>2074</v>
      </c>
      <c r="FKD1002" t="s">
        <v>2074</v>
      </c>
      <c r="FKE1002" t="s">
        <v>2074</v>
      </c>
      <c r="FKF1002" t="s">
        <v>2074</v>
      </c>
      <c r="FKG1002" t="s">
        <v>2074</v>
      </c>
      <c r="FKH1002" t="s">
        <v>2074</v>
      </c>
      <c r="FKI1002" t="s">
        <v>2074</v>
      </c>
      <c r="FKJ1002" t="s">
        <v>2074</v>
      </c>
      <c r="FKK1002" t="s">
        <v>2074</v>
      </c>
      <c r="FKL1002" t="s">
        <v>2074</v>
      </c>
      <c r="FKM1002" t="s">
        <v>2074</v>
      </c>
      <c r="FKN1002" t="s">
        <v>2074</v>
      </c>
      <c r="FKO1002" t="s">
        <v>2074</v>
      </c>
      <c r="FKP1002" t="s">
        <v>2074</v>
      </c>
      <c r="FKQ1002" t="s">
        <v>2074</v>
      </c>
      <c r="FKR1002" t="s">
        <v>2074</v>
      </c>
      <c r="FKS1002" t="s">
        <v>2074</v>
      </c>
      <c r="FKT1002" t="s">
        <v>2074</v>
      </c>
      <c r="FKU1002" t="s">
        <v>2074</v>
      </c>
      <c r="FKV1002" t="s">
        <v>2074</v>
      </c>
      <c r="FKW1002" t="s">
        <v>2074</v>
      </c>
      <c r="FKX1002" t="s">
        <v>2074</v>
      </c>
      <c r="FKY1002" t="s">
        <v>2074</v>
      </c>
      <c r="FKZ1002" t="s">
        <v>2074</v>
      </c>
      <c r="FLA1002" t="s">
        <v>2074</v>
      </c>
      <c r="FLB1002" t="s">
        <v>2074</v>
      </c>
      <c r="FLC1002" t="s">
        <v>2074</v>
      </c>
      <c r="FLD1002" t="s">
        <v>2074</v>
      </c>
      <c r="FLE1002" t="s">
        <v>2074</v>
      </c>
      <c r="FLF1002" t="s">
        <v>2074</v>
      </c>
      <c r="FLG1002" t="s">
        <v>2074</v>
      </c>
      <c r="FLH1002" t="s">
        <v>2074</v>
      </c>
      <c r="FLI1002" t="s">
        <v>2074</v>
      </c>
      <c r="FLJ1002" t="s">
        <v>2074</v>
      </c>
      <c r="FLK1002" t="s">
        <v>2074</v>
      </c>
      <c r="FLL1002" t="s">
        <v>2074</v>
      </c>
      <c r="FLM1002" t="s">
        <v>2074</v>
      </c>
      <c r="FLN1002" t="s">
        <v>2074</v>
      </c>
      <c r="FLO1002" t="s">
        <v>2074</v>
      </c>
      <c r="FLP1002" t="s">
        <v>2074</v>
      </c>
      <c r="FLQ1002" t="s">
        <v>2074</v>
      </c>
      <c r="FLR1002" t="s">
        <v>2074</v>
      </c>
      <c r="FLS1002" t="s">
        <v>2074</v>
      </c>
      <c r="FLT1002" t="s">
        <v>2074</v>
      </c>
      <c r="FLU1002" t="s">
        <v>2074</v>
      </c>
      <c r="FLV1002" t="s">
        <v>2074</v>
      </c>
      <c r="FLW1002" t="s">
        <v>2074</v>
      </c>
      <c r="FLX1002" t="s">
        <v>2074</v>
      </c>
      <c r="FLY1002" t="s">
        <v>2074</v>
      </c>
      <c r="FLZ1002" t="s">
        <v>2074</v>
      </c>
      <c r="FMA1002" t="s">
        <v>2074</v>
      </c>
      <c r="FMB1002" t="s">
        <v>2074</v>
      </c>
      <c r="FMC1002" t="s">
        <v>2074</v>
      </c>
      <c r="FMD1002" t="s">
        <v>2074</v>
      </c>
      <c r="FME1002" t="s">
        <v>2074</v>
      </c>
      <c r="FMF1002" t="s">
        <v>2074</v>
      </c>
      <c r="FMG1002" t="s">
        <v>2074</v>
      </c>
      <c r="FMH1002" t="s">
        <v>2074</v>
      </c>
      <c r="FMI1002" t="s">
        <v>2074</v>
      </c>
      <c r="FMJ1002" t="s">
        <v>2074</v>
      </c>
      <c r="FMK1002" t="s">
        <v>2074</v>
      </c>
      <c r="FML1002" t="s">
        <v>2074</v>
      </c>
      <c r="FMM1002" t="s">
        <v>2074</v>
      </c>
      <c r="FMN1002" t="s">
        <v>2074</v>
      </c>
      <c r="FMO1002" t="s">
        <v>2074</v>
      </c>
      <c r="FMP1002" t="s">
        <v>2074</v>
      </c>
      <c r="FMQ1002" t="s">
        <v>2074</v>
      </c>
      <c r="FMR1002" t="s">
        <v>2074</v>
      </c>
      <c r="FMS1002" t="s">
        <v>2074</v>
      </c>
      <c r="FMT1002" t="s">
        <v>2074</v>
      </c>
      <c r="FMU1002" t="s">
        <v>2074</v>
      </c>
      <c r="FMV1002" t="s">
        <v>2074</v>
      </c>
      <c r="FMW1002" t="s">
        <v>2074</v>
      </c>
      <c r="FMX1002" t="s">
        <v>2074</v>
      </c>
      <c r="FMY1002" t="s">
        <v>2074</v>
      </c>
      <c r="FMZ1002" t="s">
        <v>2074</v>
      </c>
      <c r="FNA1002" t="s">
        <v>2074</v>
      </c>
      <c r="FNB1002" t="s">
        <v>2074</v>
      </c>
      <c r="FNC1002" t="s">
        <v>2074</v>
      </c>
      <c r="FND1002" t="s">
        <v>2074</v>
      </c>
      <c r="FNE1002" t="s">
        <v>2074</v>
      </c>
      <c r="FNF1002" t="s">
        <v>2074</v>
      </c>
      <c r="FNG1002" t="s">
        <v>2074</v>
      </c>
      <c r="FNH1002" t="s">
        <v>2074</v>
      </c>
      <c r="FNI1002" t="s">
        <v>2074</v>
      </c>
      <c r="FNJ1002" t="s">
        <v>2074</v>
      </c>
      <c r="FNK1002" t="s">
        <v>2074</v>
      </c>
      <c r="FNL1002" t="s">
        <v>2074</v>
      </c>
      <c r="FNM1002" t="s">
        <v>2074</v>
      </c>
      <c r="FNN1002" t="s">
        <v>2074</v>
      </c>
      <c r="FNO1002" t="s">
        <v>2074</v>
      </c>
      <c r="FNP1002" t="s">
        <v>2074</v>
      </c>
      <c r="FNQ1002" t="s">
        <v>2074</v>
      </c>
      <c r="FNR1002" t="s">
        <v>2074</v>
      </c>
      <c r="FNS1002" t="s">
        <v>2074</v>
      </c>
      <c r="FNT1002" t="s">
        <v>2074</v>
      </c>
      <c r="FNU1002" t="s">
        <v>2074</v>
      </c>
      <c r="FNV1002" t="s">
        <v>2074</v>
      </c>
      <c r="FNW1002" t="s">
        <v>2074</v>
      </c>
      <c r="FNX1002" t="s">
        <v>2074</v>
      </c>
      <c r="FNY1002" t="s">
        <v>2074</v>
      </c>
      <c r="FNZ1002" t="s">
        <v>2074</v>
      </c>
      <c r="FOA1002" t="s">
        <v>2074</v>
      </c>
      <c r="FOB1002" t="s">
        <v>2074</v>
      </c>
      <c r="FOC1002" t="s">
        <v>2074</v>
      </c>
      <c r="FOD1002" t="s">
        <v>2074</v>
      </c>
      <c r="FOE1002" t="s">
        <v>2074</v>
      </c>
      <c r="FOF1002" t="s">
        <v>2074</v>
      </c>
      <c r="FOG1002" t="s">
        <v>2074</v>
      </c>
      <c r="FOH1002" t="s">
        <v>2074</v>
      </c>
      <c r="FOI1002" t="s">
        <v>2074</v>
      </c>
      <c r="FOJ1002" t="s">
        <v>2074</v>
      </c>
      <c r="FOK1002" t="s">
        <v>2074</v>
      </c>
      <c r="FOL1002" t="s">
        <v>2074</v>
      </c>
      <c r="FOM1002" t="s">
        <v>2074</v>
      </c>
      <c r="FON1002" t="s">
        <v>2074</v>
      </c>
      <c r="FOO1002" t="s">
        <v>2074</v>
      </c>
      <c r="FOP1002" t="s">
        <v>2074</v>
      </c>
      <c r="FOQ1002" t="s">
        <v>2074</v>
      </c>
      <c r="FOR1002" t="s">
        <v>2074</v>
      </c>
      <c r="FOS1002" t="s">
        <v>2074</v>
      </c>
      <c r="FOT1002" t="s">
        <v>2074</v>
      </c>
      <c r="FOU1002" t="s">
        <v>2074</v>
      </c>
      <c r="FOV1002" t="s">
        <v>2074</v>
      </c>
      <c r="FOW1002" t="s">
        <v>2074</v>
      </c>
      <c r="FOX1002" t="s">
        <v>2074</v>
      </c>
      <c r="FOY1002" t="s">
        <v>2074</v>
      </c>
      <c r="FOZ1002" t="s">
        <v>2074</v>
      </c>
      <c r="FPA1002" t="s">
        <v>2074</v>
      </c>
      <c r="FPB1002" t="s">
        <v>2074</v>
      </c>
      <c r="FPC1002" t="s">
        <v>2074</v>
      </c>
      <c r="FPD1002" t="s">
        <v>2074</v>
      </c>
      <c r="FPE1002" t="s">
        <v>2074</v>
      </c>
      <c r="FPF1002" t="s">
        <v>2074</v>
      </c>
      <c r="FPG1002" t="s">
        <v>2074</v>
      </c>
      <c r="FPH1002" t="s">
        <v>2074</v>
      </c>
      <c r="FPI1002" t="s">
        <v>2074</v>
      </c>
      <c r="FPJ1002" t="s">
        <v>2074</v>
      </c>
      <c r="FPK1002" t="s">
        <v>2074</v>
      </c>
      <c r="FPL1002" t="s">
        <v>2074</v>
      </c>
      <c r="FPM1002" t="s">
        <v>2074</v>
      </c>
      <c r="FPN1002" t="s">
        <v>2074</v>
      </c>
      <c r="FPO1002" t="s">
        <v>2074</v>
      </c>
      <c r="FPP1002" t="s">
        <v>2074</v>
      </c>
      <c r="FPQ1002" t="s">
        <v>2074</v>
      </c>
      <c r="FPR1002" t="s">
        <v>2074</v>
      </c>
      <c r="FPS1002" t="s">
        <v>2074</v>
      </c>
      <c r="FPT1002" t="s">
        <v>2074</v>
      </c>
      <c r="FPU1002" t="s">
        <v>2074</v>
      </c>
      <c r="FPV1002" t="s">
        <v>2074</v>
      </c>
      <c r="FPW1002" t="s">
        <v>2074</v>
      </c>
      <c r="FPX1002" t="s">
        <v>2074</v>
      </c>
      <c r="FPY1002" t="s">
        <v>2074</v>
      </c>
      <c r="FPZ1002" t="s">
        <v>2074</v>
      </c>
      <c r="FQA1002" t="s">
        <v>2074</v>
      </c>
      <c r="FQB1002" t="s">
        <v>2074</v>
      </c>
      <c r="FQC1002" t="s">
        <v>2074</v>
      </c>
      <c r="FQD1002" t="s">
        <v>2074</v>
      </c>
      <c r="FQE1002" t="s">
        <v>2074</v>
      </c>
      <c r="FQF1002" t="s">
        <v>2074</v>
      </c>
      <c r="FQG1002" t="s">
        <v>2074</v>
      </c>
      <c r="FQH1002" t="s">
        <v>2074</v>
      </c>
      <c r="FQI1002" t="s">
        <v>2074</v>
      </c>
      <c r="FQJ1002" t="s">
        <v>2074</v>
      </c>
      <c r="FQK1002" t="s">
        <v>2074</v>
      </c>
      <c r="FQL1002" t="s">
        <v>2074</v>
      </c>
      <c r="FQM1002" t="s">
        <v>2074</v>
      </c>
      <c r="FQN1002" t="s">
        <v>2074</v>
      </c>
      <c r="FQO1002" t="s">
        <v>2074</v>
      </c>
      <c r="FQP1002" t="s">
        <v>2074</v>
      </c>
      <c r="FQQ1002" t="s">
        <v>2074</v>
      </c>
      <c r="FQR1002" t="s">
        <v>2074</v>
      </c>
      <c r="FQS1002" t="s">
        <v>2074</v>
      </c>
      <c r="FQT1002" t="s">
        <v>2074</v>
      </c>
      <c r="FQU1002" t="s">
        <v>2074</v>
      </c>
      <c r="FQV1002" t="s">
        <v>2074</v>
      </c>
      <c r="FQW1002" t="s">
        <v>2074</v>
      </c>
      <c r="FQX1002" t="s">
        <v>2074</v>
      </c>
      <c r="FQY1002" t="s">
        <v>2074</v>
      </c>
      <c r="FQZ1002" t="s">
        <v>2074</v>
      </c>
      <c r="FRA1002" t="s">
        <v>2074</v>
      </c>
      <c r="FRB1002" t="s">
        <v>2074</v>
      </c>
      <c r="FRC1002" t="s">
        <v>2074</v>
      </c>
      <c r="FRD1002" t="s">
        <v>2074</v>
      </c>
      <c r="FRE1002" t="s">
        <v>2074</v>
      </c>
      <c r="FRF1002" t="s">
        <v>2074</v>
      </c>
      <c r="FRG1002" t="s">
        <v>2074</v>
      </c>
      <c r="FRH1002" t="s">
        <v>2074</v>
      </c>
      <c r="FRI1002" t="s">
        <v>2074</v>
      </c>
      <c r="FRJ1002" t="s">
        <v>2074</v>
      </c>
      <c r="FRK1002" t="s">
        <v>2074</v>
      </c>
      <c r="FRL1002" t="s">
        <v>2074</v>
      </c>
      <c r="FRM1002" t="s">
        <v>2074</v>
      </c>
      <c r="FRN1002" t="s">
        <v>2074</v>
      </c>
      <c r="FRO1002" t="s">
        <v>2074</v>
      </c>
      <c r="FRP1002" t="s">
        <v>2074</v>
      </c>
      <c r="FRQ1002" t="s">
        <v>2074</v>
      </c>
      <c r="FRR1002" t="s">
        <v>2074</v>
      </c>
      <c r="FRS1002" t="s">
        <v>2074</v>
      </c>
      <c r="FRT1002" t="s">
        <v>2074</v>
      </c>
      <c r="FRU1002" t="s">
        <v>2074</v>
      </c>
      <c r="FRV1002" t="s">
        <v>2074</v>
      </c>
      <c r="FRW1002" t="s">
        <v>2074</v>
      </c>
      <c r="FRX1002" t="s">
        <v>2074</v>
      </c>
      <c r="FRY1002" t="s">
        <v>2074</v>
      </c>
      <c r="FRZ1002" t="s">
        <v>2074</v>
      </c>
      <c r="FSA1002" t="s">
        <v>2074</v>
      </c>
      <c r="FSB1002" t="s">
        <v>2074</v>
      </c>
      <c r="FSC1002" t="s">
        <v>2074</v>
      </c>
      <c r="FSD1002" t="s">
        <v>2074</v>
      </c>
      <c r="FSE1002" t="s">
        <v>2074</v>
      </c>
      <c r="FSF1002" t="s">
        <v>2074</v>
      </c>
      <c r="FSG1002" t="s">
        <v>2074</v>
      </c>
      <c r="FSH1002" t="s">
        <v>2074</v>
      </c>
      <c r="FSI1002" t="s">
        <v>2074</v>
      </c>
      <c r="FSJ1002" t="s">
        <v>2074</v>
      </c>
      <c r="FSK1002" t="s">
        <v>2074</v>
      </c>
      <c r="FSL1002" t="s">
        <v>2074</v>
      </c>
      <c r="FSM1002" t="s">
        <v>2074</v>
      </c>
      <c r="FSN1002" t="s">
        <v>2074</v>
      </c>
      <c r="FSO1002" t="s">
        <v>2074</v>
      </c>
      <c r="FSP1002" t="s">
        <v>2074</v>
      </c>
      <c r="FSQ1002" t="s">
        <v>2074</v>
      </c>
      <c r="FSR1002" t="s">
        <v>2074</v>
      </c>
      <c r="FSS1002" t="s">
        <v>2074</v>
      </c>
      <c r="FST1002" t="s">
        <v>2074</v>
      </c>
      <c r="FSU1002" t="s">
        <v>2074</v>
      </c>
      <c r="FSV1002" t="s">
        <v>2074</v>
      </c>
      <c r="FSW1002" t="s">
        <v>2074</v>
      </c>
      <c r="FSX1002" t="s">
        <v>2074</v>
      </c>
      <c r="FSY1002" t="s">
        <v>2074</v>
      </c>
      <c r="FSZ1002" t="s">
        <v>2074</v>
      </c>
      <c r="FTA1002" t="s">
        <v>2074</v>
      </c>
      <c r="FTB1002" t="s">
        <v>2074</v>
      </c>
      <c r="FTC1002" t="s">
        <v>2074</v>
      </c>
      <c r="FTD1002" t="s">
        <v>2074</v>
      </c>
      <c r="FTE1002" t="s">
        <v>2074</v>
      </c>
      <c r="FTF1002" t="s">
        <v>2074</v>
      </c>
      <c r="FTG1002" t="s">
        <v>2074</v>
      </c>
      <c r="FTH1002" t="s">
        <v>2074</v>
      </c>
      <c r="FTI1002" t="s">
        <v>2074</v>
      </c>
      <c r="FTJ1002" t="s">
        <v>2074</v>
      </c>
      <c r="FTK1002" t="s">
        <v>2074</v>
      </c>
      <c r="FTL1002" t="s">
        <v>2074</v>
      </c>
      <c r="FTM1002" t="s">
        <v>2074</v>
      </c>
      <c r="FTN1002" t="s">
        <v>2074</v>
      </c>
      <c r="FTO1002" t="s">
        <v>2074</v>
      </c>
      <c r="FTP1002" t="s">
        <v>2074</v>
      </c>
      <c r="FTQ1002" t="s">
        <v>2074</v>
      </c>
      <c r="FTR1002" t="s">
        <v>2074</v>
      </c>
      <c r="FTS1002" t="s">
        <v>2074</v>
      </c>
      <c r="FTT1002" t="s">
        <v>2074</v>
      </c>
      <c r="FTU1002" t="s">
        <v>2074</v>
      </c>
      <c r="FTV1002" t="s">
        <v>2074</v>
      </c>
      <c r="FTW1002" t="s">
        <v>2074</v>
      </c>
      <c r="FTX1002" t="s">
        <v>2074</v>
      </c>
      <c r="FTY1002" t="s">
        <v>2074</v>
      </c>
      <c r="FTZ1002" t="s">
        <v>2074</v>
      </c>
      <c r="FUA1002" t="s">
        <v>2074</v>
      </c>
      <c r="FUB1002" t="s">
        <v>2074</v>
      </c>
      <c r="FUC1002" t="s">
        <v>2074</v>
      </c>
      <c r="FUD1002" t="s">
        <v>2074</v>
      </c>
      <c r="FUE1002" t="s">
        <v>2074</v>
      </c>
      <c r="FUF1002" t="s">
        <v>2074</v>
      </c>
      <c r="FUG1002" t="s">
        <v>2074</v>
      </c>
      <c r="FUH1002" t="s">
        <v>2074</v>
      </c>
      <c r="FUI1002" t="s">
        <v>2074</v>
      </c>
      <c r="FUJ1002" t="s">
        <v>2074</v>
      </c>
      <c r="FUK1002" t="s">
        <v>2074</v>
      </c>
      <c r="FUL1002" t="s">
        <v>2074</v>
      </c>
      <c r="FUM1002" t="s">
        <v>2074</v>
      </c>
      <c r="FUN1002" t="s">
        <v>2074</v>
      </c>
      <c r="FUO1002" t="s">
        <v>2074</v>
      </c>
      <c r="FUP1002" t="s">
        <v>2074</v>
      </c>
      <c r="FUQ1002" t="s">
        <v>2074</v>
      </c>
      <c r="FUR1002" t="s">
        <v>2074</v>
      </c>
      <c r="FUS1002" t="s">
        <v>2074</v>
      </c>
      <c r="FUT1002" t="s">
        <v>2074</v>
      </c>
      <c r="FUU1002" t="s">
        <v>2074</v>
      </c>
      <c r="FUV1002" t="s">
        <v>2074</v>
      </c>
      <c r="FUW1002" t="s">
        <v>2074</v>
      </c>
      <c r="FUX1002" t="s">
        <v>2074</v>
      </c>
      <c r="FUY1002" t="s">
        <v>2074</v>
      </c>
      <c r="FUZ1002" t="s">
        <v>2074</v>
      </c>
      <c r="FVA1002" t="s">
        <v>2074</v>
      </c>
      <c r="FVB1002" t="s">
        <v>2074</v>
      </c>
      <c r="FVC1002" t="s">
        <v>2074</v>
      </c>
      <c r="FVD1002" t="s">
        <v>2074</v>
      </c>
      <c r="FVE1002" t="s">
        <v>2074</v>
      </c>
      <c r="FVF1002" t="s">
        <v>2074</v>
      </c>
      <c r="FVG1002" t="s">
        <v>2074</v>
      </c>
      <c r="FVH1002" t="s">
        <v>2074</v>
      </c>
      <c r="FVI1002" t="s">
        <v>2074</v>
      </c>
      <c r="FVJ1002" t="s">
        <v>2074</v>
      </c>
      <c r="FVK1002" t="s">
        <v>2074</v>
      </c>
      <c r="FVL1002" t="s">
        <v>2074</v>
      </c>
      <c r="FVM1002" t="s">
        <v>2074</v>
      </c>
      <c r="FVN1002" t="s">
        <v>2074</v>
      </c>
      <c r="FVO1002" t="s">
        <v>2074</v>
      </c>
      <c r="FVP1002" t="s">
        <v>2074</v>
      </c>
      <c r="FVQ1002" t="s">
        <v>2074</v>
      </c>
      <c r="FVR1002" t="s">
        <v>2074</v>
      </c>
      <c r="FVS1002" t="s">
        <v>2074</v>
      </c>
      <c r="FVT1002" t="s">
        <v>2074</v>
      </c>
      <c r="FVU1002" t="s">
        <v>2074</v>
      </c>
      <c r="FVV1002" t="s">
        <v>2074</v>
      </c>
      <c r="FVW1002" t="s">
        <v>2074</v>
      </c>
      <c r="FVX1002" t="s">
        <v>2074</v>
      </c>
      <c r="FVY1002" t="s">
        <v>2074</v>
      </c>
      <c r="FVZ1002" t="s">
        <v>2074</v>
      </c>
      <c r="FWA1002" t="s">
        <v>2074</v>
      </c>
      <c r="FWB1002" t="s">
        <v>2074</v>
      </c>
      <c r="FWC1002" t="s">
        <v>2074</v>
      </c>
      <c r="FWD1002" t="s">
        <v>2074</v>
      </c>
      <c r="FWE1002" t="s">
        <v>2074</v>
      </c>
      <c r="FWF1002" t="s">
        <v>2074</v>
      </c>
      <c r="FWG1002" t="s">
        <v>2074</v>
      </c>
      <c r="FWH1002" t="s">
        <v>2074</v>
      </c>
      <c r="FWI1002" t="s">
        <v>2074</v>
      </c>
      <c r="FWJ1002" t="s">
        <v>2074</v>
      </c>
      <c r="FWK1002" t="s">
        <v>2074</v>
      </c>
      <c r="FWL1002" t="s">
        <v>2074</v>
      </c>
      <c r="FWM1002" t="s">
        <v>2074</v>
      </c>
      <c r="FWN1002" t="s">
        <v>2074</v>
      </c>
      <c r="FWO1002" t="s">
        <v>2074</v>
      </c>
      <c r="FWP1002" t="s">
        <v>2074</v>
      </c>
      <c r="FWQ1002" t="s">
        <v>2074</v>
      </c>
      <c r="FWR1002" t="s">
        <v>2074</v>
      </c>
      <c r="FWS1002" t="s">
        <v>2074</v>
      </c>
      <c r="FWT1002" t="s">
        <v>2074</v>
      </c>
      <c r="FWU1002" t="s">
        <v>2074</v>
      </c>
      <c r="FWV1002" t="s">
        <v>2074</v>
      </c>
      <c r="FWW1002" t="s">
        <v>2074</v>
      </c>
      <c r="FWX1002" t="s">
        <v>2074</v>
      </c>
      <c r="FWY1002" t="s">
        <v>2074</v>
      </c>
      <c r="FWZ1002" t="s">
        <v>2074</v>
      </c>
      <c r="FXA1002" t="s">
        <v>2074</v>
      </c>
      <c r="FXB1002" t="s">
        <v>2074</v>
      </c>
      <c r="FXC1002" t="s">
        <v>2074</v>
      </c>
      <c r="FXD1002" t="s">
        <v>2074</v>
      </c>
      <c r="FXE1002" t="s">
        <v>2074</v>
      </c>
      <c r="FXF1002" t="s">
        <v>2074</v>
      </c>
      <c r="FXG1002" t="s">
        <v>2074</v>
      </c>
      <c r="FXH1002" t="s">
        <v>2074</v>
      </c>
      <c r="FXI1002" t="s">
        <v>2074</v>
      </c>
      <c r="FXJ1002" t="s">
        <v>2074</v>
      </c>
      <c r="FXK1002" t="s">
        <v>2074</v>
      </c>
      <c r="FXL1002" t="s">
        <v>2074</v>
      </c>
      <c r="FXM1002" t="s">
        <v>2074</v>
      </c>
      <c r="FXN1002" t="s">
        <v>2074</v>
      </c>
      <c r="FXO1002" t="s">
        <v>2074</v>
      </c>
      <c r="FXP1002" t="s">
        <v>2074</v>
      </c>
      <c r="FXQ1002" t="s">
        <v>2074</v>
      </c>
      <c r="FXR1002" t="s">
        <v>2074</v>
      </c>
      <c r="FXS1002" t="s">
        <v>2074</v>
      </c>
      <c r="FXT1002" t="s">
        <v>2074</v>
      </c>
      <c r="FXU1002" t="s">
        <v>2074</v>
      </c>
      <c r="FXV1002" t="s">
        <v>2074</v>
      </c>
      <c r="FXW1002" t="s">
        <v>2074</v>
      </c>
      <c r="FXX1002" t="s">
        <v>2074</v>
      </c>
      <c r="FXY1002" t="s">
        <v>2074</v>
      </c>
      <c r="FXZ1002" t="s">
        <v>2074</v>
      </c>
      <c r="FYA1002" t="s">
        <v>2074</v>
      </c>
      <c r="FYB1002" t="s">
        <v>2074</v>
      </c>
      <c r="FYC1002" t="s">
        <v>2074</v>
      </c>
      <c r="FYD1002" t="s">
        <v>2074</v>
      </c>
      <c r="FYE1002" t="s">
        <v>2074</v>
      </c>
      <c r="FYF1002" t="s">
        <v>2074</v>
      </c>
      <c r="FYG1002" t="s">
        <v>2074</v>
      </c>
      <c r="FYH1002" t="s">
        <v>2074</v>
      </c>
      <c r="FYI1002" t="s">
        <v>2074</v>
      </c>
      <c r="FYJ1002" t="s">
        <v>2074</v>
      </c>
      <c r="FYK1002" t="s">
        <v>2074</v>
      </c>
      <c r="FYL1002" t="s">
        <v>2074</v>
      </c>
      <c r="FYM1002" t="s">
        <v>2074</v>
      </c>
      <c r="FYN1002" t="s">
        <v>2074</v>
      </c>
      <c r="FYO1002" t="s">
        <v>2074</v>
      </c>
      <c r="FYP1002" t="s">
        <v>2074</v>
      </c>
      <c r="FYQ1002" t="s">
        <v>2074</v>
      </c>
      <c r="FYR1002" t="s">
        <v>2074</v>
      </c>
      <c r="FYS1002" t="s">
        <v>2074</v>
      </c>
      <c r="FYT1002" t="s">
        <v>2074</v>
      </c>
      <c r="FYU1002" t="s">
        <v>2074</v>
      </c>
      <c r="FYV1002" t="s">
        <v>2074</v>
      </c>
      <c r="FYW1002" t="s">
        <v>2074</v>
      </c>
      <c r="FYX1002" t="s">
        <v>2074</v>
      </c>
      <c r="FYY1002" t="s">
        <v>2074</v>
      </c>
      <c r="FYZ1002" t="s">
        <v>2074</v>
      </c>
      <c r="FZA1002" t="s">
        <v>2074</v>
      </c>
      <c r="FZB1002" t="s">
        <v>2074</v>
      </c>
      <c r="FZC1002" t="s">
        <v>2074</v>
      </c>
      <c r="FZD1002" t="s">
        <v>2074</v>
      </c>
      <c r="FZE1002" t="s">
        <v>2074</v>
      </c>
      <c r="FZF1002" t="s">
        <v>2074</v>
      </c>
      <c r="FZG1002" t="s">
        <v>2074</v>
      </c>
      <c r="FZH1002" t="s">
        <v>2074</v>
      </c>
      <c r="FZI1002" t="s">
        <v>2074</v>
      </c>
      <c r="FZJ1002" t="s">
        <v>2074</v>
      </c>
      <c r="FZK1002" t="s">
        <v>2074</v>
      </c>
      <c r="FZL1002" t="s">
        <v>2074</v>
      </c>
      <c r="FZM1002" t="s">
        <v>2074</v>
      </c>
      <c r="FZN1002" t="s">
        <v>2074</v>
      </c>
      <c r="FZO1002" t="s">
        <v>2074</v>
      </c>
      <c r="FZP1002" t="s">
        <v>2074</v>
      </c>
      <c r="FZQ1002" t="s">
        <v>2074</v>
      </c>
      <c r="FZR1002" t="s">
        <v>2074</v>
      </c>
      <c r="FZS1002" t="s">
        <v>2074</v>
      </c>
      <c r="FZT1002" t="s">
        <v>2074</v>
      </c>
      <c r="FZU1002" t="s">
        <v>2074</v>
      </c>
      <c r="FZV1002" t="s">
        <v>2074</v>
      </c>
      <c r="FZW1002" t="s">
        <v>2074</v>
      </c>
      <c r="FZX1002" t="s">
        <v>2074</v>
      </c>
      <c r="FZY1002" t="s">
        <v>2074</v>
      </c>
      <c r="FZZ1002" t="s">
        <v>2074</v>
      </c>
      <c r="GAA1002" t="s">
        <v>2074</v>
      </c>
      <c r="GAB1002" t="s">
        <v>2074</v>
      </c>
      <c r="GAC1002" t="s">
        <v>2074</v>
      </c>
      <c r="GAD1002" t="s">
        <v>2074</v>
      </c>
      <c r="GAE1002" t="s">
        <v>2074</v>
      </c>
      <c r="GAF1002" t="s">
        <v>2074</v>
      </c>
      <c r="GAG1002" t="s">
        <v>2074</v>
      </c>
      <c r="GAH1002" t="s">
        <v>2074</v>
      </c>
      <c r="GAI1002" t="s">
        <v>2074</v>
      </c>
      <c r="GAJ1002" t="s">
        <v>2074</v>
      </c>
      <c r="GAK1002" t="s">
        <v>2074</v>
      </c>
      <c r="GAL1002" t="s">
        <v>2074</v>
      </c>
      <c r="GAM1002" t="s">
        <v>2074</v>
      </c>
      <c r="GAN1002" t="s">
        <v>2074</v>
      </c>
      <c r="GAO1002" t="s">
        <v>2074</v>
      </c>
      <c r="GAP1002" t="s">
        <v>2074</v>
      </c>
      <c r="GAQ1002" t="s">
        <v>2074</v>
      </c>
      <c r="GAR1002" t="s">
        <v>2074</v>
      </c>
      <c r="GAS1002" t="s">
        <v>2074</v>
      </c>
      <c r="GAT1002" t="s">
        <v>2074</v>
      </c>
      <c r="GAU1002" t="s">
        <v>2074</v>
      </c>
      <c r="GAV1002" t="s">
        <v>2074</v>
      </c>
      <c r="GAW1002" t="s">
        <v>2074</v>
      </c>
      <c r="GAX1002" t="s">
        <v>2074</v>
      </c>
      <c r="GAY1002" t="s">
        <v>2074</v>
      </c>
      <c r="GAZ1002" t="s">
        <v>2074</v>
      </c>
      <c r="GBA1002" t="s">
        <v>2074</v>
      </c>
      <c r="GBB1002" t="s">
        <v>2074</v>
      </c>
      <c r="GBC1002" t="s">
        <v>2074</v>
      </c>
      <c r="GBD1002" t="s">
        <v>2074</v>
      </c>
      <c r="GBE1002" t="s">
        <v>2074</v>
      </c>
      <c r="GBF1002" t="s">
        <v>2074</v>
      </c>
      <c r="GBG1002" t="s">
        <v>2074</v>
      </c>
      <c r="GBH1002" t="s">
        <v>2074</v>
      </c>
      <c r="GBI1002" t="s">
        <v>2074</v>
      </c>
      <c r="GBJ1002" t="s">
        <v>2074</v>
      </c>
      <c r="GBK1002" t="s">
        <v>2074</v>
      </c>
      <c r="GBL1002" t="s">
        <v>2074</v>
      </c>
      <c r="GBM1002" t="s">
        <v>2074</v>
      </c>
      <c r="GBN1002" t="s">
        <v>2074</v>
      </c>
      <c r="GBO1002" t="s">
        <v>2074</v>
      </c>
      <c r="GBP1002" t="s">
        <v>2074</v>
      </c>
      <c r="GBQ1002" t="s">
        <v>2074</v>
      </c>
      <c r="GBR1002" t="s">
        <v>2074</v>
      </c>
      <c r="GBS1002" t="s">
        <v>2074</v>
      </c>
      <c r="GBT1002" t="s">
        <v>2074</v>
      </c>
      <c r="GBU1002" t="s">
        <v>2074</v>
      </c>
      <c r="GBV1002" t="s">
        <v>2074</v>
      </c>
      <c r="GBW1002" t="s">
        <v>2074</v>
      </c>
      <c r="GBX1002" t="s">
        <v>2074</v>
      </c>
      <c r="GBY1002" t="s">
        <v>2074</v>
      </c>
      <c r="GBZ1002" t="s">
        <v>2074</v>
      </c>
      <c r="GCA1002" t="s">
        <v>2074</v>
      </c>
      <c r="GCB1002" t="s">
        <v>2074</v>
      </c>
      <c r="GCC1002" t="s">
        <v>2074</v>
      </c>
      <c r="GCD1002" t="s">
        <v>2074</v>
      </c>
      <c r="GCE1002" t="s">
        <v>2074</v>
      </c>
      <c r="GCF1002" t="s">
        <v>2074</v>
      </c>
      <c r="GCG1002" t="s">
        <v>2074</v>
      </c>
      <c r="GCH1002" t="s">
        <v>2074</v>
      </c>
      <c r="GCI1002" t="s">
        <v>2074</v>
      </c>
      <c r="GCJ1002" t="s">
        <v>2074</v>
      </c>
      <c r="GCK1002" t="s">
        <v>2074</v>
      </c>
      <c r="GCL1002" t="s">
        <v>2074</v>
      </c>
      <c r="GCM1002" t="s">
        <v>2074</v>
      </c>
      <c r="GCN1002" t="s">
        <v>2074</v>
      </c>
      <c r="GCO1002" t="s">
        <v>2074</v>
      </c>
      <c r="GCP1002" t="s">
        <v>2074</v>
      </c>
      <c r="GCQ1002" t="s">
        <v>2074</v>
      </c>
      <c r="GCR1002" t="s">
        <v>2074</v>
      </c>
      <c r="GCS1002" t="s">
        <v>2074</v>
      </c>
      <c r="GCT1002" t="s">
        <v>2074</v>
      </c>
      <c r="GCU1002" t="s">
        <v>2074</v>
      </c>
      <c r="GCV1002" t="s">
        <v>2074</v>
      </c>
      <c r="GCW1002" t="s">
        <v>2074</v>
      </c>
      <c r="GCX1002" t="s">
        <v>2074</v>
      </c>
      <c r="GCY1002" t="s">
        <v>2074</v>
      </c>
      <c r="GCZ1002" t="s">
        <v>2074</v>
      </c>
      <c r="GDA1002" t="s">
        <v>2074</v>
      </c>
      <c r="GDB1002" t="s">
        <v>2074</v>
      </c>
      <c r="GDC1002" t="s">
        <v>2074</v>
      </c>
      <c r="GDD1002" t="s">
        <v>2074</v>
      </c>
      <c r="GDE1002" t="s">
        <v>2074</v>
      </c>
      <c r="GDF1002" t="s">
        <v>2074</v>
      </c>
      <c r="GDG1002" t="s">
        <v>2074</v>
      </c>
      <c r="GDH1002" t="s">
        <v>2074</v>
      </c>
      <c r="GDI1002" t="s">
        <v>2074</v>
      </c>
      <c r="GDJ1002" t="s">
        <v>2074</v>
      </c>
      <c r="GDK1002" t="s">
        <v>2074</v>
      </c>
      <c r="GDL1002" t="s">
        <v>2074</v>
      </c>
      <c r="GDM1002" t="s">
        <v>2074</v>
      </c>
      <c r="GDN1002" t="s">
        <v>2074</v>
      </c>
      <c r="GDO1002" t="s">
        <v>2074</v>
      </c>
      <c r="GDP1002" t="s">
        <v>2074</v>
      </c>
      <c r="GDQ1002" t="s">
        <v>2074</v>
      </c>
      <c r="GDR1002" t="s">
        <v>2074</v>
      </c>
      <c r="GDS1002" t="s">
        <v>2074</v>
      </c>
      <c r="GDT1002" t="s">
        <v>2074</v>
      </c>
      <c r="GDU1002" t="s">
        <v>2074</v>
      </c>
      <c r="GDV1002" t="s">
        <v>2074</v>
      </c>
      <c r="GDW1002" t="s">
        <v>2074</v>
      </c>
      <c r="GDX1002" t="s">
        <v>2074</v>
      </c>
      <c r="GDY1002" t="s">
        <v>2074</v>
      </c>
      <c r="GDZ1002" t="s">
        <v>2074</v>
      </c>
      <c r="GEA1002" t="s">
        <v>2074</v>
      </c>
      <c r="GEB1002" t="s">
        <v>2074</v>
      </c>
      <c r="GEC1002" t="s">
        <v>2074</v>
      </c>
      <c r="GED1002" t="s">
        <v>2074</v>
      </c>
      <c r="GEE1002" t="s">
        <v>2074</v>
      </c>
      <c r="GEF1002" t="s">
        <v>2074</v>
      </c>
      <c r="GEG1002" t="s">
        <v>2074</v>
      </c>
      <c r="GEH1002" t="s">
        <v>2074</v>
      </c>
      <c r="GEI1002" t="s">
        <v>2074</v>
      </c>
      <c r="GEJ1002" t="s">
        <v>2074</v>
      </c>
      <c r="GEK1002" t="s">
        <v>2074</v>
      </c>
      <c r="GEL1002" t="s">
        <v>2074</v>
      </c>
      <c r="GEM1002" t="s">
        <v>2074</v>
      </c>
      <c r="GEN1002" t="s">
        <v>2074</v>
      </c>
      <c r="GEO1002" t="s">
        <v>2074</v>
      </c>
      <c r="GEP1002" t="s">
        <v>2074</v>
      </c>
      <c r="GEQ1002" t="s">
        <v>2074</v>
      </c>
      <c r="GER1002" t="s">
        <v>2074</v>
      </c>
      <c r="GES1002" t="s">
        <v>2074</v>
      </c>
      <c r="GET1002" t="s">
        <v>2074</v>
      </c>
      <c r="GEU1002" t="s">
        <v>2074</v>
      </c>
      <c r="GEV1002" t="s">
        <v>2074</v>
      </c>
      <c r="GEW1002" t="s">
        <v>2074</v>
      </c>
      <c r="GEX1002" t="s">
        <v>2074</v>
      </c>
      <c r="GEY1002" t="s">
        <v>2074</v>
      </c>
      <c r="GEZ1002" t="s">
        <v>2074</v>
      </c>
      <c r="GFA1002" t="s">
        <v>2074</v>
      </c>
      <c r="GFB1002" t="s">
        <v>2074</v>
      </c>
      <c r="GFC1002" t="s">
        <v>2074</v>
      </c>
      <c r="GFD1002" t="s">
        <v>2074</v>
      </c>
      <c r="GFE1002" t="s">
        <v>2074</v>
      </c>
      <c r="GFF1002" t="s">
        <v>2074</v>
      </c>
      <c r="GFG1002" t="s">
        <v>2074</v>
      </c>
      <c r="GFH1002" t="s">
        <v>2074</v>
      </c>
      <c r="GFI1002" t="s">
        <v>2074</v>
      </c>
      <c r="GFJ1002" t="s">
        <v>2074</v>
      </c>
      <c r="GFK1002" t="s">
        <v>2074</v>
      </c>
      <c r="GFL1002" t="s">
        <v>2074</v>
      </c>
      <c r="GFM1002" t="s">
        <v>2074</v>
      </c>
      <c r="GFN1002" t="s">
        <v>2074</v>
      </c>
      <c r="GFO1002" t="s">
        <v>2074</v>
      </c>
      <c r="GFP1002" t="s">
        <v>2074</v>
      </c>
      <c r="GFQ1002" t="s">
        <v>2074</v>
      </c>
      <c r="GFR1002" t="s">
        <v>2074</v>
      </c>
      <c r="GFS1002" t="s">
        <v>2074</v>
      </c>
      <c r="GFT1002" t="s">
        <v>2074</v>
      </c>
      <c r="GFU1002" t="s">
        <v>2074</v>
      </c>
      <c r="GFV1002" t="s">
        <v>2074</v>
      </c>
      <c r="GFW1002" t="s">
        <v>2074</v>
      </c>
      <c r="GFX1002" t="s">
        <v>2074</v>
      </c>
      <c r="GFY1002" t="s">
        <v>2074</v>
      </c>
      <c r="GFZ1002" t="s">
        <v>2074</v>
      </c>
      <c r="GGA1002" t="s">
        <v>2074</v>
      </c>
      <c r="GGB1002" t="s">
        <v>2074</v>
      </c>
      <c r="GGC1002" t="s">
        <v>2074</v>
      </c>
      <c r="GGD1002" t="s">
        <v>2074</v>
      </c>
      <c r="GGE1002" t="s">
        <v>2074</v>
      </c>
      <c r="GGF1002" t="s">
        <v>2074</v>
      </c>
      <c r="GGG1002" t="s">
        <v>2074</v>
      </c>
      <c r="GGH1002" t="s">
        <v>2074</v>
      </c>
      <c r="GGI1002" t="s">
        <v>2074</v>
      </c>
      <c r="GGJ1002" t="s">
        <v>2074</v>
      </c>
      <c r="GGK1002" t="s">
        <v>2074</v>
      </c>
      <c r="GGL1002" t="s">
        <v>2074</v>
      </c>
      <c r="GGM1002" t="s">
        <v>2074</v>
      </c>
      <c r="GGN1002" t="s">
        <v>2074</v>
      </c>
      <c r="GGO1002" t="s">
        <v>2074</v>
      </c>
      <c r="GGP1002" t="s">
        <v>2074</v>
      </c>
      <c r="GGQ1002" t="s">
        <v>2074</v>
      </c>
      <c r="GGR1002" t="s">
        <v>2074</v>
      </c>
      <c r="GGS1002" t="s">
        <v>2074</v>
      </c>
      <c r="GGT1002" t="s">
        <v>2074</v>
      </c>
      <c r="GGU1002" t="s">
        <v>2074</v>
      </c>
      <c r="GGV1002" t="s">
        <v>2074</v>
      </c>
      <c r="GGW1002" t="s">
        <v>2074</v>
      </c>
      <c r="GGX1002" t="s">
        <v>2074</v>
      </c>
      <c r="GGY1002" t="s">
        <v>2074</v>
      </c>
      <c r="GGZ1002" t="s">
        <v>2074</v>
      </c>
      <c r="GHA1002" t="s">
        <v>2074</v>
      </c>
      <c r="GHB1002" t="s">
        <v>2074</v>
      </c>
      <c r="GHC1002" t="s">
        <v>2074</v>
      </c>
      <c r="GHD1002" t="s">
        <v>2074</v>
      </c>
      <c r="GHE1002" t="s">
        <v>2074</v>
      </c>
      <c r="GHF1002" t="s">
        <v>2074</v>
      </c>
      <c r="GHG1002" t="s">
        <v>2074</v>
      </c>
      <c r="GHH1002" t="s">
        <v>2074</v>
      </c>
      <c r="GHI1002" t="s">
        <v>2074</v>
      </c>
      <c r="GHJ1002" t="s">
        <v>2074</v>
      </c>
      <c r="GHK1002" t="s">
        <v>2074</v>
      </c>
      <c r="GHL1002" t="s">
        <v>2074</v>
      </c>
      <c r="GHM1002" t="s">
        <v>2074</v>
      </c>
      <c r="GHN1002" t="s">
        <v>2074</v>
      </c>
      <c r="GHO1002" t="s">
        <v>2074</v>
      </c>
      <c r="GHP1002" t="s">
        <v>2074</v>
      </c>
      <c r="GHQ1002" t="s">
        <v>2074</v>
      </c>
      <c r="GHR1002" t="s">
        <v>2074</v>
      </c>
      <c r="GHS1002" t="s">
        <v>2074</v>
      </c>
      <c r="GHT1002" t="s">
        <v>2074</v>
      </c>
      <c r="GHU1002" t="s">
        <v>2074</v>
      </c>
      <c r="GHV1002" t="s">
        <v>2074</v>
      </c>
      <c r="GHW1002" t="s">
        <v>2074</v>
      </c>
      <c r="GHX1002" t="s">
        <v>2074</v>
      </c>
      <c r="GHY1002" t="s">
        <v>2074</v>
      </c>
      <c r="GHZ1002" t="s">
        <v>2074</v>
      </c>
      <c r="GIA1002" t="s">
        <v>2074</v>
      </c>
      <c r="GIB1002" t="s">
        <v>2074</v>
      </c>
      <c r="GIC1002" t="s">
        <v>2074</v>
      </c>
      <c r="GID1002" t="s">
        <v>2074</v>
      </c>
      <c r="GIE1002" t="s">
        <v>2074</v>
      </c>
      <c r="GIF1002" t="s">
        <v>2074</v>
      </c>
      <c r="GIG1002" t="s">
        <v>2074</v>
      </c>
      <c r="GIH1002" t="s">
        <v>2074</v>
      </c>
      <c r="GII1002" t="s">
        <v>2074</v>
      </c>
      <c r="GIJ1002" t="s">
        <v>2074</v>
      </c>
      <c r="GIK1002" t="s">
        <v>2074</v>
      </c>
      <c r="GIL1002" t="s">
        <v>2074</v>
      </c>
      <c r="GIM1002" t="s">
        <v>2074</v>
      </c>
      <c r="GIN1002" t="s">
        <v>2074</v>
      </c>
      <c r="GIO1002" t="s">
        <v>2074</v>
      </c>
      <c r="GIP1002" t="s">
        <v>2074</v>
      </c>
      <c r="GIQ1002" t="s">
        <v>2074</v>
      </c>
      <c r="GIR1002" t="s">
        <v>2074</v>
      </c>
      <c r="GIS1002" t="s">
        <v>2074</v>
      </c>
      <c r="GIT1002" t="s">
        <v>2074</v>
      </c>
      <c r="GIU1002" t="s">
        <v>2074</v>
      </c>
      <c r="GIV1002" t="s">
        <v>2074</v>
      </c>
      <c r="GIW1002" t="s">
        <v>2074</v>
      </c>
      <c r="GIX1002" t="s">
        <v>2074</v>
      </c>
      <c r="GIY1002" t="s">
        <v>2074</v>
      </c>
      <c r="GIZ1002" t="s">
        <v>2074</v>
      </c>
      <c r="GJA1002" t="s">
        <v>2074</v>
      </c>
      <c r="GJB1002" t="s">
        <v>2074</v>
      </c>
      <c r="GJC1002" t="s">
        <v>2074</v>
      </c>
      <c r="GJD1002" t="s">
        <v>2074</v>
      </c>
      <c r="GJE1002" t="s">
        <v>2074</v>
      </c>
      <c r="GJF1002" t="s">
        <v>2074</v>
      </c>
      <c r="GJG1002" t="s">
        <v>2074</v>
      </c>
      <c r="GJH1002" t="s">
        <v>2074</v>
      </c>
      <c r="GJI1002" t="s">
        <v>2074</v>
      </c>
      <c r="GJJ1002" t="s">
        <v>2074</v>
      </c>
      <c r="GJK1002" t="s">
        <v>2074</v>
      </c>
      <c r="GJL1002" t="s">
        <v>2074</v>
      </c>
      <c r="GJM1002" t="s">
        <v>2074</v>
      </c>
      <c r="GJN1002" t="s">
        <v>2074</v>
      </c>
      <c r="GJO1002" t="s">
        <v>2074</v>
      </c>
      <c r="GJP1002" t="s">
        <v>2074</v>
      </c>
      <c r="GJQ1002" t="s">
        <v>2074</v>
      </c>
      <c r="GJR1002" t="s">
        <v>2074</v>
      </c>
      <c r="GJS1002" t="s">
        <v>2074</v>
      </c>
      <c r="GJT1002" t="s">
        <v>2074</v>
      </c>
      <c r="GJU1002" t="s">
        <v>2074</v>
      </c>
      <c r="GJV1002" t="s">
        <v>2074</v>
      </c>
      <c r="GJW1002" t="s">
        <v>2074</v>
      </c>
      <c r="GJX1002" t="s">
        <v>2074</v>
      </c>
      <c r="GJY1002" t="s">
        <v>2074</v>
      </c>
      <c r="GJZ1002" t="s">
        <v>2074</v>
      </c>
      <c r="GKA1002" t="s">
        <v>2074</v>
      </c>
      <c r="GKB1002" t="s">
        <v>2074</v>
      </c>
      <c r="GKC1002" t="s">
        <v>2074</v>
      </c>
      <c r="GKD1002" t="s">
        <v>2074</v>
      </c>
      <c r="GKE1002" t="s">
        <v>2074</v>
      </c>
      <c r="GKF1002" t="s">
        <v>2074</v>
      </c>
      <c r="GKG1002" t="s">
        <v>2074</v>
      </c>
      <c r="GKH1002" t="s">
        <v>2074</v>
      </c>
      <c r="GKI1002" t="s">
        <v>2074</v>
      </c>
      <c r="GKJ1002" t="s">
        <v>2074</v>
      </c>
      <c r="GKK1002" t="s">
        <v>2074</v>
      </c>
      <c r="GKL1002" t="s">
        <v>2074</v>
      </c>
      <c r="GKM1002" t="s">
        <v>2074</v>
      </c>
      <c r="GKN1002" t="s">
        <v>2074</v>
      </c>
      <c r="GKO1002" t="s">
        <v>2074</v>
      </c>
      <c r="GKP1002" t="s">
        <v>2074</v>
      </c>
      <c r="GKQ1002" t="s">
        <v>2074</v>
      </c>
      <c r="GKR1002" t="s">
        <v>2074</v>
      </c>
      <c r="GKS1002" t="s">
        <v>2074</v>
      </c>
      <c r="GKT1002" t="s">
        <v>2074</v>
      </c>
      <c r="GKU1002" t="s">
        <v>2074</v>
      </c>
      <c r="GKV1002" t="s">
        <v>2074</v>
      </c>
      <c r="GKW1002" t="s">
        <v>2074</v>
      </c>
      <c r="GKX1002" t="s">
        <v>2074</v>
      </c>
      <c r="GKY1002" t="s">
        <v>2074</v>
      </c>
      <c r="GKZ1002" t="s">
        <v>2074</v>
      </c>
      <c r="GLA1002" t="s">
        <v>2074</v>
      </c>
      <c r="GLB1002" t="s">
        <v>2074</v>
      </c>
      <c r="GLC1002" t="s">
        <v>2074</v>
      </c>
      <c r="GLD1002" t="s">
        <v>2074</v>
      </c>
      <c r="GLE1002" t="s">
        <v>2074</v>
      </c>
      <c r="GLF1002" t="s">
        <v>2074</v>
      </c>
      <c r="GLG1002" t="s">
        <v>2074</v>
      </c>
      <c r="GLH1002" t="s">
        <v>2074</v>
      </c>
      <c r="GLI1002" t="s">
        <v>2074</v>
      </c>
      <c r="GLJ1002" t="s">
        <v>2074</v>
      </c>
      <c r="GLK1002" t="s">
        <v>2074</v>
      </c>
      <c r="GLL1002" t="s">
        <v>2074</v>
      </c>
      <c r="GLM1002" t="s">
        <v>2074</v>
      </c>
      <c r="GLN1002" t="s">
        <v>2074</v>
      </c>
      <c r="GLO1002" t="s">
        <v>2074</v>
      </c>
      <c r="GLP1002" t="s">
        <v>2074</v>
      </c>
      <c r="GLQ1002" t="s">
        <v>2074</v>
      </c>
      <c r="GLR1002" t="s">
        <v>2074</v>
      </c>
      <c r="GLS1002" t="s">
        <v>2074</v>
      </c>
      <c r="GLT1002" t="s">
        <v>2074</v>
      </c>
      <c r="GLU1002" t="s">
        <v>2074</v>
      </c>
      <c r="GLV1002" t="s">
        <v>2074</v>
      </c>
      <c r="GLW1002" t="s">
        <v>2074</v>
      </c>
      <c r="GLX1002" t="s">
        <v>2074</v>
      </c>
      <c r="GLY1002" t="s">
        <v>2074</v>
      </c>
      <c r="GLZ1002" t="s">
        <v>2074</v>
      </c>
      <c r="GMA1002" t="s">
        <v>2074</v>
      </c>
      <c r="GMB1002" t="s">
        <v>2074</v>
      </c>
      <c r="GMC1002" t="s">
        <v>2074</v>
      </c>
      <c r="GMD1002" t="s">
        <v>2074</v>
      </c>
      <c r="GME1002" t="s">
        <v>2074</v>
      </c>
      <c r="GMF1002" t="s">
        <v>2074</v>
      </c>
      <c r="GMG1002" t="s">
        <v>2074</v>
      </c>
      <c r="GMH1002" t="s">
        <v>2074</v>
      </c>
      <c r="GMI1002" t="s">
        <v>2074</v>
      </c>
      <c r="GMJ1002" t="s">
        <v>2074</v>
      </c>
      <c r="GMK1002" t="s">
        <v>2074</v>
      </c>
      <c r="GML1002" t="s">
        <v>2074</v>
      </c>
      <c r="GMM1002" t="s">
        <v>2074</v>
      </c>
      <c r="GMN1002" t="s">
        <v>2074</v>
      </c>
      <c r="GMO1002" t="s">
        <v>2074</v>
      </c>
      <c r="GMP1002" t="s">
        <v>2074</v>
      </c>
      <c r="GMQ1002" t="s">
        <v>2074</v>
      </c>
      <c r="GMR1002" t="s">
        <v>2074</v>
      </c>
      <c r="GMS1002" t="s">
        <v>2074</v>
      </c>
      <c r="GMT1002" t="s">
        <v>2074</v>
      </c>
      <c r="GMU1002" t="s">
        <v>2074</v>
      </c>
      <c r="GMV1002" t="s">
        <v>2074</v>
      </c>
      <c r="GMW1002" t="s">
        <v>2074</v>
      </c>
      <c r="GMX1002" t="s">
        <v>2074</v>
      </c>
      <c r="GMY1002" t="s">
        <v>2074</v>
      </c>
      <c r="GMZ1002" t="s">
        <v>2074</v>
      </c>
      <c r="GNA1002" t="s">
        <v>2074</v>
      </c>
      <c r="GNB1002" t="s">
        <v>2074</v>
      </c>
      <c r="GNC1002" t="s">
        <v>2074</v>
      </c>
      <c r="GND1002" t="s">
        <v>2074</v>
      </c>
      <c r="GNE1002" t="s">
        <v>2074</v>
      </c>
      <c r="GNF1002" t="s">
        <v>2074</v>
      </c>
      <c r="GNG1002" t="s">
        <v>2074</v>
      </c>
      <c r="GNH1002" t="s">
        <v>2074</v>
      </c>
      <c r="GNI1002" t="s">
        <v>2074</v>
      </c>
      <c r="GNJ1002" t="s">
        <v>2074</v>
      </c>
      <c r="GNK1002" t="s">
        <v>2074</v>
      </c>
      <c r="GNL1002" t="s">
        <v>2074</v>
      </c>
      <c r="GNM1002" t="s">
        <v>2074</v>
      </c>
      <c r="GNN1002" t="s">
        <v>2074</v>
      </c>
      <c r="GNO1002" t="s">
        <v>2074</v>
      </c>
      <c r="GNP1002" t="s">
        <v>2074</v>
      </c>
      <c r="GNQ1002" t="s">
        <v>2074</v>
      </c>
      <c r="GNR1002" t="s">
        <v>2074</v>
      </c>
      <c r="GNS1002" t="s">
        <v>2074</v>
      </c>
      <c r="GNT1002" t="s">
        <v>2074</v>
      </c>
      <c r="GNU1002" t="s">
        <v>2074</v>
      </c>
      <c r="GNV1002" t="s">
        <v>2074</v>
      </c>
      <c r="GNW1002" t="s">
        <v>2074</v>
      </c>
      <c r="GNX1002" t="s">
        <v>2074</v>
      </c>
      <c r="GNY1002" t="s">
        <v>2074</v>
      </c>
      <c r="GNZ1002" t="s">
        <v>2074</v>
      </c>
      <c r="GOA1002" t="s">
        <v>2074</v>
      </c>
      <c r="GOB1002" t="s">
        <v>2074</v>
      </c>
      <c r="GOC1002" t="s">
        <v>2074</v>
      </c>
      <c r="GOD1002" t="s">
        <v>2074</v>
      </c>
      <c r="GOE1002" t="s">
        <v>2074</v>
      </c>
      <c r="GOF1002" t="s">
        <v>2074</v>
      </c>
      <c r="GOG1002" t="s">
        <v>2074</v>
      </c>
      <c r="GOH1002" t="s">
        <v>2074</v>
      </c>
      <c r="GOI1002" t="s">
        <v>2074</v>
      </c>
      <c r="GOJ1002" t="s">
        <v>2074</v>
      </c>
      <c r="GOK1002" t="s">
        <v>2074</v>
      </c>
      <c r="GOL1002" t="s">
        <v>2074</v>
      </c>
      <c r="GOM1002" t="s">
        <v>2074</v>
      </c>
      <c r="GON1002" t="s">
        <v>2074</v>
      </c>
      <c r="GOO1002" t="s">
        <v>2074</v>
      </c>
      <c r="GOP1002" t="s">
        <v>2074</v>
      </c>
      <c r="GOQ1002" t="s">
        <v>2074</v>
      </c>
      <c r="GOR1002" t="s">
        <v>2074</v>
      </c>
      <c r="GOS1002" t="s">
        <v>2074</v>
      </c>
      <c r="GOT1002" t="s">
        <v>2074</v>
      </c>
      <c r="GOU1002" t="s">
        <v>2074</v>
      </c>
      <c r="GOV1002" t="s">
        <v>2074</v>
      </c>
      <c r="GOW1002" t="s">
        <v>2074</v>
      </c>
      <c r="GOX1002" t="s">
        <v>2074</v>
      </c>
      <c r="GOY1002" t="s">
        <v>2074</v>
      </c>
      <c r="GOZ1002" t="s">
        <v>2074</v>
      </c>
      <c r="GPA1002" t="s">
        <v>2074</v>
      </c>
      <c r="GPB1002" t="s">
        <v>2074</v>
      </c>
      <c r="GPC1002" t="s">
        <v>2074</v>
      </c>
      <c r="GPD1002" t="s">
        <v>2074</v>
      </c>
      <c r="GPE1002" t="s">
        <v>2074</v>
      </c>
      <c r="GPF1002" t="s">
        <v>2074</v>
      </c>
      <c r="GPG1002" t="s">
        <v>2074</v>
      </c>
      <c r="GPH1002" t="s">
        <v>2074</v>
      </c>
      <c r="GPI1002" t="s">
        <v>2074</v>
      </c>
      <c r="GPJ1002" t="s">
        <v>2074</v>
      </c>
      <c r="GPK1002" t="s">
        <v>2074</v>
      </c>
      <c r="GPL1002" t="s">
        <v>2074</v>
      </c>
      <c r="GPM1002" t="s">
        <v>2074</v>
      </c>
      <c r="GPN1002" t="s">
        <v>2074</v>
      </c>
      <c r="GPO1002" t="s">
        <v>2074</v>
      </c>
      <c r="GPP1002" t="s">
        <v>2074</v>
      </c>
      <c r="GPQ1002" t="s">
        <v>2074</v>
      </c>
      <c r="GPR1002" t="s">
        <v>2074</v>
      </c>
      <c r="GPS1002" t="s">
        <v>2074</v>
      </c>
      <c r="GPT1002" t="s">
        <v>2074</v>
      </c>
      <c r="GPU1002" t="s">
        <v>2074</v>
      </c>
      <c r="GPV1002" t="s">
        <v>2074</v>
      </c>
      <c r="GPW1002" t="s">
        <v>2074</v>
      </c>
      <c r="GPX1002" t="s">
        <v>2074</v>
      </c>
      <c r="GPY1002" t="s">
        <v>2074</v>
      </c>
      <c r="GPZ1002" t="s">
        <v>2074</v>
      </c>
      <c r="GQA1002" t="s">
        <v>2074</v>
      </c>
      <c r="GQB1002" t="s">
        <v>2074</v>
      </c>
      <c r="GQC1002" t="s">
        <v>2074</v>
      </c>
      <c r="GQD1002" t="s">
        <v>2074</v>
      </c>
      <c r="GQE1002" t="s">
        <v>2074</v>
      </c>
      <c r="GQF1002" t="s">
        <v>2074</v>
      </c>
      <c r="GQG1002" t="s">
        <v>2074</v>
      </c>
      <c r="GQH1002" t="s">
        <v>2074</v>
      </c>
      <c r="GQI1002" t="s">
        <v>2074</v>
      </c>
      <c r="GQJ1002" t="s">
        <v>2074</v>
      </c>
      <c r="GQK1002" t="s">
        <v>2074</v>
      </c>
      <c r="GQL1002" t="s">
        <v>2074</v>
      </c>
      <c r="GQM1002" t="s">
        <v>2074</v>
      </c>
      <c r="GQN1002" t="s">
        <v>2074</v>
      </c>
      <c r="GQO1002" t="s">
        <v>2074</v>
      </c>
      <c r="GQP1002" t="s">
        <v>2074</v>
      </c>
      <c r="GQQ1002" t="s">
        <v>2074</v>
      </c>
      <c r="GQR1002" t="s">
        <v>2074</v>
      </c>
      <c r="GQS1002" t="s">
        <v>2074</v>
      </c>
      <c r="GQT1002" t="s">
        <v>2074</v>
      </c>
      <c r="GQU1002" t="s">
        <v>2074</v>
      </c>
      <c r="GQV1002" t="s">
        <v>2074</v>
      </c>
      <c r="GQW1002" t="s">
        <v>2074</v>
      </c>
      <c r="GQX1002" t="s">
        <v>2074</v>
      </c>
      <c r="GQY1002" t="s">
        <v>2074</v>
      </c>
      <c r="GQZ1002" t="s">
        <v>2074</v>
      </c>
      <c r="GRA1002" t="s">
        <v>2074</v>
      </c>
      <c r="GRB1002" t="s">
        <v>2074</v>
      </c>
      <c r="GRC1002" t="s">
        <v>2074</v>
      </c>
      <c r="GRD1002" t="s">
        <v>2074</v>
      </c>
      <c r="GRE1002" t="s">
        <v>2074</v>
      </c>
      <c r="GRF1002" t="s">
        <v>2074</v>
      </c>
      <c r="GRG1002" t="s">
        <v>2074</v>
      </c>
      <c r="GRH1002" t="s">
        <v>2074</v>
      </c>
      <c r="GRI1002" t="s">
        <v>2074</v>
      </c>
      <c r="GRJ1002" t="s">
        <v>2074</v>
      </c>
      <c r="GRK1002" t="s">
        <v>2074</v>
      </c>
      <c r="GRL1002" t="s">
        <v>2074</v>
      </c>
      <c r="GRM1002" t="s">
        <v>2074</v>
      </c>
      <c r="GRN1002" t="s">
        <v>2074</v>
      </c>
      <c r="GRO1002" t="s">
        <v>2074</v>
      </c>
      <c r="GRP1002" t="s">
        <v>2074</v>
      </c>
      <c r="GRQ1002" t="s">
        <v>2074</v>
      </c>
      <c r="GRR1002" t="s">
        <v>2074</v>
      </c>
      <c r="GRS1002" t="s">
        <v>2074</v>
      </c>
      <c r="GRT1002" t="s">
        <v>2074</v>
      </c>
      <c r="GRU1002" t="s">
        <v>2074</v>
      </c>
      <c r="GRV1002" t="s">
        <v>2074</v>
      </c>
      <c r="GRW1002" t="s">
        <v>2074</v>
      </c>
      <c r="GRX1002" t="s">
        <v>2074</v>
      </c>
      <c r="GRY1002" t="s">
        <v>2074</v>
      </c>
      <c r="GRZ1002" t="s">
        <v>2074</v>
      </c>
      <c r="GSA1002" t="s">
        <v>2074</v>
      </c>
      <c r="GSB1002" t="s">
        <v>2074</v>
      </c>
      <c r="GSC1002" t="s">
        <v>2074</v>
      </c>
      <c r="GSD1002" t="s">
        <v>2074</v>
      </c>
      <c r="GSE1002" t="s">
        <v>2074</v>
      </c>
      <c r="GSF1002" t="s">
        <v>2074</v>
      </c>
      <c r="GSG1002" t="s">
        <v>2074</v>
      </c>
      <c r="GSH1002" t="s">
        <v>2074</v>
      </c>
      <c r="GSI1002" t="s">
        <v>2074</v>
      </c>
      <c r="GSJ1002" t="s">
        <v>2074</v>
      </c>
      <c r="GSK1002" t="s">
        <v>2074</v>
      </c>
      <c r="GSL1002" t="s">
        <v>2074</v>
      </c>
      <c r="GSM1002" t="s">
        <v>2074</v>
      </c>
      <c r="GSN1002" t="s">
        <v>2074</v>
      </c>
      <c r="GSO1002" t="s">
        <v>2074</v>
      </c>
      <c r="GSP1002" t="s">
        <v>2074</v>
      </c>
      <c r="GSQ1002" t="s">
        <v>2074</v>
      </c>
      <c r="GSR1002" t="s">
        <v>2074</v>
      </c>
      <c r="GSS1002" t="s">
        <v>2074</v>
      </c>
      <c r="GST1002" t="s">
        <v>2074</v>
      </c>
      <c r="GSU1002" t="s">
        <v>2074</v>
      </c>
      <c r="GSV1002" t="s">
        <v>2074</v>
      </c>
      <c r="GSW1002" t="s">
        <v>2074</v>
      </c>
      <c r="GSX1002" t="s">
        <v>2074</v>
      </c>
      <c r="GSY1002" t="s">
        <v>2074</v>
      </c>
      <c r="GSZ1002" t="s">
        <v>2074</v>
      </c>
      <c r="GTA1002" t="s">
        <v>2074</v>
      </c>
      <c r="GTB1002" t="s">
        <v>2074</v>
      </c>
      <c r="GTC1002" t="s">
        <v>2074</v>
      </c>
      <c r="GTD1002" t="s">
        <v>2074</v>
      </c>
      <c r="GTE1002" t="s">
        <v>2074</v>
      </c>
      <c r="GTF1002" t="s">
        <v>2074</v>
      </c>
      <c r="GTG1002" t="s">
        <v>2074</v>
      </c>
      <c r="GTH1002" t="s">
        <v>2074</v>
      </c>
      <c r="GTI1002" t="s">
        <v>2074</v>
      </c>
      <c r="GTJ1002" t="s">
        <v>2074</v>
      </c>
      <c r="GTK1002" t="s">
        <v>2074</v>
      </c>
      <c r="GTL1002" t="s">
        <v>2074</v>
      </c>
      <c r="GTM1002" t="s">
        <v>2074</v>
      </c>
      <c r="GTN1002" t="s">
        <v>2074</v>
      </c>
      <c r="GTO1002" t="s">
        <v>2074</v>
      </c>
      <c r="GTP1002" t="s">
        <v>2074</v>
      </c>
      <c r="GTQ1002" t="s">
        <v>2074</v>
      </c>
      <c r="GTR1002" t="s">
        <v>2074</v>
      </c>
      <c r="GTS1002" t="s">
        <v>2074</v>
      </c>
      <c r="GTT1002" t="s">
        <v>2074</v>
      </c>
      <c r="GTU1002" t="s">
        <v>2074</v>
      </c>
      <c r="GTV1002" t="s">
        <v>2074</v>
      </c>
      <c r="GTW1002" t="s">
        <v>2074</v>
      </c>
      <c r="GTX1002" t="s">
        <v>2074</v>
      </c>
      <c r="GTY1002" t="s">
        <v>2074</v>
      </c>
      <c r="GTZ1002" t="s">
        <v>2074</v>
      </c>
      <c r="GUA1002" t="s">
        <v>2074</v>
      </c>
      <c r="GUB1002" t="s">
        <v>2074</v>
      </c>
      <c r="GUC1002" t="s">
        <v>2074</v>
      </c>
      <c r="GUD1002" t="s">
        <v>2074</v>
      </c>
      <c r="GUE1002" t="s">
        <v>2074</v>
      </c>
      <c r="GUF1002" t="s">
        <v>2074</v>
      </c>
      <c r="GUG1002" t="s">
        <v>2074</v>
      </c>
      <c r="GUH1002" t="s">
        <v>2074</v>
      </c>
      <c r="GUI1002" t="s">
        <v>2074</v>
      </c>
      <c r="GUJ1002" t="s">
        <v>2074</v>
      </c>
      <c r="GUK1002" t="s">
        <v>2074</v>
      </c>
      <c r="GUL1002" t="s">
        <v>2074</v>
      </c>
      <c r="GUM1002" t="s">
        <v>2074</v>
      </c>
      <c r="GUN1002" t="s">
        <v>2074</v>
      </c>
      <c r="GUO1002" t="s">
        <v>2074</v>
      </c>
      <c r="GUP1002" t="s">
        <v>2074</v>
      </c>
      <c r="GUQ1002" t="s">
        <v>2074</v>
      </c>
      <c r="GUR1002" t="s">
        <v>2074</v>
      </c>
      <c r="GUS1002" t="s">
        <v>2074</v>
      </c>
      <c r="GUT1002" t="s">
        <v>2074</v>
      </c>
      <c r="GUU1002" t="s">
        <v>2074</v>
      </c>
      <c r="GUV1002" t="s">
        <v>2074</v>
      </c>
      <c r="GUW1002" t="s">
        <v>2074</v>
      </c>
      <c r="GUX1002" t="s">
        <v>2074</v>
      </c>
      <c r="GUY1002" t="s">
        <v>2074</v>
      </c>
      <c r="GUZ1002" t="s">
        <v>2074</v>
      </c>
      <c r="GVA1002" t="s">
        <v>2074</v>
      </c>
      <c r="GVB1002" t="s">
        <v>2074</v>
      </c>
      <c r="GVC1002" t="s">
        <v>2074</v>
      </c>
      <c r="GVD1002" t="s">
        <v>2074</v>
      </c>
      <c r="GVE1002" t="s">
        <v>2074</v>
      </c>
      <c r="GVF1002" t="s">
        <v>2074</v>
      </c>
      <c r="GVG1002" t="s">
        <v>2074</v>
      </c>
      <c r="GVH1002" t="s">
        <v>2074</v>
      </c>
      <c r="GVI1002" t="s">
        <v>2074</v>
      </c>
      <c r="GVJ1002" t="s">
        <v>2074</v>
      </c>
      <c r="GVK1002" t="s">
        <v>2074</v>
      </c>
      <c r="GVL1002" t="s">
        <v>2074</v>
      </c>
      <c r="GVM1002" t="s">
        <v>2074</v>
      </c>
      <c r="GVN1002" t="s">
        <v>2074</v>
      </c>
      <c r="GVO1002" t="s">
        <v>2074</v>
      </c>
      <c r="GVP1002" t="s">
        <v>2074</v>
      </c>
      <c r="GVQ1002" t="s">
        <v>2074</v>
      </c>
      <c r="GVR1002" t="s">
        <v>2074</v>
      </c>
      <c r="GVS1002" t="s">
        <v>2074</v>
      </c>
      <c r="GVT1002" t="s">
        <v>2074</v>
      </c>
      <c r="GVU1002" t="s">
        <v>2074</v>
      </c>
      <c r="GVV1002" t="s">
        <v>2074</v>
      </c>
      <c r="GVW1002" t="s">
        <v>2074</v>
      </c>
      <c r="GVX1002" t="s">
        <v>2074</v>
      </c>
      <c r="GVY1002" t="s">
        <v>2074</v>
      </c>
      <c r="GVZ1002" t="s">
        <v>2074</v>
      </c>
      <c r="GWA1002" t="s">
        <v>2074</v>
      </c>
      <c r="GWB1002" t="s">
        <v>2074</v>
      </c>
      <c r="GWC1002" t="s">
        <v>2074</v>
      </c>
      <c r="GWD1002" t="s">
        <v>2074</v>
      </c>
      <c r="GWE1002" t="s">
        <v>2074</v>
      </c>
      <c r="GWF1002" t="s">
        <v>2074</v>
      </c>
      <c r="GWG1002" t="s">
        <v>2074</v>
      </c>
      <c r="GWH1002" t="s">
        <v>2074</v>
      </c>
      <c r="GWI1002" t="s">
        <v>2074</v>
      </c>
      <c r="GWJ1002" t="s">
        <v>2074</v>
      </c>
      <c r="GWK1002" t="s">
        <v>2074</v>
      </c>
      <c r="GWL1002" t="s">
        <v>2074</v>
      </c>
      <c r="GWM1002" t="s">
        <v>2074</v>
      </c>
      <c r="GWN1002" t="s">
        <v>2074</v>
      </c>
      <c r="GWO1002" t="s">
        <v>2074</v>
      </c>
      <c r="GWP1002" t="s">
        <v>2074</v>
      </c>
      <c r="GWQ1002" t="s">
        <v>2074</v>
      </c>
      <c r="GWR1002" t="s">
        <v>2074</v>
      </c>
      <c r="GWS1002" t="s">
        <v>2074</v>
      </c>
      <c r="GWT1002" t="s">
        <v>2074</v>
      </c>
      <c r="GWU1002" t="s">
        <v>2074</v>
      </c>
      <c r="GWV1002" t="s">
        <v>2074</v>
      </c>
      <c r="GWW1002" t="s">
        <v>2074</v>
      </c>
      <c r="GWX1002" t="s">
        <v>2074</v>
      </c>
      <c r="GWY1002" t="s">
        <v>2074</v>
      </c>
      <c r="GWZ1002" t="s">
        <v>2074</v>
      </c>
      <c r="GXA1002" t="s">
        <v>2074</v>
      </c>
      <c r="GXB1002" t="s">
        <v>2074</v>
      </c>
      <c r="GXC1002" t="s">
        <v>2074</v>
      </c>
      <c r="GXD1002" t="s">
        <v>2074</v>
      </c>
      <c r="GXE1002" t="s">
        <v>2074</v>
      </c>
      <c r="GXF1002" t="s">
        <v>2074</v>
      </c>
      <c r="GXG1002" t="s">
        <v>2074</v>
      </c>
      <c r="GXH1002" t="s">
        <v>2074</v>
      </c>
      <c r="GXI1002" t="s">
        <v>2074</v>
      </c>
      <c r="GXJ1002" t="s">
        <v>2074</v>
      </c>
      <c r="GXK1002" t="s">
        <v>2074</v>
      </c>
      <c r="GXL1002" t="s">
        <v>2074</v>
      </c>
      <c r="GXM1002" t="s">
        <v>2074</v>
      </c>
      <c r="GXN1002" t="s">
        <v>2074</v>
      </c>
      <c r="GXO1002" t="s">
        <v>2074</v>
      </c>
      <c r="GXP1002" t="s">
        <v>2074</v>
      </c>
      <c r="GXQ1002" t="s">
        <v>2074</v>
      </c>
      <c r="GXR1002" t="s">
        <v>2074</v>
      </c>
      <c r="GXS1002" t="s">
        <v>2074</v>
      </c>
      <c r="GXT1002" t="s">
        <v>2074</v>
      </c>
      <c r="GXU1002" t="s">
        <v>2074</v>
      </c>
      <c r="GXV1002" t="s">
        <v>2074</v>
      </c>
      <c r="GXW1002" t="s">
        <v>2074</v>
      </c>
      <c r="GXX1002" t="s">
        <v>2074</v>
      </c>
      <c r="GXY1002" t="s">
        <v>2074</v>
      </c>
      <c r="GXZ1002" t="s">
        <v>2074</v>
      </c>
      <c r="GYA1002" t="s">
        <v>2074</v>
      </c>
      <c r="GYB1002" t="s">
        <v>2074</v>
      </c>
      <c r="GYC1002" t="s">
        <v>2074</v>
      </c>
      <c r="GYD1002" t="s">
        <v>2074</v>
      </c>
      <c r="GYE1002" t="s">
        <v>2074</v>
      </c>
      <c r="GYF1002" t="s">
        <v>2074</v>
      </c>
      <c r="GYG1002" t="s">
        <v>2074</v>
      </c>
      <c r="GYH1002" t="s">
        <v>2074</v>
      </c>
      <c r="GYI1002" t="s">
        <v>2074</v>
      </c>
      <c r="GYJ1002" t="s">
        <v>2074</v>
      </c>
      <c r="GYK1002" t="s">
        <v>2074</v>
      </c>
      <c r="GYL1002" t="s">
        <v>2074</v>
      </c>
      <c r="GYM1002" t="s">
        <v>2074</v>
      </c>
      <c r="GYN1002" t="s">
        <v>2074</v>
      </c>
      <c r="GYO1002" t="s">
        <v>2074</v>
      </c>
      <c r="GYP1002" t="s">
        <v>2074</v>
      </c>
      <c r="GYQ1002" t="s">
        <v>2074</v>
      </c>
      <c r="GYR1002" t="s">
        <v>2074</v>
      </c>
      <c r="GYS1002" t="s">
        <v>2074</v>
      </c>
      <c r="GYT1002" t="s">
        <v>2074</v>
      </c>
      <c r="GYU1002" t="s">
        <v>2074</v>
      </c>
      <c r="GYV1002" t="s">
        <v>2074</v>
      </c>
      <c r="GYW1002" t="s">
        <v>2074</v>
      </c>
      <c r="GYX1002" t="s">
        <v>2074</v>
      </c>
      <c r="GYY1002" t="s">
        <v>2074</v>
      </c>
      <c r="GYZ1002" t="s">
        <v>2074</v>
      </c>
      <c r="GZA1002" t="s">
        <v>2074</v>
      </c>
      <c r="GZB1002" t="s">
        <v>2074</v>
      </c>
      <c r="GZC1002" t="s">
        <v>2074</v>
      </c>
      <c r="GZD1002" t="s">
        <v>2074</v>
      </c>
      <c r="GZE1002" t="s">
        <v>2074</v>
      </c>
      <c r="GZF1002" t="s">
        <v>2074</v>
      </c>
      <c r="GZG1002" t="s">
        <v>2074</v>
      </c>
      <c r="GZH1002" t="s">
        <v>2074</v>
      </c>
      <c r="GZI1002" t="s">
        <v>2074</v>
      </c>
      <c r="GZJ1002" t="s">
        <v>2074</v>
      </c>
      <c r="GZK1002" t="s">
        <v>2074</v>
      </c>
      <c r="GZL1002" t="s">
        <v>2074</v>
      </c>
      <c r="GZM1002" t="s">
        <v>2074</v>
      </c>
      <c r="GZN1002" t="s">
        <v>2074</v>
      </c>
      <c r="GZO1002" t="s">
        <v>2074</v>
      </c>
      <c r="GZP1002" t="s">
        <v>2074</v>
      </c>
      <c r="GZQ1002" t="s">
        <v>2074</v>
      </c>
      <c r="GZR1002" t="s">
        <v>2074</v>
      </c>
      <c r="GZS1002" t="s">
        <v>2074</v>
      </c>
      <c r="GZT1002" t="s">
        <v>2074</v>
      </c>
      <c r="GZU1002" t="s">
        <v>2074</v>
      </c>
      <c r="GZV1002" t="s">
        <v>2074</v>
      </c>
      <c r="GZW1002" t="s">
        <v>2074</v>
      </c>
      <c r="GZX1002" t="s">
        <v>2074</v>
      </c>
      <c r="GZY1002" t="s">
        <v>2074</v>
      </c>
      <c r="GZZ1002" t="s">
        <v>2074</v>
      </c>
      <c r="HAA1002" t="s">
        <v>2074</v>
      </c>
      <c r="HAB1002" t="s">
        <v>2074</v>
      </c>
      <c r="HAC1002" t="s">
        <v>2074</v>
      </c>
      <c r="HAD1002" t="s">
        <v>2074</v>
      </c>
      <c r="HAE1002" t="s">
        <v>2074</v>
      </c>
      <c r="HAF1002" t="s">
        <v>2074</v>
      </c>
      <c r="HAG1002" t="s">
        <v>2074</v>
      </c>
      <c r="HAH1002" t="s">
        <v>2074</v>
      </c>
      <c r="HAI1002" t="s">
        <v>2074</v>
      </c>
      <c r="HAJ1002" t="s">
        <v>2074</v>
      </c>
      <c r="HAK1002" t="s">
        <v>2074</v>
      </c>
      <c r="HAL1002" t="s">
        <v>2074</v>
      </c>
      <c r="HAM1002" t="s">
        <v>2074</v>
      </c>
      <c r="HAN1002" t="s">
        <v>2074</v>
      </c>
      <c r="HAO1002" t="s">
        <v>2074</v>
      </c>
      <c r="HAP1002" t="s">
        <v>2074</v>
      </c>
      <c r="HAQ1002" t="s">
        <v>2074</v>
      </c>
      <c r="HAR1002" t="s">
        <v>2074</v>
      </c>
      <c r="HAS1002" t="s">
        <v>2074</v>
      </c>
      <c r="HAT1002" t="s">
        <v>2074</v>
      </c>
      <c r="HAU1002" t="s">
        <v>2074</v>
      </c>
      <c r="HAV1002" t="s">
        <v>2074</v>
      </c>
      <c r="HAW1002" t="s">
        <v>2074</v>
      </c>
      <c r="HAX1002" t="s">
        <v>2074</v>
      </c>
      <c r="HAY1002" t="s">
        <v>2074</v>
      </c>
      <c r="HAZ1002" t="s">
        <v>2074</v>
      </c>
      <c r="HBA1002" t="s">
        <v>2074</v>
      </c>
      <c r="HBB1002" t="s">
        <v>2074</v>
      </c>
      <c r="HBC1002" t="s">
        <v>2074</v>
      </c>
      <c r="HBD1002" t="s">
        <v>2074</v>
      </c>
      <c r="HBE1002" t="s">
        <v>2074</v>
      </c>
      <c r="HBF1002" t="s">
        <v>2074</v>
      </c>
      <c r="HBG1002" t="s">
        <v>2074</v>
      </c>
      <c r="HBH1002" t="s">
        <v>2074</v>
      </c>
      <c r="HBI1002" t="s">
        <v>2074</v>
      </c>
      <c r="HBJ1002" t="s">
        <v>2074</v>
      </c>
      <c r="HBK1002" t="s">
        <v>2074</v>
      </c>
      <c r="HBL1002" t="s">
        <v>2074</v>
      </c>
      <c r="HBM1002" t="s">
        <v>2074</v>
      </c>
      <c r="HBN1002" t="s">
        <v>2074</v>
      </c>
      <c r="HBO1002" t="s">
        <v>2074</v>
      </c>
      <c r="HBP1002" t="s">
        <v>2074</v>
      </c>
      <c r="HBQ1002" t="s">
        <v>2074</v>
      </c>
      <c r="HBR1002" t="s">
        <v>2074</v>
      </c>
      <c r="HBS1002" t="s">
        <v>2074</v>
      </c>
      <c r="HBT1002" t="s">
        <v>2074</v>
      </c>
      <c r="HBU1002" t="s">
        <v>2074</v>
      </c>
      <c r="HBV1002" t="s">
        <v>2074</v>
      </c>
      <c r="HBW1002" t="s">
        <v>2074</v>
      </c>
      <c r="HBX1002" t="s">
        <v>2074</v>
      </c>
      <c r="HBY1002" t="s">
        <v>2074</v>
      </c>
      <c r="HBZ1002" t="s">
        <v>2074</v>
      </c>
      <c r="HCA1002" t="s">
        <v>2074</v>
      </c>
      <c r="HCB1002" t="s">
        <v>2074</v>
      </c>
      <c r="HCC1002" t="s">
        <v>2074</v>
      </c>
      <c r="HCD1002" t="s">
        <v>2074</v>
      </c>
      <c r="HCE1002" t="s">
        <v>2074</v>
      </c>
      <c r="HCF1002" t="s">
        <v>2074</v>
      </c>
      <c r="HCG1002" t="s">
        <v>2074</v>
      </c>
      <c r="HCH1002" t="s">
        <v>2074</v>
      </c>
      <c r="HCI1002" t="s">
        <v>2074</v>
      </c>
      <c r="HCJ1002" t="s">
        <v>2074</v>
      </c>
      <c r="HCK1002" t="s">
        <v>2074</v>
      </c>
      <c r="HCL1002" t="s">
        <v>2074</v>
      </c>
      <c r="HCM1002" t="s">
        <v>2074</v>
      </c>
      <c r="HCN1002" t="s">
        <v>2074</v>
      </c>
      <c r="HCO1002" t="s">
        <v>2074</v>
      </c>
      <c r="HCP1002" t="s">
        <v>2074</v>
      </c>
      <c r="HCQ1002" t="s">
        <v>2074</v>
      </c>
      <c r="HCR1002" t="s">
        <v>2074</v>
      </c>
      <c r="HCS1002" t="s">
        <v>2074</v>
      </c>
      <c r="HCT1002" t="s">
        <v>2074</v>
      </c>
      <c r="HCU1002" t="s">
        <v>2074</v>
      </c>
      <c r="HCV1002" t="s">
        <v>2074</v>
      </c>
      <c r="HCW1002" t="s">
        <v>2074</v>
      </c>
      <c r="HCX1002" t="s">
        <v>2074</v>
      </c>
      <c r="HCY1002" t="s">
        <v>2074</v>
      </c>
      <c r="HCZ1002" t="s">
        <v>2074</v>
      </c>
      <c r="HDA1002" t="s">
        <v>2074</v>
      </c>
      <c r="HDB1002" t="s">
        <v>2074</v>
      </c>
      <c r="HDC1002" t="s">
        <v>2074</v>
      </c>
      <c r="HDD1002" t="s">
        <v>2074</v>
      </c>
      <c r="HDE1002" t="s">
        <v>2074</v>
      </c>
      <c r="HDF1002" t="s">
        <v>2074</v>
      </c>
      <c r="HDG1002" t="s">
        <v>2074</v>
      </c>
      <c r="HDH1002" t="s">
        <v>2074</v>
      </c>
      <c r="HDI1002" t="s">
        <v>2074</v>
      </c>
      <c r="HDJ1002" t="s">
        <v>2074</v>
      </c>
      <c r="HDK1002" t="s">
        <v>2074</v>
      </c>
      <c r="HDL1002" t="s">
        <v>2074</v>
      </c>
      <c r="HDM1002" t="s">
        <v>2074</v>
      </c>
      <c r="HDN1002" t="s">
        <v>2074</v>
      </c>
      <c r="HDO1002" t="s">
        <v>2074</v>
      </c>
      <c r="HDP1002" t="s">
        <v>2074</v>
      </c>
      <c r="HDQ1002" t="s">
        <v>2074</v>
      </c>
      <c r="HDR1002" t="s">
        <v>2074</v>
      </c>
      <c r="HDS1002" t="s">
        <v>2074</v>
      </c>
      <c r="HDT1002" t="s">
        <v>2074</v>
      </c>
      <c r="HDU1002" t="s">
        <v>2074</v>
      </c>
      <c r="HDV1002" t="s">
        <v>2074</v>
      </c>
      <c r="HDW1002" t="s">
        <v>2074</v>
      </c>
      <c r="HDX1002" t="s">
        <v>2074</v>
      </c>
      <c r="HDY1002" t="s">
        <v>2074</v>
      </c>
      <c r="HDZ1002" t="s">
        <v>2074</v>
      </c>
      <c r="HEA1002" t="s">
        <v>2074</v>
      </c>
      <c r="HEB1002" t="s">
        <v>2074</v>
      </c>
      <c r="HEC1002" t="s">
        <v>2074</v>
      </c>
      <c r="HED1002" t="s">
        <v>2074</v>
      </c>
      <c r="HEE1002" t="s">
        <v>2074</v>
      </c>
      <c r="HEF1002" t="s">
        <v>2074</v>
      </c>
      <c r="HEG1002" t="s">
        <v>2074</v>
      </c>
      <c r="HEH1002" t="s">
        <v>2074</v>
      </c>
      <c r="HEI1002" t="s">
        <v>2074</v>
      </c>
      <c r="HEJ1002" t="s">
        <v>2074</v>
      </c>
      <c r="HEK1002" t="s">
        <v>2074</v>
      </c>
      <c r="HEL1002" t="s">
        <v>2074</v>
      </c>
      <c r="HEM1002" t="s">
        <v>2074</v>
      </c>
      <c r="HEN1002" t="s">
        <v>2074</v>
      </c>
      <c r="HEO1002" t="s">
        <v>2074</v>
      </c>
      <c r="HEP1002" t="s">
        <v>2074</v>
      </c>
      <c r="HEQ1002" t="s">
        <v>2074</v>
      </c>
      <c r="HER1002" t="s">
        <v>2074</v>
      </c>
      <c r="HES1002" t="s">
        <v>2074</v>
      </c>
      <c r="HET1002" t="s">
        <v>2074</v>
      </c>
      <c r="HEU1002" t="s">
        <v>2074</v>
      </c>
      <c r="HEV1002" t="s">
        <v>2074</v>
      </c>
      <c r="HEW1002" t="s">
        <v>2074</v>
      </c>
      <c r="HEX1002" t="s">
        <v>2074</v>
      </c>
      <c r="HEY1002" t="s">
        <v>2074</v>
      </c>
      <c r="HEZ1002" t="s">
        <v>2074</v>
      </c>
      <c r="HFA1002" t="s">
        <v>2074</v>
      </c>
      <c r="HFB1002" t="s">
        <v>2074</v>
      </c>
      <c r="HFC1002" t="s">
        <v>2074</v>
      </c>
      <c r="HFD1002" t="s">
        <v>2074</v>
      </c>
      <c r="HFE1002" t="s">
        <v>2074</v>
      </c>
      <c r="HFF1002" t="s">
        <v>2074</v>
      </c>
      <c r="HFG1002" t="s">
        <v>2074</v>
      </c>
      <c r="HFH1002" t="s">
        <v>2074</v>
      </c>
      <c r="HFI1002" t="s">
        <v>2074</v>
      </c>
      <c r="HFJ1002" t="s">
        <v>2074</v>
      </c>
      <c r="HFK1002" t="s">
        <v>2074</v>
      </c>
      <c r="HFL1002" t="s">
        <v>2074</v>
      </c>
      <c r="HFM1002" t="s">
        <v>2074</v>
      </c>
      <c r="HFN1002" t="s">
        <v>2074</v>
      </c>
      <c r="HFO1002" t="s">
        <v>2074</v>
      </c>
      <c r="HFP1002" t="s">
        <v>2074</v>
      </c>
      <c r="HFQ1002" t="s">
        <v>2074</v>
      </c>
      <c r="HFR1002" t="s">
        <v>2074</v>
      </c>
      <c r="HFS1002" t="s">
        <v>2074</v>
      </c>
      <c r="HFT1002" t="s">
        <v>2074</v>
      </c>
      <c r="HFU1002" t="s">
        <v>2074</v>
      </c>
      <c r="HFV1002" t="s">
        <v>2074</v>
      </c>
      <c r="HFW1002" t="s">
        <v>2074</v>
      </c>
      <c r="HFX1002" t="s">
        <v>2074</v>
      </c>
      <c r="HFY1002" t="s">
        <v>2074</v>
      </c>
      <c r="HFZ1002" t="s">
        <v>2074</v>
      </c>
      <c r="HGA1002" t="s">
        <v>2074</v>
      </c>
      <c r="HGB1002" t="s">
        <v>2074</v>
      </c>
      <c r="HGC1002" t="s">
        <v>2074</v>
      </c>
      <c r="HGD1002" t="s">
        <v>2074</v>
      </c>
      <c r="HGE1002" t="s">
        <v>2074</v>
      </c>
      <c r="HGF1002" t="s">
        <v>2074</v>
      </c>
      <c r="HGG1002" t="s">
        <v>2074</v>
      </c>
      <c r="HGH1002" t="s">
        <v>2074</v>
      </c>
      <c r="HGI1002" t="s">
        <v>2074</v>
      </c>
      <c r="HGJ1002" t="s">
        <v>2074</v>
      </c>
      <c r="HGK1002" t="s">
        <v>2074</v>
      </c>
      <c r="HGL1002" t="s">
        <v>2074</v>
      </c>
      <c r="HGM1002" t="s">
        <v>2074</v>
      </c>
      <c r="HGN1002" t="s">
        <v>2074</v>
      </c>
      <c r="HGO1002" t="s">
        <v>2074</v>
      </c>
      <c r="HGP1002" t="s">
        <v>2074</v>
      </c>
      <c r="HGQ1002" t="s">
        <v>2074</v>
      </c>
      <c r="HGR1002" t="s">
        <v>2074</v>
      </c>
      <c r="HGS1002" t="s">
        <v>2074</v>
      </c>
      <c r="HGT1002" t="s">
        <v>2074</v>
      </c>
      <c r="HGU1002" t="s">
        <v>2074</v>
      </c>
      <c r="HGV1002" t="s">
        <v>2074</v>
      </c>
      <c r="HGW1002" t="s">
        <v>2074</v>
      </c>
      <c r="HGX1002" t="s">
        <v>2074</v>
      </c>
      <c r="HGY1002" t="s">
        <v>2074</v>
      </c>
      <c r="HGZ1002" t="s">
        <v>2074</v>
      </c>
      <c r="HHA1002" t="s">
        <v>2074</v>
      </c>
      <c r="HHB1002" t="s">
        <v>2074</v>
      </c>
      <c r="HHC1002" t="s">
        <v>2074</v>
      </c>
      <c r="HHD1002" t="s">
        <v>2074</v>
      </c>
      <c r="HHE1002" t="s">
        <v>2074</v>
      </c>
      <c r="HHF1002" t="s">
        <v>2074</v>
      </c>
      <c r="HHG1002" t="s">
        <v>2074</v>
      </c>
      <c r="HHH1002" t="s">
        <v>2074</v>
      </c>
      <c r="HHI1002" t="s">
        <v>2074</v>
      </c>
      <c r="HHJ1002" t="s">
        <v>2074</v>
      </c>
      <c r="HHK1002" t="s">
        <v>2074</v>
      </c>
      <c r="HHL1002" t="s">
        <v>2074</v>
      </c>
      <c r="HHM1002" t="s">
        <v>2074</v>
      </c>
      <c r="HHN1002" t="s">
        <v>2074</v>
      </c>
      <c r="HHO1002" t="s">
        <v>2074</v>
      </c>
      <c r="HHP1002" t="s">
        <v>2074</v>
      </c>
      <c r="HHQ1002" t="s">
        <v>2074</v>
      </c>
      <c r="HHR1002" t="s">
        <v>2074</v>
      </c>
      <c r="HHS1002" t="s">
        <v>2074</v>
      </c>
      <c r="HHT1002" t="s">
        <v>2074</v>
      </c>
      <c r="HHU1002" t="s">
        <v>2074</v>
      </c>
      <c r="HHV1002" t="s">
        <v>2074</v>
      </c>
      <c r="HHW1002" t="s">
        <v>2074</v>
      </c>
      <c r="HHX1002" t="s">
        <v>2074</v>
      </c>
      <c r="HHY1002" t="s">
        <v>2074</v>
      </c>
      <c r="HHZ1002" t="s">
        <v>2074</v>
      </c>
      <c r="HIA1002" t="s">
        <v>2074</v>
      </c>
      <c r="HIB1002" t="s">
        <v>2074</v>
      </c>
      <c r="HIC1002" t="s">
        <v>2074</v>
      </c>
      <c r="HID1002" t="s">
        <v>2074</v>
      </c>
      <c r="HIE1002" t="s">
        <v>2074</v>
      </c>
      <c r="HIF1002" t="s">
        <v>2074</v>
      </c>
      <c r="HIG1002" t="s">
        <v>2074</v>
      </c>
      <c r="HIH1002" t="s">
        <v>2074</v>
      </c>
      <c r="HII1002" t="s">
        <v>2074</v>
      </c>
      <c r="HIJ1002" t="s">
        <v>2074</v>
      </c>
      <c r="HIK1002" t="s">
        <v>2074</v>
      </c>
      <c r="HIL1002" t="s">
        <v>2074</v>
      </c>
      <c r="HIM1002" t="s">
        <v>2074</v>
      </c>
      <c r="HIN1002" t="s">
        <v>2074</v>
      </c>
      <c r="HIO1002" t="s">
        <v>2074</v>
      </c>
      <c r="HIP1002" t="s">
        <v>2074</v>
      </c>
      <c r="HIQ1002" t="s">
        <v>2074</v>
      </c>
      <c r="HIR1002" t="s">
        <v>2074</v>
      </c>
      <c r="HIS1002" t="s">
        <v>2074</v>
      </c>
      <c r="HIT1002" t="s">
        <v>2074</v>
      </c>
      <c r="HIU1002" t="s">
        <v>2074</v>
      </c>
      <c r="HIV1002" t="s">
        <v>2074</v>
      </c>
      <c r="HIW1002" t="s">
        <v>2074</v>
      </c>
      <c r="HIX1002" t="s">
        <v>2074</v>
      </c>
      <c r="HIY1002" t="s">
        <v>2074</v>
      </c>
      <c r="HIZ1002" t="s">
        <v>2074</v>
      </c>
      <c r="HJA1002" t="s">
        <v>2074</v>
      </c>
      <c r="HJB1002" t="s">
        <v>2074</v>
      </c>
      <c r="HJC1002" t="s">
        <v>2074</v>
      </c>
      <c r="HJD1002" t="s">
        <v>2074</v>
      </c>
      <c r="HJE1002" t="s">
        <v>2074</v>
      </c>
      <c r="HJF1002" t="s">
        <v>2074</v>
      </c>
      <c r="HJG1002" t="s">
        <v>2074</v>
      </c>
      <c r="HJH1002" t="s">
        <v>2074</v>
      </c>
      <c r="HJI1002" t="s">
        <v>2074</v>
      </c>
      <c r="HJJ1002" t="s">
        <v>2074</v>
      </c>
      <c r="HJK1002" t="s">
        <v>2074</v>
      </c>
      <c r="HJL1002" t="s">
        <v>2074</v>
      </c>
      <c r="HJM1002" t="s">
        <v>2074</v>
      </c>
      <c r="HJN1002" t="s">
        <v>2074</v>
      </c>
      <c r="HJO1002" t="s">
        <v>2074</v>
      </c>
      <c r="HJP1002" t="s">
        <v>2074</v>
      </c>
      <c r="HJQ1002" t="s">
        <v>2074</v>
      </c>
      <c r="HJR1002" t="s">
        <v>2074</v>
      </c>
      <c r="HJS1002" t="s">
        <v>2074</v>
      </c>
      <c r="HJT1002" t="s">
        <v>2074</v>
      </c>
      <c r="HJU1002" t="s">
        <v>2074</v>
      </c>
      <c r="HJV1002" t="s">
        <v>2074</v>
      </c>
      <c r="HJW1002" t="s">
        <v>2074</v>
      </c>
      <c r="HJX1002" t="s">
        <v>2074</v>
      </c>
      <c r="HJY1002" t="s">
        <v>2074</v>
      </c>
      <c r="HJZ1002" t="s">
        <v>2074</v>
      </c>
      <c r="HKA1002" t="s">
        <v>2074</v>
      </c>
      <c r="HKB1002" t="s">
        <v>2074</v>
      </c>
      <c r="HKC1002" t="s">
        <v>2074</v>
      </c>
      <c r="HKD1002" t="s">
        <v>2074</v>
      </c>
      <c r="HKE1002" t="s">
        <v>2074</v>
      </c>
      <c r="HKF1002" t="s">
        <v>2074</v>
      </c>
      <c r="HKG1002" t="s">
        <v>2074</v>
      </c>
      <c r="HKH1002" t="s">
        <v>2074</v>
      </c>
      <c r="HKI1002" t="s">
        <v>2074</v>
      </c>
      <c r="HKJ1002" t="s">
        <v>2074</v>
      </c>
      <c r="HKK1002" t="s">
        <v>2074</v>
      </c>
      <c r="HKL1002" t="s">
        <v>2074</v>
      </c>
      <c r="HKM1002" t="s">
        <v>2074</v>
      </c>
      <c r="HKN1002" t="s">
        <v>2074</v>
      </c>
      <c r="HKO1002" t="s">
        <v>2074</v>
      </c>
      <c r="HKP1002" t="s">
        <v>2074</v>
      </c>
      <c r="HKQ1002" t="s">
        <v>2074</v>
      </c>
      <c r="HKR1002" t="s">
        <v>2074</v>
      </c>
      <c r="HKS1002" t="s">
        <v>2074</v>
      </c>
      <c r="HKT1002" t="s">
        <v>2074</v>
      </c>
      <c r="HKU1002" t="s">
        <v>2074</v>
      </c>
      <c r="HKV1002" t="s">
        <v>2074</v>
      </c>
      <c r="HKW1002" t="s">
        <v>2074</v>
      </c>
      <c r="HKX1002" t="s">
        <v>2074</v>
      </c>
      <c r="HKY1002" t="s">
        <v>2074</v>
      </c>
      <c r="HKZ1002" t="s">
        <v>2074</v>
      </c>
      <c r="HLA1002" t="s">
        <v>2074</v>
      </c>
      <c r="HLB1002" t="s">
        <v>2074</v>
      </c>
      <c r="HLC1002" t="s">
        <v>2074</v>
      </c>
      <c r="HLD1002" t="s">
        <v>2074</v>
      </c>
      <c r="HLE1002" t="s">
        <v>2074</v>
      </c>
      <c r="HLF1002" t="s">
        <v>2074</v>
      </c>
      <c r="HLG1002" t="s">
        <v>2074</v>
      </c>
      <c r="HLH1002" t="s">
        <v>2074</v>
      </c>
      <c r="HLI1002" t="s">
        <v>2074</v>
      </c>
      <c r="HLJ1002" t="s">
        <v>2074</v>
      </c>
      <c r="HLK1002" t="s">
        <v>2074</v>
      </c>
      <c r="HLL1002" t="s">
        <v>2074</v>
      </c>
      <c r="HLM1002" t="s">
        <v>2074</v>
      </c>
      <c r="HLN1002" t="s">
        <v>2074</v>
      </c>
      <c r="HLO1002" t="s">
        <v>2074</v>
      </c>
      <c r="HLP1002" t="s">
        <v>2074</v>
      </c>
      <c r="HLQ1002" t="s">
        <v>2074</v>
      </c>
      <c r="HLR1002" t="s">
        <v>2074</v>
      </c>
      <c r="HLS1002" t="s">
        <v>2074</v>
      </c>
      <c r="HLT1002" t="s">
        <v>2074</v>
      </c>
      <c r="HLU1002" t="s">
        <v>2074</v>
      </c>
      <c r="HLV1002" t="s">
        <v>2074</v>
      </c>
      <c r="HLW1002" t="s">
        <v>2074</v>
      </c>
      <c r="HLX1002" t="s">
        <v>2074</v>
      </c>
      <c r="HLY1002" t="s">
        <v>2074</v>
      </c>
      <c r="HLZ1002" t="s">
        <v>2074</v>
      </c>
      <c r="HMA1002" t="s">
        <v>2074</v>
      </c>
      <c r="HMB1002" t="s">
        <v>2074</v>
      </c>
      <c r="HMC1002" t="s">
        <v>2074</v>
      </c>
      <c r="HMD1002" t="s">
        <v>2074</v>
      </c>
      <c r="HME1002" t="s">
        <v>2074</v>
      </c>
      <c r="HMF1002" t="s">
        <v>2074</v>
      </c>
      <c r="HMG1002" t="s">
        <v>2074</v>
      </c>
      <c r="HMH1002" t="s">
        <v>2074</v>
      </c>
      <c r="HMI1002" t="s">
        <v>2074</v>
      </c>
      <c r="HMJ1002" t="s">
        <v>2074</v>
      </c>
      <c r="HMK1002" t="s">
        <v>2074</v>
      </c>
      <c r="HML1002" t="s">
        <v>2074</v>
      </c>
      <c r="HMM1002" t="s">
        <v>2074</v>
      </c>
      <c r="HMN1002" t="s">
        <v>2074</v>
      </c>
      <c r="HMO1002" t="s">
        <v>2074</v>
      </c>
      <c r="HMP1002" t="s">
        <v>2074</v>
      </c>
      <c r="HMQ1002" t="s">
        <v>2074</v>
      </c>
      <c r="HMR1002" t="s">
        <v>2074</v>
      </c>
      <c r="HMS1002" t="s">
        <v>2074</v>
      </c>
      <c r="HMT1002" t="s">
        <v>2074</v>
      </c>
      <c r="HMU1002" t="s">
        <v>2074</v>
      </c>
      <c r="HMV1002" t="s">
        <v>2074</v>
      </c>
      <c r="HMW1002" t="s">
        <v>2074</v>
      </c>
      <c r="HMX1002" t="s">
        <v>2074</v>
      </c>
      <c r="HMY1002" t="s">
        <v>2074</v>
      </c>
      <c r="HMZ1002" t="s">
        <v>2074</v>
      </c>
      <c r="HNA1002" t="s">
        <v>2074</v>
      </c>
      <c r="HNB1002" t="s">
        <v>2074</v>
      </c>
      <c r="HNC1002" t="s">
        <v>2074</v>
      </c>
      <c r="HND1002" t="s">
        <v>2074</v>
      </c>
      <c r="HNE1002" t="s">
        <v>2074</v>
      </c>
      <c r="HNF1002" t="s">
        <v>2074</v>
      </c>
      <c r="HNG1002" t="s">
        <v>2074</v>
      </c>
      <c r="HNH1002" t="s">
        <v>2074</v>
      </c>
      <c r="HNI1002" t="s">
        <v>2074</v>
      </c>
      <c r="HNJ1002" t="s">
        <v>2074</v>
      </c>
      <c r="HNK1002" t="s">
        <v>2074</v>
      </c>
      <c r="HNL1002" t="s">
        <v>2074</v>
      </c>
      <c r="HNM1002" t="s">
        <v>2074</v>
      </c>
      <c r="HNN1002" t="s">
        <v>2074</v>
      </c>
      <c r="HNO1002" t="s">
        <v>2074</v>
      </c>
      <c r="HNP1002" t="s">
        <v>2074</v>
      </c>
      <c r="HNQ1002" t="s">
        <v>2074</v>
      </c>
      <c r="HNR1002" t="s">
        <v>2074</v>
      </c>
      <c r="HNS1002" t="s">
        <v>2074</v>
      </c>
      <c r="HNT1002" t="s">
        <v>2074</v>
      </c>
      <c r="HNU1002" t="s">
        <v>2074</v>
      </c>
      <c r="HNV1002" t="s">
        <v>2074</v>
      </c>
      <c r="HNW1002" t="s">
        <v>2074</v>
      </c>
      <c r="HNX1002" t="s">
        <v>2074</v>
      </c>
      <c r="HNY1002" t="s">
        <v>2074</v>
      </c>
      <c r="HNZ1002" t="s">
        <v>2074</v>
      </c>
      <c r="HOA1002" t="s">
        <v>2074</v>
      </c>
      <c r="HOB1002" t="s">
        <v>2074</v>
      </c>
      <c r="HOC1002" t="s">
        <v>2074</v>
      </c>
      <c r="HOD1002" t="s">
        <v>2074</v>
      </c>
      <c r="HOE1002" t="s">
        <v>2074</v>
      </c>
      <c r="HOF1002" t="s">
        <v>2074</v>
      </c>
      <c r="HOG1002" t="s">
        <v>2074</v>
      </c>
      <c r="HOH1002" t="s">
        <v>2074</v>
      </c>
      <c r="HOI1002" t="s">
        <v>2074</v>
      </c>
      <c r="HOJ1002" t="s">
        <v>2074</v>
      </c>
      <c r="HOK1002" t="s">
        <v>2074</v>
      </c>
      <c r="HOL1002" t="s">
        <v>2074</v>
      </c>
      <c r="HOM1002" t="s">
        <v>2074</v>
      </c>
      <c r="HON1002" t="s">
        <v>2074</v>
      </c>
      <c r="HOO1002" t="s">
        <v>2074</v>
      </c>
      <c r="HOP1002" t="s">
        <v>2074</v>
      </c>
      <c r="HOQ1002" t="s">
        <v>2074</v>
      </c>
      <c r="HOR1002" t="s">
        <v>2074</v>
      </c>
      <c r="HOS1002" t="s">
        <v>2074</v>
      </c>
      <c r="HOT1002" t="s">
        <v>2074</v>
      </c>
      <c r="HOU1002" t="s">
        <v>2074</v>
      </c>
      <c r="HOV1002" t="s">
        <v>2074</v>
      </c>
      <c r="HOW1002" t="s">
        <v>2074</v>
      </c>
      <c r="HOX1002" t="s">
        <v>2074</v>
      </c>
      <c r="HOY1002" t="s">
        <v>2074</v>
      </c>
      <c r="HOZ1002" t="s">
        <v>2074</v>
      </c>
      <c r="HPA1002" t="s">
        <v>2074</v>
      </c>
      <c r="HPB1002" t="s">
        <v>2074</v>
      </c>
      <c r="HPC1002" t="s">
        <v>2074</v>
      </c>
      <c r="HPD1002" t="s">
        <v>2074</v>
      </c>
      <c r="HPE1002" t="s">
        <v>2074</v>
      </c>
      <c r="HPF1002" t="s">
        <v>2074</v>
      </c>
      <c r="HPG1002" t="s">
        <v>2074</v>
      </c>
      <c r="HPH1002" t="s">
        <v>2074</v>
      </c>
      <c r="HPI1002" t="s">
        <v>2074</v>
      </c>
      <c r="HPJ1002" t="s">
        <v>2074</v>
      </c>
      <c r="HPK1002" t="s">
        <v>2074</v>
      </c>
      <c r="HPL1002" t="s">
        <v>2074</v>
      </c>
      <c r="HPM1002" t="s">
        <v>2074</v>
      </c>
      <c r="HPN1002" t="s">
        <v>2074</v>
      </c>
      <c r="HPO1002" t="s">
        <v>2074</v>
      </c>
      <c r="HPP1002" t="s">
        <v>2074</v>
      </c>
      <c r="HPQ1002" t="s">
        <v>2074</v>
      </c>
      <c r="HPR1002" t="s">
        <v>2074</v>
      </c>
      <c r="HPS1002" t="s">
        <v>2074</v>
      </c>
      <c r="HPT1002" t="s">
        <v>2074</v>
      </c>
      <c r="HPU1002" t="s">
        <v>2074</v>
      </c>
      <c r="HPV1002" t="s">
        <v>2074</v>
      </c>
      <c r="HPW1002" t="s">
        <v>2074</v>
      </c>
      <c r="HPX1002" t="s">
        <v>2074</v>
      </c>
      <c r="HPY1002" t="s">
        <v>2074</v>
      </c>
      <c r="HPZ1002" t="s">
        <v>2074</v>
      </c>
      <c r="HQA1002" t="s">
        <v>2074</v>
      </c>
      <c r="HQB1002" t="s">
        <v>2074</v>
      </c>
      <c r="HQC1002" t="s">
        <v>2074</v>
      </c>
      <c r="HQD1002" t="s">
        <v>2074</v>
      </c>
      <c r="HQE1002" t="s">
        <v>2074</v>
      </c>
      <c r="HQF1002" t="s">
        <v>2074</v>
      </c>
      <c r="HQG1002" t="s">
        <v>2074</v>
      </c>
      <c r="HQH1002" t="s">
        <v>2074</v>
      </c>
      <c r="HQI1002" t="s">
        <v>2074</v>
      </c>
      <c r="HQJ1002" t="s">
        <v>2074</v>
      </c>
      <c r="HQK1002" t="s">
        <v>2074</v>
      </c>
      <c r="HQL1002" t="s">
        <v>2074</v>
      </c>
      <c r="HQM1002" t="s">
        <v>2074</v>
      </c>
      <c r="HQN1002" t="s">
        <v>2074</v>
      </c>
      <c r="HQO1002" t="s">
        <v>2074</v>
      </c>
      <c r="HQP1002" t="s">
        <v>2074</v>
      </c>
      <c r="HQQ1002" t="s">
        <v>2074</v>
      </c>
      <c r="HQR1002" t="s">
        <v>2074</v>
      </c>
      <c r="HQS1002" t="s">
        <v>2074</v>
      </c>
      <c r="HQT1002" t="s">
        <v>2074</v>
      </c>
      <c r="HQU1002" t="s">
        <v>2074</v>
      </c>
      <c r="HQV1002" t="s">
        <v>2074</v>
      </c>
      <c r="HQW1002" t="s">
        <v>2074</v>
      </c>
      <c r="HQX1002" t="s">
        <v>2074</v>
      </c>
      <c r="HQY1002" t="s">
        <v>2074</v>
      </c>
      <c r="HQZ1002" t="s">
        <v>2074</v>
      </c>
      <c r="HRA1002" t="s">
        <v>2074</v>
      </c>
      <c r="HRB1002" t="s">
        <v>2074</v>
      </c>
      <c r="HRC1002" t="s">
        <v>2074</v>
      </c>
      <c r="HRD1002" t="s">
        <v>2074</v>
      </c>
      <c r="HRE1002" t="s">
        <v>2074</v>
      </c>
      <c r="HRF1002" t="s">
        <v>2074</v>
      </c>
      <c r="HRG1002" t="s">
        <v>2074</v>
      </c>
      <c r="HRH1002" t="s">
        <v>2074</v>
      </c>
      <c r="HRI1002" t="s">
        <v>2074</v>
      </c>
      <c r="HRJ1002" t="s">
        <v>2074</v>
      </c>
      <c r="HRK1002" t="s">
        <v>2074</v>
      </c>
      <c r="HRL1002" t="s">
        <v>2074</v>
      </c>
      <c r="HRM1002" t="s">
        <v>2074</v>
      </c>
      <c r="HRN1002" t="s">
        <v>2074</v>
      </c>
      <c r="HRO1002" t="s">
        <v>2074</v>
      </c>
      <c r="HRP1002" t="s">
        <v>2074</v>
      </c>
      <c r="HRQ1002" t="s">
        <v>2074</v>
      </c>
      <c r="HRR1002" t="s">
        <v>2074</v>
      </c>
      <c r="HRS1002" t="s">
        <v>2074</v>
      </c>
      <c r="HRT1002" t="s">
        <v>2074</v>
      </c>
      <c r="HRU1002" t="s">
        <v>2074</v>
      </c>
      <c r="HRV1002" t="s">
        <v>2074</v>
      </c>
      <c r="HRW1002" t="s">
        <v>2074</v>
      </c>
      <c r="HRX1002" t="s">
        <v>2074</v>
      </c>
      <c r="HRY1002" t="s">
        <v>2074</v>
      </c>
      <c r="HRZ1002" t="s">
        <v>2074</v>
      </c>
      <c r="HSA1002" t="s">
        <v>2074</v>
      </c>
      <c r="HSB1002" t="s">
        <v>2074</v>
      </c>
      <c r="HSC1002" t="s">
        <v>2074</v>
      </c>
      <c r="HSD1002" t="s">
        <v>2074</v>
      </c>
      <c r="HSE1002" t="s">
        <v>2074</v>
      </c>
      <c r="HSF1002" t="s">
        <v>2074</v>
      </c>
      <c r="HSG1002" t="s">
        <v>2074</v>
      </c>
      <c r="HSH1002" t="s">
        <v>2074</v>
      </c>
      <c r="HSI1002" t="s">
        <v>2074</v>
      </c>
      <c r="HSJ1002" t="s">
        <v>2074</v>
      </c>
      <c r="HSK1002" t="s">
        <v>2074</v>
      </c>
      <c r="HSL1002" t="s">
        <v>2074</v>
      </c>
      <c r="HSM1002" t="s">
        <v>2074</v>
      </c>
      <c r="HSN1002" t="s">
        <v>2074</v>
      </c>
      <c r="HSO1002" t="s">
        <v>2074</v>
      </c>
      <c r="HSP1002" t="s">
        <v>2074</v>
      </c>
      <c r="HSQ1002" t="s">
        <v>2074</v>
      </c>
      <c r="HSR1002" t="s">
        <v>2074</v>
      </c>
      <c r="HSS1002" t="s">
        <v>2074</v>
      </c>
      <c r="HST1002" t="s">
        <v>2074</v>
      </c>
      <c r="HSU1002" t="s">
        <v>2074</v>
      </c>
      <c r="HSV1002" t="s">
        <v>2074</v>
      </c>
      <c r="HSW1002" t="s">
        <v>2074</v>
      </c>
      <c r="HSX1002" t="s">
        <v>2074</v>
      </c>
      <c r="HSY1002" t="s">
        <v>2074</v>
      </c>
      <c r="HSZ1002" t="s">
        <v>2074</v>
      </c>
      <c r="HTA1002" t="s">
        <v>2074</v>
      </c>
      <c r="HTB1002" t="s">
        <v>2074</v>
      </c>
      <c r="HTC1002" t="s">
        <v>2074</v>
      </c>
      <c r="HTD1002" t="s">
        <v>2074</v>
      </c>
      <c r="HTE1002" t="s">
        <v>2074</v>
      </c>
      <c r="HTF1002" t="s">
        <v>2074</v>
      </c>
      <c r="HTG1002" t="s">
        <v>2074</v>
      </c>
      <c r="HTH1002" t="s">
        <v>2074</v>
      </c>
      <c r="HTI1002" t="s">
        <v>2074</v>
      </c>
      <c r="HTJ1002" t="s">
        <v>2074</v>
      </c>
      <c r="HTK1002" t="s">
        <v>2074</v>
      </c>
      <c r="HTL1002" t="s">
        <v>2074</v>
      </c>
      <c r="HTM1002" t="s">
        <v>2074</v>
      </c>
      <c r="HTN1002" t="s">
        <v>2074</v>
      </c>
      <c r="HTO1002" t="s">
        <v>2074</v>
      </c>
      <c r="HTP1002" t="s">
        <v>2074</v>
      </c>
      <c r="HTQ1002" t="s">
        <v>2074</v>
      </c>
      <c r="HTR1002" t="s">
        <v>2074</v>
      </c>
      <c r="HTS1002" t="s">
        <v>2074</v>
      </c>
      <c r="HTT1002" t="s">
        <v>2074</v>
      </c>
      <c r="HTU1002" t="s">
        <v>2074</v>
      </c>
      <c r="HTV1002" t="s">
        <v>2074</v>
      </c>
      <c r="HTW1002" t="s">
        <v>2074</v>
      </c>
      <c r="HTX1002" t="s">
        <v>2074</v>
      </c>
      <c r="HTY1002" t="s">
        <v>2074</v>
      </c>
      <c r="HTZ1002" t="s">
        <v>2074</v>
      </c>
      <c r="HUA1002" t="s">
        <v>2074</v>
      </c>
      <c r="HUB1002" t="s">
        <v>2074</v>
      </c>
      <c r="HUC1002" t="s">
        <v>2074</v>
      </c>
      <c r="HUD1002" t="s">
        <v>2074</v>
      </c>
      <c r="HUE1002" t="s">
        <v>2074</v>
      </c>
      <c r="HUF1002" t="s">
        <v>2074</v>
      </c>
      <c r="HUG1002" t="s">
        <v>2074</v>
      </c>
      <c r="HUH1002" t="s">
        <v>2074</v>
      </c>
      <c r="HUI1002" t="s">
        <v>2074</v>
      </c>
      <c r="HUJ1002" t="s">
        <v>2074</v>
      </c>
      <c r="HUK1002" t="s">
        <v>2074</v>
      </c>
      <c r="HUL1002" t="s">
        <v>2074</v>
      </c>
      <c r="HUM1002" t="s">
        <v>2074</v>
      </c>
      <c r="HUN1002" t="s">
        <v>2074</v>
      </c>
      <c r="HUO1002" t="s">
        <v>2074</v>
      </c>
      <c r="HUP1002" t="s">
        <v>2074</v>
      </c>
      <c r="HUQ1002" t="s">
        <v>2074</v>
      </c>
      <c r="HUR1002" t="s">
        <v>2074</v>
      </c>
      <c r="HUS1002" t="s">
        <v>2074</v>
      </c>
      <c r="HUT1002" t="s">
        <v>2074</v>
      </c>
      <c r="HUU1002" t="s">
        <v>2074</v>
      </c>
      <c r="HUV1002" t="s">
        <v>2074</v>
      </c>
      <c r="HUW1002" t="s">
        <v>2074</v>
      </c>
      <c r="HUX1002" t="s">
        <v>2074</v>
      </c>
      <c r="HUY1002" t="s">
        <v>2074</v>
      </c>
      <c r="HUZ1002" t="s">
        <v>2074</v>
      </c>
      <c r="HVA1002" t="s">
        <v>2074</v>
      </c>
      <c r="HVB1002" t="s">
        <v>2074</v>
      </c>
      <c r="HVC1002" t="s">
        <v>2074</v>
      </c>
      <c r="HVD1002" t="s">
        <v>2074</v>
      </c>
      <c r="HVE1002" t="s">
        <v>2074</v>
      </c>
      <c r="HVF1002" t="s">
        <v>2074</v>
      </c>
      <c r="HVG1002" t="s">
        <v>2074</v>
      </c>
      <c r="HVH1002" t="s">
        <v>2074</v>
      </c>
      <c r="HVI1002" t="s">
        <v>2074</v>
      </c>
      <c r="HVJ1002" t="s">
        <v>2074</v>
      </c>
      <c r="HVK1002" t="s">
        <v>2074</v>
      </c>
      <c r="HVL1002" t="s">
        <v>2074</v>
      </c>
      <c r="HVM1002" t="s">
        <v>2074</v>
      </c>
      <c r="HVN1002" t="s">
        <v>2074</v>
      </c>
      <c r="HVO1002" t="s">
        <v>2074</v>
      </c>
      <c r="HVP1002" t="s">
        <v>2074</v>
      </c>
      <c r="HVQ1002" t="s">
        <v>2074</v>
      </c>
      <c r="HVR1002" t="s">
        <v>2074</v>
      </c>
      <c r="HVS1002" t="s">
        <v>2074</v>
      </c>
      <c r="HVT1002" t="s">
        <v>2074</v>
      </c>
      <c r="HVU1002" t="s">
        <v>2074</v>
      </c>
      <c r="HVV1002" t="s">
        <v>2074</v>
      </c>
      <c r="HVW1002" t="s">
        <v>2074</v>
      </c>
      <c r="HVX1002" t="s">
        <v>2074</v>
      </c>
      <c r="HVY1002" t="s">
        <v>2074</v>
      </c>
      <c r="HVZ1002" t="s">
        <v>2074</v>
      </c>
      <c r="HWA1002" t="s">
        <v>2074</v>
      </c>
      <c r="HWB1002" t="s">
        <v>2074</v>
      </c>
      <c r="HWC1002" t="s">
        <v>2074</v>
      </c>
      <c r="HWD1002" t="s">
        <v>2074</v>
      </c>
      <c r="HWE1002" t="s">
        <v>2074</v>
      </c>
      <c r="HWF1002" t="s">
        <v>2074</v>
      </c>
      <c r="HWG1002" t="s">
        <v>2074</v>
      </c>
      <c r="HWH1002" t="s">
        <v>2074</v>
      </c>
      <c r="HWI1002" t="s">
        <v>2074</v>
      </c>
      <c r="HWJ1002" t="s">
        <v>2074</v>
      </c>
      <c r="HWK1002" t="s">
        <v>2074</v>
      </c>
      <c r="HWL1002" t="s">
        <v>2074</v>
      </c>
      <c r="HWM1002" t="s">
        <v>2074</v>
      </c>
      <c r="HWN1002" t="s">
        <v>2074</v>
      </c>
      <c r="HWO1002" t="s">
        <v>2074</v>
      </c>
      <c r="HWP1002" t="s">
        <v>2074</v>
      </c>
      <c r="HWQ1002" t="s">
        <v>2074</v>
      </c>
      <c r="HWR1002" t="s">
        <v>2074</v>
      </c>
      <c r="HWS1002" t="s">
        <v>2074</v>
      </c>
      <c r="HWT1002" t="s">
        <v>2074</v>
      </c>
      <c r="HWU1002" t="s">
        <v>2074</v>
      </c>
      <c r="HWV1002" t="s">
        <v>2074</v>
      </c>
      <c r="HWW1002" t="s">
        <v>2074</v>
      </c>
      <c r="HWX1002" t="s">
        <v>2074</v>
      </c>
      <c r="HWY1002" t="s">
        <v>2074</v>
      </c>
      <c r="HWZ1002" t="s">
        <v>2074</v>
      </c>
      <c r="HXA1002" t="s">
        <v>2074</v>
      </c>
      <c r="HXB1002" t="s">
        <v>2074</v>
      </c>
      <c r="HXC1002" t="s">
        <v>2074</v>
      </c>
      <c r="HXD1002" t="s">
        <v>2074</v>
      </c>
      <c r="HXE1002" t="s">
        <v>2074</v>
      </c>
      <c r="HXF1002" t="s">
        <v>2074</v>
      </c>
      <c r="HXG1002" t="s">
        <v>2074</v>
      </c>
      <c r="HXH1002" t="s">
        <v>2074</v>
      </c>
      <c r="HXI1002" t="s">
        <v>2074</v>
      </c>
      <c r="HXJ1002" t="s">
        <v>2074</v>
      </c>
      <c r="HXK1002" t="s">
        <v>2074</v>
      </c>
      <c r="HXL1002" t="s">
        <v>2074</v>
      </c>
      <c r="HXM1002" t="s">
        <v>2074</v>
      </c>
      <c r="HXN1002" t="s">
        <v>2074</v>
      </c>
      <c r="HXO1002" t="s">
        <v>2074</v>
      </c>
      <c r="HXP1002" t="s">
        <v>2074</v>
      </c>
      <c r="HXQ1002" t="s">
        <v>2074</v>
      </c>
      <c r="HXR1002" t="s">
        <v>2074</v>
      </c>
      <c r="HXS1002" t="s">
        <v>2074</v>
      </c>
      <c r="HXT1002" t="s">
        <v>2074</v>
      </c>
      <c r="HXU1002" t="s">
        <v>2074</v>
      </c>
      <c r="HXV1002" t="s">
        <v>2074</v>
      </c>
      <c r="HXW1002" t="s">
        <v>2074</v>
      </c>
      <c r="HXX1002" t="s">
        <v>2074</v>
      </c>
      <c r="HXY1002" t="s">
        <v>2074</v>
      </c>
      <c r="HXZ1002" t="s">
        <v>2074</v>
      </c>
      <c r="HYA1002" t="s">
        <v>2074</v>
      </c>
      <c r="HYB1002" t="s">
        <v>2074</v>
      </c>
      <c r="HYC1002" t="s">
        <v>2074</v>
      </c>
      <c r="HYD1002" t="s">
        <v>2074</v>
      </c>
      <c r="HYE1002" t="s">
        <v>2074</v>
      </c>
      <c r="HYF1002" t="s">
        <v>2074</v>
      </c>
      <c r="HYG1002" t="s">
        <v>2074</v>
      </c>
      <c r="HYH1002" t="s">
        <v>2074</v>
      </c>
      <c r="HYI1002" t="s">
        <v>2074</v>
      </c>
      <c r="HYJ1002" t="s">
        <v>2074</v>
      </c>
      <c r="HYK1002" t="s">
        <v>2074</v>
      </c>
      <c r="HYL1002" t="s">
        <v>2074</v>
      </c>
      <c r="HYM1002" t="s">
        <v>2074</v>
      </c>
      <c r="HYN1002" t="s">
        <v>2074</v>
      </c>
      <c r="HYO1002" t="s">
        <v>2074</v>
      </c>
      <c r="HYP1002" t="s">
        <v>2074</v>
      </c>
      <c r="HYQ1002" t="s">
        <v>2074</v>
      </c>
      <c r="HYR1002" t="s">
        <v>2074</v>
      </c>
      <c r="HYS1002" t="s">
        <v>2074</v>
      </c>
      <c r="HYT1002" t="s">
        <v>2074</v>
      </c>
      <c r="HYU1002" t="s">
        <v>2074</v>
      </c>
      <c r="HYV1002" t="s">
        <v>2074</v>
      </c>
      <c r="HYW1002" t="s">
        <v>2074</v>
      </c>
      <c r="HYX1002" t="s">
        <v>2074</v>
      </c>
      <c r="HYY1002" t="s">
        <v>2074</v>
      </c>
      <c r="HYZ1002" t="s">
        <v>2074</v>
      </c>
      <c r="HZA1002" t="s">
        <v>2074</v>
      </c>
      <c r="HZB1002" t="s">
        <v>2074</v>
      </c>
      <c r="HZC1002" t="s">
        <v>2074</v>
      </c>
      <c r="HZD1002" t="s">
        <v>2074</v>
      </c>
      <c r="HZE1002" t="s">
        <v>2074</v>
      </c>
      <c r="HZF1002" t="s">
        <v>2074</v>
      </c>
      <c r="HZG1002" t="s">
        <v>2074</v>
      </c>
      <c r="HZH1002" t="s">
        <v>2074</v>
      </c>
      <c r="HZI1002" t="s">
        <v>2074</v>
      </c>
      <c r="HZJ1002" t="s">
        <v>2074</v>
      </c>
      <c r="HZK1002" t="s">
        <v>2074</v>
      </c>
      <c r="HZL1002" t="s">
        <v>2074</v>
      </c>
      <c r="HZM1002" t="s">
        <v>2074</v>
      </c>
      <c r="HZN1002" t="s">
        <v>2074</v>
      </c>
      <c r="HZO1002" t="s">
        <v>2074</v>
      </c>
      <c r="HZP1002" t="s">
        <v>2074</v>
      </c>
      <c r="HZQ1002" t="s">
        <v>2074</v>
      </c>
      <c r="HZR1002" t="s">
        <v>2074</v>
      </c>
      <c r="HZS1002" t="s">
        <v>2074</v>
      </c>
      <c r="HZT1002" t="s">
        <v>2074</v>
      </c>
      <c r="HZU1002" t="s">
        <v>2074</v>
      </c>
      <c r="HZV1002" t="s">
        <v>2074</v>
      </c>
      <c r="HZW1002" t="s">
        <v>2074</v>
      </c>
      <c r="HZX1002" t="s">
        <v>2074</v>
      </c>
      <c r="HZY1002" t="s">
        <v>2074</v>
      </c>
      <c r="HZZ1002" t="s">
        <v>2074</v>
      </c>
      <c r="IAA1002" t="s">
        <v>2074</v>
      </c>
      <c r="IAB1002" t="s">
        <v>2074</v>
      </c>
      <c r="IAC1002" t="s">
        <v>2074</v>
      </c>
      <c r="IAD1002" t="s">
        <v>2074</v>
      </c>
      <c r="IAE1002" t="s">
        <v>2074</v>
      </c>
      <c r="IAF1002" t="s">
        <v>2074</v>
      </c>
      <c r="IAG1002" t="s">
        <v>2074</v>
      </c>
      <c r="IAH1002" t="s">
        <v>2074</v>
      </c>
      <c r="IAI1002" t="s">
        <v>2074</v>
      </c>
      <c r="IAJ1002" t="s">
        <v>2074</v>
      </c>
      <c r="IAK1002" t="s">
        <v>2074</v>
      </c>
      <c r="IAL1002" t="s">
        <v>2074</v>
      </c>
      <c r="IAM1002" t="s">
        <v>2074</v>
      </c>
      <c r="IAN1002" t="s">
        <v>2074</v>
      </c>
      <c r="IAO1002" t="s">
        <v>2074</v>
      </c>
      <c r="IAP1002" t="s">
        <v>2074</v>
      </c>
      <c r="IAQ1002" t="s">
        <v>2074</v>
      </c>
      <c r="IAR1002" t="s">
        <v>2074</v>
      </c>
      <c r="IAS1002" t="s">
        <v>2074</v>
      </c>
      <c r="IAT1002" t="s">
        <v>2074</v>
      </c>
      <c r="IAU1002" t="s">
        <v>2074</v>
      </c>
      <c r="IAV1002" t="s">
        <v>2074</v>
      </c>
      <c r="IAW1002" t="s">
        <v>2074</v>
      </c>
      <c r="IAX1002" t="s">
        <v>2074</v>
      </c>
      <c r="IAY1002" t="s">
        <v>2074</v>
      </c>
      <c r="IAZ1002" t="s">
        <v>2074</v>
      </c>
      <c r="IBA1002" t="s">
        <v>2074</v>
      </c>
      <c r="IBB1002" t="s">
        <v>2074</v>
      </c>
      <c r="IBC1002" t="s">
        <v>2074</v>
      </c>
      <c r="IBD1002" t="s">
        <v>2074</v>
      </c>
      <c r="IBE1002" t="s">
        <v>2074</v>
      </c>
      <c r="IBF1002" t="s">
        <v>2074</v>
      </c>
      <c r="IBG1002" t="s">
        <v>2074</v>
      </c>
      <c r="IBH1002" t="s">
        <v>2074</v>
      </c>
      <c r="IBI1002" t="s">
        <v>2074</v>
      </c>
      <c r="IBJ1002" t="s">
        <v>2074</v>
      </c>
      <c r="IBK1002" t="s">
        <v>2074</v>
      </c>
      <c r="IBL1002" t="s">
        <v>2074</v>
      </c>
      <c r="IBM1002" t="s">
        <v>2074</v>
      </c>
      <c r="IBN1002" t="s">
        <v>2074</v>
      </c>
      <c r="IBO1002" t="s">
        <v>2074</v>
      </c>
      <c r="IBP1002" t="s">
        <v>2074</v>
      </c>
      <c r="IBQ1002" t="s">
        <v>2074</v>
      </c>
      <c r="IBR1002" t="s">
        <v>2074</v>
      </c>
      <c r="IBS1002" t="s">
        <v>2074</v>
      </c>
      <c r="IBT1002" t="s">
        <v>2074</v>
      </c>
      <c r="IBU1002" t="s">
        <v>2074</v>
      </c>
      <c r="IBV1002" t="s">
        <v>2074</v>
      </c>
      <c r="IBW1002" t="s">
        <v>2074</v>
      </c>
      <c r="IBX1002" t="s">
        <v>2074</v>
      </c>
      <c r="IBY1002" t="s">
        <v>2074</v>
      </c>
      <c r="IBZ1002" t="s">
        <v>2074</v>
      </c>
      <c r="ICA1002" t="s">
        <v>2074</v>
      </c>
      <c r="ICB1002" t="s">
        <v>2074</v>
      </c>
      <c r="ICC1002" t="s">
        <v>2074</v>
      </c>
      <c r="ICD1002" t="s">
        <v>2074</v>
      </c>
      <c r="ICE1002" t="s">
        <v>2074</v>
      </c>
      <c r="ICF1002" t="s">
        <v>2074</v>
      </c>
      <c r="ICG1002" t="s">
        <v>2074</v>
      </c>
      <c r="ICH1002" t="s">
        <v>2074</v>
      </c>
      <c r="ICI1002" t="s">
        <v>2074</v>
      </c>
      <c r="ICJ1002" t="s">
        <v>2074</v>
      </c>
      <c r="ICK1002" t="s">
        <v>2074</v>
      </c>
      <c r="ICL1002" t="s">
        <v>2074</v>
      </c>
      <c r="ICM1002" t="s">
        <v>2074</v>
      </c>
      <c r="ICN1002" t="s">
        <v>2074</v>
      </c>
      <c r="ICO1002" t="s">
        <v>2074</v>
      </c>
      <c r="ICP1002" t="s">
        <v>2074</v>
      </c>
      <c r="ICQ1002" t="s">
        <v>2074</v>
      </c>
      <c r="ICR1002" t="s">
        <v>2074</v>
      </c>
      <c r="ICS1002" t="s">
        <v>2074</v>
      </c>
      <c r="ICT1002" t="s">
        <v>2074</v>
      </c>
      <c r="ICU1002" t="s">
        <v>2074</v>
      </c>
      <c r="ICV1002" t="s">
        <v>2074</v>
      </c>
      <c r="ICW1002" t="s">
        <v>2074</v>
      </c>
      <c r="ICX1002" t="s">
        <v>2074</v>
      </c>
      <c r="ICY1002" t="s">
        <v>2074</v>
      </c>
      <c r="ICZ1002" t="s">
        <v>2074</v>
      </c>
      <c r="IDA1002" t="s">
        <v>2074</v>
      </c>
      <c r="IDB1002" t="s">
        <v>2074</v>
      </c>
      <c r="IDC1002" t="s">
        <v>2074</v>
      </c>
      <c r="IDD1002" t="s">
        <v>2074</v>
      </c>
      <c r="IDE1002" t="s">
        <v>2074</v>
      </c>
      <c r="IDF1002" t="s">
        <v>2074</v>
      </c>
      <c r="IDG1002" t="s">
        <v>2074</v>
      </c>
      <c r="IDH1002" t="s">
        <v>2074</v>
      </c>
      <c r="IDI1002" t="s">
        <v>2074</v>
      </c>
      <c r="IDJ1002" t="s">
        <v>2074</v>
      </c>
      <c r="IDK1002" t="s">
        <v>2074</v>
      </c>
      <c r="IDL1002" t="s">
        <v>2074</v>
      </c>
      <c r="IDM1002" t="s">
        <v>2074</v>
      </c>
      <c r="IDN1002" t="s">
        <v>2074</v>
      </c>
      <c r="IDO1002" t="s">
        <v>2074</v>
      </c>
      <c r="IDP1002" t="s">
        <v>2074</v>
      </c>
      <c r="IDQ1002" t="s">
        <v>2074</v>
      </c>
      <c r="IDR1002" t="s">
        <v>2074</v>
      </c>
      <c r="IDS1002" t="s">
        <v>2074</v>
      </c>
      <c r="IDT1002" t="s">
        <v>2074</v>
      </c>
      <c r="IDU1002" t="s">
        <v>2074</v>
      </c>
      <c r="IDV1002" t="s">
        <v>2074</v>
      </c>
      <c r="IDW1002" t="s">
        <v>2074</v>
      </c>
      <c r="IDX1002" t="s">
        <v>2074</v>
      </c>
      <c r="IDY1002" t="s">
        <v>2074</v>
      </c>
      <c r="IDZ1002" t="s">
        <v>2074</v>
      </c>
      <c r="IEA1002" t="s">
        <v>2074</v>
      </c>
      <c r="IEB1002" t="s">
        <v>2074</v>
      </c>
      <c r="IEC1002" t="s">
        <v>2074</v>
      </c>
      <c r="IED1002" t="s">
        <v>2074</v>
      </c>
      <c r="IEE1002" t="s">
        <v>2074</v>
      </c>
      <c r="IEF1002" t="s">
        <v>2074</v>
      </c>
      <c r="IEG1002" t="s">
        <v>2074</v>
      </c>
      <c r="IEH1002" t="s">
        <v>2074</v>
      </c>
      <c r="IEI1002" t="s">
        <v>2074</v>
      </c>
      <c r="IEJ1002" t="s">
        <v>2074</v>
      </c>
      <c r="IEK1002" t="s">
        <v>2074</v>
      </c>
      <c r="IEL1002" t="s">
        <v>2074</v>
      </c>
      <c r="IEM1002" t="s">
        <v>2074</v>
      </c>
      <c r="IEN1002" t="s">
        <v>2074</v>
      </c>
      <c r="IEO1002" t="s">
        <v>2074</v>
      </c>
      <c r="IEP1002" t="s">
        <v>2074</v>
      </c>
      <c r="IEQ1002" t="s">
        <v>2074</v>
      </c>
      <c r="IER1002" t="s">
        <v>2074</v>
      </c>
      <c r="IES1002" t="s">
        <v>2074</v>
      </c>
      <c r="IET1002" t="s">
        <v>2074</v>
      </c>
      <c r="IEU1002" t="s">
        <v>2074</v>
      </c>
      <c r="IEV1002" t="s">
        <v>2074</v>
      </c>
      <c r="IEW1002" t="s">
        <v>2074</v>
      </c>
      <c r="IEX1002" t="s">
        <v>2074</v>
      </c>
      <c r="IEY1002" t="s">
        <v>2074</v>
      </c>
      <c r="IEZ1002" t="s">
        <v>2074</v>
      </c>
      <c r="IFA1002" t="s">
        <v>2074</v>
      </c>
      <c r="IFB1002" t="s">
        <v>2074</v>
      </c>
      <c r="IFC1002" t="s">
        <v>2074</v>
      </c>
      <c r="IFD1002" t="s">
        <v>2074</v>
      </c>
      <c r="IFE1002" t="s">
        <v>2074</v>
      </c>
      <c r="IFF1002" t="s">
        <v>2074</v>
      </c>
      <c r="IFG1002" t="s">
        <v>2074</v>
      </c>
      <c r="IFH1002" t="s">
        <v>2074</v>
      </c>
      <c r="IFI1002" t="s">
        <v>2074</v>
      </c>
      <c r="IFJ1002" t="s">
        <v>2074</v>
      </c>
      <c r="IFK1002" t="s">
        <v>2074</v>
      </c>
      <c r="IFL1002" t="s">
        <v>2074</v>
      </c>
      <c r="IFM1002" t="s">
        <v>2074</v>
      </c>
      <c r="IFN1002" t="s">
        <v>2074</v>
      </c>
      <c r="IFO1002" t="s">
        <v>2074</v>
      </c>
      <c r="IFP1002" t="s">
        <v>2074</v>
      </c>
      <c r="IFQ1002" t="s">
        <v>2074</v>
      </c>
      <c r="IFR1002" t="s">
        <v>2074</v>
      </c>
      <c r="IFS1002" t="s">
        <v>2074</v>
      </c>
      <c r="IFT1002" t="s">
        <v>2074</v>
      </c>
      <c r="IFU1002" t="s">
        <v>2074</v>
      </c>
      <c r="IFV1002" t="s">
        <v>2074</v>
      </c>
      <c r="IFW1002" t="s">
        <v>2074</v>
      </c>
      <c r="IFX1002" t="s">
        <v>2074</v>
      </c>
      <c r="IFY1002" t="s">
        <v>2074</v>
      </c>
      <c r="IFZ1002" t="s">
        <v>2074</v>
      </c>
      <c r="IGA1002" t="s">
        <v>2074</v>
      </c>
      <c r="IGB1002" t="s">
        <v>2074</v>
      </c>
      <c r="IGC1002" t="s">
        <v>2074</v>
      </c>
      <c r="IGD1002" t="s">
        <v>2074</v>
      </c>
      <c r="IGE1002" t="s">
        <v>2074</v>
      </c>
      <c r="IGF1002" t="s">
        <v>2074</v>
      </c>
      <c r="IGG1002" t="s">
        <v>2074</v>
      </c>
      <c r="IGH1002" t="s">
        <v>2074</v>
      </c>
      <c r="IGI1002" t="s">
        <v>2074</v>
      </c>
      <c r="IGJ1002" t="s">
        <v>2074</v>
      </c>
      <c r="IGK1002" t="s">
        <v>2074</v>
      </c>
      <c r="IGL1002" t="s">
        <v>2074</v>
      </c>
      <c r="IGM1002" t="s">
        <v>2074</v>
      </c>
      <c r="IGN1002" t="s">
        <v>2074</v>
      </c>
      <c r="IGO1002" t="s">
        <v>2074</v>
      </c>
      <c r="IGP1002" t="s">
        <v>2074</v>
      </c>
      <c r="IGQ1002" t="s">
        <v>2074</v>
      </c>
      <c r="IGR1002" t="s">
        <v>2074</v>
      </c>
      <c r="IGS1002" t="s">
        <v>2074</v>
      </c>
      <c r="IGT1002" t="s">
        <v>2074</v>
      </c>
      <c r="IGU1002" t="s">
        <v>2074</v>
      </c>
      <c r="IGV1002" t="s">
        <v>2074</v>
      </c>
      <c r="IGW1002" t="s">
        <v>2074</v>
      </c>
      <c r="IGX1002" t="s">
        <v>2074</v>
      </c>
      <c r="IGY1002" t="s">
        <v>2074</v>
      </c>
      <c r="IGZ1002" t="s">
        <v>2074</v>
      </c>
      <c r="IHA1002" t="s">
        <v>2074</v>
      </c>
      <c r="IHB1002" t="s">
        <v>2074</v>
      </c>
      <c r="IHC1002" t="s">
        <v>2074</v>
      </c>
      <c r="IHD1002" t="s">
        <v>2074</v>
      </c>
      <c r="IHE1002" t="s">
        <v>2074</v>
      </c>
      <c r="IHF1002" t="s">
        <v>2074</v>
      </c>
      <c r="IHG1002" t="s">
        <v>2074</v>
      </c>
      <c r="IHH1002" t="s">
        <v>2074</v>
      </c>
      <c r="IHI1002" t="s">
        <v>2074</v>
      </c>
      <c r="IHJ1002" t="s">
        <v>2074</v>
      </c>
      <c r="IHK1002" t="s">
        <v>2074</v>
      </c>
      <c r="IHL1002" t="s">
        <v>2074</v>
      </c>
      <c r="IHM1002" t="s">
        <v>2074</v>
      </c>
      <c r="IHN1002" t="s">
        <v>2074</v>
      </c>
      <c r="IHO1002" t="s">
        <v>2074</v>
      </c>
      <c r="IHP1002" t="s">
        <v>2074</v>
      </c>
      <c r="IHQ1002" t="s">
        <v>2074</v>
      </c>
      <c r="IHR1002" t="s">
        <v>2074</v>
      </c>
      <c r="IHS1002" t="s">
        <v>2074</v>
      </c>
      <c r="IHT1002" t="s">
        <v>2074</v>
      </c>
      <c r="IHU1002" t="s">
        <v>2074</v>
      </c>
      <c r="IHV1002" t="s">
        <v>2074</v>
      </c>
      <c r="IHW1002" t="s">
        <v>2074</v>
      </c>
      <c r="IHX1002" t="s">
        <v>2074</v>
      </c>
      <c r="IHY1002" t="s">
        <v>2074</v>
      </c>
      <c r="IHZ1002" t="s">
        <v>2074</v>
      </c>
      <c r="IIA1002" t="s">
        <v>2074</v>
      </c>
      <c r="IIB1002" t="s">
        <v>2074</v>
      </c>
      <c r="IIC1002" t="s">
        <v>2074</v>
      </c>
      <c r="IID1002" t="s">
        <v>2074</v>
      </c>
      <c r="IIE1002" t="s">
        <v>2074</v>
      </c>
      <c r="IIF1002" t="s">
        <v>2074</v>
      </c>
      <c r="IIG1002" t="s">
        <v>2074</v>
      </c>
      <c r="IIH1002" t="s">
        <v>2074</v>
      </c>
      <c r="III1002" t="s">
        <v>2074</v>
      </c>
      <c r="IIJ1002" t="s">
        <v>2074</v>
      </c>
      <c r="IIK1002" t="s">
        <v>2074</v>
      </c>
      <c r="IIL1002" t="s">
        <v>2074</v>
      </c>
      <c r="IIM1002" t="s">
        <v>2074</v>
      </c>
      <c r="IIN1002" t="s">
        <v>2074</v>
      </c>
      <c r="IIO1002" t="s">
        <v>2074</v>
      </c>
      <c r="IIP1002" t="s">
        <v>2074</v>
      </c>
      <c r="IIQ1002" t="s">
        <v>2074</v>
      </c>
      <c r="IIR1002" t="s">
        <v>2074</v>
      </c>
      <c r="IIS1002" t="s">
        <v>2074</v>
      </c>
      <c r="IIT1002" t="s">
        <v>2074</v>
      </c>
      <c r="IIU1002" t="s">
        <v>2074</v>
      </c>
      <c r="IIV1002" t="s">
        <v>2074</v>
      </c>
      <c r="IIW1002" t="s">
        <v>2074</v>
      </c>
      <c r="IIX1002" t="s">
        <v>2074</v>
      </c>
      <c r="IIY1002" t="s">
        <v>2074</v>
      </c>
      <c r="IIZ1002" t="s">
        <v>2074</v>
      </c>
      <c r="IJA1002" t="s">
        <v>2074</v>
      </c>
      <c r="IJB1002" t="s">
        <v>2074</v>
      </c>
      <c r="IJC1002" t="s">
        <v>2074</v>
      </c>
      <c r="IJD1002" t="s">
        <v>2074</v>
      </c>
      <c r="IJE1002" t="s">
        <v>2074</v>
      </c>
      <c r="IJF1002" t="s">
        <v>2074</v>
      </c>
      <c r="IJG1002" t="s">
        <v>2074</v>
      </c>
      <c r="IJH1002" t="s">
        <v>2074</v>
      </c>
      <c r="IJI1002" t="s">
        <v>2074</v>
      </c>
      <c r="IJJ1002" t="s">
        <v>2074</v>
      </c>
      <c r="IJK1002" t="s">
        <v>2074</v>
      </c>
      <c r="IJL1002" t="s">
        <v>2074</v>
      </c>
      <c r="IJM1002" t="s">
        <v>2074</v>
      </c>
      <c r="IJN1002" t="s">
        <v>2074</v>
      </c>
      <c r="IJO1002" t="s">
        <v>2074</v>
      </c>
      <c r="IJP1002" t="s">
        <v>2074</v>
      </c>
      <c r="IJQ1002" t="s">
        <v>2074</v>
      </c>
      <c r="IJR1002" t="s">
        <v>2074</v>
      </c>
      <c r="IJS1002" t="s">
        <v>2074</v>
      </c>
      <c r="IJT1002" t="s">
        <v>2074</v>
      </c>
      <c r="IJU1002" t="s">
        <v>2074</v>
      </c>
      <c r="IJV1002" t="s">
        <v>2074</v>
      </c>
      <c r="IJW1002" t="s">
        <v>2074</v>
      </c>
      <c r="IJX1002" t="s">
        <v>2074</v>
      </c>
      <c r="IJY1002" t="s">
        <v>2074</v>
      </c>
      <c r="IJZ1002" t="s">
        <v>2074</v>
      </c>
      <c r="IKA1002" t="s">
        <v>2074</v>
      </c>
      <c r="IKB1002" t="s">
        <v>2074</v>
      </c>
      <c r="IKC1002" t="s">
        <v>2074</v>
      </c>
      <c r="IKD1002" t="s">
        <v>2074</v>
      </c>
      <c r="IKE1002" t="s">
        <v>2074</v>
      </c>
      <c r="IKF1002" t="s">
        <v>2074</v>
      </c>
      <c r="IKG1002" t="s">
        <v>2074</v>
      </c>
      <c r="IKH1002" t="s">
        <v>2074</v>
      </c>
      <c r="IKI1002" t="s">
        <v>2074</v>
      </c>
      <c r="IKJ1002" t="s">
        <v>2074</v>
      </c>
      <c r="IKK1002" t="s">
        <v>2074</v>
      </c>
      <c r="IKL1002" t="s">
        <v>2074</v>
      </c>
      <c r="IKM1002" t="s">
        <v>2074</v>
      </c>
      <c r="IKN1002" t="s">
        <v>2074</v>
      </c>
      <c r="IKO1002" t="s">
        <v>2074</v>
      </c>
      <c r="IKP1002" t="s">
        <v>2074</v>
      </c>
      <c r="IKQ1002" t="s">
        <v>2074</v>
      </c>
      <c r="IKR1002" t="s">
        <v>2074</v>
      </c>
      <c r="IKS1002" t="s">
        <v>2074</v>
      </c>
      <c r="IKT1002" t="s">
        <v>2074</v>
      </c>
      <c r="IKU1002" t="s">
        <v>2074</v>
      </c>
      <c r="IKV1002" t="s">
        <v>2074</v>
      </c>
      <c r="IKW1002" t="s">
        <v>2074</v>
      </c>
      <c r="IKX1002" t="s">
        <v>2074</v>
      </c>
      <c r="IKY1002" t="s">
        <v>2074</v>
      </c>
      <c r="IKZ1002" t="s">
        <v>2074</v>
      </c>
      <c r="ILA1002" t="s">
        <v>2074</v>
      </c>
      <c r="ILB1002" t="s">
        <v>2074</v>
      </c>
      <c r="ILC1002" t="s">
        <v>2074</v>
      </c>
      <c r="ILD1002" t="s">
        <v>2074</v>
      </c>
      <c r="ILE1002" t="s">
        <v>2074</v>
      </c>
      <c r="ILF1002" t="s">
        <v>2074</v>
      </c>
      <c r="ILG1002" t="s">
        <v>2074</v>
      </c>
      <c r="ILH1002" t="s">
        <v>2074</v>
      </c>
      <c r="ILI1002" t="s">
        <v>2074</v>
      </c>
      <c r="ILJ1002" t="s">
        <v>2074</v>
      </c>
      <c r="ILK1002" t="s">
        <v>2074</v>
      </c>
      <c r="ILL1002" t="s">
        <v>2074</v>
      </c>
      <c r="ILM1002" t="s">
        <v>2074</v>
      </c>
      <c r="ILN1002" t="s">
        <v>2074</v>
      </c>
      <c r="ILO1002" t="s">
        <v>2074</v>
      </c>
      <c r="ILP1002" t="s">
        <v>2074</v>
      </c>
      <c r="ILQ1002" t="s">
        <v>2074</v>
      </c>
      <c r="ILR1002" t="s">
        <v>2074</v>
      </c>
      <c r="ILS1002" t="s">
        <v>2074</v>
      </c>
      <c r="ILT1002" t="s">
        <v>2074</v>
      </c>
      <c r="ILU1002" t="s">
        <v>2074</v>
      </c>
      <c r="ILV1002" t="s">
        <v>2074</v>
      </c>
      <c r="ILW1002" t="s">
        <v>2074</v>
      </c>
      <c r="ILX1002" t="s">
        <v>2074</v>
      </c>
      <c r="ILY1002" t="s">
        <v>2074</v>
      </c>
      <c r="ILZ1002" t="s">
        <v>2074</v>
      </c>
      <c r="IMA1002" t="s">
        <v>2074</v>
      </c>
      <c r="IMB1002" t="s">
        <v>2074</v>
      </c>
      <c r="IMC1002" t="s">
        <v>2074</v>
      </c>
      <c r="IMD1002" t="s">
        <v>2074</v>
      </c>
      <c r="IME1002" t="s">
        <v>2074</v>
      </c>
      <c r="IMF1002" t="s">
        <v>2074</v>
      </c>
      <c r="IMG1002" t="s">
        <v>2074</v>
      </c>
      <c r="IMH1002" t="s">
        <v>2074</v>
      </c>
      <c r="IMI1002" t="s">
        <v>2074</v>
      </c>
      <c r="IMJ1002" t="s">
        <v>2074</v>
      </c>
      <c r="IMK1002" t="s">
        <v>2074</v>
      </c>
      <c r="IML1002" t="s">
        <v>2074</v>
      </c>
      <c r="IMM1002" t="s">
        <v>2074</v>
      </c>
      <c r="IMN1002" t="s">
        <v>2074</v>
      </c>
      <c r="IMO1002" t="s">
        <v>2074</v>
      </c>
      <c r="IMP1002" t="s">
        <v>2074</v>
      </c>
      <c r="IMQ1002" t="s">
        <v>2074</v>
      </c>
      <c r="IMR1002" t="s">
        <v>2074</v>
      </c>
      <c r="IMS1002" t="s">
        <v>2074</v>
      </c>
      <c r="IMT1002" t="s">
        <v>2074</v>
      </c>
      <c r="IMU1002" t="s">
        <v>2074</v>
      </c>
      <c r="IMV1002" t="s">
        <v>2074</v>
      </c>
      <c r="IMW1002" t="s">
        <v>2074</v>
      </c>
      <c r="IMX1002" t="s">
        <v>2074</v>
      </c>
      <c r="IMY1002" t="s">
        <v>2074</v>
      </c>
      <c r="IMZ1002" t="s">
        <v>2074</v>
      </c>
      <c r="INA1002" t="s">
        <v>2074</v>
      </c>
      <c r="INB1002" t="s">
        <v>2074</v>
      </c>
      <c r="INC1002" t="s">
        <v>2074</v>
      </c>
      <c r="IND1002" t="s">
        <v>2074</v>
      </c>
      <c r="INE1002" t="s">
        <v>2074</v>
      </c>
      <c r="INF1002" t="s">
        <v>2074</v>
      </c>
      <c r="ING1002" t="s">
        <v>2074</v>
      </c>
      <c r="INH1002" t="s">
        <v>2074</v>
      </c>
      <c r="INI1002" t="s">
        <v>2074</v>
      </c>
      <c r="INJ1002" t="s">
        <v>2074</v>
      </c>
      <c r="INK1002" t="s">
        <v>2074</v>
      </c>
      <c r="INL1002" t="s">
        <v>2074</v>
      </c>
      <c r="INM1002" t="s">
        <v>2074</v>
      </c>
      <c r="INN1002" t="s">
        <v>2074</v>
      </c>
      <c r="INO1002" t="s">
        <v>2074</v>
      </c>
      <c r="INP1002" t="s">
        <v>2074</v>
      </c>
      <c r="INQ1002" t="s">
        <v>2074</v>
      </c>
      <c r="INR1002" t="s">
        <v>2074</v>
      </c>
      <c r="INS1002" t="s">
        <v>2074</v>
      </c>
      <c r="INT1002" t="s">
        <v>2074</v>
      </c>
      <c r="INU1002" t="s">
        <v>2074</v>
      </c>
      <c r="INV1002" t="s">
        <v>2074</v>
      </c>
      <c r="INW1002" t="s">
        <v>2074</v>
      </c>
      <c r="INX1002" t="s">
        <v>2074</v>
      </c>
      <c r="INY1002" t="s">
        <v>2074</v>
      </c>
      <c r="INZ1002" t="s">
        <v>2074</v>
      </c>
      <c r="IOA1002" t="s">
        <v>2074</v>
      </c>
      <c r="IOB1002" t="s">
        <v>2074</v>
      </c>
      <c r="IOC1002" t="s">
        <v>2074</v>
      </c>
      <c r="IOD1002" t="s">
        <v>2074</v>
      </c>
      <c r="IOE1002" t="s">
        <v>2074</v>
      </c>
      <c r="IOF1002" t="s">
        <v>2074</v>
      </c>
      <c r="IOG1002" t="s">
        <v>2074</v>
      </c>
      <c r="IOH1002" t="s">
        <v>2074</v>
      </c>
      <c r="IOI1002" t="s">
        <v>2074</v>
      </c>
      <c r="IOJ1002" t="s">
        <v>2074</v>
      </c>
      <c r="IOK1002" t="s">
        <v>2074</v>
      </c>
      <c r="IOL1002" t="s">
        <v>2074</v>
      </c>
      <c r="IOM1002" t="s">
        <v>2074</v>
      </c>
      <c r="ION1002" t="s">
        <v>2074</v>
      </c>
      <c r="IOO1002" t="s">
        <v>2074</v>
      </c>
      <c r="IOP1002" t="s">
        <v>2074</v>
      </c>
      <c r="IOQ1002" t="s">
        <v>2074</v>
      </c>
      <c r="IOR1002" t="s">
        <v>2074</v>
      </c>
      <c r="IOS1002" t="s">
        <v>2074</v>
      </c>
      <c r="IOT1002" t="s">
        <v>2074</v>
      </c>
      <c r="IOU1002" t="s">
        <v>2074</v>
      </c>
      <c r="IOV1002" t="s">
        <v>2074</v>
      </c>
      <c r="IOW1002" t="s">
        <v>2074</v>
      </c>
      <c r="IOX1002" t="s">
        <v>2074</v>
      </c>
      <c r="IOY1002" t="s">
        <v>2074</v>
      </c>
      <c r="IOZ1002" t="s">
        <v>2074</v>
      </c>
      <c r="IPA1002" t="s">
        <v>2074</v>
      </c>
      <c r="IPB1002" t="s">
        <v>2074</v>
      </c>
      <c r="IPC1002" t="s">
        <v>2074</v>
      </c>
      <c r="IPD1002" t="s">
        <v>2074</v>
      </c>
      <c r="IPE1002" t="s">
        <v>2074</v>
      </c>
      <c r="IPF1002" t="s">
        <v>2074</v>
      </c>
      <c r="IPG1002" t="s">
        <v>2074</v>
      </c>
      <c r="IPH1002" t="s">
        <v>2074</v>
      </c>
      <c r="IPI1002" t="s">
        <v>2074</v>
      </c>
      <c r="IPJ1002" t="s">
        <v>2074</v>
      </c>
      <c r="IPK1002" t="s">
        <v>2074</v>
      </c>
      <c r="IPL1002" t="s">
        <v>2074</v>
      </c>
      <c r="IPM1002" t="s">
        <v>2074</v>
      </c>
      <c r="IPN1002" t="s">
        <v>2074</v>
      </c>
      <c r="IPO1002" t="s">
        <v>2074</v>
      </c>
      <c r="IPP1002" t="s">
        <v>2074</v>
      </c>
      <c r="IPQ1002" t="s">
        <v>2074</v>
      </c>
      <c r="IPR1002" t="s">
        <v>2074</v>
      </c>
      <c r="IPS1002" t="s">
        <v>2074</v>
      </c>
      <c r="IPT1002" t="s">
        <v>2074</v>
      </c>
      <c r="IPU1002" t="s">
        <v>2074</v>
      </c>
      <c r="IPV1002" t="s">
        <v>2074</v>
      </c>
      <c r="IPW1002" t="s">
        <v>2074</v>
      </c>
      <c r="IPX1002" t="s">
        <v>2074</v>
      </c>
      <c r="IPY1002" t="s">
        <v>2074</v>
      </c>
      <c r="IPZ1002" t="s">
        <v>2074</v>
      </c>
      <c r="IQA1002" t="s">
        <v>2074</v>
      </c>
      <c r="IQB1002" t="s">
        <v>2074</v>
      </c>
      <c r="IQC1002" t="s">
        <v>2074</v>
      </c>
      <c r="IQD1002" t="s">
        <v>2074</v>
      </c>
      <c r="IQE1002" t="s">
        <v>2074</v>
      </c>
      <c r="IQF1002" t="s">
        <v>2074</v>
      </c>
      <c r="IQG1002" t="s">
        <v>2074</v>
      </c>
      <c r="IQH1002" t="s">
        <v>2074</v>
      </c>
      <c r="IQI1002" t="s">
        <v>2074</v>
      </c>
      <c r="IQJ1002" t="s">
        <v>2074</v>
      </c>
      <c r="IQK1002" t="s">
        <v>2074</v>
      </c>
      <c r="IQL1002" t="s">
        <v>2074</v>
      </c>
      <c r="IQM1002" t="s">
        <v>2074</v>
      </c>
      <c r="IQN1002" t="s">
        <v>2074</v>
      </c>
      <c r="IQO1002" t="s">
        <v>2074</v>
      </c>
      <c r="IQP1002" t="s">
        <v>2074</v>
      </c>
      <c r="IQQ1002" t="s">
        <v>2074</v>
      </c>
      <c r="IQR1002" t="s">
        <v>2074</v>
      </c>
      <c r="IQS1002" t="s">
        <v>2074</v>
      </c>
      <c r="IQT1002" t="s">
        <v>2074</v>
      </c>
      <c r="IQU1002" t="s">
        <v>2074</v>
      </c>
      <c r="IQV1002" t="s">
        <v>2074</v>
      </c>
      <c r="IQW1002" t="s">
        <v>2074</v>
      </c>
      <c r="IQX1002" t="s">
        <v>2074</v>
      </c>
      <c r="IQY1002" t="s">
        <v>2074</v>
      </c>
      <c r="IQZ1002" t="s">
        <v>2074</v>
      </c>
      <c r="IRA1002" t="s">
        <v>2074</v>
      </c>
      <c r="IRB1002" t="s">
        <v>2074</v>
      </c>
      <c r="IRC1002" t="s">
        <v>2074</v>
      </c>
      <c r="IRD1002" t="s">
        <v>2074</v>
      </c>
      <c r="IRE1002" t="s">
        <v>2074</v>
      </c>
      <c r="IRF1002" t="s">
        <v>2074</v>
      </c>
      <c r="IRG1002" t="s">
        <v>2074</v>
      </c>
      <c r="IRH1002" t="s">
        <v>2074</v>
      </c>
      <c r="IRI1002" t="s">
        <v>2074</v>
      </c>
      <c r="IRJ1002" t="s">
        <v>2074</v>
      </c>
      <c r="IRK1002" t="s">
        <v>2074</v>
      </c>
      <c r="IRL1002" t="s">
        <v>2074</v>
      </c>
      <c r="IRM1002" t="s">
        <v>2074</v>
      </c>
      <c r="IRN1002" t="s">
        <v>2074</v>
      </c>
      <c r="IRO1002" t="s">
        <v>2074</v>
      </c>
      <c r="IRP1002" t="s">
        <v>2074</v>
      </c>
      <c r="IRQ1002" t="s">
        <v>2074</v>
      </c>
      <c r="IRR1002" t="s">
        <v>2074</v>
      </c>
      <c r="IRS1002" t="s">
        <v>2074</v>
      </c>
      <c r="IRT1002" t="s">
        <v>2074</v>
      </c>
      <c r="IRU1002" t="s">
        <v>2074</v>
      </c>
      <c r="IRV1002" t="s">
        <v>2074</v>
      </c>
      <c r="IRW1002" t="s">
        <v>2074</v>
      </c>
      <c r="IRX1002" t="s">
        <v>2074</v>
      </c>
      <c r="IRY1002" t="s">
        <v>2074</v>
      </c>
      <c r="IRZ1002" t="s">
        <v>2074</v>
      </c>
      <c r="ISA1002" t="s">
        <v>2074</v>
      </c>
      <c r="ISB1002" t="s">
        <v>2074</v>
      </c>
      <c r="ISC1002" t="s">
        <v>2074</v>
      </c>
      <c r="ISD1002" t="s">
        <v>2074</v>
      </c>
      <c r="ISE1002" t="s">
        <v>2074</v>
      </c>
      <c r="ISF1002" t="s">
        <v>2074</v>
      </c>
      <c r="ISG1002" t="s">
        <v>2074</v>
      </c>
      <c r="ISH1002" t="s">
        <v>2074</v>
      </c>
      <c r="ISI1002" t="s">
        <v>2074</v>
      </c>
      <c r="ISJ1002" t="s">
        <v>2074</v>
      </c>
      <c r="ISK1002" t="s">
        <v>2074</v>
      </c>
      <c r="ISL1002" t="s">
        <v>2074</v>
      </c>
      <c r="ISM1002" t="s">
        <v>2074</v>
      </c>
      <c r="ISN1002" t="s">
        <v>2074</v>
      </c>
      <c r="ISO1002" t="s">
        <v>2074</v>
      </c>
      <c r="ISP1002" t="s">
        <v>2074</v>
      </c>
      <c r="ISQ1002" t="s">
        <v>2074</v>
      </c>
      <c r="ISR1002" t="s">
        <v>2074</v>
      </c>
      <c r="ISS1002" t="s">
        <v>2074</v>
      </c>
      <c r="IST1002" t="s">
        <v>2074</v>
      </c>
      <c r="ISU1002" t="s">
        <v>2074</v>
      </c>
      <c r="ISV1002" t="s">
        <v>2074</v>
      </c>
      <c r="ISW1002" t="s">
        <v>2074</v>
      </c>
      <c r="ISX1002" t="s">
        <v>2074</v>
      </c>
      <c r="ISY1002" t="s">
        <v>2074</v>
      </c>
      <c r="ISZ1002" t="s">
        <v>2074</v>
      </c>
      <c r="ITA1002" t="s">
        <v>2074</v>
      </c>
      <c r="ITB1002" t="s">
        <v>2074</v>
      </c>
      <c r="ITC1002" t="s">
        <v>2074</v>
      </c>
      <c r="ITD1002" t="s">
        <v>2074</v>
      </c>
      <c r="ITE1002" t="s">
        <v>2074</v>
      </c>
      <c r="ITF1002" t="s">
        <v>2074</v>
      </c>
      <c r="ITG1002" t="s">
        <v>2074</v>
      </c>
      <c r="ITH1002" t="s">
        <v>2074</v>
      </c>
      <c r="ITI1002" t="s">
        <v>2074</v>
      </c>
      <c r="ITJ1002" t="s">
        <v>2074</v>
      </c>
      <c r="ITK1002" t="s">
        <v>2074</v>
      </c>
      <c r="ITL1002" t="s">
        <v>2074</v>
      </c>
      <c r="ITM1002" t="s">
        <v>2074</v>
      </c>
      <c r="ITN1002" t="s">
        <v>2074</v>
      </c>
      <c r="ITO1002" t="s">
        <v>2074</v>
      </c>
      <c r="ITP1002" t="s">
        <v>2074</v>
      </c>
      <c r="ITQ1002" t="s">
        <v>2074</v>
      </c>
      <c r="ITR1002" t="s">
        <v>2074</v>
      </c>
      <c r="ITS1002" t="s">
        <v>2074</v>
      </c>
      <c r="ITT1002" t="s">
        <v>2074</v>
      </c>
      <c r="ITU1002" t="s">
        <v>2074</v>
      </c>
      <c r="ITV1002" t="s">
        <v>2074</v>
      </c>
      <c r="ITW1002" t="s">
        <v>2074</v>
      </c>
      <c r="ITX1002" t="s">
        <v>2074</v>
      </c>
      <c r="ITY1002" t="s">
        <v>2074</v>
      </c>
      <c r="ITZ1002" t="s">
        <v>2074</v>
      </c>
      <c r="IUA1002" t="s">
        <v>2074</v>
      </c>
      <c r="IUB1002" t="s">
        <v>2074</v>
      </c>
      <c r="IUC1002" t="s">
        <v>2074</v>
      </c>
      <c r="IUD1002" t="s">
        <v>2074</v>
      </c>
      <c r="IUE1002" t="s">
        <v>2074</v>
      </c>
      <c r="IUF1002" t="s">
        <v>2074</v>
      </c>
      <c r="IUG1002" t="s">
        <v>2074</v>
      </c>
      <c r="IUH1002" t="s">
        <v>2074</v>
      </c>
      <c r="IUI1002" t="s">
        <v>2074</v>
      </c>
      <c r="IUJ1002" t="s">
        <v>2074</v>
      </c>
      <c r="IUK1002" t="s">
        <v>2074</v>
      </c>
      <c r="IUL1002" t="s">
        <v>2074</v>
      </c>
      <c r="IUM1002" t="s">
        <v>2074</v>
      </c>
      <c r="IUN1002" t="s">
        <v>2074</v>
      </c>
      <c r="IUO1002" t="s">
        <v>2074</v>
      </c>
      <c r="IUP1002" t="s">
        <v>2074</v>
      </c>
      <c r="IUQ1002" t="s">
        <v>2074</v>
      </c>
      <c r="IUR1002" t="s">
        <v>2074</v>
      </c>
      <c r="IUS1002" t="s">
        <v>2074</v>
      </c>
      <c r="IUT1002" t="s">
        <v>2074</v>
      </c>
      <c r="IUU1002" t="s">
        <v>2074</v>
      </c>
      <c r="IUV1002" t="s">
        <v>2074</v>
      </c>
      <c r="IUW1002" t="s">
        <v>2074</v>
      </c>
      <c r="IUX1002" t="s">
        <v>2074</v>
      </c>
      <c r="IUY1002" t="s">
        <v>2074</v>
      </c>
      <c r="IUZ1002" t="s">
        <v>2074</v>
      </c>
      <c r="IVA1002" t="s">
        <v>2074</v>
      </c>
      <c r="IVB1002" t="s">
        <v>2074</v>
      </c>
      <c r="IVC1002" t="s">
        <v>2074</v>
      </c>
      <c r="IVD1002" t="s">
        <v>2074</v>
      </c>
      <c r="IVE1002" t="s">
        <v>2074</v>
      </c>
      <c r="IVF1002" t="s">
        <v>2074</v>
      </c>
      <c r="IVG1002" t="s">
        <v>2074</v>
      </c>
      <c r="IVH1002" t="s">
        <v>2074</v>
      </c>
      <c r="IVI1002" t="s">
        <v>2074</v>
      </c>
      <c r="IVJ1002" t="s">
        <v>2074</v>
      </c>
      <c r="IVK1002" t="s">
        <v>2074</v>
      </c>
      <c r="IVL1002" t="s">
        <v>2074</v>
      </c>
      <c r="IVM1002" t="s">
        <v>2074</v>
      </c>
      <c r="IVN1002" t="s">
        <v>2074</v>
      </c>
      <c r="IVO1002" t="s">
        <v>2074</v>
      </c>
      <c r="IVP1002" t="s">
        <v>2074</v>
      </c>
      <c r="IVQ1002" t="s">
        <v>2074</v>
      </c>
      <c r="IVR1002" t="s">
        <v>2074</v>
      </c>
      <c r="IVS1002" t="s">
        <v>2074</v>
      </c>
      <c r="IVT1002" t="s">
        <v>2074</v>
      </c>
      <c r="IVU1002" t="s">
        <v>2074</v>
      </c>
      <c r="IVV1002" t="s">
        <v>2074</v>
      </c>
      <c r="IVW1002" t="s">
        <v>2074</v>
      </c>
      <c r="IVX1002" t="s">
        <v>2074</v>
      </c>
      <c r="IVY1002" t="s">
        <v>2074</v>
      </c>
      <c r="IVZ1002" t="s">
        <v>2074</v>
      </c>
      <c r="IWA1002" t="s">
        <v>2074</v>
      </c>
      <c r="IWB1002" t="s">
        <v>2074</v>
      </c>
      <c r="IWC1002" t="s">
        <v>2074</v>
      </c>
      <c r="IWD1002" t="s">
        <v>2074</v>
      </c>
      <c r="IWE1002" t="s">
        <v>2074</v>
      </c>
      <c r="IWF1002" t="s">
        <v>2074</v>
      </c>
      <c r="IWG1002" t="s">
        <v>2074</v>
      </c>
      <c r="IWH1002" t="s">
        <v>2074</v>
      </c>
      <c r="IWI1002" t="s">
        <v>2074</v>
      </c>
      <c r="IWJ1002" t="s">
        <v>2074</v>
      </c>
      <c r="IWK1002" t="s">
        <v>2074</v>
      </c>
      <c r="IWL1002" t="s">
        <v>2074</v>
      </c>
      <c r="IWM1002" t="s">
        <v>2074</v>
      </c>
      <c r="IWN1002" t="s">
        <v>2074</v>
      </c>
      <c r="IWO1002" t="s">
        <v>2074</v>
      </c>
      <c r="IWP1002" t="s">
        <v>2074</v>
      </c>
      <c r="IWQ1002" t="s">
        <v>2074</v>
      </c>
      <c r="IWR1002" t="s">
        <v>2074</v>
      </c>
      <c r="IWS1002" t="s">
        <v>2074</v>
      </c>
      <c r="IWT1002" t="s">
        <v>2074</v>
      </c>
      <c r="IWU1002" t="s">
        <v>2074</v>
      </c>
      <c r="IWV1002" t="s">
        <v>2074</v>
      </c>
      <c r="IWW1002" t="s">
        <v>2074</v>
      </c>
      <c r="IWX1002" t="s">
        <v>2074</v>
      </c>
      <c r="IWY1002" t="s">
        <v>2074</v>
      </c>
      <c r="IWZ1002" t="s">
        <v>2074</v>
      </c>
      <c r="IXA1002" t="s">
        <v>2074</v>
      </c>
      <c r="IXB1002" t="s">
        <v>2074</v>
      </c>
      <c r="IXC1002" t="s">
        <v>2074</v>
      </c>
      <c r="IXD1002" t="s">
        <v>2074</v>
      </c>
      <c r="IXE1002" t="s">
        <v>2074</v>
      </c>
      <c r="IXF1002" t="s">
        <v>2074</v>
      </c>
      <c r="IXG1002" t="s">
        <v>2074</v>
      </c>
      <c r="IXH1002" t="s">
        <v>2074</v>
      </c>
      <c r="IXI1002" t="s">
        <v>2074</v>
      </c>
      <c r="IXJ1002" t="s">
        <v>2074</v>
      </c>
      <c r="IXK1002" t="s">
        <v>2074</v>
      </c>
      <c r="IXL1002" t="s">
        <v>2074</v>
      </c>
      <c r="IXM1002" t="s">
        <v>2074</v>
      </c>
      <c r="IXN1002" t="s">
        <v>2074</v>
      </c>
      <c r="IXO1002" t="s">
        <v>2074</v>
      </c>
      <c r="IXP1002" t="s">
        <v>2074</v>
      </c>
      <c r="IXQ1002" t="s">
        <v>2074</v>
      </c>
      <c r="IXR1002" t="s">
        <v>2074</v>
      </c>
      <c r="IXS1002" t="s">
        <v>2074</v>
      </c>
      <c r="IXT1002" t="s">
        <v>2074</v>
      </c>
      <c r="IXU1002" t="s">
        <v>2074</v>
      </c>
      <c r="IXV1002" t="s">
        <v>2074</v>
      </c>
      <c r="IXW1002" t="s">
        <v>2074</v>
      </c>
      <c r="IXX1002" t="s">
        <v>2074</v>
      </c>
      <c r="IXY1002" t="s">
        <v>2074</v>
      </c>
      <c r="IXZ1002" t="s">
        <v>2074</v>
      </c>
      <c r="IYA1002" t="s">
        <v>2074</v>
      </c>
      <c r="IYB1002" t="s">
        <v>2074</v>
      </c>
      <c r="IYC1002" t="s">
        <v>2074</v>
      </c>
      <c r="IYD1002" t="s">
        <v>2074</v>
      </c>
      <c r="IYE1002" t="s">
        <v>2074</v>
      </c>
      <c r="IYF1002" t="s">
        <v>2074</v>
      </c>
      <c r="IYG1002" t="s">
        <v>2074</v>
      </c>
      <c r="IYH1002" t="s">
        <v>2074</v>
      </c>
      <c r="IYI1002" t="s">
        <v>2074</v>
      </c>
      <c r="IYJ1002" t="s">
        <v>2074</v>
      </c>
      <c r="IYK1002" t="s">
        <v>2074</v>
      </c>
      <c r="IYL1002" t="s">
        <v>2074</v>
      </c>
      <c r="IYM1002" t="s">
        <v>2074</v>
      </c>
      <c r="IYN1002" t="s">
        <v>2074</v>
      </c>
      <c r="IYO1002" t="s">
        <v>2074</v>
      </c>
      <c r="IYP1002" t="s">
        <v>2074</v>
      </c>
      <c r="IYQ1002" t="s">
        <v>2074</v>
      </c>
      <c r="IYR1002" t="s">
        <v>2074</v>
      </c>
      <c r="IYS1002" t="s">
        <v>2074</v>
      </c>
      <c r="IYT1002" t="s">
        <v>2074</v>
      </c>
      <c r="IYU1002" t="s">
        <v>2074</v>
      </c>
      <c r="IYV1002" t="s">
        <v>2074</v>
      </c>
      <c r="IYW1002" t="s">
        <v>2074</v>
      </c>
      <c r="IYX1002" t="s">
        <v>2074</v>
      </c>
      <c r="IYY1002" t="s">
        <v>2074</v>
      </c>
      <c r="IYZ1002" t="s">
        <v>2074</v>
      </c>
      <c r="IZA1002" t="s">
        <v>2074</v>
      </c>
      <c r="IZB1002" t="s">
        <v>2074</v>
      </c>
      <c r="IZC1002" t="s">
        <v>2074</v>
      </c>
      <c r="IZD1002" t="s">
        <v>2074</v>
      </c>
      <c r="IZE1002" t="s">
        <v>2074</v>
      </c>
      <c r="IZF1002" t="s">
        <v>2074</v>
      </c>
      <c r="IZG1002" t="s">
        <v>2074</v>
      </c>
      <c r="IZH1002" t="s">
        <v>2074</v>
      </c>
      <c r="IZI1002" t="s">
        <v>2074</v>
      </c>
      <c r="IZJ1002" t="s">
        <v>2074</v>
      </c>
      <c r="IZK1002" t="s">
        <v>2074</v>
      </c>
      <c r="IZL1002" t="s">
        <v>2074</v>
      </c>
      <c r="IZM1002" t="s">
        <v>2074</v>
      </c>
      <c r="IZN1002" t="s">
        <v>2074</v>
      </c>
      <c r="IZO1002" t="s">
        <v>2074</v>
      </c>
      <c r="IZP1002" t="s">
        <v>2074</v>
      </c>
      <c r="IZQ1002" t="s">
        <v>2074</v>
      </c>
      <c r="IZR1002" t="s">
        <v>2074</v>
      </c>
      <c r="IZS1002" t="s">
        <v>2074</v>
      </c>
      <c r="IZT1002" t="s">
        <v>2074</v>
      </c>
      <c r="IZU1002" t="s">
        <v>2074</v>
      </c>
      <c r="IZV1002" t="s">
        <v>2074</v>
      </c>
      <c r="IZW1002" t="s">
        <v>2074</v>
      </c>
      <c r="IZX1002" t="s">
        <v>2074</v>
      </c>
      <c r="IZY1002" t="s">
        <v>2074</v>
      </c>
      <c r="IZZ1002" t="s">
        <v>2074</v>
      </c>
      <c r="JAA1002" t="s">
        <v>2074</v>
      </c>
      <c r="JAB1002" t="s">
        <v>2074</v>
      </c>
      <c r="JAC1002" t="s">
        <v>2074</v>
      </c>
      <c r="JAD1002" t="s">
        <v>2074</v>
      </c>
      <c r="JAE1002" t="s">
        <v>2074</v>
      </c>
      <c r="JAF1002" t="s">
        <v>2074</v>
      </c>
      <c r="JAG1002" t="s">
        <v>2074</v>
      </c>
      <c r="JAH1002" t="s">
        <v>2074</v>
      </c>
      <c r="JAI1002" t="s">
        <v>2074</v>
      </c>
      <c r="JAJ1002" t="s">
        <v>2074</v>
      </c>
      <c r="JAK1002" t="s">
        <v>2074</v>
      </c>
      <c r="JAL1002" t="s">
        <v>2074</v>
      </c>
      <c r="JAM1002" t="s">
        <v>2074</v>
      </c>
      <c r="JAN1002" t="s">
        <v>2074</v>
      </c>
      <c r="JAO1002" t="s">
        <v>2074</v>
      </c>
      <c r="JAP1002" t="s">
        <v>2074</v>
      </c>
      <c r="JAQ1002" t="s">
        <v>2074</v>
      </c>
      <c r="JAR1002" t="s">
        <v>2074</v>
      </c>
      <c r="JAS1002" t="s">
        <v>2074</v>
      </c>
      <c r="JAT1002" t="s">
        <v>2074</v>
      </c>
      <c r="JAU1002" t="s">
        <v>2074</v>
      </c>
      <c r="JAV1002" t="s">
        <v>2074</v>
      </c>
      <c r="JAW1002" t="s">
        <v>2074</v>
      </c>
      <c r="JAX1002" t="s">
        <v>2074</v>
      </c>
      <c r="JAY1002" t="s">
        <v>2074</v>
      </c>
      <c r="JAZ1002" t="s">
        <v>2074</v>
      </c>
      <c r="JBA1002" t="s">
        <v>2074</v>
      </c>
      <c r="JBB1002" t="s">
        <v>2074</v>
      </c>
      <c r="JBC1002" t="s">
        <v>2074</v>
      </c>
      <c r="JBD1002" t="s">
        <v>2074</v>
      </c>
      <c r="JBE1002" t="s">
        <v>2074</v>
      </c>
      <c r="JBF1002" t="s">
        <v>2074</v>
      </c>
      <c r="JBG1002" t="s">
        <v>2074</v>
      </c>
      <c r="JBH1002" t="s">
        <v>2074</v>
      </c>
      <c r="JBI1002" t="s">
        <v>2074</v>
      </c>
      <c r="JBJ1002" t="s">
        <v>2074</v>
      </c>
      <c r="JBK1002" t="s">
        <v>2074</v>
      </c>
      <c r="JBL1002" t="s">
        <v>2074</v>
      </c>
      <c r="JBM1002" t="s">
        <v>2074</v>
      </c>
      <c r="JBN1002" t="s">
        <v>2074</v>
      </c>
      <c r="JBO1002" t="s">
        <v>2074</v>
      </c>
      <c r="JBP1002" t="s">
        <v>2074</v>
      </c>
      <c r="JBQ1002" t="s">
        <v>2074</v>
      </c>
      <c r="JBR1002" t="s">
        <v>2074</v>
      </c>
      <c r="JBS1002" t="s">
        <v>2074</v>
      </c>
      <c r="JBT1002" t="s">
        <v>2074</v>
      </c>
      <c r="JBU1002" t="s">
        <v>2074</v>
      </c>
      <c r="JBV1002" t="s">
        <v>2074</v>
      </c>
      <c r="JBW1002" t="s">
        <v>2074</v>
      </c>
      <c r="JBX1002" t="s">
        <v>2074</v>
      </c>
      <c r="JBY1002" t="s">
        <v>2074</v>
      </c>
      <c r="JBZ1002" t="s">
        <v>2074</v>
      </c>
      <c r="JCA1002" t="s">
        <v>2074</v>
      </c>
      <c r="JCB1002" t="s">
        <v>2074</v>
      </c>
      <c r="JCC1002" t="s">
        <v>2074</v>
      </c>
      <c r="JCD1002" t="s">
        <v>2074</v>
      </c>
      <c r="JCE1002" t="s">
        <v>2074</v>
      </c>
      <c r="JCF1002" t="s">
        <v>2074</v>
      </c>
      <c r="JCG1002" t="s">
        <v>2074</v>
      </c>
      <c r="JCH1002" t="s">
        <v>2074</v>
      </c>
      <c r="JCI1002" t="s">
        <v>2074</v>
      </c>
      <c r="JCJ1002" t="s">
        <v>2074</v>
      </c>
      <c r="JCK1002" t="s">
        <v>2074</v>
      </c>
      <c r="JCL1002" t="s">
        <v>2074</v>
      </c>
      <c r="JCM1002" t="s">
        <v>2074</v>
      </c>
      <c r="JCN1002" t="s">
        <v>2074</v>
      </c>
      <c r="JCO1002" t="s">
        <v>2074</v>
      </c>
      <c r="JCP1002" t="s">
        <v>2074</v>
      </c>
      <c r="JCQ1002" t="s">
        <v>2074</v>
      </c>
      <c r="JCR1002" t="s">
        <v>2074</v>
      </c>
      <c r="JCS1002" t="s">
        <v>2074</v>
      </c>
      <c r="JCT1002" t="s">
        <v>2074</v>
      </c>
      <c r="JCU1002" t="s">
        <v>2074</v>
      </c>
      <c r="JCV1002" t="s">
        <v>2074</v>
      </c>
      <c r="JCW1002" t="s">
        <v>2074</v>
      </c>
      <c r="JCX1002" t="s">
        <v>2074</v>
      </c>
      <c r="JCY1002" t="s">
        <v>2074</v>
      </c>
      <c r="JCZ1002" t="s">
        <v>2074</v>
      </c>
      <c r="JDA1002" t="s">
        <v>2074</v>
      </c>
      <c r="JDB1002" t="s">
        <v>2074</v>
      </c>
      <c r="JDC1002" t="s">
        <v>2074</v>
      </c>
      <c r="JDD1002" t="s">
        <v>2074</v>
      </c>
      <c r="JDE1002" t="s">
        <v>2074</v>
      </c>
      <c r="JDF1002" t="s">
        <v>2074</v>
      </c>
      <c r="JDG1002" t="s">
        <v>2074</v>
      </c>
      <c r="JDH1002" t="s">
        <v>2074</v>
      </c>
      <c r="JDI1002" t="s">
        <v>2074</v>
      </c>
      <c r="JDJ1002" t="s">
        <v>2074</v>
      </c>
      <c r="JDK1002" t="s">
        <v>2074</v>
      </c>
      <c r="JDL1002" t="s">
        <v>2074</v>
      </c>
      <c r="JDM1002" t="s">
        <v>2074</v>
      </c>
      <c r="JDN1002" t="s">
        <v>2074</v>
      </c>
      <c r="JDO1002" t="s">
        <v>2074</v>
      </c>
      <c r="JDP1002" t="s">
        <v>2074</v>
      </c>
      <c r="JDQ1002" t="s">
        <v>2074</v>
      </c>
      <c r="JDR1002" t="s">
        <v>2074</v>
      </c>
      <c r="JDS1002" t="s">
        <v>2074</v>
      </c>
      <c r="JDT1002" t="s">
        <v>2074</v>
      </c>
      <c r="JDU1002" t="s">
        <v>2074</v>
      </c>
      <c r="JDV1002" t="s">
        <v>2074</v>
      </c>
      <c r="JDW1002" t="s">
        <v>2074</v>
      </c>
      <c r="JDX1002" t="s">
        <v>2074</v>
      </c>
      <c r="JDY1002" t="s">
        <v>2074</v>
      </c>
      <c r="JDZ1002" t="s">
        <v>2074</v>
      </c>
      <c r="JEA1002" t="s">
        <v>2074</v>
      </c>
      <c r="JEB1002" t="s">
        <v>2074</v>
      </c>
      <c r="JEC1002" t="s">
        <v>2074</v>
      </c>
      <c r="JED1002" t="s">
        <v>2074</v>
      </c>
      <c r="JEE1002" t="s">
        <v>2074</v>
      </c>
      <c r="JEF1002" t="s">
        <v>2074</v>
      </c>
      <c r="JEG1002" t="s">
        <v>2074</v>
      </c>
      <c r="JEH1002" t="s">
        <v>2074</v>
      </c>
      <c r="JEI1002" t="s">
        <v>2074</v>
      </c>
      <c r="JEJ1002" t="s">
        <v>2074</v>
      </c>
      <c r="JEK1002" t="s">
        <v>2074</v>
      </c>
      <c r="JEL1002" t="s">
        <v>2074</v>
      </c>
      <c r="JEM1002" t="s">
        <v>2074</v>
      </c>
      <c r="JEN1002" t="s">
        <v>2074</v>
      </c>
      <c r="JEO1002" t="s">
        <v>2074</v>
      </c>
      <c r="JEP1002" t="s">
        <v>2074</v>
      </c>
      <c r="JEQ1002" t="s">
        <v>2074</v>
      </c>
      <c r="JER1002" t="s">
        <v>2074</v>
      </c>
      <c r="JES1002" t="s">
        <v>2074</v>
      </c>
      <c r="JET1002" t="s">
        <v>2074</v>
      </c>
      <c r="JEU1002" t="s">
        <v>2074</v>
      </c>
      <c r="JEV1002" t="s">
        <v>2074</v>
      </c>
      <c r="JEW1002" t="s">
        <v>2074</v>
      </c>
      <c r="JEX1002" t="s">
        <v>2074</v>
      </c>
      <c r="JEY1002" t="s">
        <v>2074</v>
      </c>
      <c r="JEZ1002" t="s">
        <v>2074</v>
      </c>
      <c r="JFA1002" t="s">
        <v>2074</v>
      </c>
      <c r="JFB1002" t="s">
        <v>2074</v>
      </c>
      <c r="JFC1002" t="s">
        <v>2074</v>
      </c>
      <c r="JFD1002" t="s">
        <v>2074</v>
      </c>
      <c r="JFE1002" t="s">
        <v>2074</v>
      </c>
      <c r="JFF1002" t="s">
        <v>2074</v>
      </c>
      <c r="JFG1002" t="s">
        <v>2074</v>
      </c>
      <c r="JFH1002" t="s">
        <v>2074</v>
      </c>
      <c r="JFI1002" t="s">
        <v>2074</v>
      </c>
      <c r="JFJ1002" t="s">
        <v>2074</v>
      </c>
      <c r="JFK1002" t="s">
        <v>2074</v>
      </c>
      <c r="JFL1002" t="s">
        <v>2074</v>
      </c>
      <c r="JFM1002" t="s">
        <v>2074</v>
      </c>
      <c r="JFN1002" t="s">
        <v>2074</v>
      </c>
      <c r="JFO1002" t="s">
        <v>2074</v>
      </c>
      <c r="JFP1002" t="s">
        <v>2074</v>
      </c>
      <c r="JFQ1002" t="s">
        <v>2074</v>
      </c>
      <c r="JFR1002" t="s">
        <v>2074</v>
      </c>
      <c r="JFS1002" t="s">
        <v>2074</v>
      </c>
      <c r="JFT1002" t="s">
        <v>2074</v>
      </c>
      <c r="JFU1002" t="s">
        <v>2074</v>
      </c>
      <c r="JFV1002" t="s">
        <v>2074</v>
      </c>
      <c r="JFW1002" t="s">
        <v>2074</v>
      </c>
      <c r="JFX1002" t="s">
        <v>2074</v>
      </c>
      <c r="JFY1002" t="s">
        <v>2074</v>
      </c>
      <c r="JFZ1002" t="s">
        <v>2074</v>
      </c>
      <c r="JGA1002" t="s">
        <v>2074</v>
      </c>
      <c r="JGB1002" t="s">
        <v>2074</v>
      </c>
      <c r="JGC1002" t="s">
        <v>2074</v>
      </c>
      <c r="JGD1002" t="s">
        <v>2074</v>
      </c>
      <c r="JGE1002" t="s">
        <v>2074</v>
      </c>
      <c r="JGF1002" t="s">
        <v>2074</v>
      </c>
      <c r="JGG1002" t="s">
        <v>2074</v>
      </c>
      <c r="JGH1002" t="s">
        <v>2074</v>
      </c>
      <c r="JGI1002" t="s">
        <v>2074</v>
      </c>
      <c r="JGJ1002" t="s">
        <v>2074</v>
      </c>
      <c r="JGK1002" t="s">
        <v>2074</v>
      </c>
      <c r="JGL1002" t="s">
        <v>2074</v>
      </c>
      <c r="JGM1002" t="s">
        <v>2074</v>
      </c>
      <c r="JGN1002" t="s">
        <v>2074</v>
      </c>
      <c r="JGO1002" t="s">
        <v>2074</v>
      </c>
      <c r="JGP1002" t="s">
        <v>2074</v>
      </c>
      <c r="JGQ1002" t="s">
        <v>2074</v>
      </c>
      <c r="JGR1002" t="s">
        <v>2074</v>
      </c>
      <c r="JGS1002" t="s">
        <v>2074</v>
      </c>
      <c r="JGT1002" t="s">
        <v>2074</v>
      </c>
      <c r="JGU1002" t="s">
        <v>2074</v>
      </c>
      <c r="JGV1002" t="s">
        <v>2074</v>
      </c>
      <c r="JGW1002" t="s">
        <v>2074</v>
      </c>
      <c r="JGX1002" t="s">
        <v>2074</v>
      </c>
      <c r="JGY1002" t="s">
        <v>2074</v>
      </c>
      <c r="JGZ1002" t="s">
        <v>2074</v>
      </c>
      <c r="JHA1002" t="s">
        <v>2074</v>
      </c>
      <c r="JHB1002" t="s">
        <v>2074</v>
      </c>
      <c r="JHC1002" t="s">
        <v>2074</v>
      </c>
      <c r="JHD1002" t="s">
        <v>2074</v>
      </c>
      <c r="JHE1002" t="s">
        <v>2074</v>
      </c>
      <c r="JHF1002" t="s">
        <v>2074</v>
      </c>
      <c r="JHG1002" t="s">
        <v>2074</v>
      </c>
      <c r="JHH1002" t="s">
        <v>2074</v>
      </c>
      <c r="JHI1002" t="s">
        <v>2074</v>
      </c>
      <c r="JHJ1002" t="s">
        <v>2074</v>
      </c>
      <c r="JHK1002" t="s">
        <v>2074</v>
      </c>
      <c r="JHL1002" t="s">
        <v>2074</v>
      </c>
      <c r="JHM1002" t="s">
        <v>2074</v>
      </c>
      <c r="JHN1002" t="s">
        <v>2074</v>
      </c>
      <c r="JHO1002" t="s">
        <v>2074</v>
      </c>
      <c r="JHP1002" t="s">
        <v>2074</v>
      </c>
      <c r="JHQ1002" t="s">
        <v>2074</v>
      </c>
      <c r="JHR1002" t="s">
        <v>2074</v>
      </c>
      <c r="JHS1002" t="s">
        <v>2074</v>
      </c>
      <c r="JHT1002" t="s">
        <v>2074</v>
      </c>
      <c r="JHU1002" t="s">
        <v>2074</v>
      </c>
      <c r="JHV1002" t="s">
        <v>2074</v>
      </c>
      <c r="JHW1002" t="s">
        <v>2074</v>
      </c>
      <c r="JHX1002" t="s">
        <v>2074</v>
      </c>
      <c r="JHY1002" t="s">
        <v>2074</v>
      </c>
      <c r="JHZ1002" t="s">
        <v>2074</v>
      </c>
      <c r="JIA1002" t="s">
        <v>2074</v>
      </c>
      <c r="JIB1002" t="s">
        <v>2074</v>
      </c>
      <c r="JIC1002" t="s">
        <v>2074</v>
      </c>
      <c r="JID1002" t="s">
        <v>2074</v>
      </c>
      <c r="JIE1002" t="s">
        <v>2074</v>
      </c>
      <c r="JIF1002" t="s">
        <v>2074</v>
      </c>
      <c r="JIG1002" t="s">
        <v>2074</v>
      </c>
      <c r="JIH1002" t="s">
        <v>2074</v>
      </c>
      <c r="JII1002" t="s">
        <v>2074</v>
      </c>
      <c r="JIJ1002" t="s">
        <v>2074</v>
      </c>
      <c r="JIK1002" t="s">
        <v>2074</v>
      </c>
      <c r="JIL1002" t="s">
        <v>2074</v>
      </c>
      <c r="JIM1002" t="s">
        <v>2074</v>
      </c>
      <c r="JIN1002" t="s">
        <v>2074</v>
      </c>
      <c r="JIO1002" t="s">
        <v>2074</v>
      </c>
      <c r="JIP1002" t="s">
        <v>2074</v>
      </c>
      <c r="JIQ1002" t="s">
        <v>2074</v>
      </c>
      <c r="JIR1002" t="s">
        <v>2074</v>
      </c>
      <c r="JIS1002" t="s">
        <v>2074</v>
      </c>
      <c r="JIT1002" t="s">
        <v>2074</v>
      </c>
      <c r="JIU1002" t="s">
        <v>2074</v>
      </c>
      <c r="JIV1002" t="s">
        <v>2074</v>
      </c>
      <c r="JIW1002" t="s">
        <v>2074</v>
      </c>
      <c r="JIX1002" t="s">
        <v>2074</v>
      </c>
      <c r="JIY1002" t="s">
        <v>2074</v>
      </c>
      <c r="JIZ1002" t="s">
        <v>2074</v>
      </c>
      <c r="JJA1002" t="s">
        <v>2074</v>
      </c>
      <c r="JJB1002" t="s">
        <v>2074</v>
      </c>
      <c r="JJC1002" t="s">
        <v>2074</v>
      </c>
      <c r="JJD1002" t="s">
        <v>2074</v>
      </c>
      <c r="JJE1002" t="s">
        <v>2074</v>
      </c>
      <c r="JJF1002" t="s">
        <v>2074</v>
      </c>
      <c r="JJG1002" t="s">
        <v>2074</v>
      </c>
      <c r="JJH1002" t="s">
        <v>2074</v>
      </c>
      <c r="JJI1002" t="s">
        <v>2074</v>
      </c>
      <c r="JJJ1002" t="s">
        <v>2074</v>
      </c>
      <c r="JJK1002" t="s">
        <v>2074</v>
      </c>
      <c r="JJL1002" t="s">
        <v>2074</v>
      </c>
      <c r="JJM1002" t="s">
        <v>2074</v>
      </c>
      <c r="JJN1002" t="s">
        <v>2074</v>
      </c>
      <c r="JJO1002" t="s">
        <v>2074</v>
      </c>
      <c r="JJP1002" t="s">
        <v>2074</v>
      </c>
      <c r="JJQ1002" t="s">
        <v>2074</v>
      </c>
      <c r="JJR1002" t="s">
        <v>2074</v>
      </c>
      <c r="JJS1002" t="s">
        <v>2074</v>
      </c>
      <c r="JJT1002" t="s">
        <v>2074</v>
      </c>
      <c r="JJU1002" t="s">
        <v>2074</v>
      </c>
      <c r="JJV1002" t="s">
        <v>2074</v>
      </c>
      <c r="JJW1002" t="s">
        <v>2074</v>
      </c>
      <c r="JJX1002" t="s">
        <v>2074</v>
      </c>
      <c r="JJY1002" t="s">
        <v>2074</v>
      </c>
      <c r="JJZ1002" t="s">
        <v>2074</v>
      </c>
      <c r="JKA1002" t="s">
        <v>2074</v>
      </c>
      <c r="JKB1002" t="s">
        <v>2074</v>
      </c>
      <c r="JKC1002" t="s">
        <v>2074</v>
      </c>
      <c r="JKD1002" t="s">
        <v>2074</v>
      </c>
      <c r="JKE1002" t="s">
        <v>2074</v>
      </c>
      <c r="JKF1002" t="s">
        <v>2074</v>
      </c>
      <c r="JKG1002" t="s">
        <v>2074</v>
      </c>
      <c r="JKH1002" t="s">
        <v>2074</v>
      </c>
      <c r="JKI1002" t="s">
        <v>2074</v>
      </c>
      <c r="JKJ1002" t="s">
        <v>2074</v>
      </c>
      <c r="JKK1002" t="s">
        <v>2074</v>
      </c>
      <c r="JKL1002" t="s">
        <v>2074</v>
      </c>
      <c r="JKM1002" t="s">
        <v>2074</v>
      </c>
      <c r="JKN1002" t="s">
        <v>2074</v>
      </c>
      <c r="JKO1002" t="s">
        <v>2074</v>
      </c>
      <c r="JKP1002" t="s">
        <v>2074</v>
      </c>
      <c r="JKQ1002" t="s">
        <v>2074</v>
      </c>
      <c r="JKR1002" t="s">
        <v>2074</v>
      </c>
      <c r="JKS1002" t="s">
        <v>2074</v>
      </c>
      <c r="JKT1002" t="s">
        <v>2074</v>
      </c>
      <c r="JKU1002" t="s">
        <v>2074</v>
      </c>
      <c r="JKV1002" t="s">
        <v>2074</v>
      </c>
      <c r="JKW1002" t="s">
        <v>2074</v>
      </c>
      <c r="JKX1002" t="s">
        <v>2074</v>
      </c>
      <c r="JKY1002" t="s">
        <v>2074</v>
      </c>
      <c r="JKZ1002" t="s">
        <v>2074</v>
      </c>
      <c r="JLA1002" t="s">
        <v>2074</v>
      </c>
      <c r="JLB1002" t="s">
        <v>2074</v>
      </c>
      <c r="JLC1002" t="s">
        <v>2074</v>
      </c>
      <c r="JLD1002" t="s">
        <v>2074</v>
      </c>
      <c r="JLE1002" t="s">
        <v>2074</v>
      </c>
      <c r="JLF1002" t="s">
        <v>2074</v>
      </c>
      <c r="JLG1002" t="s">
        <v>2074</v>
      </c>
      <c r="JLH1002" t="s">
        <v>2074</v>
      </c>
      <c r="JLI1002" t="s">
        <v>2074</v>
      </c>
      <c r="JLJ1002" t="s">
        <v>2074</v>
      </c>
      <c r="JLK1002" t="s">
        <v>2074</v>
      </c>
      <c r="JLL1002" t="s">
        <v>2074</v>
      </c>
      <c r="JLM1002" t="s">
        <v>2074</v>
      </c>
      <c r="JLN1002" t="s">
        <v>2074</v>
      </c>
      <c r="JLO1002" t="s">
        <v>2074</v>
      </c>
      <c r="JLP1002" t="s">
        <v>2074</v>
      </c>
      <c r="JLQ1002" t="s">
        <v>2074</v>
      </c>
      <c r="JLR1002" t="s">
        <v>2074</v>
      </c>
      <c r="JLS1002" t="s">
        <v>2074</v>
      </c>
      <c r="JLT1002" t="s">
        <v>2074</v>
      </c>
      <c r="JLU1002" t="s">
        <v>2074</v>
      </c>
      <c r="JLV1002" t="s">
        <v>2074</v>
      </c>
      <c r="JLW1002" t="s">
        <v>2074</v>
      </c>
      <c r="JLX1002" t="s">
        <v>2074</v>
      </c>
      <c r="JLY1002" t="s">
        <v>2074</v>
      </c>
      <c r="JLZ1002" t="s">
        <v>2074</v>
      </c>
      <c r="JMA1002" t="s">
        <v>2074</v>
      </c>
      <c r="JMB1002" t="s">
        <v>2074</v>
      </c>
      <c r="JMC1002" t="s">
        <v>2074</v>
      </c>
      <c r="JMD1002" t="s">
        <v>2074</v>
      </c>
      <c r="JME1002" t="s">
        <v>2074</v>
      </c>
      <c r="JMF1002" t="s">
        <v>2074</v>
      </c>
      <c r="JMG1002" t="s">
        <v>2074</v>
      </c>
      <c r="JMH1002" t="s">
        <v>2074</v>
      </c>
      <c r="JMI1002" t="s">
        <v>2074</v>
      </c>
      <c r="JMJ1002" t="s">
        <v>2074</v>
      </c>
      <c r="JMK1002" t="s">
        <v>2074</v>
      </c>
      <c r="JML1002" t="s">
        <v>2074</v>
      </c>
      <c r="JMM1002" t="s">
        <v>2074</v>
      </c>
      <c r="JMN1002" t="s">
        <v>2074</v>
      </c>
      <c r="JMO1002" t="s">
        <v>2074</v>
      </c>
      <c r="JMP1002" t="s">
        <v>2074</v>
      </c>
      <c r="JMQ1002" t="s">
        <v>2074</v>
      </c>
      <c r="JMR1002" t="s">
        <v>2074</v>
      </c>
      <c r="JMS1002" t="s">
        <v>2074</v>
      </c>
      <c r="JMT1002" t="s">
        <v>2074</v>
      </c>
      <c r="JMU1002" t="s">
        <v>2074</v>
      </c>
      <c r="JMV1002" t="s">
        <v>2074</v>
      </c>
      <c r="JMW1002" t="s">
        <v>2074</v>
      </c>
      <c r="JMX1002" t="s">
        <v>2074</v>
      </c>
      <c r="JMY1002" t="s">
        <v>2074</v>
      </c>
      <c r="JMZ1002" t="s">
        <v>2074</v>
      </c>
      <c r="JNA1002" t="s">
        <v>2074</v>
      </c>
      <c r="JNB1002" t="s">
        <v>2074</v>
      </c>
      <c r="JNC1002" t="s">
        <v>2074</v>
      </c>
      <c r="JND1002" t="s">
        <v>2074</v>
      </c>
      <c r="JNE1002" t="s">
        <v>2074</v>
      </c>
      <c r="JNF1002" t="s">
        <v>2074</v>
      </c>
      <c r="JNG1002" t="s">
        <v>2074</v>
      </c>
      <c r="JNH1002" t="s">
        <v>2074</v>
      </c>
      <c r="JNI1002" t="s">
        <v>2074</v>
      </c>
      <c r="JNJ1002" t="s">
        <v>2074</v>
      </c>
      <c r="JNK1002" t="s">
        <v>2074</v>
      </c>
      <c r="JNL1002" t="s">
        <v>2074</v>
      </c>
      <c r="JNM1002" t="s">
        <v>2074</v>
      </c>
      <c r="JNN1002" t="s">
        <v>2074</v>
      </c>
      <c r="JNO1002" t="s">
        <v>2074</v>
      </c>
      <c r="JNP1002" t="s">
        <v>2074</v>
      </c>
      <c r="JNQ1002" t="s">
        <v>2074</v>
      </c>
      <c r="JNR1002" t="s">
        <v>2074</v>
      </c>
      <c r="JNS1002" t="s">
        <v>2074</v>
      </c>
      <c r="JNT1002" t="s">
        <v>2074</v>
      </c>
      <c r="JNU1002" t="s">
        <v>2074</v>
      </c>
      <c r="JNV1002" t="s">
        <v>2074</v>
      </c>
      <c r="JNW1002" t="s">
        <v>2074</v>
      </c>
      <c r="JNX1002" t="s">
        <v>2074</v>
      </c>
      <c r="JNY1002" t="s">
        <v>2074</v>
      </c>
      <c r="JNZ1002" t="s">
        <v>2074</v>
      </c>
      <c r="JOA1002" t="s">
        <v>2074</v>
      </c>
      <c r="JOB1002" t="s">
        <v>2074</v>
      </c>
      <c r="JOC1002" t="s">
        <v>2074</v>
      </c>
      <c r="JOD1002" t="s">
        <v>2074</v>
      </c>
      <c r="JOE1002" t="s">
        <v>2074</v>
      </c>
      <c r="JOF1002" t="s">
        <v>2074</v>
      </c>
      <c r="JOG1002" t="s">
        <v>2074</v>
      </c>
      <c r="JOH1002" t="s">
        <v>2074</v>
      </c>
      <c r="JOI1002" t="s">
        <v>2074</v>
      </c>
      <c r="JOJ1002" t="s">
        <v>2074</v>
      </c>
      <c r="JOK1002" t="s">
        <v>2074</v>
      </c>
      <c r="JOL1002" t="s">
        <v>2074</v>
      </c>
      <c r="JOM1002" t="s">
        <v>2074</v>
      </c>
      <c r="JON1002" t="s">
        <v>2074</v>
      </c>
      <c r="JOO1002" t="s">
        <v>2074</v>
      </c>
      <c r="JOP1002" t="s">
        <v>2074</v>
      </c>
      <c r="JOQ1002" t="s">
        <v>2074</v>
      </c>
      <c r="JOR1002" t="s">
        <v>2074</v>
      </c>
      <c r="JOS1002" t="s">
        <v>2074</v>
      </c>
      <c r="JOT1002" t="s">
        <v>2074</v>
      </c>
      <c r="JOU1002" t="s">
        <v>2074</v>
      </c>
      <c r="JOV1002" t="s">
        <v>2074</v>
      </c>
      <c r="JOW1002" t="s">
        <v>2074</v>
      </c>
      <c r="JOX1002" t="s">
        <v>2074</v>
      </c>
      <c r="JOY1002" t="s">
        <v>2074</v>
      </c>
      <c r="JOZ1002" t="s">
        <v>2074</v>
      </c>
      <c r="JPA1002" t="s">
        <v>2074</v>
      </c>
      <c r="JPB1002" t="s">
        <v>2074</v>
      </c>
      <c r="JPC1002" t="s">
        <v>2074</v>
      </c>
      <c r="JPD1002" t="s">
        <v>2074</v>
      </c>
      <c r="JPE1002" t="s">
        <v>2074</v>
      </c>
      <c r="JPF1002" t="s">
        <v>2074</v>
      </c>
      <c r="JPG1002" t="s">
        <v>2074</v>
      </c>
      <c r="JPH1002" t="s">
        <v>2074</v>
      </c>
      <c r="JPI1002" t="s">
        <v>2074</v>
      </c>
      <c r="JPJ1002" t="s">
        <v>2074</v>
      </c>
      <c r="JPK1002" t="s">
        <v>2074</v>
      </c>
      <c r="JPL1002" t="s">
        <v>2074</v>
      </c>
      <c r="JPM1002" t="s">
        <v>2074</v>
      </c>
      <c r="JPN1002" t="s">
        <v>2074</v>
      </c>
      <c r="JPO1002" t="s">
        <v>2074</v>
      </c>
      <c r="JPP1002" t="s">
        <v>2074</v>
      </c>
      <c r="JPQ1002" t="s">
        <v>2074</v>
      </c>
      <c r="JPR1002" t="s">
        <v>2074</v>
      </c>
      <c r="JPS1002" t="s">
        <v>2074</v>
      </c>
      <c r="JPT1002" t="s">
        <v>2074</v>
      </c>
      <c r="JPU1002" t="s">
        <v>2074</v>
      </c>
      <c r="JPV1002" t="s">
        <v>2074</v>
      </c>
      <c r="JPW1002" t="s">
        <v>2074</v>
      </c>
      <c r="JPX1002" t="s">
        <v>2074</v>
      </c>
      <c r="JPY1002" t="s">
        <v>2074</v>
      </c>
      <c r="JPZ1002" t="s">
        <v>2074</v>
      </c>
      <c r="JQA1002" t="s">
        <v>2074</v>
      </c>
      <c r="JQB1002" t="s">
        <v>2074</v>
      </c>
      <c r="JQC1002" t="s">
        <v>2074</v>
      </c>
      <c r="JQD1002" t="s">
        <v>2074</v>
      </c>
      <c r="JQE1002" t="s">
        <v>2074</v>
      </c>
      <c r="JQF1002" t="s">
        <v>2074</v>
      </c>
      <c r="JQG1002" t="s">
        <v>2074</v>
      </c>
      <c r="JQH1002" t="s">
        <v>2074</v>
      </c>
      <c r="JQI1002" t="s">
        <v>2074</v>
      </c>
      <c r="JQJ1002" t="s">
        <v>2074</v>
      </c>
      <c r="JQK1002" t="s">
        <v>2074</v>
      </c>
      <c r="JQL1002" t="s">
        <v>2074</v>
      </c>
      <c r="JQM1002" t="s">
        <v>2074</v>
      </c>
      <c r="JQN1002" t="s">
        <v>2074</v>
      </c>
      <c r="JQO1002" t="s">
        <v>2074</v>
      </c>
      <c r="JQP1002" t="s">
        <v>2074</v>
      </c>
      <c r="JQQ1002" t="s">
        <v>2074</v>
      </c>
      <c r="JQR1002" t="s">
        <v>2074</v>
      </c>
      <c r="JQS1002" t="s">
        <v>2074</v>
      </c>
      <c r="JQT1002" t="s">
        <v>2074</v>
      </c>
      <c r="JQU1002" t="s">
        <v>2074</v>
      </c>
      <c r="JQV1002" t="s">
        <v>2074</v>
      </c>
      <c r="JQW1002" t="s">
        <v>2074</v>
      </c>
      <c r="JQX1002" t="s">
        <v>2074</v>
      </c>
      <c r="JQY1002" t="s">
        <v>2074</v>
      </c>
      <c r="JQZ1002" t="s">
        <v>2074</v>
      </c>
      <c r="JRA1002" t="s">
        <v>2074</v>
      </c>
      <c r="JRB1002" t="s">
        <v>2074</v>
      </c>
      <c r="JRC1002" t="s">
        <v>2074</v>
      </c>
      <c r="JRD1002" t="s">
        <v>2074</v>
      </c>
      <c r="JRE1002" t="s">
        <v>2074</v>
      </c>
      <c r="JRF1002" t="s">
        <v>2074</v>
      </c>
      <c r="JRG1002" t="s">
        <v>2074</v>
      </c>
      <c r="JRH1002" t="s">
        <v>2074</v>
      </c>
      <c r="JRI1002" t="s">
        <v>2074</v>
      </c>
      <c r="JRJ1002" t="s">
        <v>2074</v>
      </c>
      <c r="JRK1002" t="s">
        <v>2074</v>
      </c>
      <c r="JRL1002" t="s">
        <v>2074</v>
      </c>
      <c r="JRM1002" t="s">
        <v>2074</v>
      </c>
      <c r="JRN1002" t="s">
        <v>2074</v>
      </c>
      <c r="JRO1002" t="s">
        <v>2074</v>
      </c>
      <c r="JRP1002" t="s">
        <v>2074</v>
      </c>
      <c r="JRQ1002" t="s">
        <v>2074</v>
      </c>
      <c r="JRR1002" t="s">
        <v>2074</v>
      </c>
      <c r="JRS1002" t="s">
        <v>2074</v>
      </c>
      <c r="JRT1002" t="s">
        <v>2074</v>
      </c>
      <c r="JRU1002" t="s">
        <v>2074</v>
      </c>
      <c r="JRV1002" t="s">
        <v>2074</v>
      </c>
      <c r="JRW1002" t="s">
        <v>2074</v>
      </c>
      <c r="JRX1002" t="s">
        <v>2074</v>
      </c>
      <c r="JRY1002" t="s">
        <v>2074</v>
      </c>
      <c r="JRZ1002" t="s">
        <v>2074</v>
      </c>
      <c r="JSA1002" t="s">
        <v>2074</v>
      </c>
      <c r="JSB1002" t="s">
        <v>2074</v>
      </c>
      <c r="JSC1002" t="s">
        <v>2074</v>
      </c>
      <c r="JSD1002" t="s">
        <v>2074</v>
      </c>
      <c r="JSE1002" t="s">
        <v>2074</v>
      </c>
      <c r="JSF1002" t="s">
        <v>2074</v>
      </c>
      <c r="JSG1002" t="s">
        <v>2074</v>
      </c>
      <c r="JSH1002" t="s">
        <v>2074</v>
      </c>
      <c r="JSI1002" t="s">
        <v>2074</v>
      </c>
      <c r="JSJ1002" t="s">
        <v>2074</v>
      </c>
      <c r="JSK1002" t="s">
        <v>2074</v>
      </c>
      <c r="JSL1002" t="s">
        <v>2074</v>
      </c>
      <c r="JSM1002" t="s">
        <v>2074</v>
      </c>
      <c r="JSN1002" t="s">
        <v>2074</v>
      </c>
      <c r="JSO1002" t="s">
        <v>2074</v>
      </c>
      <c r="JSP1002" t="s">
        <v>2074</v>
      </c>
      <c r="JSQ1002" t="s">
        <v>2074</v>
      </c>
      <c r="JSR1002" t="s">
        <v>2074</v>
      </c>
      <c r="JSS1002" t="s">
        <v>2074</v>
      </c>
      <c r="JST1002" t="s">
        <v>2074</v>
      </c>
      <c r="JSU1002" t="s">
        <v>2074</v>
      </c>
      <c r="JSV1002" t="s">
        <v>2074</v>
      </c>
      <c r="JSW1002" t="s">
        <v>2074</v>
      </c>
      <c r="JSX1002" t="s">
        <v>2074</v>
      </c>
      <c r="JSY1002" t="s">
        <v>2074</v>
      </c>
      <c r="JSZ1002" t="s">
        <v>2074</v>
      </c>
      <c r="JTA1002" t="s">
        <v>2074</v>
      </c>
      <c r="JTB1002" t="s">
        <v>2074</v>
      </c>
      <c r="JTC1002" t="s">
        <v>2074</v>
      </c>
      <c r="JTD1002" t="s">
        <v>2074</v>
      </c>
      <c r="JTE1002" t="s">
        <v>2074</v>
      </c>
      <c r="JTF1002" t="s">
        <v>2074</v>
      </c>
      <c r="JTG1002" t="s">
        <v>2074</v>
      </c>
      <c r="JTH1002" t="s">
        <v>2074</v>
      </c>
      <c r="JTI1002" t="s">
        <v>2074</v>
      </c>
      <c r="JTJ1002" t="s">
        <v>2074</v>
      </c>
      <c r="JTK1002" t="s">
        <v>2074</v>
      </c>
      <c r="JTL1002" t="s">
        <v>2074</v>
      </c>
      <c r="JTM1002" t="s">
        <v>2074</v>
      </c>
      <c r="JTN1002" t="s">
        <v>2074</v>
      </c>
      <c r="JTO1002" t="s">
        <v>2074</v>
      </c>
      <c r="JTP1002" t="s">
        <v>2074</v>
      </c>
      <c r="JTQ1002" t="s">
        <v>2074</v>
      </c>
      <c r="JTR1002" t="s">
        <v>2074</v>
      </c>
      <c r="JTS1002" t="s">
        <v>2074</v>
      </c>
      <c r="JTT1002" t="s">
        <v>2074</v>
      </c>
      <c r="JTU1002" t="s">
        <v>2074</v>
      </c>
      <c r="JTV1002" t="s">
        <v>2074</v>
      </c>
      <c r="JTW1002" t="s">
        <v>2074</v>
      </c>
      <c r="JTX1002" t="s">
        <v>2074</v>
      </c>
      <c r="JTY1002" t="s">
        <v>2074</v>
      </c>
      <c r="JTZ1002" t="s">
        <v>2074</v>
      </c>
      <c r="JUA1002" t="s">
        <v>2074</v>
      </c>
      <c r="JUB1002" t="s">
        <v>2074</v>
      </c>
      <c r="JUC1002" t="s">
        <v>2074</v>
      </c>
      <c r="JUD1002" t="s">
        <v>2074</v>
      </c>
      <c r="JUE1002" t="s">
        <v>2074</v>
      </c>
      <c r="JUF1002" t="s">
        <v>2074</v>
      </c>
      <c r="JUG1002" t="s">
        <v>2074</v>
      </c>
      <c r="JUH1002" t="s">
        <v>2074</v>
      </c>
      <c r="JUI1002" t="s">
        <v>2074</v>
      </c>
      <c r="JUJ1002" t="s">
        <v>2074</v>
      </c>
      <c r="JUK1002" t="s">
        <v>2074</v>
      </c>
      <c r="JUL1002" t="s">
        <v>2074</v>
      </c>
      <c r="JUM1002" t="s">
        <v>2074</v>
      </c>
      <c r="JUN1002" t="s">
        <v>2074</v>
      </c>
      <c r="JUO1002" t="s">
        <v>2074</v>
      </c>
      <c r="JUP1002" t="s">
        <v>2074</v>
      </c>
      <c r="JUQ1002" t="s">
        <v>2074</v>
      </c>
      <c r="JUR1002" t="s">
        <v>2074</v>
      </c>
      <c r="JUS1002" t="s">
        <v>2074</v>
      </c>
      <c r="JUT1002" t="s">
        <v>2074</v>
      </c>
      <c r="JUU1002" t="s">
        <v>2074</v>
      </c>
      <c r="JUV1002" t="s">
        <v>2074</v>
      </c>
      <c r="JUW1002" t="s">
        <v>2074</v>
      </c>
      <c r="JUX1002" t="s">
        <v>2074</v>
      </c>
      <c r="JUY1002" t="s">
        <v>2074</v>
      </c>
      <c r="JUZ1002" t="s">
        <v>2074</v>
      </c>
      <c r="JVA1002" t="s">
        <v>2074</v>
      </c>
      <c r="JVB1002" t="s">
        <v>2074</v>
      </c>
      <c r="JVC1002" t="s">
        <v>2074</v>
      </c>
      <c r="JVD1002" t="s">
        <v>2074</v>
      </c>
      <c r="JVE1002" t="s">
        <v>2074</v>
      </c>
      <c r="JVF1002" t="s">
        <v>2074</v>
      </c>
      <c r="JVG1002" t="s">
        <v>2074</v>
      </c>
      <c r="JVH1002" t="s">
        <v>2074</v>
      </c>
      <c r="JVI1002" t="s">
        <v>2074</v>
      </c>
      <c r="JVJ1002" t="s">
        <v>2074</v>
      </c>
      <c r="JVK1002" t="s">
        <v>2074</v>
      </c>
      <c r="JVL1002" t="s">
        <v>2074</v>
      </c>
      <c r="JVM1002" t="s">
        <v>2074</v>
      </c>
      <c r="JVN1002" t="s">
        <v>2074</v>
      </c>
      <c r="JVO1002" t="s">
        <v>2074</v>
      </c>
      <c r="JVP1002" t="s">
        <v>2074</v>
      </c>
      <c r="JVQ1002" t="s">
        <v>2074</v>
      </c>
      <c r="JVR1002" t="s">
        <v>2074</v>
      </c>
      <c r="JVS1002" t="s">
        <v>2074</v>
      </c>
      <c r="JVT1002" t="s">
        <v>2074</v>
      </c>
      <c r="JVU1002" t="s">
        <v>2074</v>
      </c>
      <c r="JVV1002" t="s">
        <v>2074</v>
      </c>
      <c r="JVW1002" t="s">
        <v>2074</v>
      </c>
      <c r="JVX1002" t="s">
        <v>2074</v>
      </c>
      <c r="JVY1002" t="s">
        <v>2074</v>
      </c>
      <c r="JVZ1002" t="s">
        <v>2074</v>
      </c>
      <c r="JWA1002" t="s">
        <v>2074</v>
      </c>
      <c r="JWB1002" t="s">
        <v>2074</v>
      </c>
      <c r="JWC1002" t="s">
        <v>2074</v>
      </c>
      <c r="JWD1002" t="s">
        <v>2074</v>
      </c>
      <c r="JWE1002" t="s">
        <v>2074</v>
      </c>
      <c r="JWF1002" t="s">
        <v>2074</v>
      </c>
      <c r="JWG1002" t="s">
        <v>2074</v>
      </c>
      <c r="JWH1002" t="s">
        <v>2074</v>
      </c>
      <c r="JWI1002" t="s">
        <v>2074</v>
      </c>
      <c r="JWJ1002" t="s">
        <v>2074</v>
      </c>
      <c r="JWK1002" t="s">
        <v>2074</v>
      </c>
      <c r="JWL1002" t="s">
        <v>2074</v>
      </c>
      <c r="JWM1002" t="s">
        <v>2074</v>
      </c>
      <c r="JWN1002" t="s">
        <v>2074</v>
      </c>
      <c r="JWO1002" t="s">
        <v>2074</v>
      </c>
      <c r="JWP1002" t="s">
        <v>2074</v>
      </c>
      <c r="JWQ1002" t="s">
        <v>2074</v>
      </c>
      <c r="JWR1002" t="s">
        <v>2074</v>
      </c>
      <c r="JWS1002" t="s">
        <v>2074</v>
      </c>
      <c r="JWT1002" t="s">
        <v>2074</v>
      </c>
      <c r="JWU1002" t="s">
        <v>2074</v>
      </c>
      <c r="JWV1002" t="s">
        <v>2074</v>
      </c>
      <c r="JWW1002" t="s">
        <v>2074</v>
      </c>
      <c r="JWX1002" t="s">
        <v>2074</v>
      </c>
      <c r="JWY1002" t="s">
        <v>2074</v>
      </c>
      <c r="JWZ1002" t="s">
        <v>2074</v>
      </c>
      <c r="JXA1002" t="s">
        <v>2074</v>
      </c>
      <c r="JXB1002" t="s">
        <v>2074</v>
      </c>
      <c r="JXC1002" t="s">
        <v>2074</v>
      </c>
      <c r="JXD1002" t="s">
        <v>2074</v>
      </c>
      <c r="JXE1002" t="s">
        <v>2074</v>
      </c>
      <c r="JXF1002" t="s">
        <v>2074</v>
      </c>
      <c r="JXG1002" t="s">
        <v>2074</v>
      </c>
      <c r="JXH1002" t="s">
        <v>2074</v>
      </c>
      <c r="JXI1002" t="s">
        <v>2074</v>
      </c>
      <c r="JXJ1002" t="s">
        <v>2074</v>
      </c>
      <c r="JXK1002" t="s">
        <v>2074</v>
      </c>
      <c r="JXL1002" t="s">
        <v>2074</v>
      </c>
      <c r="JXM1002" t="s">
        <v>2074</v>
      </c>
      <c r="JXN1002" t="s">
        <v>2074</v>
      </c>
      <c r="JXO1002" t="s">
        <v>2074</v>
      </c>
      <c r="JXP1002" t="s">
        <v>2074</v>
      </c>
      <c r="JXQ1002" t="s">
        <v>2074</v>
      </c>
      <c r="JXR1002" t="s">
        <v>2074</v>
      </c>
      <c r="JXS1002" t="s">
        <v>2074</v>
      </c>
      <c r="JXT1002" t="s">
        <v>2074</v>
      </c>
      <c r="JXU1002" t="s">
        <v>2074</v>
      </c>
      <c r="JXV1002" t="s">
        <v>2074</v>
      </c>
      <c r="JXW1002" t="s">
        <v>2074</v>
      </c>
      <c r="JXX1002" t="s">
        <v>2074</v>
      </c>
      <c r="JXY1002" t="s">
        <v>2074</v>
      </c>
      <c r="JXZ1002" t="s">
        <v>2074</v>
      </c>
      <c r="JYA1002" t="s">
        <v>2074</v>
      </c>
      <c r="JYB1002" t="s">
        <v>2074</v>
      </c>
      <c r="JYC1002" t="s">
        <v>2074</v>
      </c>
      <c r="JYD1002" t="s">
        <v>2074</v>
      </c>
      <c r="JYE1002" t="s">
        <v>2074</v>
      </c>
      <c r="JYF1002" t="s">
        <v>2074</v>
      </c>
      <c r="JYG1002" t="s">
        <v>2074</v>
      </c>
      <c r="JYH1002" t="s">
        <v>2074</v>
      </c>
      <c r="JYI1002" t="s">
        <v>2074</v>
      </c>
      <c r="JYJ1002" t="s">
        <v>2074</v>
      </c>
      <c r="JYK1002" t="s">
        <v>2074</v>
      </c>
      <c r="JYL1002" t="s">
        <v>2074</v>
      </c>
      <c r="JYM1002" t="s">
        <v>2074</v>
      </c>
      <c r="JYN1002" t="s">
        <v>2074</v>
      </c>
      <c r="JYO1002" t="s">
        <v>2074</v>
      </c>
      <c r="JYP1002" t="s">
        <v>2074</v>
      </c>
      <c r="JYQ1002" t="s">
        <v>2074</v>
      </c>
      <c r="JYR1002" t="s">
        <v>2074</v>
      </c>
      <c r="JYS1002" t="s">
        <v>2074</v>
      </c>
      <c r="JYT1002" t="s">
        <v>2074</v>
      </c>
      <c r="JYU1002" t="s">
        <v>2074</v>
      </c>
      <c r="JYV1002" t="s">
        <v>2074</v>
      </c>
      <c r="JYW1002" t="s">
        <v>2074</v>
      </c>
      <c r="JYX1002" t="s">
        <v>2074</v>
      </c>
      <c r="JYY1002" t="s">
        <v>2074</v>
      </c>
      <c r="JYZ1002" t="s">
        <v>2074</v>
      </c>
      <c r="JZA1002" t="s">
        <v>2074</v>
      </c>
      <c r="JZB1002" t="s">
        <v>2074</v>
      </c>
      <c r="JZC1002" t="s">
        <v>2074</v>
      </c>
      <c r="JZD1002" t="s">
        <v>2074</v>
      </c>
      <c r="JZE1002" t="s">
        <v>2074</v>
      </c>
      <c r="JZF1002" t="s">
        <v>2074</v>
      </c>
      <c r="JZG1002" t="s">
        <v>2074</v>
      </c>
      <c r="JZH1002" t="s">
        <v>2074</v>
      </c>
      <c r="JZI1002" t="s">
        <v>2074</v>
      </c>
      <c r="JZJ1002" t="s">
        <v>2074</v>
      </c>
      <c r="JZK1002" t="s">
        <v>2074</v>
      </c>
      <c r="JZL1002" t="s">
        <v>2074</v>
      </c>
      <c r="JZM1002" t="s">
        <v>2074</v>
      </c>
      <c r="JZN1002" t="s">
        <v>2074</v>
      </c>
      <c r="JZO1002" t="s">
        <v>2074</v>
      </c>
      <c r="JZP1002" t="s">
        <v>2074</v>
      </c>
      <c r="JZQ1002" t="s">
        <v>2074</v>
      </c>
      <c r="JZR1002" t="s">
        <v>2074</v>
      </c>
      <c r="JZS1002" t="s">
        <v>2074</v>
      </c>
      <c r="JZT1002" t="s">
        <v>2074</v>
      </c>
      <c r="JZU1002" t="s">
        <v>2074</v>
      </c>
      <c r="JZV1002" t="s">
        <v>2074</v>
      </c>
      <c r="JZW1002" t="s">
        <v>2074</v>
      </c>
      <c r="JZX1002" t="s">
        <v>2074</v>
      </c>
      <c r="JZY1002" t="s">
        <v>2074</v>
      </c>
      <c r="JZZ1002" t="s">
        <v>2074</v>
      </c>
      <c r="KAA1002" t="s">
        <v>2074</v>
      </c>
      <c r="KAB1002" t="s">
        <v>2074</v>
      </c>
      <c r="KAC1002" t="s">
        <v>2074</v>
      </c>
      <c r="KAD1002" t="s">
        <v>2074</v>
      </c>
      <c r="KAE1002" t="s">
        <v>2074</v>
      </c>
      <c r="KAF1002" t="s">
        <v>2074</v>
      </c>
      <c r="KAG1002" t="s">
        <v>2074</v>
      </c>
      <c r="KAH1002" t="s">
        <v>2074</v>
      </c>
      <c r="KAI1002" t="s">
        <v>2074</v>
      </c>
      <c r="KAJ1002" t="s">
        <v>2074</v>
      </c>
      <c r="KAK1002" t="s">
        <v>2074</v>
      </c>
      <c r="KAL1002" t="s">
        <v>2074</v>
      </c>
      <c r="KAM1002" t="s">
        <v>2074</v>
      </c>
      <c r="KAN1002" t="s">
        <v>2074</v>
      </c>
      <c r="KAO1002" t="s">
        <v>2074</v>
      </c>
      <c r="KAP1002" t="s">
        <v>2074</v>
      </c>
      <c r="KAQ1002" t="s">
        <v>2074</v>
      </c>
      <c r="KAR1002" t="s">
        <v>2074</v>
      </c>
      <c r="KAS1002" t="s">
        <v>2074</v>
      </c>
      <c r="KAT1002" t="s">
        <v>2074</v>
      </c>
      <c r="KAU1002" t="s">
        <v>2074</v>
      </c>
      <c r="KAV1002" t="s">
        <v>2074</v>
      </c>
      <c r="KAW1002" t="s">
        <v>2074</v>
      </c>
      <c r="KAX1002" t="s">
        <v>2074</v>
      </c>
      <c r="KAY1002" t="s">
        <v>2074</v>
      </c>
      <c r="KAZ1002" t="s">
        <v>2074</v>
      </c>
      <c r="KBA1002" t="s">
        <v>2074</v>
      </c>
      <c r="KBB1002" t="s">
        <v>2074</v>
      </c>
      <c r="KBC1002" t="s">
        <v>2074</v>
      </c>
      <c r="KBD1002" t="s">
        <v>2074</v>
      </c>
      <c r="KBE1002" t="s">
        <v>2074</v>
      </c>
      <c r="KBF1002" t="s">
        <v>2074</v>
      </c>
      <c r="KBG1002" t="s">
        <v>2074</v>
      </c>
      <c r="KBH1002" t="s">
        <v>2074</v>
      </c>
      <c r="KBI1002" t="s">
        <v>2074</v>
      </c>
      <c r="KBJ1002" t="s">
        <v>2074</v>
      </c>
      <c r="KBK1002" t="s">
        <v>2074</v>
      </c>
      <c r="KBL1002" t="s">
        <v>2074</v>
      </c>
      <c r="KBM1002" t="s">
        <v>2074</v>
      </c>
      <c r="KBN1002" t="s">
        <v>2074</v>
      </c>
      <c r="KBO1002" t="s">
        <v>2074</v>
      </c>
      <c r="KBP1002" t="s">
        <v>2074</v>
      </c>
      <c r="KBQ1002" t="s">
        <v>2074</v>
      </c>
      <c r="KBR1002" t="s">
        <v>2074</v>
      </c>
      <c r="KBS1002" t="s">
        <v>2074</v>
      </c>
      <c r="KBT1002" t="s">
        <v>2074</v>
      </c>
      <c r="KBU1002" t="s">
        <v>2074</v>
      </c>
      <c r="KBV1002" t="s">
        <v>2074</v>
      </c>
      <c r="KBW1002" t="s">
        <v>2074</v>
      </c>
      <c r="KBX1002" t="s">
        <v>2074</v>
      </c>
      <c r="KBY1002" t="s">
        <v>2074</v>
      </c>
      <c r="KBZ1002" t="s">
        <v>2074</v>
      </c>
      <c r="KCA1002" t="s">
        <v>2074</v>
      </c>
      <c r="KCB1002" t="s">
        <v>2074</v>
      </c>
      <c r="KCC1002" t="s">
        <v>2074</v>
      </c>
      <c r="KCD1002" t="s">
        <v>2074</v>
      </c>
      <c r="KCE1002" t="s">
        <v>2074</v>
      </c>
      <c r="KCF1002" t="s">
        <v>2074</v>
      </c>
      <c r="KCG1002" t="s">
        <v>2074</v>
      </c>
      <c r="KCH1002" t="s">
        <v>2074</v>
      </c>
      <c r="KCI1002" t="s">
        <v>2074</v>
      </c>
      <c r="KCJ1002" t="s">
        <v>2074</v>
      </c>
      <c r="KCK1002" t="s">
        <v>2074</v>
      </c>
      <c r="KCL1002" t="s">
        <v>2074</v>
      </c>
      <c r="KCM1002" t="s">
        <v>2074</v>
      </c>
      <c r="KCN1002" t="s">
        <v>2074</v>
      </c>
      <c r="KCO1002" t="s">
        <v>2074</v>
      </c>
      <c r="KCP1002" t="s">
        <v>2074</v>
      </c>
      <c r="KCQ1002" t="s">
        <v>2074</v>
      </c>
      <c r="KCR1002" t="s">
        <v>2074</v>
      </c>
      <c r="KCS1002" t="s">
        <v>2074</v>
      </c>
      <c r="KCT1002" t="s">
        <v>2074</v>
      </c>
      <c r="KCU1002" t="s">
        <v>2074</v>
      </c>
      <c r="KCV1002" t="s">
        <v>2074</v>
      </c>
      <c r="KCW1002" t="s">
        <v>2074</v>
      </c>
      <c r="KCX1002" t="s">
        <v>2074</v>
      </c>
      <c r="KCY1002" t="s">
        <v>2074</v>
      </c>
      <c r="KCZ1002" t="s">
        <v>2074</v>
      </c>
      <c r="KDA1002" t="s">
        <v>2074</v>
      </c>
      <c r="KDB1002" t="s">
        <v>2074</v>
      </c>
      <c r="KDC1002" t="s">
        <v>2074</v>
      </c>
      <c r="KDD1002" t="s">
        <v>2074</v>
      </c>
      <c r="KDE1002" t="s">
        <v>2074</v>
      </c>
      <c r="KDF1002" t="s">
        <v>2074</v>
      </c>
      <c r="KDG1002" t="s">
        <v>2074</v>
      </c>
      <c r="KDH1002" t="s">
        <v>2074</v>
      </c>
      <c r="KDI1002" t="s">
        <v>2074</v>
      </c>
      <c r="KDJ1002" t="s">
        <v>2074</v>
      </c>
      <c r="KDK1002" t="s">
        <v>2074</v>
      </c>
      <c r="KDL1002" t="s">
        <v>2074</v>
      </c>
      <c r="KDM1002" t="s">
        <v>2074</v>
      </c>
      <c r="KDN1002" t="s">
        <v>2074</v>
      </c>
      <c r="KDO1002" t="s">
        <v>2074</v>
      </c>
      <c r="KDP1002" t="s">
        <v>2074</v>
      </c>
      <c r="KDQ1002" t="s">
        <v>2074</v>
      </c>
      <c r="KDR1002" t="s">
        <v>2074</v>
      </c>
      <c r="KDS1002" t="s">
        <v>2074</v>
      </c>
      <c r="KDT1002" t="s">
        <v>2074</v>
      </c>
      <c r="KDU1002" t="s">
        <v>2074</v>
      </c>
      <c r="KDV1002" t="s">
        <v>2074</v>
      </c>
      <c r="KDW1002" t="s">
        <v>2074</v>
      </c>
      <c r="KDX1002" t="s">
        <v>2074</v>
      </c>
      <c r="KDY1002" t="s">
        <v>2074</v>
      </c>
      <c r="KDZ1002" t="s">
        <v>2074</v>
      </c>
      <c r="KEA1002" t="s">
        <v>2074</v>
      </c>
      <c r="KEB1002" t="s">
        <v>2074</v>
      </c>
      <c r="KEC1002" t="s">
        <v>2074</v>
      </c>
      <c r="KED1002" t="s">
        <v>2074</v>
      </c>
      <c r="KEE1002" t="s">
        <v>2074</v>
      </c>
      <c r="KEF1002" t="s">
        <v>2074</v>
      </c>
      <c r="KEG1002" t="s">
        <v>2074</v>
      </c>
      <c r="KEH1002" t="s">
        <v>2074</v>
      </c>
      <c r="KEI1002" t="s">
        <v>2074</v>
      </c>
      <c r="KEJ1002" t="s">
        <v>2074</v>
      </c>
      <c r="KEK1002" t="s">
        <v>2074</v>
      </c>
      <c r="KEL1002" t="s">
        <v>2074</v>
      </c>
      <c r="KEM1002" t="s">
        <v>2074</v>
      </c>
      <c r="KEN1002" t="s">
        <v>2074</v>
      </c>
      <c r="KEO1002" t="s">
        <v>2074</v>
      </c>
      <c r="KEP1002" t="s">
        <v>2074</v>
      </c>
      <c r="KEQ1002" t="s">
        <v>2074</v>
      </c>
      <c r="KER1002" t="s">
        <v>2074</v>
      </c>
      <c r="KES1002" t="s">
        <v>2074</v>
      </c>
      <c r="KET1002" t="s">
        <v>2074</v>
      </c>
      <c r="KEU1002" t="s">
        <v>2074</v>
      </c>
      <c r="KEV1002" t="s">
        <v>2074</v>
      </c>
      <c r="KEW1002" t="s">
        <v>2074</v>
      </c>
      <c r="KEX1002" t="s">
        <v>2074</v>
      </c>
      <c r="KEY1002" t="s">
        <v>2074</v>
      </c>
      <c r="KEZ1002" t="s">
        <v>2074</v>
      </c>
      <c r="KFA1002" t="s">
        <v>2074</v>
      </c>
      <c r="KFB1002" t="s">
        <v>2074</v>
      </c>
      <c r="KFC1002" t="s">
        <v>2074</v>
      </c>
      <c r="KFD1002" t="s">
        <v>2074</v>
      </c>
      <c r="KFE1002" t="s">
        <v>2074</v>
      </c>
      <c r="KFF1002" t="s">
        <v>2074</v>
      </c>
      <c r="KFG1002" t="s">
        <v>2074</v>
      </c>
      <c r="KFH1002" t="s">
        <v>2074</v>
      </c>
      <c r="KFI1002" t="s">
        <v>2074</v>
      </c>
      <c r="KFJ1002" t="s">
        <v>2074</v>
      </c>
      <c r="KFK1002" t="s">
        <v>2074</v>
      </c>
      <c r="KFL1002" t="s">
        <v>2074</v>
      </c>
      <c r="KFM1002" t="s">
        <v>2074</v>
      </c>
      <c r="KFN1002" t="s">
        <v>2074</v>
      </c>
      <c r="KFO1002" t="s">
        <v>2074</v>
      </c>
      <c r="KFP1002" t="s">
        <v>2074</v>
      </c>
      <c r="KFQ1002" t="s">
        <v>2074</v>
      </c>
      <c r="KFR1002" t="s">
        <v>2074</v>
      </c>
      <c r="KFS1002" t="s">
        <v>2074</v>
      </c>
      <c r="KFT1002" t="s">
        <v>2074</v>
      </c>
      <c r="KFU1002" t="s">
        <v>2074</v>
      </c>
      <c r="KFV1002" t="s">
        <v>2074</v>
      </c>
      <c r="KFW1002" t="s">
        <v>2074</v>
      </c>
      <c r="KFX1002" t="s">
        <v>2074</v>
      </c>
      <c r="KFY1002" t="s">
        <v>2074</v>
      </c>
      <c r="KFZ1002" t="s">
        <v>2074</v>
      </c>
      <c r="KGA1002" t="s">
        <v>2074</v>
      </c>
      <c r="KGB1002" t="s">
        <v>2074</v>
      </c>
      <c r="KGC1002" t="s">
        <v>2074</v>
      </c>
      <c r="KGD1002" t="s">
        <v>2074</v>
      </c>
      <c r="KGE1002" t="s">
        <v>2074</v>
      </c>
      <c r="KGF1002" t="s">
        <v>2074</v>
      </c>
      <c r="KGG1002" t="s">
        <v>2074</v>
      </c>
      <c r="KGH1002" t="s">
        <v>2074</v>
      </c>
      <c r="KGI1002" t="s">
        <v>2074</v>
      </c>
      <c r="KGJ1002" t="s">
        <v>2074</v>
      </c>
      <c r="KGK1002" t="s">
        <v>2074</v>
      </c>
      <c r="KGL1002" t="s">
        <v>2074</v>
      </c>
      <c r="KGM1002" t="s">
        <v>2074</v>
      </c>
      <c r="KGN1002" t="s">
        <v>2074</v>
      </c>
      <c r="KGO1002" t="s">
        <v>2074</v>
      </c>
      <c r="KGP1002" t="s">
        <v>2074</v>
      </c>
      <c r="KGQ1002" t="s">
        <v>2074</v>
      </c>
      <c r="KGR1002" t="s">
        <v>2074</v>
      </c>
      <c r="KGS1002" t="s">
        <v>2074</v>
      </c>
      <c r="KGT1002" t="s">
        <v>2074</v>
      </c>
      <c r="KGU1002" t="s">
        <v>2074</v>
      </c>
      <c r="KGV1002" t="s">
        <v>2074</v>
      </c>
      <c r="KGW1002" t="s">
        <v>2074</v>
      </c>
      <c r="KGX1002" t="s">
        <v>2074</v>
      </c>
      <c r="KGY1002" t="s">
        <v>2074</v>
      </c>
      <c r="KGZ1002" t="s">
        <v>2074</v>
      </c>
      <c r="KHA1002" t="s">
        <v>2074</v>
      </c>
      <c r="KHB1002" t="s">
        <v>2074</v>
      </c>
      <c r="KHC1002" t="s">
        <v>2074</v>
      </c>
      <c r="KHD1002" t="s">
        <v>2074</v>
      </c>
      <c r="KHE1002" t="s">
        <v>2074</v>
      </c>
      <c r="KHF1002" t="s">
        <v>2074</v>
      </c>
      <c r="KHG1002" t="s">
        <v>2074</v>
      </c>
      <c r="KHH1002" t="s">
        <v>2074</v>
      </c>
      <c r="KHI1002" t="s">
        <v>2074</v>
      </c>
      <c r="KHJ1002" t="s">
        <v>2074</v>
      </c>
      <c r="KHK1002" t="s">
        <v>2074</v>
      </c>
      <c r="KHL1002" t="s">
        <v>2074</v>
      </c>
      <c r="KHM1002" t="s">
        <v>2074</v>
      </c>
      <c r="KHN1002" t="s">
        <v>2074</v>
      </c>
      <c r="KHO1002" t="s">
        <v>2074</v>
      </c>
      <c r="KHP1002" t="s">
        <v>2074</v>
      </c>
      <c r="KHQ1002" t="s">
        <v>2074</v>
      </c>
      <c r="KHR1002" t="s">
        <v>2074</v>
      </c>
      <c r="KHS1002" t="s">
        <v>2074</v>
      </c>
      <c r="KHT1002" t="s">
        <v>2074</v>
      </c>
      <c r="KHU1002" t="s">
        <v>2074</v>
      </c>
      <c r="KHV1002" t="s">
        <v>2074</v>
      </c>
      <c r="KHW1002" t="s">
        <v>2074</v>
      </c>
      <c r="KHX1002" t="s">
        <v>2074</v>
      </c>
      <c r="KHY1002" t="s">
        <v>2074</v>
      </c>
      <c r="KHZ1002" t="s">
        <v>2074</v>
      </c>
      <c r="KIA1002" t="s">
        <v>2074</v>
      </c>
      <c r="KIB1002" t="s">
        <v>2074</v>
      </c>
      <c r="KIC1002" t="s">
        <v>2074</v>
      </c>
      <c r="KID1002" t="s">
        <v>2074</v>
      </c>
      <c r="KIE1002" t="s">
        <v>2074</v>
      </c>
      <c r="KIF1002" t="s">
        <v>2074</v>
      </c>
      <c r="KIG1002" t="s">
        <v>2074</v>
      </c>
      <c r="KIH1002" t="s">
        <v>2074</v>
      </c>
      <c r="KII1002" t="s">
        <v>2074</v>
      </c>
      <c r="KIJ1002" t="s">
        <v>2074</v>
      </c>
      <c r="KIK1002" t="s">
        <v>2074</v>
      </c>
      <c r="KIL1002" t="s">
        <v>2074</v>
      </c>
      <c r="KIM1002" t="s">
        <v>2074</v>
      </c>
      <c r="KIN1002" t="s">
        <v>2074</v>
      </c>
      <c r="KIO1002" t="s">
        <v>2074</v>
      </c>
      <c r="KIP1002" t="s">
        <v>2074</v>
      </c>
      <c r="KIQ1002" t="s">
        <v>2074</v>
      </c>
      <c r="KIR1002" t="s">
        <v>2074</v>
      </c>
      <c r="KIS1002" t="s">
        <v>2074</v>
      </c>
      <c r="KIT1002" t="s">
        <v>2074</v>
      </c>
      <c r="KIU1002" t="s">
        <v>2074</v>
      </c>
      <c r="KIV1002" t="s">
        <v>2074</v>
      </c>
      <c r="KIW1002" t="s">
        <v>2074</v>
      </c>
      <c r="KIX1002" t="s">
        <v>2074</v>
      </c>
      <c r="KIY1002" t="s">
        <v>2074</v>
      </c>
      <c r="KIZ1002" t="s">
        <v>2074</v>
      </c>
      <c r="KJA1002" t="s">
        <v>2074</v>
      </c>
      <c r="KJB1002" t="s">
        <v>2074</v>
      </c>
      <c r="KJC1002" t="s">
        <v>2074</v>
      </c>
      <c r="KJD1002" t="s">
        <v>2074</v>
      </c>
      <c r="KJE1002" t="s">
        <v>2074</v>
      </c>
      <c r="KJF1002" t="s">
        <v>2074</v>
      </c>
      <c r="KJG1002" t="s">
        <v>2074</v>
      </c>
      <c r="KJH1002" t="s">
        <v>2074</v>
      </c>
      <c r="KJI1002" t="s">
        <v>2074</v>
      </c>
      <c r="KJJ1002" t="s">
        <v>2074</v>
      </c>
      <c r="KJK1002" t="s">
        <v>2074</v>
      </c>
      <c r="KJL1002" t="s">
        <v>2074</v>
      </c>
      <c r="KJM1002" t="s">
        <v>2074</v>
      </c>
      <c r="KJN1002" t="s">
        <v>2074</v>
      </c>
      <c r="KJO1002" t="s">
        <v>2074</v>
      </c>
      <c r="KJP1002" t="s">
        <v>2074</v>
      </c>
      <c r="KJQ1002" t="s">
        <v>2074</v>
      </c>
      <c r="KJR1002" t="s">
        <v>2074</v>
      </c>
      <c r="KJS1002" t="s">
        <v>2074</v>
      </c>
      <c r="KJT1002" t="s">
        <v>2074</v>
      </c>
      <c r="KJU1002" t="s">
        <v>2074</v>
      </c>
      <c r="KJV1002" t="s">
        <v>2074</v>
      </c>
      <c r="KJW1002" t="s">
        <v>2074</v>
      </c>
      <c r="KJX1002" t="s">
        <v>2074</v>
      </c>
      <c r="KJY1002" t="s">
        <v>2074</v>
      </c>
      <c r="KJZ1002" t="s">
        <v>2074</v>
      </c>
      <c r="KKA1002" t="s">
        <v>2074</v>
      </c>
      <c r="KKB1002" t="s">
        <v>2074</v>
      </c>
      <c r="KKC1002" t="s">
        <v>2074</v>
      </c>
      <c r="KKD1002" t="s">
        <v>2074</v>
      </c>
      <c r="KKE1002" t="s">
        <v>2074</v>
      </c>
      <c r="KKF1002" t="s">
        <v>2074</v>
      </c>
      <c r="KKG1002" t="s">
        <v>2074</v>
      </c>
      <c r="KKH1002" t="s">
        <v>2074</v>
      </c>
      <c r="KKI1002" t="s">
        <v>2074</v>
      </c>
      <c r="KKJ1002" t="s">
        <v>2074</v>
      </c>
      <c r="KKK1002" t="s">
        <v>2074</v>
      </c>
      <c r="KKL1002" t="s">
        <v>2074</v>
      </c>
      <c r="KKM1002" t="s">
        <v>2074</v>
      </c>
      <c r="KKN1002" t="s">
        <v>2074</v>
      </c>
      <c r="KKO1002" t="s">
        <v>2074</v>
      </c>
      <c r="KKP1002" t="s">
        <v>2074</v>
      </c>
      <c r="KKQ1002" t="s">
        <v>2074</v>
      </c>
      <c r="KKR1002" t="s">
        <v>2074</v>
      </c>
      <c r="KKS1002" t="s">
        <v>2074</v>
      </c>
      <c r="KKT1002" t="s">
        <v>2074</v>
      </c>
      <c r="KKU1002" t="s">
        <v>2074</v>
      </c>
      <c r="KKV1002" t="s">
        <v>2074</v>
      </c>
      <c r="KKW1002" t="s">
        <v>2074</v>
      </c>
      <c r="KKX1002" t="s">
        <v>2074</v>
      </c>
      <c r="KKY1002" t="s">
        <v>2074</v>
      </c>
      <c r="KKZ1002" t="s">
        <v>2074</v>
      </c>
      <c r="KLA1002" t="s">
        <v>2074</v>
      </c>
      <c r="KLB1002" t="s">
        <v>2074</v>
      </c>
      <c r="KLC1002" t="s">
        <v>2074</v>
      </c>
      <c r="KLD1002" t="s">
        <v>2074</v>
      </c>
      <c r="KLE1002" t="s">
        <v>2074</v>
      </c>
      <c r="KLF1002" t="s">
        <v>2074</v>
      </c>
      <c r="KLG1002" t="s">
        <v>2074</v>
      </c>
      <c r="KLH1002" t="s">
        <v>2074</v>
      </c>
      <c r="KLI1002" t="s">
        <v>2074</v>
      </c>
      <c r="KLJ1002" t="s">
        <v>2074</v>
      </c>
      <c r="KLK1002" t="s">
        <v>2074</v>
      </c>
      <c r="KLL1002" t="s">
        <v>2074</v>
      </c>
      <c r="KLM1002" t="s">
        <v>2074</v>
      </c>
      <c r="KLN1002" t="s">
        <v>2074</v>
      </c>
      <c r="KLO1002" t="s">
        <v>2074</v>
      </c>
      <c r="KLP1002" t="s">
        <v>2074</v>
      </c>
      <c r="KLQ1002" t="s">
        <v>2074</v>
      </c>
      <c r="KLR1002" t="s">
        <v>2074</v>
      </c>
      <c r="KLS1002" t="s">
        <v>2074</v>
      </c>
      <c r="KLT1002" t="s">
        <v>2074</v>
      </c>
      <c r="KLU1002" t="s">
        <v>2074</v>
      </c>
      <c r="KLV1002" t="s">
        <v>2074</v>
      </c>
      <c r="KLW1002" t="s">
        <v>2074</v>
      </c>
      <c r="KLX1002" t="s">
        <v>2074</v>
      </c>
      <c r="KLY1002" t="s">
        <v>2074</v>
      </c>
      <c r="KLZ1002" t="s">
        <v>2074</v>
      </c>
      <c r="KMA1002" t="s">
        <v>2074</v>
      </c>
      <c r="KMB1002" t="s">
        <v>2074</v>
      </c>
      <c r="KMC1002" t="s">
        <v>2074</v>
      </c>
      <c r="KMD1002" t="s">
        <v>2074</v>
      </c>
      <c r="KME1002" t="s">
        <v>2074</v>
      </c>
      <c r="KMF1002" t="s">
        <v>2074</v>
      </c>
      <c r="KMG1002" t="s">
        <v>2074</v>
      </c>
      <c r="KMH1002" t="s">
        <v>2074</v>
      </c>
      <c r="KMI1002" t="s">
        <v>2074</v>
      </c>
      <c r="KMJ1002" t="s">
        <v>2074</v>
      </c>
      <c r="KMK1002" t="s">
        <v>2074</v>
      </c>
      <c r="KML1002" t="s">
        <v>2074</v>
      </c>
      <c r="KMM1002" t="s">
        <v>2074</v>
      </c>
      <c r="KMN1002" t="s">
        <v>2074</v>
      </c>
      <c r="KMO1002" t="s">
        <v>2074</v>
      </c>
      <c r="KMP1002" t="s">
        <v>2074</v>
      </c>
      <c r="KMQ1002" t="s">
        <v>2074</v>
      </c>
      <c r="KMR1002" t="s">
        <v>2074</v>
      </c>
      <c r="KMS1002" t="s">
        <v>2074</v>
      </c>
      <c r="KMT1002" t="s">
        <v>2074</v>
      </c>
      <c r="KMU1002" t="s">
        <v>2074</v>
      </c>
      <c r="KMV1002" t="s">
        <v>2074</v>
      </c>
      <c r="KMW1002" t="s">
        <v>2074</v>
      </c>
      <c r="KMX1002" t="s">
        <v>2074</v>
      </c>
      <c r="KMY1002" t="s">
        <v>2074</v>
      </c>
      <c r="KMZ1002" t="s">
        <v>2074</v>
      </c>
      <c r="KNA1002" t="s">
        <v>2074</v>
      </c>
      <c r="KNB1002" t="s">
        <v>2074</v>
      </c>
      <c r="KNC1002" t="s">
        <v>2074</v>
      </c>
      <c r="KND1002" t="s">
        <v>2074</v>
      </c>
      <c r="KNE1002" t="s">
        <v>2074</v>
      </c>
      <c r="KNF1002" t="s">
        <v>2074</v>
      </c>
      <c r="KNG1002" t="s">
        <v>2074</v>
      </c>
      <c r="KNH1002" t="s">
        <v>2074</v>
      </c>
      <c r="KNI1002" t="s">
        <v>2074</v>
      </c>
      <c r="KNJ1002" t="s">
        <v>2074</v>
      </c>
      <c r="KNK1002" t="s">
        <v>2074</v>
      </c>
      <c r="KNL1002" t="s">
        <v>2074</v>
      </c>
      <c r="KNM1002" t="s">
        <v>2074</v>
      </c>
      <c r="KNN1002" t="s">
        <v>2074</v>
      </c>
      <c r="KNO1002" t="s">
        <v>2074</v>
      </c>
      <c r="KNP1002" t="s">
        <v>2074</v>
      </c>
      <c r="KNQ1002" t="s">
        <v>2074</v>
      </c>
      <c r="KNR1002" t="s">
        <v>2074</v>
      </c>
      <c r="KNS1002" t="s">
        <v>2074</v>
      </c>
      <c r="KNT1002" t="s">
        <v>2074</v>
      </c>
      <c r="KNU1002" t="s">
        <v>2074</v>
      </c>
      <c r="KNV1002" t="s">
        <v>2074</v>
      </c>
      <c r="KNW1002" t="s">
        <v>2074</v>
      </c>
      <c r="KNX1002" t="s">
        <v>2074</v>
      </c>
      <c r="KNY1002" t="s">
        <v>2074</v>
      </c>
      <c r="KNZ1002" t="s">
        <v>2074</v>
      </c>
      <c r="KOA1002" t="s">
        <v>2074</v>
      </c>
      <c r="KOB1002" t="s">
        <v>2074</v>
      </c>
      <c r="KOC1002" t="s">
        <v>2074</v>
      </c>
      <c r="KOD1002" t="s">
        <v>2074</v>
      </c>
      <c r="KOE1002" t="s">
        <v>2074</v>
      </c>
      <c r="KOF1002" t="s">
        <v>2074</v>
      </c>
      <c r="KOG1002" t="s">
        <v>2074</v>
      </c>
      <c r="KOH1002" t="s">
        <v>2074</v>
      </c>
      <c r="KOI1002" t="s">
        <v>2074</v>
      </c>
      <c r="KOJ1002" t="s">
        <v>2074</v>
      </c>
      <c r="KOK1002" t="s">
        <v>2074</v>
      </c>
      <c r="KOL1002" t="s">
        <v>2074</v>
      </c>
      <c r="KOM1002" t="s">
        <v>2074</v>
      </c>
      <c r="KON1002" t="s">
        <v>2074</v>
      </c>
      <c r="KOO1002" t="s">
        <v>2074</v>
      </c>
      <c r="KOP1002" t="s">
        <v>2074</v>
      </c>
      <c r="KOQ1002" t="s">
        <v>2074</v>
      </c>
      <c r="KOR1002" t="s">
        <v>2074</v>
      </c>
      <c r="KOS1002" t="s">
        <v>2074</v>
      </c>
      <c r="KOT1002" t="s">
        <v>2074</v>
      </c>
      <c r="KOU1002" t="s">
        <v>2074</v>
      </c>
      <c r="KOV1002" t="s">
        <v>2074</v>
      </c>
      <c r="KOW1002" t="s">
        <v>2074</v>
      </c>
      <c r="KOX1002" t="s">
        <v>2074</v>
      </c>
      <c r="KOY1002" t="s">
        <v>2074</v>
      </c>
      <c r="KOZ1002" t="s">
        <v>2074</v>
      </c>
      <c r="KPA1002" t="s">
        <v>2074</v>
      </c>
      <c r="KPB1002" t="s">
        <v>2074</v>
      </c>
      <c r="KPC1002" t="s">
        <v>2074</v>
      </c>
      <c r="KPD1002" t="s">
        <v>2074</v>
      </c>
      <c r="KPE1002" t="s">
        <v>2074</v>
      </c>
      <c r="KPF1002" t="s">
        <v>2074</v>
      </c>
      <c r="KPG1002" t="s">
        <v>2074</v>
      </c>
      <c r="KPH1002" t="s">
        <v>2074</v>
      </c>
      <c r="KPI1002" t="s">
        <v>2074</v>
      </c>
      <c r="KPJ1002" t="s">
        <v>2074</v>
      </c>
      <c r="KPK1002" t="s">
        <v>2074</v>
      </c>
      <c r="KPL1002" t="s">
        <v>2074</v>
      </c>
      <c r="KPM1002" t="s">
        <v>2074</v>
      </c>
      <c r="KPN1002" t="s">
        <v>2074</v>
      </c>
      <c r="KPO1002" t="s">
        <v>2074</v>
      </c>
      <c r="KPP1002" t="s">
        <v>2074</v>
      </c>
      <c r="KPQ1002" t="s">
        <v>2074</v>
      </c>
      <c r="KPR1002" t="s">
        <v>2074</v>
      </c>
      <c r="KPS1002" t="s">
        <v>2074</v>
      </c>
      <c r="KPT1002" t="s">
        <v>2074</v>
      </c>
      <c r="KPU1002" t="s">
        <v>2074</v>
      </c>
      <c r="KPV1002" t="s">
        <v>2074</v>
      </c>
      <c r="KPW1002" t="s">
        <v>2074</v>
      </c>
      <c r="KPX1002" t="s">
        <v>2074</v>
      </c>
      <c r="KPY1002" t="s">
        <v>2074</v>
      </c>
      <c r="KPZ1002" t="s">
        <v>2074</v>
      </c>
      <c r="KQA1002" t="s">
        <v>2074</v>
      </c>
      <c r="KQB1002" t="s">
        <v>2074</v>
      </c>
      <c r="KQC1002" t="s">
        <v>2074</v>
      </c>
      <c r="KQD1002" t="s">
        <v>2074</v>
      </c>
      <c r="KQE1002" t="s">
        <v>2074</v>
      </c>
      <c r="KQF1002" t="s">
        <v>2074</v>
      </c>
      <c r="KQG1002" t="s">
        <v>2074</v>
      </c>
      <c r="KQH1002" t="s">
        <v>2074</v>
      </c>
      <c r="KQI1002" t="s">
        <v>2074</v>
      </c>
      <c r="KQJ1002" t="s">
        <v>2074</v>
      </c>
      <c r="KQK1002" t="s">
        <v>2074</v>
      </c>
      <c r="KQL1002" t="s">
        <v>2074</v>
      </c>
      <c r="KQM1002" t="s">
        <v>2074</v>
      </c>
      <c r="KQN1002" t="s">
        <v>2074</v>
      </c>
      <c r="KQO1002" t="s">
        <v>2074</v>
      </c>
      <c r="KQP1002" t="s">
        <v>2074</v>
      </c>
      <c r="KQQ1002" t="s">
        <v>2074</v>
      </c>
      <c r="KQR1002" t="s">
        <v>2074</v>
      </c>
      <c r="KQS1002" t="s">
        <v>2074</v>
      </c>
      <c r="KQT1002" t="s">
        <v>2074</v>
      </c>
      <c r="KQU1002" t="s">
        <v>2074</v>
      </c>
      <c r="KQV1002" t="s">
        <v>2074</v>
      </c>
      <c r="KQW1002" t="s">
        <v>2074</v>
      </c>
      <c r="KQX1002" t="s">
        <v>2074</v>
      </c>
      <c r="KQY1002" t="s">
        <v>2074</v>
      </c>
      <c r="KQZ1002" t="s">
        <v>2074</v>
      </c>
      <c r="KRA1002" t="s">
        <v>2074</v>
      </c>
      <c r="KRB1002" t="s">
        <v>2074</v>
      </c>
      <c r="KRC1002" t="s">
        <v>2074</v>
      </c>
      <c r="KRD1002" t="s">
        <v>2074</v>
      </c>
      <c r="KRE1002" t="s">
        <v>2074</v>
      </c>
      <c r="KRF1002" t="s">
        <v>2074</v>
      </c>
      <c r="KRG1002" t="s">
        <v>2074</v>
      </c>
      <c r="KRH1002" t="s">
        <v>2074</v>
      </c>
      <c r="KRI1002" t="s">
        <v>2074</v>
      </c>
      <c r="KRJ1002" t="s">
        <v>2074</v>
      </c>
      <c r="KRK1002" t="s">
        <v>2074</v>
      </c>
      <c r="KRL1002" t="s">
        <v>2074</v>
      </c>
      <c r="KRM1002" t="s">
        <v>2074</v>
      </c>
      <c r="KRN1002" t="s">
        <v>2074</v>
      </c>
      <c r="KRO1002" t="s">
        <v>2074</v>
      </c>
      <c r="KRP1002" t="s">
        <v>2074</v>
      </c>
      <c r="KRQ1002" t="s">
        <v>2074</v>
      </c>
      <c r="KRR1002" t="s">
        <v>2074</v>
      </c>
      <c r="KRS1002" t="s">
        <v>2074</v>
      </c>
      <c r="KRT1002" t="s">
        <v>2074</v>
      </c>
      <c r="KRU1002" t="s">
        <v>2074</v>
      </c>
      <c r="KRV1002" t="s">
        <v>2074</v>
      </c>
      <c r="KRW1002" t="s">
        <v>2074</v>
      </c>
      <c r="KRX1002" t="s">
        <v>2074</v>
      </c>
      <c r="KRY1002" t="s">
        <v>2074</v>
      </c>
      <c r="KRZ1002" t="s">
        <v>2074</v>
      </c>
      <c r="KSA1002" t="s">
        <v>2074</v>
      </c>
      <c r="KSB1002" t="s">
        <v>2074</v>
      </c>
      <c r="KSC1002" t="s">
        <v>2074</v>
      </c>
      <c r="KSD1002" t="s">
        <v>2074</v>
      </c>
      <c r="KSE1002" t="s">
        <v>2074</v>
      </c>
      <c r="KSF1002" t="s">
        <v>2074</v>
      </c>
      <c r="KSG1002" t="s">
        <v>2074</v>
      </c>
      <c r="KSH1002" t="s">
        <v>2074</v>
      </c>
      <c r="KSI1002" t="s">
        <v>2074</v>
      </c>
      <c r="KSJ1002" t="s">
        <v>2074</v>
      </c>
      <c r="KSK1002" t="s">
        <v>2074</v>
      </c>
      <c r="KSL1002" t="s">
        <v>2074</v>
      </c>
      <c r="KSM1002" t="s">
        <v>2074</v>
      </c>
      <c r="KSN1002" t="s">
        <v>2074</v>
      </c>
      <c r="KSO1002" t="s">
        <v>2074</v>
      </c>
      <c r="KSP1002" t="s">
        <v>2074</v>
      </c>
      <c r="KSQ1002" t="s">
        <v>2074</v>
      </c>
      <c r="KSR1002" t="s">
        <v>2074</v>
      </c>
      <c r="KSS1002" t="s">
        <v>2074</v>
      </c>
      <c r="KST1002" t="s">
        <v>2074</v>
      </c>
      <c r="KSU1002" t="s">
        <v>2074</v>
      </c>
      <c r="KSV1002" t="s">
        <v>2074</v>
      </c>
      <c r="KSW1002" t="s">
        <v>2074</v>
      </c>
      <c r="KSX1002" t="s">
        <v>2074</v>
      </c>
      <c r="KSY1002" t="s">
        <v>2074</v>
      </c>
      <c r="KSZ1002" t="s">
        <v>2074</v>
      </c>
      <c r="KTA1002" t="s">
        <v>2074</v>
      </c>
      <c r="KTB1002" t="s">
        <v>2074</v>
      </c>
      <c r="KTC1002" t="s">
        <v>2074</v>
      </c>
      <c r="KTD1002" t="s">
        <v>2074</v>
      </c>
      <c r="KTE1002" t="s">
        <v>2074</v>
      </c>
      <c r="KTF1002" t="s">
        <v>2074</v>
      </c>
      <c r="KTG1002" t="s">
        <v>2074</v>
      </c>
      <c r="KTH1002" t="s">
        <v>2074</v>
      </c>
      <c r="KTI1002" t="s">
        <v>2074</v>
      </c>
      <c r="KTJ1002" t="s">
        <v>2074</v>
      </c>
      <c r="KTK1002" t="s">
        <v>2074</v>
      </c>
      <c r="KTL1002" t="s">
        <v>2074</v>
      </c>
      <c r="KTM1002" t="s">
        <v>2074</v>
      </c>
      <c r="KTN1002" t="s">
        <v>2074</v>
      </c>
      <c r="KTO1002" t="s">
        <v>2074</v>
      </c>
      <c r="KTP1002" t="s">
        <v>2074</v>
      </c>
      <c r="KTQ1002" t="s">
        <v>2074</v>
      </c>
      <c r="KTR1002" t="s">
        <v>2074</v>
      </c>
      <c r="KTS1002" t="s">
        <v>2074</v>
      </c>
      <c r="KTT1002" t="s">
        <v>2074</v>
      </c>
      <c r="KTU1002" t="s">
        <v>2074</v>
      </c>
      <c r="KTV1002" t="s">
        <v>2074</v>
      </c>
      <c r="KTW1002" t="s">
        <v>2074</v>
      </c>
      <c r="KTX1002" t="s">
        <v>2074</v>
      </c>
      <c r="KTY1002" t="s">
        <v>2074</v>
      </c>
      <c r="KTZ1002" t="s">
        <v>2074</v>
      </c>
      <c r="KUA1002" t="s">
        <v>2074</v>
      </c>
      <c r="KUB1002" t="s">
        <v>2074</v>
      </c>
      <c r="KUC1002" t="s">
        <v>2074</v>
      </c>
      <c r="KUD1002" t="s">
        <v>2074</v>
      </c>
      <c r="KUE1002" t="s">
        <v>2074</v>
      </c>
      <c r="KUF1002" t="s">
        <v>2074</v>
      </c>
      <c r="KUG1002" t="s">
        <v>2074</v>
      </c>
      <c r="KUH1002" t="s">
        <v>2074</v>
      </c>
      <c r="KUI1002" t="s">
        <v>2074</v>
      </c>
      <c r="KUJ1002" t="s">
        <v>2074</v>
      </c>
      <c r="KUK1002" t="s">
        <v>2074</v>
      </c>
      <c r="KUL1002" t="s">
        <v>2074</v>
      </c>
      <c r="KUM1002" t="s">
        <v>2074</v>
      </c>
      <c r="KUN1002" t="s">
        <v>2074</v>
      </c>
      <c r="KUO1002" t="s">
        <v>2074</v>
      </c>
      <c r="KUP1002" t="s">
        <v>2074</v>
      </c>
      <c r="KUQ1002" t="s">
        <v>2074</v>
      </c>
      <c r="KUR1002" t="s">
        <v>2074</v>
      </c>
      <c r="KUS1002" t="s">
        <v>2074</v>
      </c>
      <c r="KUT1002" t="s">
        <v>2074</v>
      </c>
      <c r="KUU1002" t="s">
        <v>2074</v>
      </c>
      <c r="KUV1002" t="s">
        <v>2074</v>
      </c>
      <c r="KUW1002" t="s">
        <v>2074</v>
      </c>
      <c r="KUX1002" t="s">
        <v>2074</v>
      </c>
      <c r="KUY1002" t="s">
        <v>2074</v>
      </c>
      <c r="KUZ1002" t="s">
        <v>2074</v>
      </c>
      <c r="KVA1002" t="s">
        <v>2074</v>
      </c>
      <c r="KVB1002" t="s">
        <v>2074</v>
      </c>
      <c r="KVC1002" t="s">
        <v>2074</v>
      </c>
      <c r="KVD1002" t="s">
        <v>2074</v>
      </c>
      <c r="KVE1002" t="s">
        <v>2074</v>
      </c>
      <c r="KVF1002" t="s">
        <v>2074</v>
      </c>
      <c r="KVG1002" t="s">
        <v>2074</v>
      </c>
      <c r="KVH1002" t="s">
        <v>2074</v>
      </c>
      <c r="KVI1002" t="s">
        <v>2074</v>
      </c>
      <c r="KVJ1002" t="s">
        <v>2074</v>
      </c>
      <c r="KVK1002" t="s">
        <v>2074</v>
      </c>
      <c r="KVL1002" t="s">
        <v>2074</v>
      </c>
      <c r="KVM1002" t="s">
        <v>2074</v>
      </c>
      <c r="KVN1002" t="s">
        <v>2074</v>
      </c>
      <c r="KVO1002" t="s">
        <v>2074</v>
      </c>
      <c r="KVP1002" t="s">
        <v>2074</v>
      </c>
      <c r="KVQ1002" t="s">
        <v>2074</v>
      </c>
      <c r="KVR1002" t="s">
        <v>2074</v>
      </c>
      <c r="KVS1002" t="s">
        <v>2074</v>
      </c>
      <c r="KVT1002" t="s">
        <v>2074</v>
      </c>
      <c r="KVU1002" t="s">
        <v>2074</v>
      </c>
      <c r="KVV1002" t="s">
        <v>2074</v>
      </c>
      <c r="KVW1002" t="s">
        <v>2074</v>
      </c>
      <c r="KVX1002" t="s">
        <v>2074</v>
      </c>
      <c r="KVY1002" t="s">
        <v>2074</v>
      </c>
      <c r="KVZ1002" t="s">
        <v>2074</v>
      </c>
      <c r="KWA1002" t="s">
        <v>2074</v>
      </c>
      <c r="KWB1002" t="s">
        <v>2074</v>
      </c>
      <c r="KWC1002" t="s">
        <v>2074</v>
      </c>
      <c r="KWD1002" t="s">
        <v>2074</v>
      </c>
      <c r="KWE1002" t="s">
        <v>2074</v>
      </c>
      <c r="KWF1002" t="s">
        <v>2074</v>
      </c>
      <c r="KWG1002" t="s">
        <v>2074</v>
      </c>
      <c r="KWH1002" t="s">
        <v>2074</v>
      </c>
      <c r="KWI1002" t="s">
        <v>2074</v>
      </c>
      <c r="KWJ1002" t="s">
        <v>2074</v>
      </c>
      <c r="KWK1002" t="s">
        <v>2074</v>
      </c>
      <c r="KWL1002" t="s">
        <v>2074</v>
      </c>
      <c r="KWM1002" t="s">
        <v>2074</v>
      </c>
      <c r="KWN1002" t="s">
        <v>2074</v>
      </c>
      <c r="KWO1002" t="s">
        <v>2074</v>
      </c>
      <c r="KWP1002" t="s">
        <v>2074</v>
      </c>
      <c r="KWQ1002" t="s">
        <v>2074</v>
      </c>
      <c r="KWR1002" t="s">
        <v>2074</v>
      </c>
      <c r="KWS1002" t="s">
        <v>2074</v>
      </c>
      <c r="KWT1002" t="s">
        <v>2074</v>
      </c>
      <c r="KWU1002" t="s">
        <v>2074</v>
      </c>
      <c r="KWV1002" t="s">
        <v>2074</v>
      </c>
      <c r="KWW1002" t="s">
        <v>2074</v>
      </c>
      <c r="KWX1002" t="s">
        <v>2074</v>
      </c>
      <c r="KWY1002" t="s">
        <v>2074</v>
      </c>
      <c r="KWZ1002" t="s">
        <v>2074</v>
      </c>
      <c r="KXA1002" t="s">
        <v>2074</v>
      </c>
      <c r="KXB1002" t="s">
        <v>2074</v>
      </c>
      <c r="KXC1002" t="s">
        <v>2074</v>
      </c>
      <c r="KXD1002" t="s">
        <v>2074</v>
      </c>
      <c r="KXE1002" t="s">
        <v>2074</v>
      </c>
      <c r="KXF1002" t="s">
        <v>2074</v>
      </c>
      <c r="KXG1002" t="s">
        <v>2074</v>
      </c>
      <c r="KXH1002" t="s">
        <v>2074</v>
      </c>
      <c r="KXI1002" t="s">
        <v>2074</v>
      </c>
      <c r="KXJ1002" t="s">
        <v>2074</v>
      </c>
      <c r="KXK1002" t="s">
        <v>2074</v>
      </c>
      <c r="KXL1002" t="s">
        <v>2074</v>
      </c>
      <c r="KXM1002" t="s">
        <v>2074</v>
      </c>
      <c r="KXN1002" t="s">
        <v>2074</v>
      </c>
      <c r="KXO1002" t="s">
        <v>2074</v>
      </c>
      <c r="KXP1002" t="s">
        <v>2074</v>
      </c>
      <c r="KXQ1002" t="s">
        <v>2074</v>
      </c>
      <c r="KXR1002" t="s">
        <v>2074</v>
      </c>
      <c r="KXS1002" t="s">
        <v>2074</v>
      </c>
      <c r="KXT1002" t="s">
        <v>2074</v>
      </c>
      <c r="KXU1002" t="s">
        <v>2074</v>
      </c>
      <c r="KXV1002" t="s">
        <v>2074</v>
      </c>
      <c r="KXW1002" t="s">
        <v>2074</v>
      </c>
      <c r="KXX1002" t="s">
        <v>2074</v>
      </c>
      <c r="KXY1002" t="s">
        <v>2074</v>
      </c>
      <c r="KXZ1002" t="s">
        <v>2074</v>
      </c>
      <c r="KYA1002" t="s">
        <v>2074</v>
      </c>
      <c r="KYB1002" t="s">
        <v>2074</v>
      </c>
      <c r="KYC1002" t="s">
        <v>2074</v>
      </c>
      <c r="KYD1002" t="s">
        <v>2074</v>
      </c>
      <c r="KYE1002" t="s">
        <v>2074</v>
      </c>
      <c r="KYF1002" t="s">
        <v>2074</v>
      </c>
      <c r="KYG1002" t="s">
        <v>2074</v>
      </c>
      <c r="KYH1002" t="s">
        <v>2074</v>
      </c>
      <c r="KYI1002" t="s">
        <v>2074</v>
      </c>
      <c r="KYJ1002" t="s">
        <v>2074</v>
      </c>
      <c r="KYK1002" t="s">
        <v>2074</v>
      </c>
      <c r="KYL1002" t="s">
        <v>2074</v>
      </c>
      <c r="KYM1002" t="s">
        <v>2074</v>
      </c>
      <c r="KYN1002" t="s">
        <v>2074</v>
      </c>
      <c r="KYO1002" t="s">
        <v>2074</v>
      </c>
      <c r="KYP1002" t="s">
        <v>2074</v>
      </c>
      <c r="KYQ1002" t="s">
        <v>2074</v>
      </c>
      <c r="KYR1002" t="s">
        <v>2074</v>
      </c>
      <c r="KYS1002" t="s">
        <v>2074</v>
      </c>
      <c r="KYT1002" t="s">
        <v>2074</v>
      </c>
      <c r="KYU1002" t="s">
        <v>2074</v>
      </c>
      <c r="KYV1002" t="s">
        <v>2074</v>
      </c>
      <c r="KYW1002" t="s">
        <v>2074</v>
      </c>
      <c r="KYX1002" t="s">
        <v>2074</v>
      </c>
      <c r="KYY1002" t="s">
        <v>2074</v>
      </c>
      <c r="KYZ1002" t="s">
        <v>2074</v>
      </c>
      <c r="KZA1002" t="s">
        <v>2074</v>
      </c>
      <c r="KZB1002" t="s">
        <v>2074</v>
      </c>
      <c r="KZC1002" t="s">
        <v>2074</v>
      </c>
      <c r="KZD1002" t="s">
        <v>2074</v>
      </c>
      <c r="KZE1002" t="s">
        <v>2074</v>
      </c>
      <c r="KZF1002" t="s">
        <v>2074</v>
      </c>
      <c r="KZG1002" t="s">
        <v>2074</v>
      </c>
      <c r="KZH1002" t="s">
        <v>2074</v>
      </c>
      <c r="KZI1002" t="s">
        <v>2074</v>
      </c>
      <c r="KZJ1002" t="s">
        <v>2074</v>
      </c>
      <c r="KZK1002" t="s">
        <v>2074</v>
      </c>
      <c r="KZL1002" t="s">
        <v>2074</v>
      </c>
      <c r="KZM1002" t="s">
        <v>2074</v>
      </c>
      <c r="KZN1002" t="s">
        <v>2074</v>
      </c>
      <c r="KZO1002" t="s">
        <v>2074</v>
      </c>
      <c r="KZP1002" t="s">
        <v>2074</v>
      </c>
      <c r="KZQ1002" t="s">
        <v>2074</v>
      </c>
      <c r="KZR1002" t="s">
        <v>2074</v>
      </c>
      <c r="KZS1002" t="s">
        <v>2074</v>
      </c>
      <c r="KZT1002" t="s">
        <v>2074</v>
      </c>
      <c r="KZU1002" t="s">
        <v>2074</v>
      </c>
      <c r="KZV1002" t="s">
        <v>2074</v>
      </c>
      <c r="KZW1002" t="s">
        <v>2074</v>
      </c>
      <c r="KZX1002" t="s">
        <v>2074</v>
      </c>
      <c r="KZY1002" t="s">
        <v>2074</v>
      </c>
      <c r="KZZ1002" t="s">
        <v>2074</v>
      </c>
      <c r="LAA1002" t="s">
        <v>2074</v>
      </c>
      <c r="LAB1002" t="s">
        <v>2074</v>
      </c>
      <c r="LAC1002" t="s">
        <v>2074</v>
      </c>
      <c r="LAD1002" t="s">
        <v>2074</v>
      </c>
      <c r="LAE1002" t="s">
        <v>2074</v>
      </c>
      <c r="LAF1002" t="s">
        <v>2074</v>
      </c>
      <c r="LAG1002" t="s">
        <v>2074</v>
      </c>
      <c r="LAH1002" t="s">
        <v>2074</v>
      </c>
      <c r="LAI1002" t="s">
        <v>2074</v>
      </c>
      <c r="LAJ1002" t="s">
        <v>2074</v>
      </c>
      <c r="LAK1002" t="s">
        <v>2074</v>
      </c>
      <c r="LAL1002" t="s">
        <v>2074</v>
      </c>
      <c r="LAM1002" t="s">
        <v>2074</v>
      </c>
      <c r="LAN1002" t="s">
        <v>2074</v>
      </c>
      <c r="LAO1002" t="s">
        <v>2074</v>
      </c>
      <c r="LAP1002" t="s">
        <v>2074</v>
      </c>
      <c r="LAQ1002" t="s">
        <v>2074</v>
      </c>
      <c r="LAR1002" t="s">
        <v>2074</v>
      </c>
      <c r="LAS1002" t="s">
        <v>2074</v>
      </c>
      <c r="LAT1002" t="s">
        <v>2074</v>
      </c>
      <c r="LAU1002" t="s">
        <v>2074</v>
      </c>
      <c r="LAV1002" t="s">
        <v>2074</v>
      </c>
      <c r="LAW1002" t="s">
        <v>2074</v>
      </c>
      <c r="LAX1002" t="s">
        <v>2074</v>
      </c>
      <c r="LAY1002" t="s">
        <v>2074</v>
      </c>
      <c r="LAZ1002" t="s">
        <v>2074</v>
      </c>
      <c r="LBA1002" t="s">
        <v>2074</v>
      </c>
      <c r="LBB1002" t="s">
        <v>2074</v>
      </c>
      <c r="LBC1002" t="s">
        <v>2074</v>
      </c>
      <c r="LBD1002" t="s">
        <v>2074</v>
      </c>
      <c r="LBE1002" t="s">
        <v>2074</v>
      </c>
      <c r="LBF1002" t="s">
        <v>2074</v>
      </c>
      <c r="LBG1002" t="s">
        <v>2074</v>
      </c>
      <c r="LBH1002" t="s">
        <v>2074</v>
      </c>
      <c r="LBI1002" t="s">
        <v>2074</v>
      </c>
      <c r="LBJ1002" t="s">
        <v>2074</v>
      </c>
      <c r="LBK1002" t="s">
        <v>2074</v>
      </c>
      <c r="LBL1002" t="s">
        <v>2074</v>
      </c>
      <c r="LBM1002" t="s">
        <v>2074</v>
      </c>
      <c r="LBN1002" t="s">
        <v>2074</v>
      </c>
      <c r="LBO1002" t="s">
        <v>2074</v>
      </c>
      <c r="LBP1002" t="s">
        <v>2074</v>
      </c>
      <c r="LBQ1002" t="s">
        <v>2074</v>
      </c>
      <c r="LBR1002" t="s">
        <v>2074</v>
      </c>
      <c r="LBS1002" t="s">
        <v>2074</v>
      </c>
      <c r="LBT1002" t="s">
        <v>2074</v>
      </c>
      <c r="LBU1002" t="s">
        <v>2074</v>
      </c>
      <c r="LBV1002" t="s">
        <v>2074</v>
      </c>
      <c r="LBW1002" t="s">
        <v>2074</v>
      </c>
      <c r="LBX1002" t="s">
        <v>2074</v>
      </c>
      <c r="LBY1002" t="s">
        <v>2074</v>
      </c>
      <c r="LBZ1002" t="s">
        <v>2074</v>
      </c>
      <c r="LCA1002" t="s">
        <v>2074</v>
      </c>
      <c r="LCB1002" t="s">
        <v>2074</v>
      </c>
      <c r="LCC1002" t="s">
        <v>2074</v>
      </c>
      <c r="LCD1002" t="s">
        <v>2074</v>
      </c>
      <c r="LCE1002" t="s">
        <v>2074</v>
      </c>
      <c r="LCF1002" t="s">
        <v>2074</v>
      </c>
      <c r="LCG1002" t="s">
        <v>2074</v>
      </c>
      <c r="LCH1002" t="s">
        <v>2074</v>
      </c>
      <c r="LCI1002" t="s">
        <v>2074</v>
      </c>
      <c r="LCJ1002" t="s">
        <v>2074</v>
      </c>
      <c r="LCK1002" t="s">
        <v>2074</v>
      </c>
      <c r="LCL1002" t="s">
        <v>2074</v>
      </c>
      <c r="LCM1002" t="s">
        <v>2074</v>
      </c>
      <c r="LCN1002" t="s">
        <v>2074</v>
      </c>
      <c r="LCO1002" t="s">
        <v>2074</v>
      </c>
      <c r="LCP1002" t="s">
        <v>2074</v>
      </c>
      <c r="LCQ1002" t="s">
        <v>2074</v>
      </c>
      <c r="LCR1002" t="s">
        <v>2074</v>
      </c>
      <c r="LCS1002" t="s">
        <v>2074</v>
      </c>
      <c r="LCT1002" t="s">
        <v>2074</v>
      </c>
      <c r="LCU1002" t="s">
        <v>2074</v>
      </c>
      <c r="LCV1002" t="s">
        <v>2074</v>
      </c>
      <c r="LCW1002" t="s">
        <v>2074</v>
      </c>
      <c r="LCX1002" t="s">
        <v>2074</v>
      </c>
      <c r="LCY1002" t="s">
        <v>2074</v>
      </c>
      <c r="LCZ1002" t="s">
        <v>2074</v>
      </c>
      <c r="LDA1002" t="s">
        <v>2074</v>
      </c>
      <c r="LDB1002" t="s">
        <v>2074</v>
      </c>
      <c r="LDC1002" t="s">
        <v>2074</v>
      </c>
      <c r="LDD1002" t="s">
        <v>2074</v>
      </c>
      <c r="LDE1002" t="s">
        <v>2074</v>
      </c>
      <c r="LDF1002" t="s">
        <v>2074</v>
      </c>
      <c r="LDG1002" t="s">
        <v>2074</v>
      </c>
      <c r="LDH1002" t="s">
        <v>2074</v>
      </c>
      <c r="LDI1002" t="s">
        <v>2074</v>
      </c>
      <c r="LDJ1002" t="s">
        <v>2074</v>
      </c>
      <c r="LDK1002" t="s">
        <v>2074</v>
      </c>
      <c r="LDL1002" t="s">
        <v>2074</v>
      </c>
      <c r="LDM1002" t="s">
        <v>2074</v>
      </c>
      <c r="LDN1002" t="s">
        <v>2074</v>
      </c>
      <c r="LDO1002" t="s">
        <v>2074</v>
      </c>
      <c r="LDP1002" t="s">
        <v>2074</v>
      </c>
      <c r="LDQ1002" t="s">
        <v>2074</v>
      </c>
      <c r="LDR1002" t="s">
        <v>2074</v>
      </c>
      <c r="LDS1002" t="s">
        <v>2074</v>
      </c>
      <c r="LDT1002" t="s">
        <v>2074</v>
      </c>
      <c r="LDU1002" t="s">
        <v>2074</v>
      </c>
      <c r="LDV1002" t="s">
        <v>2074</v>
      </c>
      <c r="LDW1002" t="s">
        <v>2074</v>
      </c>
      <c r="LDX1002" t="s">
        <v>2074</v>
      </c>
      <c r="LDY1002" t="s">
        <v>2074</v>
      </c>
      <c r="LDZ1002" t="s">
        <v>2074</v>
      </c>
      <c r="LEA1002" t="s">
        <v>2074</v>
      </c>
      <c r="LEB1002" t="s">
        <v>2074</v>
      </c>
      <c r="LEC1002" t="s">
        <v>2074</v>
      </c>
      <c r="LED1002" t="s">
        <v>2074</v>
      </c>
      <c r="LEE1002" t="s">
        <v>2074</v>
      </c>
      <c r="LEF1002" t="s">
        <v>2074</v>
      </c>
      <c r="LEG1002" t="s">
        <v>2074</v>
      </c>
      <c r="LEH1002" t="s">
        <v>2074</v>
      </c>
      <c r="LEI1002" t="s">
        <v>2074</v>
      </c>
      <c r="LEJ1002" t="s">
        <v>2074</v>
      </c>
      <c r="LEK1002" t="s">
        <v>2074</v>
      </c>
      <c r="LEL1002" t="s">
        <v>2074</v>
      </c>
      <c r="LEM1002" t="s">
        <v>2074</v>
      </c>
      <c r="LEN1002" t="s">
        <v>2074</v>
      </c>
      <c r="LEO1002" t="s">
        <v>2074</v>
      </c>
      <c r="LEP1002" t="s">
        <v>2074</v>
      </c>
      <c r="LEQ1002" t="s">
        <v>2074</v>
      </c>
      <c r="LER1002" t="s">
        <v>2074</v>
      </c>
      <c r="LES1002" t="s">
        <v>2074</v>
      </c>
      <c r="LET1002" t="s">
        <v>2074</v>
      </c>
      <c r="LEU1002" t="s">
        <v>2074</v>
      </c>
      <c r="LEV1002" t="s">
        <v>2074</v>
      </c>
      <c r="LEW1002" t="s">
        <v>2074</v>
      </c>
      <c r="LEX1002" t="s">
        <v>2074</v>
      </c>
      <c r="LEY1002" t="s">
        <v>2074</v>
      </c>
      <c r="LEZ1002" t="s">
        <v>2074</v>
      </c>
      <c r="LFA1002" t="s">
        <v>2074</v>
      </c>
      <c r="LFB1002" t="s">
        <v>2074</v>
      </c>
      <c r="LFC1002" t="s">
        <v>2074</v>
      </c>
      <c r="LFD1002" t="s">
        <v>2074</v>
      </c>
      <c r="LFE1002" t="s">
        <v>2074</v>
      </c>
      <c r="LFF1002" t="s">
        <v>2074</v>
      </c>
      <c r="LFG1002" t="s">
        <v>2074</v>
      </c>
      <c r="LFH1002" t="s">
        <v>2074</v>
      </c>
      <c r="LFI1002" t="s">
        <v>2074</v>
      </c>
      <c r="LFJ1002" t="s">
        <v>2074</v>
      </c>
      <c r="LFK1002" t="s">
        <v>2074</v>
      </c>
      <c r="LFL1002" t="s">
        <v>2074</v>
      </c>
      <c r="LFM1002" t="s">
        <v>2074</v>
      </c>
      <c r="LFN1002" t="s">
        <v>2074</v>
      </c>
      <c r="LFO1002" t="s">
        <v>2074</v>
      </c>
      <c r="LFP1002" t="s">
        <v>2074</v>
      </c>
      <c r="LFQ1002" t="s">
        <v>2074</v>
      </c>
      <c r="LFR1002" t="s">
        <v>2074</v>
      </c>
      <c r="LFS1002" t="s">
        <v>2074</v>
      </c>
      <c r="LFT1002" t="s">
        <v>2074</v>
      </c>
      <c r="LFU1002" t="s">
        <v>2074</v>
      </c>
      <c r="LFV1002" t="s">
        <v>2074</v>
      </c>
      <c r="LFW1002" t="s">
        <v>2074</v>
      </c>
      <c r="LFX1002" t="s">
        <v>2074</v>
      </c>
      <c r="LFY1002" t="s">
        <v>2074</v>
      </c>
      <c r="LFZ1002" t="s">
        <v>2074</v>
      </c>
      <c r="LGA1002" t="s">
        <v>2074</v>
      </c>
      <c r="LGB1002" t="s">
        <v>2074</v>
      </c>
      <c r="LGC1002" t="s">
        <v>2074</v>
      </c>
      <c r="LGD1002" t="s">
        <v>2074</v>
      </c>
      <c r="LGE1002" t="s">
        <v>2074</v>
      </c>
      <c r="LGF1002" t="s">
        <v>2074</v>
      </c>
      <c r="LGG1002" t="s">
        <v>2074</v>
      </c>
      <c r="LGH1002" t="s">
        <v>2074</v>
      </c>
      <c r="LGI1002" t="s">
        <v>2074</v>
      </c>
      <c r="LGJ1002" t="s">
        <v>2074</v>
      </c>
      <c r="LGK1002" t="s">
        <v>2074</v>
      </c>
      <c r="LGL1002" t="s">
        <v>2074</v>
      </c>
      <c r="LGM1002" t="s">
        <v>2074</v>
      </c>
      <c r="LGN1002" t="s">
        <v>2074</v>
      </c>
      <c r="LGO1002" t="s">
        <v>2074</v>
      </c>
      <c r="LGP1002" t="s">
        <v>2074</v>
      </c>
      <c r="LGQ1002" t="s">
        <v>2074</v>
      </c>
      <c r="LGR1002" t="s">
        <v>2074</v>
      </c>
      <c r="LGS1002" t="s">
        <v>2074</v>
      </c>
      <c r="LGT1002" t="s">
        <v>2074</v>
      </c>
      <c r="LGU1002" t="s">
        <v>2074</v>
      </c>
      <c r="LGV1002" t="s">
        <v>2074</v>
      </c>
      <c r="LGW1002" t="s">
        <v>2074</v>
      </c>
      <c r="LGX1002" t="s">
        <v>2074</v>
      </c>
      <c r="LGY1002" t="s">
        <v>2074</v>
      </c>
      <c r="LGZ1002" t="s">
        <v>2074</v>
      </c>
      <c r="LHA1002" t="s">
        <v>2074</v>
      </c>
      <c r="LHB1002" t="s">
        <v>2074</v>
      </c>
      <c r="LHC1002" t="s">
        <v>2074</v>
      </c>
      <c r="LHD1002" t="s">
        <v>2074</v>
      </c>
      <c r="LHE1002" t="s">
        <v>2074</v>
      </c>
      <c r="LHF1002" t="s">
        <v>2074</v>
      </c>
      <c r="LHG1002" t="s">
        <v>2074</v>
      </c>
      <c r="LHH1002" t="s">
        <v>2074</v>
      </c>
      <c r="LHI1002" t="s">
        <v>2074</v>
      </c>
      <c r="LHJ1002" t="s">
        <v>2074</v>
      </c>
      <c r="LHK1002" t="s">
        <v>2074</v>
      </c>
      <c r="LHL1002" t="s">
        <v>2074</v>
      </c>
      <c r="LHM1002" t="s">
        <v>2074</v>
      </c>
      <c r="LHN1002" t="s">
        <v>2074</v>
      </c>
      <c r="LHO1002" t="s">
        <v>2074</v>
      </c>
      <c r="LHP1002" t="s">
        <v>2074</v>
      </c>
      <c r="LHQ1002" t="s">
        <v>2074</v>
      </c>
      <c r="LHR1002" t="s">
        <v>2074</v>
      </c>
      <c r="LHS1002" t="s">
        <v>2074</v>
      </c>
      <c r="LHT1002" t="s">
        <v>2074</v>
      </c>
      <c r="LHU1002" t="s">
        <v>2074</v>
      </c>
      <c r="LHV1002" t="s">
        <v>2074</v>
      </c>
      <c r="LHW1002" t="s">
        <v>2074</v>
      </c>
      <c r="LHX1002" t="s">
        <v>2074</v>
      </c>
      <c r="LHY1002" t="s">
        <v>2074</v>
      </c>
      <c r="LHZ1002" t="s">
        <v>2074</v>
      </c>
      <c r="LIA1002" t="s">
        <v>2074</v>
      </c>
      <c r="LIB1002" t="s">
        <v>2074</v>
      </c>
      <c r="LIC1002" t="s">
        <v>2074</v>
      </c>
      <c r="LID1002" t="s">
        <v>2074</v>
      </c>
      <c r="LIE1002" t="s">
        <v>2074</v>
      </c>
      <c r="LIF1002" t="s">
        <v>2074</v>
      </c>
      <c r="LIG1002" t="s">
        <v>2074</v>
      </c>
      <c r="LIH1002" t="s">
        <v>2074</v>
      </c>
      <c r="LII1002" t="s">
        <v>2074</v>
      </c>
      <c r="LIJ1002" t="s">
        <v>2074</v>
      </c>
      <c r="LIK1002" t="s">
        <v>2074</v>
      </c>
      <c r="LIL1002" t="s">
        <v>2074</v>
      </c>
      <c r="LIM1002" t="s">
        <v>2074</v>
      </c>
      <c r="LIN1002" t="s">
        <v>2074</v>
      </c>
      <c r="LIO1002" t="s">
        <v>2074</v>
      </c>
      <c r="LIP1002" t="s">
        <v>2074</v>
      </c>
      <c r="LIQ1002" t="s">
        <v>2074</v>
      </c>
      <c r="LIR1002" t="s">
        <v>2074</v>
      </c>
      <c r="LIS1002" t="s">
        <v>2074</v>
      </c>
      <c r="LIT1002" t="s">
        <v>2074</v>
      </c>
      <c r="LIU1002" t="s">
        <v>2074</v>
      </c>
      <c r="LIV1002" t="s">
        <v>2074</v>
      </c>
      <c r="LIW1002" t="s">
        <v>2074</v>
      </c>
      <c r="LIX1002" t="s">
        <v>2074</v>
      </c>
      <c r="LIY1002" t="s">
        <v>2074</v>
      </c>
      <c r="LIZ1002" t="s">
        <v>2074</v>
      </c>
      <c r="LJA1002" t="s">
        <v>2074</v>
      </c>
      <c r="LJB1002" t="s">
        <v>2074</v>
      </c>
      <c r="LJC1002" t="s">
        <v>2074</v>
      </c>
      <c r="LJD1002" t="s">
        <v>2074</v>
      </c>
      <c r="LJE1002" t="s">
        <v>2074</v>
      </c>
      <c r="LJF1002" t="s">
        <v>2074</v>
      </c>
      <c r="LJG1002" t="s">
        <v>2074</v>
      </c>
      <c r="LJH1002" t="s">
        <v>2074</v>
      </c>
      <c r="LJI1002" t="s">
        <v>2074</v>
      </c>
      <c r="LJJ1002" t="s">
        <v>2074</v>
      </c>
      <c r="LJK1002" t="s">
        <v>2074</v>
      </c>
      <c r="LJL1002" t="s">
        <v>2074</v>
      </c>
      <c r="LJM1002" t="s">
        <v>2074</v>
      </c>
      <c r="LJN1002" t="s">
        <v>2074</v>
      </c>
      <c r="LJO1002" t="s">
        <v>2074</v>
      </c>
      <c r="LJP1002" t="s">
        <v>2074</v>
      </c>
      <c r="LJQ1002" t="s">
        <v>2074</v>
      </c>
      <c r="LJR1002" t="s">
        <v>2074</v>
      </c>
      <c r="LJS1002" t="s">
        <v>2074</v>
      </c>
      <c r="LJT1002" t="s">
        <v>2074</v>
      </c>
      <c r="LJU1002" t="s">
        <v>2074</v>
      </c>
      <c r="LJV1002" t="s">
        <v>2074</v>
      </c>
      <c r="LJW1002" t="s">
        <v>2074</v>
      </c>
      <c r="LJX1002" t="s">
        <v>2074</v>
      </c>
      <c r="LJY1002" t="s">
        <v>2074</v>
      </c>
      <c r="LJZ1002" t="s">
        <v>2074</v>
      </c>
      <c r="LKA1002" t="s">
        <v>2074</v>
      </c>
      <c r="LKB1002" t="s">
        <v>2074</v>
      </c>
      <c r="LKC1002" t="s">
        <v>2074</v>
      </c>
      <c r="LKD1002" t="s">
        <v>2074</v>
      </c>
      <c r="LKE1002" t="s">
        <v>2074</v>
      </c>
      <c r="LKF1002" t="s">
        <v>2074</v>
      </c>
      <c r="LKG1002" t="s">
        <v>2074</v>
      </c>
      <c r="LKH1002" t="s">
        <v>2074</v>
      </c>
      <c r="LKI1002" t="s">
        <v>2074</v>
      </c>
      <c r="LKJ1002" t="s">
        <v>2074</v>
      </c>
      <c r="LKK1002" t="s">
        <v>2074</v>
      </c>
      <c r="LKL1002" t="s">
        <v>2074</v>
      </c>
      <c r="LKM1002" t="s">
        <v>2074</v>
      </c>
      <c r="LKN1002" t="s">
        <v>2074</v>
      </c>
      <c r="LKO1002" t="s">
        <v>2074</v>
      </c>
      <c r="LKP1002" t="s">
        <v>2074</v>
      </c>
      <c r="LKQ1002" t="s">
        <v>2074</v>
      </c>
      <c r="LKR1002" t="s">
        <v>2074</v>
      </c>
      <c r="LKS1002" t="s">
        <v>2074</v>
      </c>
      <c r="LKT1002" t="s">
        <v>2074</v>
      </c>
      <c r="LKU1002" t="s">
        <v>2074</v>
      </c>
      <c r="LKV1002" t="s">
        <v>2074</v>
      </c>
      <c r="LKW1002" t="s">
        <v>2074</v>
      </c>
      <c r="LKX1002" t="s">
        <v>2074</v>
      </c>
      <c r="LKY1002" t="s">
        <v>2074</v>
      </c>
      <c r="LKZ1002" t="s">
        <v>2074</v>
      </c>
      <c r="LLA1002" t="s">
        <v>2074</v>
      </c>
      <c r="LLB1002" t="s">
        <v>2074</v>
      </c>
      <c r="LLC1002" t="s">
        <v>2074</v>
      </c>
      <c r="LLD1002" t="s">
        <v>2074</v>
      </c>
      <c r="LLE1002" t="s">
        <v>2074</v>
      </c>
      <c r="LLF1002" t="s">
        <v>2074</v>
      </c>
      <c r="LLG1002" t="s">
        <v>2074</v>
      </c>
      <c r="LLH1002" t="s">
        <v>2074</v>
      </c>
      <c r="LLI1002" t="s">
        <v>2074</v>
      </c>
      <c r="LLJ1002" t="s">
        <v>2074</v>
      </c>
      <c r="LLK1002" t="s">
        <v>2074</v>
      </c>
      <c r="LLL1002" t="s">
        <v>2074</v>
      </c>
      <c r="LLM1002" t="s">
        <v>2074</v>
      </c>
      <c r="LLN1002" t="s">
        <v>2074</v>
      </c>
      <c r="LLO1002" t="s">
        <v>2074</v>
      </c>
      <c r="LLP1002" t="s">
        <v>2074</v>
      </c>
      <c r="LLQ1002" t="s">
        <v>2074</v>
      </c>
      <c r="LLR1002" t="s">
        <v>2074</v>
      </c>
      <c r="LLS1002" t="s">
        <v>2074</v>
      </c>
      <c r="LLT1002" t="s">
        <v>2074</v>
      </c>
      <c r="LLU1002" t="s">
        <v>2074</v>
      </c>
      <c r="LLV1002" t="s">
        <v>2074</v>
      </c>
      <c r="LLW1002" t="s">
        <v>2074</v>
      </c>
      <c r="LLX1002" t="s">
        <v>2074</v>
      </c>
      <c r="LLY1002" t="s">
        <v>2074</v>
      </c>
      <c r="LLZ1002" t="s">
        <v>2074</v>
      </c>
      <c r="LMA1002" t="s">
        <v>2074</v>
      </c>
      <c r="LMB1002" t="s">
        <v>2074</v>
      </c>
      <c r="LMC1002" t="s">
        <v>2074</v>
      </c>
      <c r="LMD1002" t="s">
        <v>2074</v>
      </c>
      <c r="LME1002" t="s">
        <v>2074</v>
      </c>
      <c r="LMF1002" t="s">
        <v>2074</v>
      </c>
      <c r="LMG1002" t="s">
        <v>2074</v>
      </c>
      <c r="LMH1002" t="s">
        <v>2074</v>
      </c>
      <c r="LMI1002" t="s">
        <v>2074</v>
      </c>
      <c r="LMJ1002" t="s">
        <v>2074</v>
      </c>
      <c r="LMK1002" t="s">
        <v>2074</v>
      </c>
      <c r="LML1002" t="s">
        <v>2074</v>
      </c>
      <c r="LMM1002" t="s">
        <v>2074</v>
      </c>
      <c r="LMN1002" t="s">
        <v>2074</v>
      </c>
      <c r="LMO1002" t="s">
        <v>2074</v>
      </c>
      <c r="LMP1002" t="s">
        <v>2074</v>
      </c>
      <c r="LMQ1002" t="s">
        <v>2074</v>
      </c>
      <c r="LMR1002" t="s">
        <v>2074</v>
      </c>
      <c r="LMS1002" t="s">
        <v>2074</v>
      </c>
      <c r="LMT1002" t="s">
        <v>2074</v>
      </c>
      <c r="LMU1002" t="s">
        <v>2074</v>
      </c>
      <c r="LMV1002" t="s">
        <v>2074</v>
      </c>
      <c r="LMW1002" t="s">
        <v>2074</v>
      </c>
      <c r="LMX1002" t="s">
        <v>2074</v>
      </c>
      <c r="LMY1002" t="s">
        <v>2074</v>
      </c>
      <c r="LMZ1002" t="s">
        <v>2074</v>
      </c>
      <c r="LNA1002" t="s">
        <v>2074</v>
      </c>
      <c r="LNB1002" t="s">
        <v>2074</v>
      </c>
      <c r="LNC1002" t="s">
        <v>2074</v>
      </c>
      <c r="LND1002" t="s">
        <v>2074</v>
      </c>
      <c r="LNE1002" t="s">
        <v>2074</v>
      </c>
      <c r="LNF1002" t="s">
        <v>2074</v>
      </c>
      <c r="LNG1002" t="s">
        <v>2074</v>
      </c>
      <c r="LNH1002" t="s">
        <v>2074</v>
      </c>
      <c r="LNI1002" t="s">
        <v>2074</v>
      </c>
      <c r="LNJ1002" t="s">
        <v>2074</v>
      </c>
      <c r="LNK1002" t="s">
        <v>2074</v>
      </c>
      <c r="LNL1002" t="s">
        <v>2074</v>
      </c>
      <c r="LNM1002" t="s">
        <v>2074</v>
      </c>
      <c r="LNN1002" t="s">
        <v>2074</v>
      </c>
      <c r="LNO1002" t="s">
        <v>2074</v>
      </c>
      <c r="LNP1002" t="s">
        <v>2074</v>
      </c>
      <c r="LNQ1002" t="s">
        <v>2074</v>
      </c>
      <c r="LNR1002" t="s">
        <v>2074</v>
      </c>
      <c r="LNS1002" t="s">
        <v>2074</v>
      </c>
      <c r="LNT1002" t="s">
        <v>2074</v>
      </c>
      <c r="LNU1002" t="s">
        <v>2074</v>
      </c>
      <c r="LNV1002" t="s">
        <v>2074</v>
      </c>
      <c r="LNW1002" t="s">
        <v>2074</v>
      </c>
      <c r="LNX1002" t="s">
        <v>2074</v>
      </c>
      <c r="LNY1002" t="s">
        <v>2074</v>
      </c>
      <c r="LNZ1002" t="s">
        <v>2074</v>
      </c>
      <c r="LOA1002" t="s">
        <v>2074</v>
      </c>
      <c r="LOB1002" t="s">
        <v>2074</v>
      </c>
      <c r="LOC1002" t="s">
        <v>2074</v>
      </c>
      <c r="LOD1002" t="s">
        <v>2074</v>
      </c>
      <c r="LOE1002" t="s">
        <v>2074</v>
      </c>
      <c r="LOF1002" t="s">
        <v>2074</v>
      </c>
      <c r="LOG1002" t="s">
        <v>2074</v>
      </c>
      <c r="LOH1002" t="s">
        <v>2074</v>
      </c>
      <c r="LOI1002" t="s">
        <v>2074</v>
      </c>
      <c r="LOJ1002" t="s">
        <v>2074</v>
      </c>
      <c r="LOK1002" t="s">
        <v>2074</v>
      </c>
      <c r="LOL1002" t="s">
        <v>2074</v>
      </c>
      <c r="LOM1002" t="s">
        <v>2074</v>
      </c>
      <c r="LON1002" t="s">
        <v>2074</v>
      </c>
      <c r="LOO1002" t="s">
        <v>2074</v>
      </c>
      <c r="LOP1002" t="s">
        <v>2074</v>
      </c>
      <c r="LOQ1002" t="s">
        <v>2074</v>
      </c>
      <c r="LOR1002" t="s">
        <v>2074</v>
      </c>
      <c r="LOS1002" t="s">
        <v>2074</v>
      </c>
      <c r="LOT1002" t="s">
        <v>2074</v>
      </c>
      <c r="LOU1002" t="s">
        <v>2074</v>
      </c>
      <c r="LOV1002" t="s">
        <v>2074</v>
      </c>
      <c r="LOW1002" t="s">
        <v>2074</v>
      </c>
      <c r="LOX1002" t="s">
        <v>2074</v>
      </c>
      <c r="LOY1002" t="s">
        <v>2074</v>
      </c>
      <c r="LOZ1002" t="s">
        <v>2074</v>
      </c>
      <c r="LPA1002" t="s">
        <v>2074</v>
      </c>
      <c r="LPB1002" t="s">
        <v>2074</v>
      </c>
      <c r="LPC1002" t="s">
        <v>2074</v>
      </c>
      <c r="LPD1002" t="s">
        <v>2074</v>
      </c>
      <c r="LPE1002" t="s">
        <v>2074</v>
      </c>
      <c r="LPF1002" t="s">
        <v>2074</v>
      </c>
      <c r="LPG1002" t="s">
        <v>2074</v>
      </c>
      <c r="LPH1002" t="s">
        <v>2074</v>
      </c>
      <c r="LPI1002" t="s">
        <v>2074</v>
      </c>
      <c r="LPJ1002" t="s">
        <v>2074</v>
      </c>
      <c r="LPK1002" t="s">
        <v>2074</v>
      </c>
      <c r="LPL1002" t="s">
        <v>2074</v>
      </c>
      <c r="LPM1002" t="s">
        <v>2074</v>
      </c>
      <c r="LPN1002" t="s">
        <v>2074</v>
      </c>
      <c r="LPO1002" t="s">
        <v>2074</v>
      </c>
      <c r="LPP1002" t="s">
        <v>2074</v>
      </c>
      <c r="LPQ1002" t="s">
        <v>2074</v>
      </c>
      <c r="LPR1002" t="s">
        <v>2074</v>
      </c>
      <c r="LPS1002" t="s">
        <v>2074</v>
      </c>
      <c r="LPT1002" t="s">
        <v>2074</v>
      </c>
      <c r="LPU1002" t="s">
        <v>2074</v>
      </c>
      <c r="LPV1002" t="s">
        <v>2074</v>
      </c>
      <c r="LPW1002" t="s">
        <v>2074</v>
      </c>
      <c r="LPX1002" t="s">
        <v>2074</v>
      </c>
      <c r="LPY1002" t="s">
        <v>2074</v>
      </c>
      <c r="LPZ1002" t="s">
        <v>2074</v>
      </c>
      <c r="LQA1002" t="s">
        <v>2074</v>
      </c>
      <c r="LQB1002" t="s">
        <v>2074</v>
      </c>
      <c r="LQC1002" t="s">
        <v>2074</v>
      </c>
      <c r="LQD1002" t="s">
        <v>2074</v>
      </c>
      <c r="LQE1002" t="s">
        <v>2074</v>
      </c>
      <c r="LQF1002" t="s">
        <v>2074</v>
      </c>
      <c r="LQG1002" t="s">
        <v>2074</v>
      </c>
      <c r="LQH1002" t="s">
        <v>2074</v>
      </c>
      <c r="LQI1002" t="s">
        <v>2074</v>
      </c>
      <c r="LQJ1002" t="s">
        <v>2074</v>
      </c>
      <c r="LQK1002" t="s">
        <v>2074</v>
      </c>
      <c r="LQL1002" t="s">
        <v>2074</v>
      </c>
      <c r="LQM1002" t="s">
        <v>2074</v>
      </c>
      <c r="LQN1002" t="s">
        <v>2074</v>
      </c>
      <c r="LQO1002" t="s">
        <v>2074</v>
      </c>
      <c r="LQP1002" t="s">
        <v>2074</v>
      </c>
      <c r="LQQ1002" t="s">
        <v>2074</v>
      </c>
      <c r="LQR1002" t="s">
        <v>2074</v>
      </c>
      <c r="LQS1002" t="s">
        <v>2074</v>
      </c>
      <c r="LQT1002" t="s">
        <v>2074</v>
      </c>
      <c r="LQU1002" t="s">
        <v>2074</v>
      </c>
      <c r="LQV1002" t="s">
        <v>2074</v>
      </c>
      <c r="LQW1002" t="s">
        <v>2074</v>
      </c>
      <c r="LQX1002" t="s">
        <v>2074</v>
      </c>
      <c r="LQY1002" t="s">
        <v>2074</v>
      </c>
      <c r="LQZ1002" t="s">
        <v>2074</v>
      </c>
      <c r="LRA1002" t="s">
        <v>2074</v>
      </c>
      <c r="LRB1002" t="s">
        <v>2074</v>
      </c>
      <c r="LRC1002" t="s">
        <v>2074</v>
      </c>
      <c r="LRD1002" t="s">
        <v>2074</v>
      </c>
      <c r="LRE1002" t="s">
        <v>2074</v>
      </c>
      <c r="LRF1002" t="s">
        <v>2074</v>
      </c>
      <c r="LRG1002" t="s">
        <v>2074</v>
      </c>
      <c r="LRH1002" t="s">
        <v>2074</v>
      </c>
      <c r="LRI1002" t="s">
        <v>2074</v>
      </c>
      <c r="LRJ1002" t="s">
        <v>2074</v>
      </c>
      <c r="LRK1002" t="s">
        <v>2074</v>
      </c>
      <c r="LRL1002" t="s">
        <v>2074</v>
      </c>
      <c r="LRM1002" t="s">
        <v>2074</v>
      </c>
      <c r="LRN1002" t="s">
        <v>2074</v>
      </c>
      <c r="LRO1002" t="s">
        <v>2074</v>
      </c>
      <c r="LRP1002" t="s">
        <v>2074</v>
      </c>
      <c r="LRQ1002" t="s">
        <v>2074</v>
      </c>
      <c r="LRR1002" t="s">
        <v>2074</v>
      </c>
      <c r="LRS1002" t="s">
        <v>2074</v>
      </c>
      <c r="LRT1002" t="s">
        <v>2074</v>
      </c>
      <c r="LRU1002" t="s">
        <v>2074</v>
      </c>
      <c r="LRV1002" t="s">
        <v>2074</v>
      </c>
      <c r="LRW1002" t="s">
        <v>2074</v>
      </c>
      <c r="LRX1002" t="s">
        <v>2074</v>
      </c>
      <c r="LRY1002" t="s">
        <v>2074</v>
      </c>
      <c r="LRZ1002" t="s">
        <v>2074</v>
      </c>
      <c r="LSA1002" t="s">
        <v>2074</v>
      </c>
      <c r="LSB1002" t="s">
        <v>2074</v>
      </c>
      <c r="LSC1002" t="s">
        <v>2074</v>
      </c>
      <c r="LSD1002" t="s">
        <v>2074</v>
      </c>
      <c r="LSE1002" t="s">
        <v>2074</v>
      </c>
      <c r="LSF1002" t="s">
        <v>2074</v>
      </c>
      <c r="LSG1002" t="s">
        <v>2074</v>
      </c>
      <c r="LSH1002" t="s">
        <v>2074</v>
      </c>
      <c r="LSI1002" t="s">
        <v>2074</v>
      </c>
      <c r="LSJ1002" t="s">
        <v>2074</v>
      </c>
      <c r="LSK1002" t="s">
        <v>2074</v>
      </c>
      <c r="LSL1002" t="s">
        <v>2074</v>
      </c>
      <c r="LSM1002" t="s">
        <v>2074</v>
      </c>
      <c r="LSN1002" t="s">
        <v>2074</v>
      </c>
      <c r="LSO1002" t="s">
        <v>2074</v>
      </c>
      <c r="LSP1002" t="s">
        <v>2074</v>
      </c>
      <c r="LSQ1002" t="s">
        <v>2074</v>
      </c>
      <c r="LSR1002" t="s">
        <v>2074</v>
      </c>
      <c r="LSS1002" t="s">
        <v>2074</v>
      </c>
      <c r="LST1002" t="s">
        <v>2074</v>
      </c>
      <c r="LSU1002" t="s">
        <v>2074</v>
      </c>
      <c r="LSV1002" t="s">
        <v>2074</v>
      </c>
      <c r="LSW1002" t="s">
        <v>2074</v>
      </c>
      <c r="LSX1002" t="s">
        <v>2074</v>
      </c>
      <c r="LSY1002" t="s">
        <v>2074</v>
      </c>
      <c r="LSZ1002" t="s">
        <v>2074</v>
      </c>
      <c r="LTA1002" t="s">
        <v>2074</v>
      </c>
      <c r="LTB1002" t="s">
        <v>2074</v>
      </c>
      <c r="LTC1002" t="s">
        <v>2074</v>
      </c>
      <c r="LTD1002" t="s">
        <v>2074</v>
      </c>
      <c r="LTE1002" t="s">
        <v>2074</v>
      </c>
      <c r="LTF1002" t="s">
        <v>2074</v>
      </c>
      <c r="LTG1002" t="s">
        <v>2074</v>
      </c>
      <c r="LTH1002" t="s">
        <v>2074</v>
      </c>
      <c r="LTI1002" t="s">
        <v>2074</v>
      </c>
      <c r="LTJ1002" t="s">
        <v>2074</v>
      </c>
      <c r="LTK1002" t="s">
        <v>2074</v>
      </c>
      <c r="LTL1002" t="s">
        <v>2074</v>
      </c>
      <c r="LTM1002" t="s">
        <v>2074</v>
      </c>
      <c r="LTN1002" t="s">
        <v>2074</v>
      </c>
      <c r="LTO1002" t="s">
        <v>2074</v>
      </c>
      <c r="LTP1002" t="s">
        <v>2074</v>
      </c>
      <c r="LTQ1002" t="s">
        <v>2074</v>
      </c>
      <c r="LTR1002" t="s">
        <v>2074</v>
      </c>
      <c r="LTS1002" t="s">
        <v>2074</v>
      </c>
      <c r="LTT1002" t="s">
        <v>2074</v>
      </c>
      <c r="LTU1002" t="s">
        <v>2074</v>
      </c>
      <c r="LTV1002" t="s">
        <v>2074</v>
      </c>
      <c r="LTW1002" t="s">
        <v>2074</v>
      </c>
      <c r="LTX1002" t="s">
        <v>2074</v>
      </c>
      <c r="LTY1002" t="s">
        <v>2074</v>
      </c>
      <c r="LTZ1002" t="s">
        <v>2074</v>
      </c>
      <c r="LUA1002" t="s">
        <v>2074</v>
      </c>
      <c r="LUB1002" t="s">
        <v>2074</v>
      </c>
      <c r="LUC1002" t="s">
        <v>2074</v>
      </c>
      <c r="LUD1002" t="s">
        <v>2074</v>
      </c>
      <c r="LUE1002" t="s">
        <v>2074</v>
      </c>
      <c r="LUF1002" t="s">
        <v>2074</v>
      </c>
      <c r="LUG1002" t="s">
        <v>2074</v>
      </c>
      <c r="LUH1002" t="s">
        <v>2074</v>
      </c>
      <c r="LUI1002" t="s">
        <v>2074</v>
      </c>
      <c r="LUJ1002" t="s">
        <v>2074</v>
      </c>
      <c r="LUK1002" t="s">
        <v>2074</v>
      </c>
      <c r="LUL1002" t="s">
        <v>2074</v>
      </c>
      <c r="LUM1002" t="s">
        <v>2074</v>
      </c>
      <c r="LUN1002" t="s">
        <v>2074</v>
      </c>
      <c r="LUO1002" t="s">
        <v>2074</v>
      </c>
      <c r="LUP1002" t="s">
        <v>2074</v>
      </c>
      <c r="LUQ1002" t="s">
        <v>2074</v>
      </c>
      <c r="LUR1002" t="s">
        <v>2074</v>
      </c>
      <c r="LUS1002" t="s">
        <v>2074</v>
      </c>
      <c r="LUT1002" t="s">
        <v>2074</v>
      </c>
      <c r="LUU1002" t="s">
        <v>2074</v>
      </c>
      <c r="LUV1002" t="s">
        <v>2074</v>
      </c>
      <c r="LUW1002" t="s">
        <v>2074</v>
      </c>
      <c r="LUX1002" t="s">
        <v>2074</v>
      </c>
      <c r="LUY1002" t="s">
        <v>2074</v>
      </c>
      <c r="LUZ1002" t="s">
        <v>2074</v>
      </c>
      <c r="LVA1002" t="s">
        <v>2074</v>
      </c>
      <c r="LVB1002" t="s">
        <v>2074</v>
      </c>
      <c r="LVC1002" t="s">
        <v>2074</v>
      </c>
      <c r="LVD1002" t="s">
        <v>2074</v>
      </c>
      <c r="LVE1002" t="s">
        <v>2074</v>
      </c>
      <c r="LVF1002" t="s">
        <v>2074</v>
      </c>
      <c r="LVG1002" t="s">
        <v>2074</v>
      </c>
      <c r="LVH1002" t="s">
        <v>2074</v>
      </c>
      <c r="LVI1002" t="s">
        <v>2074</v>
      </c>
      <c r="LVJ1002" t="s">
        <v>2074</v>
      </c>
      <c r="LVK1002" t="s">
        <v>2074</v>
      </c>
      <c r="LVL1002" t="s">
        <v>2074</v>
      </c>
      <c r="LVM1002" t="s">
        <v>2074</v>
      </c>
      <c r="LVN1002" t="s">
        <v>2074</v>
      </c>
      <c r="LVO1002" t="s">
        <v>2074</v>
      </c>
      <c r="LVP1002" t="s">
        <v>2074</v>
      </c>
      <c r="LVQ1002" t="s">
        <v>2074</v>
      </c>
      <c r="LVR1002" t="s">
        <v>2074</v>
      </c>
      <c r="LVS1002" t="s">
        <v>2074</v>
      </c>
      <c r="LVT1002" t="s">
        <v>2074</v>
      </c>
      <c r="LVU1002" t="s">
        <v>2074</v>
      </c>
      <c r="LVV1002" t="s">
        <v>2074</v>
      </c>
      <c r="LVW1002" t="s">
        <v>2074</v>
      </c>
      <c r="LVX1002" t="s">
        <v>2074</v>
      </c>
      <c r="LVY1002" t="s">
        <v>2074</v>
      </c>
      <c r="LVZ1002" t="s">
        <v>2074</v>
      </c>
      <c r="LWA1002" t="s">
        <v>2074</v>
      </c>
      <c r="LWB1002" t="s">
        <v>2074</v>
      </c>
      <c r="LWC1002" t="s">
        <v>2074</v>
      </c>
      <c r="LWD1002" t="s">
        <v>2074</v>
      </c>
      <c r="LWE1002" t="s">
        <v>2074</v>
      </c>
      <c r="LWF1002" t="s">
        <v>2074</v>
      </c>
      <c r="LWG1002" t="s">
        <v>2074</v>
      </c>
      <c r="LWH1002" t="s">
        <v>2074</v>
      </c>
      <c r="LWI1002" t="s">
        <v>2074</v>
      </c>
      <c r="LWJ1002" t="s">
        <v>2074</v>
      </c>
      <c r="LWK1002" t="s">
        <v>2074</v>
      </c>
      <c r="LWL1002" t="s">
        <v>2074</v>
      </c>
      <c r="LWM1002" t="s">
        <v>2074</v>
      </c>
      <c r="LWN1002" t="s">
        <v>2074</v>
      </c>
      <c r="LWO1002" t="s">
        <v>2074</v>
      </c>
      <c r="LWP1002" t="s">
        <v>2074</v>
      </c>
      <c r="LWQ1002" t="s">
        <v>2074</v>
      </c>
      <c r="LWR1002" t="s">
        <v>2074</v>
      </c>
      <c r="LWS1002" t="s">
        <v>2074</v>
      </c>
      <c r="LWT1002" t="s">
        <v>2074</v>
      </c>
      <c r="LWU1002" t="s">
        <v>2074</v>
      </c>
      <c r="LWV1002" t="s">
        <v>2074</v>
      </c>
      <c r="LWW1002" t="s">
        <v>2074</v>
      </c>
      <c r="LWX1002" t="s">
        <v>2074</v>
      </c>
      <c r="LWY1002" t="s">
        <v>2074</v>
      </c>
      <c r="LWZ1002" t="s">
        <v>2074</v>
      </c>
      <c r="LXA1002" t="s">
        <v>2074</v>
      </c>
      <c r="LXB1002" t="s">
        <v>2074</v>
      </c>
      <c r="LXC1002" t="s">
        <v>2074</v>
      </c>
      <c r="LXD1002" t="s">
        <v>2074</v>
      </c>
      <c r="LXE1002" t="s">
        <v>2074</v>
      </c>
      <c r="LXF1002" t="s">
        <v>2074</v>
      </c>
      <c r="LXG1002" t="s">
        <v>2074</v>
      </c>
      <c r="LXH1002" t="s">
        <v>2074</v>
      </c>
      <c r="LXI1002" t="s">
        <v>2074</v>
      </c>
      <c r="LXJ1002" t="s">
        <v>2074</v>
      </c>
      <c r="LXK1002" t="s">
        <v>2074</v>
      </c>
      <c r="LXL1002" t="s">
        <v>2074</v>
      </c>
      <c r="LXM1002" t="s">
        <v>2074</v>
      </c>
      <c r="LXN1002" t="s">
        <v>2074</v>
      </c>
      <c r="LXO1002" t="s">
        <v>2074</v>
      </c>
      <c r="LXP1002" t="s">
        <v>2074</v>
      </c>
      <c r="LXQ1002" t="s">
        <v>2074</v>
      </c>
      <c r="LXR1002" t="s">
        <v>2074</v>
      </c>
      <c r="LXS1002" t="s">
        <v>2074</v>
      </c>
      <c r="LXT1002" t="s">
        <v>2074</v>
      </c>
      <c r="LXU1002" t="s">
        <v>2074</v>
      </c>
      <c r="LXV1002" t="s">
        <v>2074</v>
      </c>
      <c r="LXW1002" t="s">
        <v>2074</v>
      </c>
      <c r="LXX1002" t="s">
        <v>2074</v>
      </c>
      <c r="LXY1002" t="s">
        <v>2074</v>
      </c>
      <c r="LXZ1002" t="s">
        <v>2074</v>
      </c>
      <c r="LYA1002" t="s">
        <v>2074</v>
      </c>
      <c r="LYB1002" t="s">
        <v>2074</v>
      </c>
      <c r="LYC1002" t="s">
        <v>2074</v>
      </c>
      <c r="LYD1002" t="s">
        <v>2074</v>
      </c>
      <c r="LYE1002" t="s">
        <v>2074</v>
      </c>
      <c r="LYF1002" t="s">
        <v>2074</v>
      </c>
      <c r="LYG1002" t="s">
        <v>2074</v>
      </c>
      <c r="LYH1002" t="s">
        <v>2074</v>
      </c>
      <c r="LYI1002" t="s">
        <v>2074</v>
      </c>
      <c r="LYJ1002" t="s">
        <v>2074</v>
      </c>
      <c r="LYK1002" t="s">
        <v>2074</v>
      </c>
      <c r="LYL1002" t="s">
        <v>2074</v>
      </c>
      <c r="LYM1002" t="s">
        <v>2074</v>
      </c>
      <c r="LYN1002" t="s">
        <v>2074</v>
      </c>
      <c r="LYO1002" t="s">
        <v>2074</v>
      </c>
      <c r="LYP1002" t="s">
        <v>2074</v>
      </c>
      <c r="LYQ1002" t="s">
        <v>2074</v>
      </c>
      <c r="LYR1002" t="s">
        <v>2074</v>
      </c>
      <c r="LYS1002" t="s">
        <v>2074</v>
      </c>
      <c r="LYT1002" t="s">
        <v>2074</v>
      </c>
      <c r="LYU1002" t="s">
        <v>2074</v>
      </c>
      <c r="LYV1002" t="s">
        <v>2074</v>
      </c>
      <c r="LYW1002" t="s">
        <v>2074</v>
      </c>
      <c r="LYX1002" t="s">
        <v>2074</v>
      </c>
      <c r="LYY1002" t="s">
        <v>2074</v>
      </c>
      <c r="LYZ1002" t="s">
        <v>2074</v>
      </c>
      <c r="LZA1002" t="s">
        <v>2074</v>
      </c>
      <c r="LZB1002" t="s">
        <v>2074</v>
      </c>
      <c r="LZC1002" t="s">
        <v>2074</v>
      </c>
      <c r="LZD1002" t="s">
        <v>2074</v>
      </c>
      <c r="LZE1002" t="s">
        <v>2074</v>
      </c>
      <c r="LZF1002" t="s">
        <v>2074</v>
      </c>
      <c r="LZG1002" t="s">
        <v>2074</v>
      </c>
      <c r="LZH1002" t="s">
        <v>2074</v>
      </c>
      <c r="LZI1002" t="s">
        <v>2074</v>
      </c>
      <c r="LZJ1002" t="s">
        <v>2074</v>
      </c>
      <c r="LZK1002" t="s">
        <v>2074</v>
      </c>
      <c r="LZL1002" t="s">
        <v>2074</v>
      </c>
      <c r="LZM1002" t="s">
        <v>2074</v>
      </c>
      <c r="LZN1002" t="s">
        <v>2074</v>
      </c>
      <c r="LZO1002" t="s">
        <v>2074</v>
      </c>
      <c r="LZP1002" t="s">
        <v>2074</v>
      </c>
      <c r="LZQ1002" t="s">
        <v>2074</v>
      </c>
      <c r="LZR1002" t="s">
        <v>2074</v>
      </c>
      <c r="LZS1002" t="s">
        <v>2074</v>
      </c>
      <c r="LZT1002" t="s">
        <v>2074</v>
      </c>
      <c r="LZU1002" t="s">
        <v>2074</v>
      </c>
      <c r="LZV1002" t="s">
        <v>2074</v>
      </c>
      <c r="LZW1002" t="s">
        <v>2074</v>
      </c>
      <c r="LZX1002" t="s">
        <v>2074</v>
      </c>
      <c r="LZY1002" t="s">
        <v>2074</v>
      </c>
      <c r="LZZ1002" t="s">
        <v>2074</v>
      </c>
      <c r="MAA1002" t="s">
        <v>2074</v>
      </c>
      <c r="MAB1002" t="s">
        <v>2074</v>
      </c>
      <c r="MAC1002" t="s">
        <v>2074</v>
      </c>
      <c r="MAD1002" t="s">
        <v>2074</v>
      </c>
      <c r="MAE1002" t="s">
        <v>2074</v>
      </c>
      <c r="MAF1002" t="s">
        <v>2074</v>
      </c>
      <c r="MAG1002" t="s">
        <v>2074</v>
      </c>
      <c r="MAH1002" t="s">
        <v>2074</v>
      </c>
      <c r="MAI1002" t="s">
        <v>2074</v>
      </c>
      <c r="MAJ1002" t="s">
        <v>2074</v>
      </c>
      <c r="MAK1002" t="s">
        <v>2074</v>
      </c>
      <c r="MAL1002" t="s">
        <v>2074</v>
      </c>
      <c r="MAM1002" t="s">
        <v>2074</v>
      </c>
      <c r="MAN1002" t="s">
        <v>2074</v>
      </c>
      <c r="MAO1002" t="s">
        <v>2074</v>
      </c>
      <c r="MAP1002" t="s">
        <v>2074</v>
      </c>
      <c r="MAQ1002" t="s">
        <v>2074</v>
      </c>
      <c r="MAR1002" t="s">
        <v>2074</v>
      </c>
      <c r="MAS1002" t="s">
        <v>2074</v>
      </c>
      <c r="MAT1002" t="s">
        <v>2074</v>
      </c>
      <c r="MAU1002" t="s">
        <v>2074</v>
      </c>
      <c r="MAV1002" t="s">
        <v>2074</v>
      </c>
      <c r="MAW1002" t="s">
        <v>2074</v>
      </c>
      <c r="MAX1002" t="s">
        <v>2074</v>
      </c>
      <c r="MAY1002" t="s">
        <v>2074</v>
      </c>
      <c r="MAZ1002" t="s">
        <v>2074</v>
      </c>
      <c r="MBA1002" t="s">
        <v>2074</v>
      </c>
      <c r="MBB1002" t="s">
        <v>2074</v>
      </c>
      <c r="MBC1002" t="s">
        <v>2074</v>
      </c>
      <c r="MBD1002" t="s">
        <v>2074</v>
      </c>
      <c r="MBE1002" t="s">
        <v>2074</v>
      </c>
      <c r="MBF1002" t="s">
        <v>2074</v>
      </c>
      <c r="MBG1002" t="s">
        <v>2074</v>
      </c>
      <c r="MBH1002" t="s">
        <v>2074</v>
      </c>
      <c r="MBI1002" t="s">
        <v>2074</v>
      </c>
      <c r="MBJ1002" t="s">
        <v>2074</v>
      </c>
      <c r="MBK1002" t="s">
        <v>2074</v>
      </c>
      <c r="MBL1002" t="s">
        <v>2074</v>
      </c>
      <c r="MBM1002" t="s">
        <v>2074</v>
      </c>
      <c r="MBN1002" t="s">
        <v>2074</v>
      </c>
      <c r="MBO1002" t="s">
        <v>2074</v>
      </c>
      <c r="MBP1002" t="s">
        <v>2074</v>
      </c>
      <c r="MBQ1002" t="s">
        <v>2074</v>
      </c>
      <c r="MBR1002" t="s">
        <v>2074</v>
      </c>
      <c r="MBS1002" t="s">
        <v>2074</v>
      </c>
      <c r="MBT1002" t="s">
        <v>2074</v>
      </c>
      <c r="MBU1002" t="s">
        <v>2074</v>
      </c>
      <c r="MBV1002" t="s">
        <v>2074</v>
      </c>
      <c r="MBW1002" t="s">
        <v>2074</v>
      </c>
      <c r="MBX1002" t="s">
        <v>2074</v>
      </c>
      <c r="MBY1002" t="s">
        <v>2074</v>
      </c>
      <c r="MBZ1002" t="s">
        <v>2074</v>
      </c>
      <c r="MCA1002" t="s">
        <v>2074</v>
      </c>
      <c r="MCB1002" t="s">
        <v>2074</v>
      </c>
      <c r="MCC1002" t="s">
        <v>2074</v>
      </c>
      <c r="MCD1002" t="s">
        <v>2074</v>
      </c>
      <c r="MCE1002" t="s">
        <v>2074</v>
      </c>
      <c r="MCF1002" t="s">
        <v>2074</v>
      </c>
      <c r="MCG1002" t="s">
        <v>2074</v>
      </c>
      <c r="MCH1002" t="s">
        <v>2074</v>
      </c>
      <c r="MCI1002" t="s">
        <v>2074</v>
      </c>
      <c r="MCJ1002" t="s">
        <v>2074</v>
      </c>
      <c r="MCK1002" t="s">
        <v>2074</v>
      </c>
      <c r="MCL1002" t="s">
        <v>2074</v>
      </c>
      <c r="MCM1002" t="s">
        <v>2074</v>
      </c>
      <c r="MCN1002" t="s">
        <v>2074</v>
      </c>
      <c r="MCO1002" t="s">
        <v>2074</v>
      </c>
      <c r="MCP1002" t="s">
        <v>2074</v>
      </c>
      <c r="MCQ1002" t="s">
        <v>2074</v>
      </c>
      <c r="MCR1002" t="s">
        <v>2074</v>
      </c>
      <c r="MCS1002" t="s">
        <v>2074</v>
      </c>
      <c r="MCT1002" t="s">
        <v>2074</v>
      </c>
      <c r="MCU1002" t="s">
        <v>2074</v>
      </c>
      <c r="MCV1002" t="s">
        <v>2074</v>
      </c>
      <c r="MCW1002" t="s">
        <v>2074</v>
      </c>
      <c r="MCX1002" t="s">
        <v>2074</v>
      </c>
      <c r="MCY1002" t="s">
        <v>2074</v>
      </c>
      <c r="MCZ1002" t="s">
        <v>2074</v>
      </c>
      <c r="MDA1002" t="s">
        <v>2074</v>
      </c>
      <c r="MDB1002" t="s">
        <v>2074</v>
      </c>
      <c r="MDC1002" t="s">
        <v>2074</v>
      </c>
      <c r="MDD1002" t="s">
        <v>2074</v>
      </c>
      <c r="MDE1002" t="s">
        <v>2074</v>
      </c>
      <c r="MDF1002" t="s">
        <v>2074</v>
      </c>
      <c r="MDG1002" t="s">
        <v>2074</v>
      </c>
      <c r="MDH1002" t="s">
        <v>2074</v>
      </c>
      <c r="MDI1002" t="s">
        <v>2074</v>
      </c>
      <c r="MDJ1002" t="s">
        <v>2074</v>
      </c>
      <c r="MDK1002" t="s">
        <v>2074</v>
      </c>
      <c r="MDL1002" t="s">
        <v>2074</v>
      </c>
      <c r="MDM1002" t="s">
        <v>2074</v>
      </c>
      <c r="MDN1002" t="s">
        <v>2074</v>
      </c>
      <c r="MDO1002" t="s">
        <v>2074</v>
      </c>
      <c r="MDP1002" t="s">
        <v>2074</v>
      </c>
      <c r="MDQ1002" t="s">
        <v>2074</v>
      </c>
      <c r="MDR1002" t="s">
        <v>2074</v>
      </c>
      <c r="MDS1002" t="s">
        <v>2074</v>
      </c>
      <c r="MDT1002" t="s">
        <v>2074</v>
      </c>
      <c r="MDU1002" t="s">
        <v>2074</v>
      </c>
      <c r="MDV1002" t="s">
        <v>2074</v>
      </c>
      <c r="MDW1002" t="s">
        <v>2074</v>
      </c>
      <c r="MDX1002" t="s">
        <v>2074</v>
      </c>
      <c r="MDY1002" t="s">
        <v>2074</v>
      </c>
      <c r="MDZ1002" t="s">
        <v>2074</v>
      </c>
      <c r="MEA1002" t="s">
        <v>2074</v>
      </c>
      <c r="MEB1002" t="s">
        <v>2074</v>
      </c>
      <c r="MEC1002" t="s">
        <v>2074</v>
      </c>
      <c r="MED1002" t="s">
        <v>2074</v>
      </c>
      <c r="MEE1002" t="s">
        <v>2074</v>
      </c>
      <c r="MEF1002" t="s">
        <v>2074</v>
      </c>
      <c r="MEG1002" t="s">
        <v>2074</v>
      </c>
      <c r="MEH1002" t="s">
        <v>2074</v>
      </c>
      <c r="MEI1002" t="s">
        <v>2074</v>
      </c>
      <c r="MEJ1002" t="s">
        <v>2074</v>
      </c>
      <c r="MEK1002" t="s">
        <v>2074</v>
      </c>
      <c r="MEL1002" t="s">
        <v>2074</v>
      </c>
      <c r="MEM1002" t="s">
        <v>2074</v>
      </c>
      <c r="MEN1002" t="s">
        <v>2074</v>
      </c>
      <c r="MEO1002" t="s">
        <v>2074</v>
      </c>
      <c r="MEP1002" t="s">
        <v>2074</v>
      </c>
      <c r="MEQ1002" t="s">
        <v>2074</v>
      </c>
      <c r="MER1002" t="s">
        <v>2074</v>
      </c>
      <c r="MES1002" t="s">
        <v>2074</v>
      </c>
      <c r="MET1002" t="s">
        <v>2074</v>
      </c>
      <c r="MEU1002" t="s">
        <v>2074</v>
      </c>
      <c r="MEV1002" t="s">
        <v>2074</v>
      </c>
      <c r="MEW1002" t="s">
        <v>2074</v>
      </c>
      <c r="MEX1002" t="s">
        <v>2074</v>
      </c>
      <c r="MEY1002" t="s">
        <v>2074</v>
      </c>
      <c r="MEZ1002" t="s">
        <v>2074</v>
      </c>
      <c r="MFA1002" t="s">
        <v>2074</v>
      </c>
      <c r="MFB1002" t="s">
        <v>2074</v>
      </c>
      <c r="MFC1002" t="s">
        <v>2074</v>
      </c>
      <c r="MFD1002" t="s">
        <v>2074</v>
      </c>
      <c r="MFE1002" t="s">
        <v>2074</v>
      </c>
      <c r="MFF1002" t="s">
        <v>2074</v>
      </c>
      <c r="MFG1002" t="s">
        <v>2074</v>
      </c>
      <c r="MFH1002" t="s">
        <v>2074</v>
      </c>
      <c r="MFI1002" t="s">
        <v>2074</v>
      </c>
      <c r="MFJ1002" t="s">
        <v>2074</v>
      </c>
      <c r="MFK1002" t="s">
        <v>2074</v>
      </c>
      <c r="MFL1002" t="s">
        <v>2074</v>
      </c>
      <c r="MFM1002" t="s">
        <v>2074</v>
      </c>
      <c r="MFN1002" t="s">
        <v>2074</v>
      </c>
      <c r="MFO1002" t="s">
        <v>2074</v>
      </c>
      <c r="MFP1002" t="s">
        <v>2074</v>
      </c>
      <c r="MFQ1002" t="s">
        <v>2074</v>
      </c>
      <c r="MFR1002" t="s">
        <v>2074</v>
      </c>
      <c r="MFS1002" t="s">
        <v>2074</v>
      </c>
      <c r="MFT1002" t="s">
        <v>2074</v>
      </c>
      <c r="MFU1002" t="s">
        <v>2074</v>
      </c>
      <c r="MFV1002" t="s">
        <v>2074</v>
      </c>
      <c r="MFW1002" t="s">
        <v>2074</v>
      </c>
      <c r="MFX1002" t="s">
        <v>2074</v>
      </c>
      <c r="MFY1002" t="s">
        <v>2074</v>
      </c>
      <c r="MFZ1002" t="s">
        <v>2074</v>
      </c>
      <c r="MGA1002" t="s">
        <v>2074</v>
      </c>
      <c r="MGB1002" t="s">
        <v>2074</v>
      </c>
      <c r="MGC1002" t="s">
        <v>2074</v>
      </c>
      <c r="MGD1002" t="s">
        <v>2074</v>
      </c>
      <c r="MGE1002" t="s">
        <v>2074</v>
      </c>
      <c r="MGF1002" t="s">
        <v>2074</v>
      </c>
      <c r="MGG1002" t="s">
        <v>2074</v>
      </c>
      <c r="MGH1002" t="s">
        <v>2074</v>
      </c>
      <c r="MGI1002" t="s">
        <v>2074</v>
      </c>
      <c r="MGJ1002" t="s">
        <v>2074</v>
      </c>
      <c r="MGK1002" t="s">
        <v>2074</v>
      </c>
      <c r="MGL1002" t="s">
        <v>2074</v>
      </c>
      <c r="MGM1002" t="s">
        <v>2074</v>
      </c>
      <c r="MGN1002" t="s">
        <v>2074</v>
      </c>
      <c r="MGO1002" t="s">
        <v>2074</v>
      </c>
      <c r="MGP1002" t="s">
        <v>2074</v>
      </c>
      <c r="MGQ1002" t="s">
        <v>2074</v>
      </c>
      <c r="MGR1002" t="s">
        <v>2074</v>
      </c>
      <c r="MGS1002" t="s">
        <v>2074</v>
      </c>
      <c r="MGT1002" t="s">
        <v>2074</v>
      </c>
      <c r="MGU1002" t="s">
        <v>2074</v>
      </c>
      <c r="MGV1002" t="s">
        <v>2074</v>
      </c>
      <c r="MGW1002" t="s">
        <v>2074</v>
      </c>
      <c r="MGX1002" t="s">
        <v>2074</v>
      </c>
      <c r="MGY1002" t="s">
        <v>2074</v>
      </c>
      <c r="MGZ1002" t="s">
        <v>2074</v>
      </c>
      <c r="MHA1002" t="s">
        <v>2074</v>
      </c>
      <c r="MHB1002" t="s">
        <v>2074</v>
      </c>
      <c r="MHC1002" t="s">
        <v>2074</v>
      </c>
      <c r="MHD1002" t="s">
        <v>2074</v>
      </c>
      <c r="MHE1002" t="s">
        <v>2074</v>
      </c>
      <c r="MHF1002" t="s">
        <v>2074</v>
      </c>
      <c r="MHG1002" t="s">
        <v>2074</v>
      </c>
      <c r="MHH1002" t="s">
        <v>2074</v>
      </c>
      <c r="MHI1002" t="s">
        <v>2074</v>
      </c>
      <c r="MHJ1002" t="s">
        <v>2074</v>
      </c>
      <c r="MHK1002" t="s">
        <v>2074</v>
      </c>
      <c r="MHL1002" t="s">
        <v>2074</v>
      </c>
      <c r="MHM1002" t="s">
        <v>2074</v>
      </c>
      <c r="MHN1002" t="s">
        <v>2074</v>
      </c>
      <c r="MHO1002" t="s">
        <v>2074</v>
      </c>
      <c r="MHP1002" t="s">
        <v>2074</v>
      </c>
      <c r="MHQ1002" t="s">
        <v>2074</v>
      </c>
      <c r="MHR1002" t="s">
        <v>2074</v>
      </c>
      <c r="MHS1002" t="s">
        <v>2074</v>
      </c>
      <c r="MHT1002" t="s">
        <v>2074</v>
      </c>
      <c r="MHU1002" t="s">
        <v>2074</v>
      </c>
      <c r="MHV1002" t="s">
        <v>2074</v>
      </c>
      <c r="MHW1002" t="s">
        <v>2074</v>
      </c>
      <c r="MHX1002" t="s">
        <v>2074</v>
      </c>
      <c r="MHY1002" t="s">
        <v>2074</v>
      </c>
      <c r="MHZ1002" t="s">
        <v>2074</v>
      </c>
      <c r="MIA1002" t="s">
        <v>2074</v>
      </c>
      <c r="MIB1002" t="s">
        <v>2074</v>
      </c>
      <c r="MIC1002" t="s">
        <v>2074</v>
      </c>
      <c r="MID1002" t="s">
        <v>2074</v>
      </c>
      <c r="MIE1002" t="s">
        <v>2074</v>
      </c>
      <c r="MIF1002" t="s">
        <v>2074</v>
      </c>
      <c r="MIG1002" t="s">
        <v>2074</v>
      </c>
      <c r="MIH1002" t="s">
        <v>2074</v>
      </c>
      <c r="MII1002" t="s">
        <v>2074</v>
      </c>
      <c r="MIJ1002" t="s">
        <v>2074</v>
      </c>
      <c r="MIK1002" t="s">
        <v>2074</v>
      </c>
      <c r="MIL1002" t="s">
        <v>2074</v>
      </c>
      <c r="MIM1002" t="s">
        <v>2074</v>
      </c>
      <c r="MIN1002" t="s">
        <v>2074</v>
      </c>
      <c r="MIO1002" t="s">
        <v>2074</v>
      </c>
      <c r="MIP1002" t="s">
        <v>2074</v>
      </c>
      <c r="MIQ1002" t="s">
        <v>2074</v>
      </c>
      <c r="MIR1002" t="s">
        <v>2074</v>
      </c>
      <c r="MIS1002" t="s">
        <v>2074</v>
      </c>
      <c r="MIT1002" t="s">
        <v>2074</v>
      </c>
      <c r="MIU1002" t="s">
        <v>2074</v>
      </c>
      <c r="MIV1002" t="s">
        <v>2074</v>
      </c>
      <c r="MIW1002" t="s">
        <v>2074</v>
      </c>
      <c r="MIX1002" t="s">
        <v>2074</v>
      </c>
      <c r="MIY1002" t="s">
        <v>2074</v>
      </c>
      <c r="MIZ1002" t="s">
        <v>2074</v>
      </c>
      <c r="MJA1002" t="s">
        <v>2074</v>
      </c>
      <c r="MJB1002" t="s">
        <v>2074</v>
      </c>
      <c r="MJC1002" t="s">
        <v>2074</v>
      </c>
      <c r="MJD1002" t="s">
        <v>2074</v>
      </c>
      <c r="MJE1002" t="s">
        <v>2074</v>
      </c>
      <c r="MJF1002" t="s">
        <v>2074</v>
      </c>
      <c r="MJG1002" t="s">
        <v>2074</v>
      </c>
      <c r="MJH1002" t="s">
        <v>2074</v>
      </c>
      <c r="MJI1002" t="s">
        <v>2074</v>
      </c>
      <c r="MJJ1002" t="s">
        <v>2074</v>
      </c>
      <c r="MJK1002" t="s">
        <v>2074</v>
      </c>
      <c r="MJL1002" t="s">
        <v>2074</v>
      </c>
      <c r="MJM1002" t="s">
        <v>2074</v>
      </c>
      <c r="MJN1002" t="s">
        <v>2074</v>
      </c>
      <c r="MJO1002" t="s">
        <v>2074</v>
      </c>
      <c r="MJP1002" t="s">
        <v>2074</v>
      </c>
      <c r="MJQ1002" t="s">
        <v>2074</v>
      </c>
      <c r="MJR1002" t="s">
        <v>2074</v>
      </c>
      <c r="MJS1002" t="s">
        <v>2074</v>
      </c>
      <c r="MJT1002" t="s">
        <v>2074</v>
      </c>
      <c r="MJU1002" t="s">
        <v>2074</v>
      </c>
      <c r="MJV1002" t="s">
        <v>2074</v>
      </c>
      <c r="MJW1002" t="s">
        <v>2074</v>
      </c>
      <c r="MJX1002" t="s">
        <v>2074</v>
      </c>
      <c r="MJY1002" t="s">
        <v>2074</v>
      </c>
      <c r="MJZ1002" t="s">
        <v>2074</v>
      </c>
      <c r="MKA1002" t="s">
        <v>2074</v>
      </c>
      <c r="MKB1002" t="s">
        <v>2074</v>
      </c>
      <c r="MKC1002" t="s">
        <v>2074</v>
      </c>
      <c r="MKD1002" t="s">
        <v>2074</v>
      </c>
      <c r="MKE1002" t="s">
        <v>2074</v>
      </c>
      <c r="MKF1002" t="s">
        <v>2074</v>
      </c>
      <c r="MKG1002" t="s">
        <v>2074</v>
      </c>
      <c r="MKH1002" t="s">
        <v>2074</v>
      </c>
      <c r="MKI1002" t="s">
        <v>2074</v>
      </c>
      <c r="MKJ1002" t="s">
        <v>2074</v>
      </c>
      <c r="MKK1002" t="s">
        <v>2074</v>
      </c>
      <c r="MKL1002" t="s">
        <v>2074</v>
      </c>
      <c r="MKM1002" t="s">
        <v>2074</v>
      </c>
      <c r="MKN1002" t="s">
        <v>2074</v>
      </c>
      <c r="MKO1002" t="s">
        <v>2074</v>
      </c>
      <c r="MKP1002" t="s">
        <v>2074</v>
      </c>
      <c r="MKQ1002" t="s">
        <v>2074</v>
      </c>
      <c r="MKR1002" t="s">
        <v>2074</v>
      </c>
      <c r="MKS1002" t="s">
        <v>2074</v>
      </c>
      <c r="MKT1002" t="s">
        <v>2074</v>
      </c>
      <c r="MKU1002" t="s">
        <v>2074</v>
      </c>
      <c r="MKV1002" t="s">
        <v>2074</v>
      </c>
      <c r="MKW1002" t="s">
        <v>2074</v>
      </c>
      <c r="MKX1002" t="s">
        <v>2074</v>
      </c>
      <c r="MKY1002" t="s">
        <v>2074</v>
      </c>
      <c r="MKZ1002" t="s">
        <v>2074</v>
      </c>
      <c r="MLA1002" t="s">
        <v>2074</v>
      </c>
      <c r="MLB1002" t="s">
        <v>2074</v>
      </c>
      <c r="MLC1002" t="s">
        <v>2074</v>
      </c>
      <c r="MLD1002" t="s">
        <v>2074</v>
      </c>
      <c r="MLE1002" t="s">
        <v>2074</v>
      </c>
      <c r="MLF1002" t="s">
        <v>2074</v>
      </c>
      <c r="MLG1002" t="s">
        <v>2074</v>
      </c>
      <c r="MLH1002" t="s">
        <v>2074</v>
      </c>
      <c r="MLI1002" t="s">
        <v>2074</v>
      </c>
      <c r="MLJ1002" t="s">
        <v>2074</v>
      </c>
      <c r="MLK1002" t="s">
        <v>2074</v>
      </c>
      <c r="MLL1002" t="s">
        <v>2074</v>
      </c>
      <c r="MLM1002" t="s">
        <v>2074</v>
      </c>
      <c r="MLN1002" t="s">
        <v>2074</v>
      </c>
      <c r="MLO1002" t="s">
        <v>2074</v>
      </c>
      <c r="MLP1002" t="s">
        <v>2074</v>
      </c>
      <c r="MLQ1002" t="s">
        <v>2074</v>
      </c>
      <c r="MLR1002" t="s">
        <v>2074</v>
      </c>
      <c r="MLS1002" t="s">
        <v>2074</v>
      </c>
      <c r="MLT1002" t="s">
        <v>2074</v>
      </c>
      <c r="MLU1002" t="s">
        <v>2074</v>
      </c>
      <c r="MLV1002" t="s">
        <v>2074</v>
      </c>
      <c r="MLW1002" t="s">
        <v>2074</v>
      </c>
      <c r="MLX1002" t="s">
        <v>2074</v>
      </c>
      <c r="MLY1002" t="s">
        <v>2074</v>
      </c>
      <c r="MLZ1002" t="s">
        <v>2074</v>
      </c>
      <c r="MMA1002" t="s">
        <v>2074</v>
      </c>
      <c r="MMB1002" t="s">
        <v>2074</v>
      </c>
      <c r="MMC1002" t="s">
        <v>2074</v>
      </c>
      <c r="MMD1002" t="s">
        <v>2074</v>
      </c>
      <c r="MME1002" t="s">
        <v>2074</v>
      </c>
      <c r="MMF1002" t="s">
        <v>2074</v>
      </c>
      <c r="MMG1002" t="s">
        <v>2074</v>
      </c>
      <c r="MMH1002" t="s">
        <v>2074</v>
      </c>
      <c r="MMI1002" t="s">
        <v>2074</v>
      </c>
      <c r="MMJ1002" t="s">
        <v>2074</v>
      </c>
      <c r="MMK1002" t="s">
        <v>2074</v>
      </c>
      <c r="MML1002" t="s">
        <v>2074</v>
      </c>
      <c r="MMM1002" t="s">
        <v>2074</v>
      </c>
      <c r="MMN1002" t="s">
        <v>2074</v>
      </c>
      <c r="MMO1002" t="s">
        <v>2074</v>
      </c>
      <c r="MMP1002" t="s">
        <v>2074</v>
      </c>
      <c r="MMQ1002" t="s">
        <v>2074</v>
      </c>
      <c r="MMR1002" t="s">
        <v>2074</v>
      </c>
      <c r="MMS1002" t="s">
        <v>2074</v>
      </c>
      <c r="MMT1002" t="s">
        <v>2074</v>
      </c>
      <c r="MMU1002" t="s">
        <v>2074</v>
      </c>
      <c r="MMV1002" t="s">
        <v>2074</v>
      </c>
      <c r="MMW1002" t="s">
        <v>2074</v>
      </c>
      <c r="MMX1002" t="s">
        <v>2074</v>
      </c>
      <c r="MMY1002" t="s">
        <v>2074</v>
      </c>
      <c r="MMZ1002" t="s">
        <v>2074</v>
      </c>
      <c r="MNA1002" t="s">
        <v>2074</v>
      </c>
      <c r="MNB1002" t="s">
        <v>2074</v>
      </c>
      <c r="MNC1002" t="s">
        <v>2074</v>
      </c>
      <c r="MND1002" t="s">
        <v>2074</v>
      </c>
      <c r="MNE1002" t="s">
        <v>2074</v>
      </c>
      <c r="MNF1002" t="s">
        <v>2074</v>
      </c>
      <c r="MNG1002" t="s">
        <v>2074</v>
      </c>
      <c r="MNH1002" t="s">
        <v>2074</v>
      </c>
      <c r="MNI1002" t="s">
        <v>2074</v>
      </c>
      <c r="MNJ1002" t="s">
        <v>2074</v>
      </c>
      <c r="MNK1002" t="s">
        <v>2074</v>
      </c>
      <c r="MNL1002" t="s">
        <v>2074</v>
      </c>
      <c r="MNM1002" t="s">
        <v>2074</v>
      </c>
      <c r="MNN1002" t="s">
        <v>2074</v>
      </c>
      <c r="MNO1002" t="s">
        <v>2074</v>
      </c>
      <c r="MNP1002" t="s">
        <v>2074</v>
      </c>
      <c r="MNQ1002" t="s">
        <v>2074</v>
      </c>
      <c r="MNR1002" t="s">
        <v>2074</v>
      </c>
      <c r="MNS1002" t="s">
        <v>2074</v>
      </c>
      <c r="MNT1002" t="s">
        <v>2074</v>
      </c>
      <c r="MNU1002" t="s">
        <v>2074</v>
      </c>
      <c r="MNV1002" t="s">
        <v>2074</v>
      </c>
      <c r="MNW1002" t="s">
        <v>2074</v>
      </c>
      <c r="MNX1002" t="s">
        <v>2074</v>
      </c>
      <c r="MNY1002" t="s">
        <v>2074</v>
      </c>
      <c r="MNZ1002" t="s">
        <v>2074</v>
      </c>
      <c r="MOA1002" t="s">
        <v>2074</v>
      </c>
      <c r="MOB1002" t="s">
        <v>2074</v>
      </c>
      <c r="MOC1002" t="s">
        <v>2074</v>
      </c>
      <c r="MOD1002" t="s">
        <v>2074</v>
      </c>
      <c r="MOE1002" t="s">
        <v>2074</v>
      </c>
      <c r="MOF1002" t="s">
        <v>2074</v>
      </c>
      <c r="MOG1002" t="s">
        <v>2074</v>
      </c>
      <c r="MOH1002" t="s">
        <v>2074</v>
      </c>
      <c r="MOI1002" t="s">
        <v>2074</v>
      </c>
      <c r="MOJ1002" t="s">
        <v>2074</v>
      </c>
      <c r="MOK1002" t="s">
        <v>2074</v>
      </c>
      <c r="MOL1002" t="s">
        <v>2074</v>
      </c>
      <c r="MOM1002" t="s">
        <v>2074</v>
      </c>
      <c r="MON1002" t="s">
        <v>2074</v>
      </c>
      <c r="MOO1002" t="s">
        <v>2074</v>
      </c>
      <c r="MOP1002" t="s">
        <v>2074</v>
      </c>
      <c r="MOQ1002" t="s">
        <v>2074</v>
      </c>
      <c r="MOR1002" t="s">
        <v>2074</v>
      </c>
      <c r="MOS1002" t="s">
        <v>2074</v>
      </c>
      <c r="MOT1002" t="s">
        <v>2074</v>
      </c>
      <c r="MOU1002" t="s">
        <v>2074</v>
      </c>
      <c r="MOV1002" t="s">
        <v>2074</v>
      </c>
      <c r="MOW1002" t="s">
        <v>2074</v>
      </c>
      <c r="MOX1002" t="s">
        <v>2074</v>
      </c>
      <c r="MOY1002" t="s">
        <v>2074</v>
      </c>
      <c r="MOZ1002" t="s">
        <v>2074</v>
      </c>
      <c r="MPA1002" t="s">
        <v>2074</v>
      </c>
      <c r="MPB1002" t="s">
        <v>2074</v>
      </c>
      <c r="MPC1002" t="s">
        <v>2074</v>
      </c>
      <c r="MPD1002" t="s">
        <v>2074</v>
      </c>
      <c r="MPE1002" t="s">
        <v>2074</v>
      </c>
      <c r="MPF1002" t="s">
        <v>2074</v>
      </c>
      <c r="MPG1002" t="s">
        <v>2074</v>
      </c>
      <c r="MPH1002" t="s">
        <v>2074</v>
      </c>
      <c r="MPI1002" t="s">
        <v>2074</v>
      </c>
      <c r="MPJ1002" t="s">
        <v>2074</v>
      </c>
      <c r="MPK1002" t="s">
        <v>2074</v>
      </c>
      <c r="MPL1002" t="s">
        <v>2074</v>
      </c>
      <c r="MPM1002" t="s">
        <v>2074</v>
      </c>
      <c r="MPN1002" t="s">
        <v>2074</v>
      </c>
      <c r="MPO1002" t="s">
        <v>2074</v>
      </c>
      <c r="MPP1002" t="s">
        <v>2074</v>
      </c>
      <c r="MPQ1002" t="s">
        <v>2074</v>
      </c>
      <c r="MPR1002" t="s">
        <v>2074</v>
      </c>
      <c r="MPS1002" t="s">
        <v>2074</v>
      </c>
      <c r="MPT1002" t="s">
        <v>2074</v>
      </c>
      <c r="MPU1002" t="s">
        <v>2074</v>
      </c>
      <c r="MPV1002" t="s">
        <v>2074</v>
      </c>
      <c r="MPW1002" t="s">
        <v>2074</v>
      </c>
      <c r="MPX1002" t="s">
        <v>2074</v>
      </c>
      <c r="MPY1002" t="s">
        <v>2074</v>
      </c>
      <c r="MPZ1002" t="s">
        <v>2074</v>
      </c>
      <c r="MQA1002" t="s">
        <v>2074</v>
      </c>
      <c r="MQB1002" t="s">
        <v>2074</v>
      </c>
      <c r="MQC1002" t="s">
        <v>2074</v>
      </c>
      <c r="MQD1002" t="s">
        <v>2074</v>
      </c>
      <c r="MQE1002" t="s">
        <v>2074</v>
      </c>
      <c r="MQF1002" t="s">
        <v>2074</v>
      </c>
      <c r="MQG1002" t="s">
        <v>2074</v>
      </c>
      <c r="MQH1002" t="s">
        <v>2074</v>
      </c>
      <c r="MQI1002" t="s">
        <v>2074</v>
      </c>
      <c r="MQJ1002" t="s">
        <v>2074</v>
      </c>
      <c r="MQK1002" t="s">
        <v>2074</v>
      </c>
      <c r="MQL1002" t="s">
        <v>2074</v>
      </c>
      <c r="MQM1002" t="s">
        <v>2074</v>
      </c>
      <c r="MQN1002" t="s">
        <v>2074</v>
      </c>
      <c r="MQO1002" t="s">
        <v>2074</v>
      </c>
      <c r="MQP1002" t="s">
        <v>2074</v>
      </c>
      <c r="MQQ1002" t="s">
        <v>2074</v>
      </c>
      <c r="MQR1002" t="s">
        <v>2074</v>
      </c>
      <c r="MQS1002" t="s">
        <v>2074</v>
      </c>
      <c r="MQT1002" t="s">
        <v>2074</v>
      </c>
      <c r="MQU1002" t="s">
        <v>2074</v>
      </c>
      <c r="MQV1002" t="s">
        <v>2074</v>
      </c>
      <c r="MQW1002" t="s">
        <v>2074</v>
      </c>
      <c r="MQX1002" t="s">
        <v>2074</v>
      </c>
      <c r="MQY1002" t="s">
        <v>2074</v>
      </c>
      <c r="MQZ1002" t="s">
        <v>2074</v>
      </c>
      <c r="MRA1002" t="s">
        <v>2074</v>
      </c>
      <c r="MRB1002" t="s">
        <v>2074</v>
      </c>
      <c r="MRC1002" t="s">
        <v>2074</v>
      </c>
      <c r="MRD1002" t="s">
        <v>2074</v>
      </c>
      <c r="MRE1002" t="s">
        <v>2074</v>
      </c>
      <c r="MRF1002" t="s">
        <v>2074</v>
      </c>
      <c r="MRG1002" t="s">
        <v>2074</v>
      </c>
      <c r="MRH1002" t="s">
        <v>2074</v>
      </c>
      <c r="MRI1002" t="s">
        <v>2074</v>
      </c>
      <c r="MRJ1002" t="s">
        <v>2074</v>
      </c>
      <c r="MRK1002" t="s">
        <v>2074</v>
      </c>
      <c r="MRL1002" t="s">
        <v>2074</v>
      </c>
      <c r="MRM1002" t="s">
        <v>2074</v>
      </c>
      <c r="MRN1002" t="s">
        <v>2074</v>
      </c>
      <c r="MRO1002" t="s">
        <v>2074</v>
      </c>
      <c r="MRP1002" t="s">
        <v>2074</v>
      </c>
      <c r="MRQ1002" t="s">
        <v>2074</v>
      </c>
      <c r="MRR1002" t="s">
        <v>2074</v>
      </c>
      <c r="MRS1002" t="s">
        <v>2074</v>
      </c>
      <c r="MRT1002" t="s">
        <v>2074</v>
      </c>
      <c r="MRU1002" t="s">
        <v>2074</v>
      </c>
      <c r="MRV1002" t="s">
        <v>2074</v>
      </c>
      <c r="MRW1002" t="s">
        <v>2074</v>
      </c>
      <c r="MRX1002" t="s">
        <v>2074</v>
      </c>
      <c r="MRY1002" t="s">
        <v>2074</v>
      </c>
      <c r="MRZ1002" t="s">
        <v>2074</v>
      </c>
      <c r="MSA1002" t="s">
        <v>2074</v>
      </c>
      <c r="MSB1002" t="s">
        <v>2074</v>
      </c>
      <c r="MSC1002" t="s">
        <v>2074</v>
      </c>
      <c r="MSD1002" t="s">
        <v>2074</v>
      </c>
      <c r="MSE1002" t="s">
        <v>2074</v>
      </c>
      <c r="MSF1002" t="s">
        <v>2074</v>
      </c>
      <c r="MSG1002" t="s">
        <v>2074</v>
      </c>
      <c r="MSH1002" t="s">
        <v>2074</v>
      </c>
      <c r="MSI1002" t="s">
        <v>2074</v>
      </c>
      <c r="MSJ1002" t="s">
        <v>2074</v>
      </c>
      <c r="MSK1002" t="s">
        <v>2074</v>
      </c>
      <c r="MSL1002" t="s">
        <v>2074</v>
      </c>
      <c r="MSM1002" t="s">
        <v>2074</v>
      </c>
      <c r="MSN1002" t="s">
        <v>2074</v>
      </c>
      <c r="MSO1002" t="s">
        <v>2074</v>
      </c>
      <c r="MSP1002" t="s">
        <v>2074</v>
      </c>
      <c r="MSQ1002" t="s">
        <v>2074</v>
      </c>
      <c r="MSR1002" t="s">
        <v>2074</v>
      </c>
      <c r="MSS1002" t="s">
        <v>2074</v>
      </c>
      <c r="MST1002" t="s">
        <v>2074</v>
      </c>
      <c r="MSU1002" t="s">
        <v>2074</v>
      </c>
      <c r="MSV1002" t="s">
        <v>2074</v>
      </c>
      <c r="MSW1002" t="s">
        <v>2074</v>
      </c>
      <c r="MSX1002" t="s">
        <v>2074</v>
      </c>
      <c r="MSY1002" t="s">
        <v>2074</v>
      </c>
      <c r="MSZ1002" t="s">
        <v>2074</v>
      </c>
      <c r="MTA1002" t="s">
        <v>2074</v>
      </c>
      <c r="MTB1002" t="s">
        <v>2074</v>
      </c>
      <c r="MTC1002" t="s">
        <v>2074</v>
      </c>
      <c r="MTD1002" t="s">
        <v>2074</v>
      </c>
      <c r="MTE1002" t="s">
        <v>2074</v>
      </c>
      <c r="MTF1002" t="s">
        <v>2074</v>
      </c>
      <c r="MTG1002" t="s">
        <v>2074</v>
      </c>
      <c r="MTH1002" t="s">
        <v>2074</v>
      </c>
      <c r="MTI1002" t="s">
        <v>2074</v>
      </c>
      <c r="MTJ1002" t="s">
        <v>2074</v>
      </c>
      <c r="MTK1002" t="s">
        <v>2074</v>
      </c>
      <c r="MTL1002" t="s">
        <v>2074</v>
      </c>
      <c r="MTM1002" t="s">
        <v>2074</v>
      </c>
      <c r="MTN1002" t="s">
        <v>2074</v>
      </c>
      <c r="MTO1002" t="s">
        <v>2074</v>
      </c>
      <c r="MTP1002" t="s">
        <v>2074</v>
      </c>
      <c r="MTQ1002" t="s">
        <v>2074</v>
      </c>
      <c r="MTR1002" t="s">
        <v>2074</v>
      </c>
      <c r="MTS1002" t="s">
        <v>2074</v>
      </c>
      <c r="MTT1002" t="s">
        <v>2074</v>
      </c>
      <c r="MTU1002" t="s">
        <v>2074</v>
      </c>
      <c r="MTV1002" t="s">
        <v>2074</v>
      </c>
      <c r="MTW1002" t="s">
        <v>2074</v>
      </c>
      <c r="MTX1002" t="s">
        <v>2074</v>
      </c>
      <c r="MTY1002" t="s">
        <v>2074</v>
      </c>
      <c r="MTZ1002" t="s">
        <v>2074</v>
      </c>
      <c r="MUA1002" t="s">
        <v>2074</v>
      </c>
      <c r="MUB1002" t="s">
        <v>2074</v>
      </c>
      <c r="MUC1002" t="s">
        <v>2074</v>
      </c>
      <c r="MUD1002" t="s">
        <v>2074</v>
      </c>
      <c r="MUE1002" t="s">
        <v>2074</v>
      </c>
      <c r="MUF1002" t="s">
        <v>2074</v>
      </c>
      <c r="MUG1002" t="s">
        <v>2074</v>
      </c>
      <c r="MUH1002" t="s">
        <v>2074</v>
      </c>
      <c r="MUI1002" t="s">
        <v>2074</v>
      </c>
      <c r="MUJ1002" t="s">
        <v>2074</v>
      </c>
      <c r="MUK1002" t="s">
        <v>2074</v>
      </c>
      <c r="MUL1002" t="s">
        <v>2074</v>
      </c>
      <c r="MUM1002" t="s">
        <v>2074</v>
      </c>
      <c r="MUN1002" t="s">
        <v>2074</v>
      </c>
      <c r="MUO1002" t="s">
        <v>2074</v>
      </c>
      <c r="MUP1002" t="s">
        <v>2074</v>
      </c>
      <c r="MUQ1002" t="s">
        <v>2074</v>
      </c>
      <c r="MUR1002" t="s">
        <v>2074</v>
      </c>
      <c r="MUS1002" t="s">
        <v>2074</v>
      </c>
      <c r="MUT1002" t="s">
        <v>2074</v>
      </c>
      <c r="MUU1002" t="s">
        <v>2074</v>
      </c>
      <c r="MUV1002" t="s">
        <v>2074</v>
      </c>
      <c r="MUW1002" t="s">
        <v>2074</v>
      </c>
      <c r="MUX1002" t="s">
        <v>2074</v>
      </c>
      <c r="MUY1002" t="s">
        <v>2074</v>
      </c>
      <c r="MUZ1002" t="s">
        <v>2074</v>
      </c>
      <c r="MVA1002" t="s">
        <v>2074</v>
      </c>
      <c r="MVB1002" t="s">
        <v>2074</v>
      </c>
      <c r="MVC1002" t="s">
        <v>2074</v>
      </c>
      <c r="MVD1002" t="s">
        <v>2074</v>
      </c>
      <c r="MVE1002" t="s">
        <v>2074</v>
      </c>
      <c r="MVF1002" t="s">
        <v>2074</v>
      </c>
      <c r="MVG1002" t="s">
        <v>2074</v>
      </c>
      <c r="MVH1002" t="s">
        <v>2074</v>
      </c>
      <c r="MVI1002" t="s">
        <v>2074</v>
      </c>
      <c r="MVJ1002" t="s">
        <v>2074</v>
      </c>
      <c r="MVK1002" t="s">
        <v>2074</v>
      </c>
      <c r="MVL1002" t="s">
        <v>2074</v>
      </c>
      <c r="MVM1002" t="s">
        <v>2074</v>
      </c>
      <c r="MVN1002" t="s">
        <v>2074</v>
      </c>
      <c r="MVO1002" t="s">
        <v>2074</v>
      </c>
      <c r="MVP1002" t="s">
        <v>2074</v>
      </c>
      <c r="MVQ1002" t="s">
        <v>2074</v>
      </c>
      <c r="MVR1002" t="s">
        <v>2074</v>
      </c>
      <c r="MVS1002" t="s">
        <v>2074</v>
      </c>
      <c r="MVT1002" t="s">
        <v>2074</v>
      </c>
      <c r="MVU1002" t="s">
        <v>2074</v>
      </c>
      <c r="MVV1002" t="s">
        <v>2074</v>
      </c>
      <c r="MVW1002" t="s">
        <v>2074</v>
      </c>
      <c r="MVX1002" t="s">
        <v>2074</v>
      </c>
      <c r="MVY1002" t="s">
        <v>2074</v>
      </c>
      <c r="MVZ1002" t="s">
        <v>2074</v>
      </c>
      <c r="MWA1002" t="s">
        <v>2074</v>
      </c>
      <c r="MWB1002" t="s">
        <v>2074</v>
      </c>
      <c r="MWC1002" t="s">
        <v>2074</v>
      </c>
      <c r="MWD1002" t="s">
        <v>2074</v>
      </c>
      <c r="MWE1002" t="s">
        <v>2074</v>
      </c>
      <c r="MWF1002" t="s">
        <v>2074</v>
      </c>
      <c r="MWG1002" t="s">
        <v>2074</v>
      </c>
      <c r="MWH1002" t="s">
        <v>2074</v>
      </c>
      <c r="MWI1002" t="s">
        <v>2074</v>
      </c>
      <c r="MWJ1002" t="s">
        <v>2074</v>
      </c>
      <c r="MWK1002" t="s">
        <v>2074</v>
      </c>
      <c r="MWL1002" t="s">
        <v>2074</v>
      </c>
      <c r="MWM1002" t="s">
        <v>2074</v>
      </c>
      <c r="MWN1002" t="s">
        <v>2074</v>
      </c>
      <c r="MWO1002" t="s">
        <v>2074</v>
      </c>
      <c r="MWP1002" t="s">
        <v>2074</v>
      </c>
      <c r="MWQ1002" t="s">
        <v>2074</v>
      </c>
      <c r="MWR1002" t="s">
        <v>2074</v>
      </c>
      <c r="MWS1002" t="s">
        <v>2074</v>
      </c>
      <c r="MWT1002" t="s">
        <v>2074</v>
      </c>
      <c r="MWU1002" t="s">
        <v>2074</v>
      </c>
      <c r="MWV1002" t="s">
        <v>2074</v>
      </c>
      <c r="MWW1002" t="s">
        <v>2074</v>
      </c>
      <c r="MWX1002" t="s">
        <v>2074</v>
      </c>
      <c r="MWY1002" t="s">
        <v>2074</v>
      </c>
      <c r="MWZ1002" t="s">
        <v>2074</v>
      </c>
      <c r="MXA1002" t="s">
        <v>2074</v>
      </c>
      <c r="MXB1002" t="s">
        <v>2074</v>
      </c>
      <c r="MXC1002" t="s">
        <v>2074</v>
      </c>
      <c r="MXD1002" t="s">
        <v>2074</v>
      </c>
      <c r="MXE1002" t="s">
        <v>2074</v>
      </c>
      <c r="MXF1002" t="s">
        <v>2074</v>
      </c>
      <c r="MXG1002" t="s">
        <v>2074</v>
      </c>
      <c r="MXH1002" t="s">
        <v>2074</v>
      </c>
      <c r="MXI1002" t="s">
        <v>2074</v>
      </c>
      <c r="MXJ1002" t="s">
        <v>2074</v>
      </c>
      <c r="MXK1002" t="s">
        <v>2074</v>
      </c>
      <c r="MXL1002" t="s">
        <v>2074</v>
      </c>
      <c r="MXM1002" t="s">
        <v>2074</v>
      </c>
      <c r="MXN1002" t="s">
        <v>2074</v>
      </c>
      <c r="MXO1002" t="s">
        <v>2074</v>
      </c>
      <c r="MXP1002" t="s">
        <v>2074</v>
      </c>
      <c r="MXQ1002" t="s">
        <v>2074</v>
      </c>
      <c r="MXR1002" t="s">
        <v>2074</v>
      </c>
      <c r="MXS1002" t="s">
        <v>2074</v>
      </c>
      <c r="MXT1002" t="s">
        <v>2074</v>
      </c>
      <c r="MXU1002" t="s">
        <v>2074</v>
      </c>
      <c r="MXV1002" t="s">
        <v>2074</v>
      </c>
      <c r="MXW1002" t="s">
        <v>2074</v>
      </c>
      <c r="MXX1002" t="s">
        <v>2074</v>
      </c>
      <c r="MXY1002" t="s">
        <v>2074</v>
      </c>
      <c r="MXZ1002" t="s">
        <v>2074</v>
      </c>
      <c r="MYA1002" t="s">
        <v>2074</v>
      </c>
      <c r="MYB1002" t="s">
        <v>2074</v>
      </c>
      <c r="MYC1002" t="s">
        <v>2074</v>
      </c>
      <c r="MYD1002" t="s">
        <v>2074</v>
      </c>
      <c r="MYE1002" t="s">
        <v>2074</v>
      </c>
      <c r="MYF1002" t="s">
        <v>2074</v>
      </c>
      <c r="MYG1002" t="s">
        <v>2074</v>
      </c>
      <c r="MYH1002" t="s">
        <v>2074</v>
      </c>
      <c r="MYI1002" t="s">
        <v>2074</v>
      </c>
      <c r="MYJ1002" t="s">
        <v>2074</v>
      </c>
      <c r="MYK1002" t="s">
        <v>2074</v>
      </c>
      <c r="MYL1002" t="s">
        <v>2074</v>
      </c>
      <c r="MYM1002" t="s">
        <v>2074</v>
      </c>
      <c r="MYN1002" t="s">
        <v>2074</v>
      </c>
      <c r="MYO1002" t="s">
        <v>2074</v>
      </c>
      <c r="MYP1002" t="s">
        <v>2074</v>
      </c>
      <c r="MYQ1002" t="s">
        <v>2074</v>
      </c>
      <c r="MYR1002" t="s">
        <v>2074</v>
      </c>
      <c r="MYS1002" t="s">
        <v>2074</v>
      </c>
      <c r="MYT1002" t="s">
        <v>2074</v>
      </c>
      <c r="MYU1002" t="s">
        <v>2074</v>
      </c>
      <c r="MYV1002" t="s">
        <v>2074</v>
      </c>
      <c r="MYW1002" t="s">
        <v>2074</v>
      </c>
      <c r="MYX1002" t="s">
        <v>2074</v>
      </c>
      <c r="MYY1002" t="s">
        <v>2074</v>
      </c>
      <c r="MYZ1002" t="s">
        <v>2074</v>
      </c>
      <c r="MZA1002" t="s">
        <v>2074</v>
      </c>
      <c r="MZB1002" t="s">
        <v>2074</v>
      </c>
      <c r="MZC1002" t="s">
        <v>2074</v>
      </c>
      <c r="MZD1002" t="s">
        <v>2074</v>
      </c>
      <c r="MZE1002" t="s">
        <v>2074</v>
      </c>
      <c r="MZF1002" t="s">
        <v>2074</v>
      </c>
      <c r="MZG1002" t="s">
        <v>2074</v>
      </c>
      <c r="MZH1002" t="s">
        <v>2074</v>
      </c>
      <c r="MZI1002" t="s">
        <v>2074</v>
      </c>
      <c r="MZJ1002" t="s">
        <v>2074</v>
      </c>
      <c r="MZK1002" t="s">
        <v>2074</v>
      </c>
      <c r="MZL1002" t="s">
        <v>2074</v>
      </c>
      <c r="MZM1002" t="s">
        <v>2074</v>
      </c>
      <c r="MZN1002" t="s">
        <v>2074</v>
      </c>
      <c r="MZO1002" t="s">
        <v>2074</v>
      </c>
      <c r="MZP1002" t="s">
        <v>2074</v>
      </c>
      <c r="MZQ1002" t="s">
        <v>2074</v>
      </c>
      <c r="MZR1002" t="s">
        <v>2074</v>
      </c>
      <c r="MZS1002" t="s">
        <v>2074</v>
      </c>
      <c r="MZT1002" t="s">
        <v>2074</v>
      </c>
      <c r="MZU1002" t="s">
        <v>2074</v>
      </c>
      <c r="MZV1002" t="s">
        <v>2074</v>
      </c>
      <c r="MZW1002" t="s">
        <v>2074</v>
      </c>
      <c r="MZX1002" t="s">
        <v>2074</v>
      </c>
      <c r="MZY1002" t="s">
        <v>2074</v>
      </c>
      <c r="MZZ1002" t="s">
        <v>2074</v>
      </c>
      <c r="NAA1002" t="s">
        <v>2074</v>
      </c>
      <c r="NAB1002" t="s">
        <v>2074</v>
      </c>
      <c r="NAC1002" t="s">
        <v>2074</v>
      </c>
      <c r="NAD1002" t="s">
        <v>2074</v>
      </c>
      <c r="NAE1002" t="s">
        <v>2074</v>
      </c>
      <c r="NAF1002" t="s">
        <v>2074</v>
      </c>
      <c r="NAG1002" t="s">
        <v>2074</v>
      </c>
      <c r="NAH1002" t="s">
        <v>2074</v>
      </c>
      <c r="NAI1002" t="s">
        <v>2074</v>
      </c>
      <c r="NAJ1002" t="s">
        <v>2074</v>
      </c>
      <c r="NAK1002" t="s">
        <v>2074</v>
      </c>
      <c r="NAL1002" t="s">
        <v>2074</v>
      </c>
      <c r="NAM1002" t="s">
        <v>2074</v>
      </c>
      <c r="NAN1002" t="s">
        <v>2074</v>
      </c>
      <c r="NAO1002" t="s">
        <v>2074</v>
      </c>
      <c r="NAP1002" t="s">
        <v>2074</v>
      </c>
      <c r="NAQ1002" t="s">
        <v>2074</v>
      </c>
      <c r="NAR1002" t="s">
        <v>2074</v>
      </c>
      <c r="NAS1002" t="s">
        <v>2074</v>
      </c>
      <c r="NAT1002" t="s">
        <v>2074</v>
      </c>
      <c r="NAU1002" t="s">
        <v>2074</v>
      </c>
      <c r="NAV1002" t="s">
        <v>2074</v>
      </c>
      <c r="NAW1002" t="s">
        <v>2074</v>
      </c>
      <c r="NAX1002" t="s">
        <v>2074</v>
      </c>
      <c r="NAY1002" t="s">
        <v>2074</v>
      </c>
      <c r="NAZ1002" t="s">
        <v>2074</v>
      </c>
      <c r="NBA1002" t="s">
        <v>2074</v>
      </c>
      <c r="NBB1002" t="s">
        <v>2074</v>
      </c>
      <c r="NBC1002" t="s">
        <v>2074</v>
      </c>
      <c r="NBD1002" t="s">
        <v>2074</v>
      </c>
      <c r="NBE1002" t="s">
        <v>2074</v>
      </c>
      <c r="NBF1002" t="s">
        <v>2074</v>
      </c>
      <c r="NBG1002" t="s">
        <v>2074</v>
      </c>
      <c r="NBH1002" t="s">
        <v>2074</v>
      </c>
      <c r="NBI1002" t="s">
        <v>2074</v>
      </c>
      <c r="NBJ1002" t="s">
        <v>2074</v>
      </c>
      <c r="NBK1002" t="s">
        <v>2074</v>
      </c>
      <c r="NBL1002" t="s">
        <v>2074</v>
      </c>
      <c r="NBM1002" t="s">
        <v>2074</v>
      </c>
      <c r="NBN1002" t="s">
        <v>2074</v>
      </c>
      <c r="NBO1002" t="s">
        <v>2074</v>
      </c>
      <c r="NBP1002" t="s">
        <v>2074</v>
      </c>
      <c r="NBQ1002" t="s">
        <v>2074</v>
      </c>
      <c r="NBR1002" t="s">
        <v>2074</v>
      </c>
      <c r="NBS1002" t="s">
        <v>2074</v>
      </c>
      <c r="NBT1002" t="s">
        <v>2074</v>
      </c>
      <c r="NBU1002" t="s">
        <v>2074</v>
      </c>
      <c r="NBV1002" t="s">
        <v>2074</v>
      </c>
      <c r="NBW1002" t="s">
        <v>2074</v>
      </c>
      <c r="NBX1002" t="s">
        <v>2074</v>
      </c>
      <c r="NBY1002" t="s">
        <v>2074</v>
      </c>
      <c r="NBZ1002" t="s">
        <v>2074</v>
      </c>
      <c r="NCA1002" t="s">
        <v>2074</v>
      </c>
      <c r="NCB1002" t="s">
        <v>2074</v>
      </c>
      <c r="NCC1002" t="s">
        <v>2074</v>
      </c>
      <c r="NCD1002" t="s">
        <v>2074</v>
      </c>
      <c r="NCE1002" t="s">
        <v>2074</v>
      </c>
      <c r="NCF1002" t="s">
        <v>2074</v>
      </c>
      <c r="NCG1002" t="s">
        <v>2074</v>
      </c>
      <c r="NCH1002" t="s">
        <v>2074</v>
      </c>
      <c r="NCI1002" t="s">
        <v>2074</v>
      </c>
      <c r="NCJ1002" t="s">
        <v>2074</v>
      </c>
      <c r="NCK1002" t="s">
        <v>2074</v>
      </c>
      <c r="NCL1002" t="s">
        <v>2074</v>
      </c>
      <c r="NCM1002" t="s">
        <v>2074</v>
      </c>
      <c r="NCN1002" t="s">
        <v>2074</v>
      </c>
      <c r="NCO1002" t="s">
        <v>2074</v>
      </c>
      <c r="NCP1002" t="s">
        <v>2074</v>
      </c>
      <c r="NCQ1002" t="s">
        <v>2074</v>
      </c>
      <c r="NCR1002" t="s">
        <v>2074</v>
      </c>
      <c r="NCS1002" t="s">
        <v>2074</v>
      </c>
      <c r="NCT1002" t="s">
        <v>2074</v>
      </c>
      <c r="NCU1002" t="s">
        <v>2074</v>
      </c>
      <c r="NCV1002" t="s">
        <v>2074</v>
      </c>
      <c r="NCW1002" t="s">
        <v>2074</v>
      </c>
      <c r="NCX1002" t="s">
        <v>2074</v>
      </c>
      <c r="NCY1002" t="s">
        <v>2074</v>
      </c>
      <c r="NCZ1002" t="s">
        <v>2074</v>
      </c>
      <c r="NDA1002" t="s">
        <v>2074</v>
      </c>
      <c r="NDB1002" t="s">
        <v>2074</v>
      </c>
      <c r="NDC1002" t="s">
        <v>2074</v>
      </c>
      <c r="NDD1002" t="s">
        <v>2074</v>
      </c>
      <c r="NDE1002" t="s">
        <v>2074</v>
      </c>
      <c r="NDF1002" t="s">
        <v>2074</v>
      </c>
      <c r="NDG1002" t="s">
        <v>2074</v>
      </c>
      <c r="NDH1002" t="s">
        <v>2074</v>
      </c>
      <c r="NDI1002" t="s">
        <v>2074</v>
      </c>
      <c r="NDJ1002" t="s">
        <v>2074</v>
      </c>
      <c r="NDK1002" t="s">
        <v>2074</v>
      </c>
      <c r="NDL1002" t="s">
        <v>2074</v>
      </c>
      <c r="NDM1002" t="s">
        <v>2074</v>
      </c>
      <c r="NDN1002" t="s">
        <v>2074</v>
      </c>
      <c r="NDO1002" t="s">
        <v>2074</v>
      </c>
      <c r="NDP1002" t="s">
        <v>2074</v>
      </c>
      <c r="NDQ1002" t="s">
        <v>2074</v>
      </c>
      <c r="NDR1002" t="s">
        <v>2074</v>
      </c>
      <c r="NDS1002" t="s">
        <v>2074</v>
      </c>
      <c r="NDT1002" t="s">
        <v>2074</v>
      </c>
      <c r="NDU1002" t="s">
        <v>2074</v>
      </c>
      <c r="NDV1002" t="s">
        <v>2074</v>
      </c>
      <c r="NDW1002" t="s">
        <v>2074</v>
      </c>
      <c r="NDX1002" t="s">
        <v>2074</v>
      </c>
      <c r="NDY1002" t="s">
        <v>2074</v>
      </c>
      <c r="NDZ1002" t="s">
        <v>2074</v>
      </c>
      <c r="NEA1002" t="s">
        <v>2074</v>
      </c>
      <c r="NEB1002" t="s">
        <v>2074</v>
      </c>
      <c r="NEC1002" t="s">
        <v>2074</v>
      </c>
      <c r="NED1002" t="s">
        <v>2074</v>
      </c>
      <c r="NEE1002" t="s">
        <v>2074</v>
      </c>
      <c r="NEF1002" t="s">
        <v>2074</v>
      </c>
      <c r="NEG1002" t="s">
        <v>2074</v>
      </c>
      <c r="NEH1002" t="s">
        <v>2074</v>
      </c>
      <c r="NEI1002" t="s">
        <v>2074</v>
      </c>
      <c r="NEJ1002" t="s">
        <v>2074</v>
      </c>
      <c r="NEK1002" t="s">
        <v>2074</v>
      </c>
      <c r="NEL1002" t="s">
        <v>2074</v>
      </c>
      <c r="NEM1002" t="s">
        <v>2074</v>
      </c>
      <c r="NEN1002" t="s">
        <v>2074</v>
      </c>
      <c r="NEO1002" t="s">
        <v>2074</v>
      </c>
      <c r="NEP1002" t="s">
        <v>2074</v>
      </c>
      <c r="NEQ1002" t="s">
        <v>2074</v>
      </c>
      <c r="NER1002" t="s">
        <v>2074</v>
      </c>
      <c r="NES1002" t="s">
        <v>2074</v>
      </c>
      <c r="NET1002" t="s">
        <v>2074</v>
      </c>
      <c r="NEU1002" t="s">
        <v>2074</v>
      </c>
      <c r="NEV1002" t="s">
        <v>2074</v>
      </c>
      <c r="NEW1002" t="s">
        <v>2074</v>
      </c>
      <c r="NEX1002" t="s">
        <v>2074</v>
      </c>
      <c r="NEY1002" t="s">
        <v>2074</v>
      </c>
      <c r="NEZ1002" t="s">
        <v>2074</v>
      </c>
      <c r="NFA1002" t="s">
        <v>2074</v>
      </c>
      <c r="NFB1002" t="s">
        <v>2074</v>
      </c>
      <c r="NFC1002" t="s">
        <v>2074</v>
      </c>
      <c r="NFD1002" t="s">
        <v>2074</v>
      </c>
      <c r="NFE1002" t="s">
        <v>2074</v>
      </c>
      <c r="NFF1002" t="s">
        <v>2074</v>
      </c>
      <c r="NFG1002" t="s">
        <v>2074</v>
      </c>
      <c r="NFH1002" t="s">
        <v>2074</v>
      </c>
      <c r="NFI1002" t="s">
        <v>2074</v>
      </c>
      <c r="NFJ1002" t="s">
        <v>2074</v>
      </c>
      <c r="NFK1002" t="s">
        <v>2074</v>
      </c>
      <c r="NFL1002" t="s">
        <v>2074</v>
      </c>
      <c r="NFM1002" t="s">
        <v>2074</v>
      </c>
      <c r="NFN1002" t="s">
        <v>2074</v>
      </c>
      <c r="NFO1002" t="s">
        <v>2074</v>
      </c>
      <c r="NFP1002" t="s">
        <v>2074</v>
      </c>
      <c r="NFQ1002" t="s">
        <v>2074</v>
      </c>
      <c r="NFR1002" t="s">
        <v>2074</v>
      </c>
      <c r="NFS1002" t="s">
        <v>2074</v>
      </c>
      <c r="NFT1002" t="s">
        <v>2074</v>
      </c>
      <c r="NFU1002" t="s">
        <v>2074</v>
      </c>
      <c r="NFV1002" t="s">
        <v>2074</v>
      </c>
      <c r="NFW1002" t="s">
        <v>2074</v>
      </c>
      <c r="NFX1002" t="s">
        <v>2074</v>
      </c>
      <c r="NFY1002" t="s">
        <v>2074</v>
      </c>
      <c r="NFZ1002" t="s">
        <v>2074</v>
      </c>
      <c r="NGA1002" t="s">
        <v>2074</v>
      </c>
      <c r="NGB1002" t="s">
        <v>2074</v>
      </c>
      <c r="NGC1002" t="s">
        <v>2074</v>
      </c>
      <c r="NGD1002" t="s">
        <v>2074</v>
      </c>
      <c r="NGE1002" t="s">
        <v>2074</v>
      </c>
      <c r="NGF1002" t="s">
        <v>2074</v>
      </c>
      <c r="NGG1002" t="s">
        <v>2074</v>
      </c>
      <c r="NGH1002" t="s">
        <v>2074</v>
      </c>
      <c r="NGI1002" t="s">
        <v>2074</v>
      </c>
      <c r="NGJ1002" t="s">
        <v>2074</v>
      </c>
      <c r="NGK1002" t="s">
        <v>2074</v>
      </c>
      <c r="NGL1002" t="s">
        <v>2074</v>
      </c>
      <c r="NGM1002" t="s">
        <v>2074</v>
      </c>
      <c r="NGN1002" t="s">
        <v>2074</v>
      </c>
      <c r="NGO1002" t="s">
        <v>2074</v>
      </c>
      <c r="NGP1002" t="s">
        <v>2074</v>
      </c>
      <c r="NGQ1002" t="s">
        <v>2074</v>
      </c>
      <c r="NGR1002" t="s">
        <v>2074</v>
      </c>
      <c r="NGS1002" t="s">
        <v>2074</v>
      </c>
      <c r="NGT1002" t="s">
        <v>2074</v>
      </c>
      <c r="NGU1002" t="s">
        <v>2074</v>
      </c>
      <c r="NGV1002" t="s">
        <v>2074</v>
      </c>
      <c r="NGW1002" t="s">
        <v>2074</v>
      </c>
      <c r="NGX1002" t="s">
        <v>2074</v>
      </c>
      <c r="NGY1002" t="s">
        <v>2074</v>
      </c>
      <c r="NGZ1002" t="s">
        <v>2074</v>
      </c>
      <c r="NHA1002" t="s">
        <v>2074</v>
      </c>
      <c r="NHB1002" t="s">
        <v>2074</v>
      </c>
      <c r="NHC1002" t="s">
        <v>2074</v>
      </c>
      <c r="NHD1002" t="s">
        <v>2074</v>
      </c>
      <c r="NHE1002" t="s">
        <v>2074</v>
      </c>
      <c r="NHF1002" t="s">
        <v>2074</v>
      </c>
      <c r="NHG1002" t="s">
        <v>2074</v>
      </c>
      <c r="NHH1002" t="s">
        <v>2074</v>
      </c>
      <c r="NHI1002" t="s">
        <v>2074</v>
      </c>
      <c r="NHJ1002" t="s">
        <v>2074</v>
      </c>
      <c r="NHK1002" t="s">
        <v>2074</v>
      </c>
      <c r="NHL1002" t="s">
        <v>2074</v>
      </c>
      <c r="NHM1002" t="s">
        <v>2074</v>
      </c>
      <c r="NHN1002" t="s">
        <v>2074</v>
      </c>
      <c r="NHO1002" t="s">
        <v>2074</v>
      </c>
      <c r="NHP1002" t="s">
        <v>2074</v>
      </c>
      <c r="NHQ1002" t="s">
        <v>2074</v>
      </c>
      <c r="NHR1002" t="s">
        <v>2074</v>
      </c>
      <c r="NHS1002" t="s">
        <v>2074</v>
      </c>
      <c r="NHT1002" t="s">
        <v>2074</v>
      </c>
      <c r="NHU1002" t="s">
        <v>2074</v>
      </c>
      <c r="NHV1002" t="s">
        <v>2074</v>
      </c>
      <c r="NHW1002" t="s">
        <v>2074</v>
      </c>
      <c r="NHX1002" t="s">
        <v>2074</v>
      </c>
      <c r="NHY1002" t="s">
        <v>2074</v>
      </c>
      <c r="NHZ1002" t="s">
        <v>2074</v>
      </c>
      <c r="NIA1002" t="s">
        <v>2074</v>
      </c>
      <c r="NIB1002" t="s">
        <v>2074</v>
      </c>
      <c r="NIC1002" t="s">
        <v>2074</v>
      </c>
      <c r="NID1002" t="s">
        <v>2074</v>
      </c>
      <c r="NIE1002" t="s">
        <v>2074</v>
      </c>
      <c r="NIF1002" t="s">
        <v>2074</v>
      </c>
      <c r="NIG1002" t="s">
        <v>2074</v>
      </c>
      <c r="NIH1002" t="s">
        <v>2074</v>
      </c>
      <c r="NII1002" t="s">
        <v>2074</v>
      </c>
      <c r="NIJ1002" t="s">
        <v>2074</v>
      </c>
      <c r="NIK1002" t="s">
        <v>2074</v>
      </c>
      <c r="NIL1002" t="s">
        <v>2074</v>
      </c>
      <c r="NIM1002" t="s">
        <v>2074</v>
      </c>
      <c r="NIN1002" t="s">
        <v>2074</v>
      </c>
      <c r="NIO1002" t="s">
        <v>2074</v>
      </c>
      <c r="NIP1002" t="s">
        <v>2074</v>
      </c>
      <c r="NIQ1002" t="s">
        <v>2074</v>
      </c>
      <c r="NIR1002" t="s">
        <v>2074</v>
      </c>
      <c r="NIS1002" t="s">
        <v>2074</v>
      </c>
      <c r="NIT1002" t="s">
        <v>2074</v>
      </c>
      <c r="NIU1002" t="s">
        <v>2074</v>
      </c>
      <c r="NIV1002" t="s">
        <v>2074</v>
      </c>
      <c r="NIW1002" t="s">
        <v>2074</v>
      </c>
      <c r="NIX1002" t="s">
        <v>2074</v>
      </c>
      <c r="NIY1002" t="s">
        <v>2074</v>
      </c>
      <c r="NIZ1002" t="s">
        <v>2074</v>
      </c>
      <c r="NJA1002" t="s">
        <v>2074</v>
      </c>
      <c r="NJB1002" t="s">
        <v>2074</v>
      </c>
      <c r="NJC1002" t="s">
        <v>2074</v>
      </c>
      <c r="NJD1002" t="s">
        <v>2074</v>
      </c>
      <c r="NJE1002" t="s">
        <v>2074</v>
      </c>
      <c r="NJF1002" t="s">
        <v>2074</v>
      </c>
      <c r="NJG1002" t="s">
        <v>2074</v>
      </c>
      <c r="NJH1002" t="s">
        <v>2074</v>
      </c>
      <c r="NJI1002" t="s">
        <v>2074</v>
      </c>
      <c r="NJJ1002" t="s">
        <v>2074</v>
      </c>
      <c r="NJK1002" t="s">
        <v>2074</v>
      </c>
      <c r="NJL1002" t="s">
        <v>2074</v>
      </c>
      <c r="NJM1002" t="s">
        <v>2074</v>
      </c>
      <c r="NJN1002" t="s">
        <v>2074</v>
      </c>
      <c r="NJO1002" t="s">
        <v>2074</v>
      </c>
      <c r="NJP1002" t="s">
        <v>2074</v>
      </c>
      <c r="NJQ1002" t="s">
        <v>2074</v>
      </c>
      <c r="NJR1002" t="s">
        <v>2074</v>
      </c>
      <c r="NJS1002" t="s">
        <v>2074</v>
      </c>
      <c r="NJT1002" t="s">
        <v>2074</v>
      </c>
      <c r="NJU1002" t="s">
        <v>2074</v>
      </c>
      <c r="NJV1002" t="s">
        <v>2074</v>
      </c>
      <c r="NJW1002" t="s">
        <v>2074</v>
      </c>
      <c r="NJX1002" t="s">
        <v>2074</v>
      </c>
      <c r="NJY1002" t="s">
        <v>2074</v>
      </c>
      <c r="NJZ1002" t="s">
        <v>2074</v>
      </c>
      <c r="NKA1002" t="s">
        <v>2074</v>
      </c>
      <c r="NKB1002" t="s">
        <v>2074</v>
      </c>
      <c r="NKC1002" t="s">
        <v>2074</v>
      </c>
      <c r="NKD1002" t="s">
        <v>2074</v>
      </c>
      <c r="NKE1002" t="s">
        <v>2074</v>
      </c>
      <c r="NKF1002" t="s">
        <v>2074</v>
      </c>
      <c r="NKG1002" t="s">
        <v>2074</v>
      </c>
      <c r="NKH1002" t="s">
        <v>2074</v>
      </c>
      <c r="NKI1002" t="s">
        <v>2074</v>
      </c>
      <c r="NKJ1002" t="s">
        <v>2074</v>
      </c>
      <c r="NKK1002" t="s">
        <v>2074</v>
      </c>
      <c r="NKL1002" t="s">
        <v>2074</v>
      </c>
      <c r="NKM1002" t="s">
        <v>2074</v>
      </c>
      <c r="NKN1002" t="s">
        <v>2074</v>
      </c>
      <c r="NKO1002" t="s">
        <v>2074</v>
      </c>
      <c r="NKP1002" t="s">
        <v>2074</v>
      </c>
      <c r="NKQ1002" t="s">
        <v>2074</v>
      </c>
      <c r="NKR1002" t="s">
        <v>2074</v>
      </c>
      <c r="NKS1002" t="s">
        <v>2074</v>
      </c>
      <c r="NKT1002" t="s">
        <v>2074</v>
      </c>
      <c r="NKU1002" t="s">
        <v>2074</v>
      </c>
      <c r="NKV1002" t="s">
        <v>2074</v>
      </c>
      <c r="NKW1002" t="s">
        <v>2074</v>
      </c>
      <c r="NKX1002" t="s">
        <v>2074</v>
      </c>
      <c r="NKY1002" t="s">
        <v>2074</v>
      </c>
      <c r="NKZ1002" t="s">
        <v>2074</v>
      </c>
      <c r="NLA1002" t="s">
        <v>2074</v>
      </c>
      <c r="NLB1002" t="s">
        <v>2074</v>
      </c>
      <c r="NLC1002" t="s">
        <v>2074</v>
      </c>
      <c r="NLD1002" t="s">
        <v>2074</v>
      </c>
      <c r="NLE1002" t="s">
        <v>2074</v>
      </c>
      <c r="NLF1002" t="s">
        <v>2074</v>
      </c>
      <c r="NLG1002" t="s">
        <v>2074</v>
      </c>
      <c r="NLH1002" t="s">
        <v>2074</v>
      </c>
      <c r="NLI1002" t="s">
        <v>2074</v>
      </c>
      <c r="NLJ1002" t="s">
        <v>2074</v>
      </c>
      <c r="NLK1002" t="s">
        <v>2074</v>
      </c>
      <c r="NLL1002" t="s">
        <v>2074</v>
      </c>
      <c r="NLM1002" t="s">
        <v>2074</v>
      </c>
      <c r="NLN1002" t="s">
        <v>2074</v>
      </c>
      <c r="NLO1002" t="s">
        <v>2074</v>
      </c>
      <c r="NLP1002" t="s">
        <v>2074</v>
      </c>
      <c r="NLQ1002" t="s">
        <v>2074</v>
      </c>
      <c r="NLR1002" t="s">
        <v>2074</v>
      </c>
      <c r="NLS1002" t="s">
        <v>2074</v>
      </c>
      <c r="NLT1002" t="s">
        <v>2074</v>
      </c>
      <c r="NLU1002" t="s">
        <v>2074</v>
      </c>
      <c r="NLV1002" t="s">
        <v>2074</v>
      </c>
      <c r="NLW1002" t="s">
        <v>2074</v>
      </c>
      <c r="NLX1002" t="s">
        <v>2074</v>
      </c>
      <c r="NLY1002" t="s">
        <v>2074</v>
      </c>
      <c r="NLZ1002" t="s">
        <v>2074</v>
      </c>
      <c r="NMA1002" t="s">
        <v>2074</v>
      </c>
      <c r="NMB1002" t="s">
        <v>2074</v>
      </c>
      <c r="NMC1002" t="s">
        <v>2074</v>
      </c>
      <c r="NMD1002" t="s">
        <v>2074</v>
      </c>
      <c r="NME1002" t="s">
        <v>2074</v>
      </c>
      <c r="NMF1002" t="s">
        <v>2074</v>
      </c>
      <c r="NMG1002" t="s">
        <v>2074</v>
      </c>
      <c r="NMH1002" t="s">
        <v>2074</v>
      </c>
      <c r="NMI1002" t="s">
        <v>2074</v>
      </c>
      <c r="NMJ1002" t="s">
        <v>2074</v>
      </c>
      <c r="NMK1002" t="s">
        <v>2074</v>
      </c>
      <c r="NML1002" t="s">
        <v>2074</v>
      </c>
      <c r="NMM1002" t="s">
        <v>2074</v>
      </c>
      <c r="NMN1002" t="s">
        <v>2074</v>
      </c>
      <c r="NMO1002" t="s">
        <v>2074</v>
      </c>
      <c r="NMP1002" t="s">
        <v>2074</v>
      </c>
      <c r="NMQ1002" t="s">
        <v>2074</v>
      </c>
      <c r="NMR1002" t="s">
        <v>2074</v>
      </c>
      <c r="NMS1002" t="s">
        <v>2074</v>
      </c>
      <c r="NMT1002" t="s">
        <v>2074</v>
      </c>
      <c r="NMU1002" t="s">
        <v>2074</v>
      </c>
      <c r="NMV1002" t="s">
        <v>2074</v>
      </c>
      <c r="NMW1002" t="s">
        <v>2074</v>
      </c>
      <c r="NMX1002" t="s">
        <v>2074</v>
      </c>
      <c r="NMY1002" t="s">
        <v>2074</v>
      </c>
      <c r="NMZ1002" t="s">
        <v>2074</v>
      </c>
      <c r="NNA1002" t="s">
        <v>2074</v>
      </c>
      <c r="NNB1002" t="s">
        <v>2074</v>
      </c>
      <c r="NNC1002" t="s">
        <v>2074</v>
      </c>
      <c r="NND1002" t="s">
        <v>2074</v>
      </c>
      <c r="NNE1002" t="s">
        <v>2074</v>
      </c>
      <c r="NNF1002" t="s">
        <v>2074</v>
      </c>
      <c r="NNG1002" t="s">
        <v>2074</v>
      </c>
      <c r="NNH1002" t="s">
        <v>2074</v>
      </c>
      <c r="NNI1002" t="s">
        <v>2074</v>
      </c>
      <c r="NNJ1002" t="s">
        <v>2074</v>
      </c>
      <c r="NNK1002" t="s">
        <v>2074</v>
      </c>
      <c r="NNL1002" t="s">
        <v>2074</v>
      </c>
      <c r="NNM1002" t="s">
        <v>2074</v>
      </c>
      <c r="NNN1002" t="s">
        <v>2074</v>
      </c>
      <c r="NNO1002" t="s">
        <v>2074</v>
      </c>
      <c r="NNP1002" t="s">
        <v>2074</v>
      </c>
      <c r="NNQ1002" t="s">
        <v>2074</v>
      </c>
      <c r="NNR1002" t="s">
        <v>2074</v>
      </c>
      <c r="NNS1002" t="s">
        <v>2074</v>
      </c>
      <c r="NNT1002" t="s">
        <v>2074</v>
      </c>
      <c r="NNU1002" t="s">
        <v>2074</v>
      </c>
      <c r="NNV1002" t="s">
        <v>2074</v>
      </c>
      <c r="NNW1002" t="s">
        <v>2074</v>
      </c>
      <c r="NNX1002" t="s">
        <v>2074</v>
      </c>
      <c r="NNY1002" t="s">
        <v>2074</v>
      </c>
      <c r="NNZ1002" t="s">
        <v>2074</v>
      </c>
      <c r="NOA1002" t="s">
        <v>2074</v>
      </c>
      <c r="NOB1002" t="s">
        <v>2074</v>
      </c>
      <c r="NOC1002" t="s">
        <v>2074</v>
      </c>
      <c r="NOD1002" t="s">
        <v>2074</v>
      </c>
      <c r="NOE1002" t="s">
        <v>2074</v>
      </c>
      <c r="NOF1002" t="s">
        <v>2074</v>
      </c>
      <c r="NOG1002" t="s">
        <v>2074</v>
      </c>
      <c r="NOH1002" t="s">
        <v>2074</v>
      </c>
      <c r="NOI1002" t="s">
        <v>2074</v>
      </c>
      <c r="NOJ1002" t="s">
        <v>2074</v>
      </c>
      <c r="NOK1002" t="s">
        <v>2074</v>
      </c>
      <c r="NOL1002" t="s">
        <v>2074</v>
      </c>
      <c r="NOM1002" t="s">
        <v>2074</v>
      </c>
      <c r="NON1002" t="s">
        <v>2074</v>
      </c>
      <c r="NOO1002" t="s">
        <v>2074</v>
      </c>
      <c r="NOP1002" t="s">
        <v>2074</v>
      </c>
      <c r="NOQ1002" t="s">
        <v>2074</v>
      </c>
      <c r="NOR1002" t="s">
        <v>2074</v>
      </c>
      <c r="NOS1002" t="s">
        <v>2074</v>
      </c>
      <c r="NOT1002" t="s">
        <v>2074</v>
      </c>
      <c r="NOU1002" t="s">
        <v>2074</v>
      </c>
      <c r="NOV1002" t="s">
        <v>2074</v>
      </c>
      <c r="NOW1002" t="s">
        <v>2074</v>
      </c>
      <c r="NOX1002" t="s">
        <v>2074</v>
      </c>
      <c r="NOY1002" t="s">
        <v>2074</v>
      </c>
      <c r="NOZ1002" t="s">
        <v>2074</v>
      </c>
      <c r="NPA1002" t="s">
        <v>2074</v>
      </c>
      <c r="NPB1002" t="s">
        <v>2074</v>
      </c>
      <c r="NPC1002" t="s">
        <v>2074</v>
      </c>
      <c r="NPD1002" t="s">
        <v>2074</v>
      </c>
      <c r="NPE1002" t="s">
        <v>2074</v>
      </c>
      <c r="NPF1002" t="s">
        <v>2074</v>
      </c>
      <c r="NPG1002" t="s">
        <v>2074</v>
      </c>
      <c r="NPH1002" t="s">
        <v>2074</v>
      </c>
      <c r="NPI1002" t="s">
        <v>2074</v>
      </c>
      <c r="NPJ1002" t="s">
        <v>2074</v>
      </c>
      <c r="NPK1002" t="s">
        <v>2074</v>
      </c>
      <c r="NPL1002" t="s">
        <v>2074</v>
      </c>
      <c r="NPM1002" t="s">
        <v>2074</v>
      </c>
      <c r="NPN1002" t="s">
        <v>2074</v>
      </c>
      <c r="NPO1002" t="s">
        <v>2074</v>
      </c>
      <c r="NPP1002" t="s">
        <v>2074</v>
      </c>
      <c r="NPQ1002" t="s">
        <v>2074</v>
      </c>
      <c r="NPR1002" t="s">
        <v>2074</v>
      </c>
      <c r="NPS1002" t="s">
        <v>2074</v>
      </c>
      <c r="NPT1002" t="s">
        <v>2074</v>
      </c>
      <c r="NPU1002" t="s">
        <v>2074</v>
      </c>
      <c r="NPV1002" t="s">
        <v>2074</v>
      </c>
      <c r="NPW1002" t="s">
        <v>2074</v>
      </c>
      <c r="NPX1002" t="s">
        <v>2074</v>
      </c>
      <c r="NPY1002" t="s">
        <v>2074</v>
      </c>
      <c r="NPZ1002" t="s">
        <v>2074</v>
      </c>
      <c r="NQA1002" t="s">
        <v>2074</v>
      </c>
      <c r="NQB1002" t="s">
        <v>2074</v>
      </c>
      <c r="NQC1002" t="s">
        <v>2074</v>
      </c>
      <c r="NQD1002" t="s">
        <v>2074</v>
      </c>
      <c r="NQE1002" t="s">
        <v>2074</v>
      </c>
      <c r="NQF1002" t="s">
        <v>2074</v>
      </c>
      <c r="NQG1002" t="s">
        <v>2074</v>
      </c>
      <c r="NQH1002" t="s">
        <v>2074</v>
      </c>
      <c r="NQI1002" t="s">
        <v>2074</v>
      </c>
      <c r="NQJ1002" t="s">
        <v>2074</v>
      </c>
      <c r="NQK1002" t="s">
        <v>2074</v>
      </c>
      <c r="NQL1002" t="s">
        <v>2074</v>
      </c>
      <c r="NQM1002" t="s">
        <v>2074</v>
      </c>
      <c r="NQN1002" t="s">
        <v>2074</v>
      </c>
      <c r="NQO1002" t="s">
        <v>2074</v>
      </c>
      <c r="NQP1002" t="s">
        <v>2074</v>
      </c>
      <c r="NQQ1002" t="s">
        <v>2074</v>
      </c>
      <c r="NQR1002" t="s">
        <v>2074</v>
      </c>
      <c r="NQS1002" t="s">
        <v>2074</v>
      </c>
      <c r="NQT1002" t="s">
        <v>2074</v>
      </c>
      <c r="NQU1002" t="s">
        <v>2074</v>
      </c>
      <c r="NQV1002" t="s">
        <v>2074</v>
      </c>
      <c r="NQW1002" t="s">
        <v>2074</v>
      </c>
      <c r="NQX1002" t="s">
        <v>2074</v>
      </c>
      <c r="NQY1002" t="s">
        <v>2074</v>
      </c>
      <c r="NQZ1002" t="s">
        <v>2074</v>
      </c>
      <c r="NRA1002" t="s">
        <v>2074</v>
      </c>
      <c r="NRB1002" t="s">
        <v>2074</v>
      </c>
      <c r="NRC1002" t="s">
        <v>2074</v>
      </c>
      <c r="NRD1002" t="s">
        <v>2074</v>
      </c>
      <c r="NRE1002" t="s">
        <v>2074</v>
      </c>
      <c r="NRF1002" t="s">
        <v>2074</v>
      </c>
      <c r="NRG1002" t="s">
        <v>2074</v>
      </c>
      <c r="NRH1002" t="s">
        <v>2074</v>
      </c>
      <c r="NRI1002" t="s">
        <v>2074</v>
      </c>
      <c r="NRJ1002" t="s">
        <v>2074</v>
      </c>
      <c r="NRK1002" t="s">
        <v>2074</v>
      </c>
      <c r="NRL1002" t="s">
        <v>2074</v>
      </c>
      <c r="NRM1002" t="s">
        <v>2074</v>
      </c>
      <c r="NRN1002" t="s">
        <v>2074</v>
      </c>
      <c r="NRO1002" t="s">
        <v>2074</v>
      </c>
      <c r="NRP1002" t="s">
        <v>2074</v>
      </c>
      <c r="NRQ1002" t="s">
        <v>2074</v>
      </c>
      <c r="NRR1002" t="s">
        <v>2074</v>
      </c>
      <c r="NRS1002" t="s">
        <v>2074</v>
      </c>
      <c r="NRT1002" t="s">
        <v>2074</v>
      </c>
      <c r="NRU1002" t="s">
        <v>2074</v>
      </c>
      <c r="NRV1002" t="s">
        <v>2074</v>
      </c>
      <c r="NRW1002" t="s">
        <v>2074</v>
      </c>
      <c r="NRX1002" t="s">
        <v>2074</v>
      </c>
      <c r="NRY1002" t="s">
        <v>2074</v>
      </c>
      <c r="NRZ1002" t="s">
        <v>2074</v>
      </c>
      <c r="NSA1002" t="s">
        <v>2074</v>
      </c>
      <c r="NSB1002" t="s">
        <v>2074</v>
      </c>
      <c r="NSC1002" t="s">
        <v>2074</v>
      </c>
      <c r="NSD1002" t="s">
        <v>2074</v>
      </c>
      <c r="NSE1002" t="s">
        <v>2074</v>
      </c>
      <c r="NSF1002" t="s">
        <v>2074</v>
      </c>
      <c r="NSG1002" t="s">
        <v>2074</v>
      </c>
      <c r="NSH1002" t="s">
        <v>2074</v>
      </c>
      <c r="NSI1002" t="s">
        <v>2074</v>
      </c>
      <c r="NSJ1002" t="s">
        <v>2074</v>
      </c>
      <c r="NSK1002" t="s">
        <v>2074</v>
      </c>
      <c r="NSL1002" t="s">
        <v>2074</v>
      </c>
      <c r="NSM1002" t="s">
        <v>2074</v>
      </c>
      <c r="NSN1002" t="s">
        <v>2074</v>
      </c>
      <c r="NSO1002" t="s">
        <v>2074</v>
      </c>
      <c r="NSP1002" t="s">
        <v>2074</v>
      </c>
      <c r="NSQ1002" t="s">
        <v>2074</v>
      </c>
      <c r="NSR1002" t="s">
        <v>2074</v>
      </c>
      <c r="NSS1002" t="s">
        <v>2074</v>
      </c>
      <c r="NST1002" t="s">
        <v>2074</v>
      </c>
      <c r="NSU1002" t="s">
        <v>2074</v>
      </c>
      <c r="NSV1002" t="s">
        <v>2074</v>
      </c>
      <c r="NSW1002" t="s">
        <v>2074</v>
      </c>
      <c r="NSX1002" t="s">
        <v>2074</v>
      </c>
      <c r="NSY1002" t="s">
        <v>2074</v>
      </c>
      <c r="NSZ1002" t="s">
        <v>2074</v>
      </c>
      <c r="NTA1002" t="s">
        <v>2074</v>
      </c>
      <c r="NTB1002" t="s">
        <v>2074</v>
      </c>
      <c r="NTC1002" t="s">
        <v>2074</v>
      </c>
      <c r="NTD1002" t="s">
        <v>2074</v>
      </c>
      <c r="NTE1002" t="s">
        <v>2074</v>
      </c>
      <c r="NTF1002" t="s">
        <v>2074</v>
      </c>
      <c r="NTG1002" t="s">
        <v>2074</v>
      </c>
      <c r="NTH1002" t="s">
        <v>2074</v>
      </c>
      <c r="NTI1002" t="s">
        <v>2074</v>
      </c>
      <c r="NTJ1002" t="s">
        <v>2074</v>
      </c>
      <c r="NTK1002" t="s">
        <v>2074</v>
      </c>
      <c r="NTL1002" t="s">
        <v>2074</v>
      </c>
      <c r="NTM1002" t="s">
        <v>2074</v>
      </c>
      <c r="NTN1002" t="s">
        <v>2074</v>
      </c>
      <c r="NTO1002" t="s">
        <v>2074</v>
      </c>
      <c r="NTP1002" t="s">
        <v>2074</v>
      </c>
      <c r="NTQ1002" t="s">
        <v>2074</v>
      </c>
      <c r="NTR1002" t="s">
        <v>2074</v>
      </c>
      <c r="NTS1002" t="s">
        <v>2074</v>
      </c>
      <c r="NTT1002" t="s">
        <v>2074</v>
      </c>
      <c r="NTU1002" t="s">
        <v>2074</v>
      </c>
      <c r="NTV1002" t="s">
        <v>2074</v>
      </c>
      <c r="NTW1002" t="s">
        <v>2074</v>
      </c>
      <c r="NTX1002" t="s">
        <v>2074</v>
      </c>
      <c r="NTY1002" t="s">
        <v>2074</v>
      </c>
      <c r="NTZ1002" t="s">
        <v>2074</v>
      </c>
      <c r="NUA1002" t="s">
        <v>2074</v>
      </c>
      <c r="NUB1002" t="s">
        <v>2074</v>
      </c>
      <c r="NUC1002" t="s">
        <v>2074</v>
      </c>
      <c r="NUD1002" t="s">
        <v>2074</v>
      </c>
      <c r="NUE1002" t="s">
        <v>2074</v>
      </c>
      <c r="NUF1002" t="s">
        <v>2074</v>
      </c>
      <c r="NUG1002" t="s">
        <v>2074</v>
      </c>
      <c r="NUH1002" t="s">
        <v>2074</v>
      </c>
      <c r="NUI1002" t="s">
        <v>2074</v>
      </c>
      <c r="NUJ1002" t="s">
        <v>2074</v>
      </c>
      <c r="NUK1002" t="s">
        <v>2074</v>
      </c>
      <c r="NUL1002" t="s">
        <v>2074</v>
      </c>
      <c r="NUM1002" t="s">
        <v>2074</v>
      </c>
      <c r="NUN1002" t="s">
        <v>2074</v>
      </c>
      <c r="NUO1002" t="s">
        <v>2074</v>
      </c>
      <c r="NUP1002" t="s">
        <v>2074</v>
      </c>
      <c r="NUQ1002" t="s">
        <v>2074</v>
      </c>
      <c r="NUR1002" t="s">
        <v>2074</v>
      </c>
      <c r="NUS1002" t="s">
        <v>2074</v>
      </c>
      <c r="NUT1002" t="s">
        <v>2074</v>
      </c>
      <c r="NUU1002" t="s">
        <v>2074</v>
      </c>
      <c r="NUV1002" t="s">
        <v>2074</v>
      </c>
      <c r="NUW1002" t="s">
        <v>2074</v>
      </c>
      <c r="NUX1002" t="s">
        <v>2074</v>
      </c>
      <c r="NUY1002" t="s">
        <v>2074</v>
      </c>
      <c r="NUZ1002" t="s">
        <v>2074</v>
      </c>
      <c r="NVA1002" t="s">
        <v>2074</v>
      </c>
      <c r="NVB1002" t="s">
        <v>2074</v>
      </c>
      <c r="NVC1002" t="s">
        <v>2074</v>
      </c>
      <c r="NVD1002" t="s">
        <v>2074</v>
      </c>
      <c r="NVE1002" t="s">
        <v>2074</v>
      </c>
      <c r="NVF1002" t="s">
        <v>2074</v>
      </c>
      <c r="NVG1002" t="s">
        <v>2074</v>
      </c>
      <c r="NVH1002" t="s">
        <v>2074</v>
      </c>
      <c r="NVI1002" t="s">
        <v>2074</v>
      </c>
      <c r="NVJ1002" t="s">
        <v>2074</v>
      </c>
      <c r="NVK1002" t="s">
        <v>2074</v>
      </c>
      <c r="NVL1002" t="s">
        <v>2074</v>
      </c>
      <c r="NVM1002" t="s">
        <v>2074</v>
      </c>
      <c r="NVN1002" t="s">
        <v>2074</v>
      </c>
      <c r="NVO1002" t="s">
        <v>2074</v>
      </c>
      <c r="NVP1002" t="s">
        <v>2074</v>
      </c>
      <c r="NVQ1002" t="s">
        <v>2074</v>
      </c>
      <c r="NVR1002" t="s">
        <v>2074</v>
      </c>
      <c r="NVS1002" t="s">
        <v>2074</v>
      </c>
      <c r="NVT1002" t="s">
        <v>2074</v>
      </c>
      <c r="NVU1002" t="s">
        <v>2074</v>
      </c>
      <c r="NVV1002" t="s">
        <v>2074</v>
      </c>
      <c r="NVW1002" t="s">
        <v>2074</v>
      </c>
      <c r="NVX1002" t="s">
        <v>2074</v>
      </c>
      <c r="NVY1002" t="s">
        <v>2074</v>
      </c>
      <c r="NVZ1002" t="s">
        <v>2074</v>
      </c>
      <c r="NWA1002" t="s">
        <v>2074</v>
      </c>
      <c r="NWB1002" t="s">
        <v>2074</v>
      </c>
      <c r="NWC1002" t="s">
        <v>2074</v>
      </c>
      <c r="NWD1002" t="s">
        <v>2074</v>
      </c>
      <c r="NWE1002" t="s">
        <v>2074</v>
      </c>
      <c r="NWF1002" t="s">
        <v>2074</v>
      </c>
      <c r="NWG1002" t="s">
        <v>2074</v>
      </c>
      <c r="NWH1002" t="s">
        <v>2074</v>
      </c>
      <c r="NWI1002" t="s">
        <v>2074</v>
      </c>
      <c r="NWJ1002" t="s">
        <v>2074</v>
      </c>
      <c r="NWK1002" t="s">
        <v>2074</v>
      </c>
      <c r="NWL1002" t="s">
        <v>2074</v>
      </c>
      <c r="NWM1002" t="s">
        <v>2074</v>
      </c>
      <c r="NWN1002" t="s">
        <v>2074</v>
      </c>
      <c r="NWO1002" t="s">
        <v>2074</v>
      </c>
      <c r="NWP1002" t="s">
        <v>2074</v>
      </c>
      <c r="NWQ1002" t="s">
        <v>2074</v>
      </c>
      <c r="NWR1002" t="s">
        <v>2074</v>
      </c>
      <c r="NWS1002" t="s">
        <v>2074</v>
      </c>
      <c r="NWT1002" t="s">
        <v>2074</v>
      </c>
      <c r="NWU1002" t="s">
        <v>2074</v>
      </c>
      <c r="NWV1002" t="s">
        <v>2074</v>
      </c>
      <c r="NWW1002" t="s">
        <v>2074</v>
      </c>
      <c r="NWX1002" t="s">
        <v>2074</v>
      </c>
      <c r="NWY1002" t="s">
        <v>2074</v>
      </c>
      <c r="NWZ1002" t="s">
        <v>2074</v>
      </c>
      <c r="NXA1002" t="s">
        <v>2074</v>
      </c>
      <c r="NXB1002" t="s">
        <v>2074</v>
      </c>
      <c r="NXC1002" t="s">
        <v>2074</v>
      </c>
      <c r="NXD1002" t="s">
        <v>2074</v>
      </c>
      <c r="NXE1002" t="s">
        <v>2074</v>
      </c>
      <c r="NXF1002" t="s">
        <v>2074</v>
      </c>
      <c r="NXG1002" t="s">
        <v>2074</v>
      </c>
      <c r="NXH1002" t="s">
        <v>2074</v>
      </c>
      <c r="NXI1002" t="s">
        <v>2074</v>
      </c>
      <c r="NXJ1002" t="s">
        <v>2074</v>
      </c>
      <c r="NXK1002" t="s">
        <v>2074</v>
      </c>
      <c r="NXL1002" t="s">
        <v>2074</v>
      </c>
      <c r="NXM1002" t="s">
        <v>2074</v>
      </c>
      <c r="NXN1002" t="s">
        <v>2074</v>
      </c>
      <c r="NXO1002" t="s">
        <v>2074</v>
      </c>
      <c r="NXP1002" t="s">
        <v>2074</v>
      </c>
      <c r="NXQ1002" t="s">
        <v>2074</v>
      </c>
      <c r="NXR1002" t="s">
        <v>2074</v>
      </c>
      <c r="NXS1002" t="s">
        <v>2074</v>
      </c>
      <c r="NXT1002" t="s">
        <v>2074</v>
      </c>
      <c r="NXU1002" t="s">
        <v>2074</v>
      </c>
      <c r="NXV1002" t="s">
        <v>2074</v>
      </c>
      <c r="NXW1002" t="s">
        <v>2074</v>
      </c>
      <c r="NXX1002" t="s">
        <v>2074</v>
      </c>
      <c r="NXY1002" t="s">
        <v>2074</v>
      </c>
      <c r="NXZ1002" t="s">
        <v>2074</v>
      </c>
      <c r="NYA1002" t="s">
        <v>2074</v>
      </c>
      <c r="NYB1002" t="s">
        <v>2074</v>
      </c>
      <c r="NYC1002" t="s">
        <v>2074</v>
      </c>
      <c r="NYD1002" t="s">
        <v>2074</v>
      </c>
      <c r="NYE1002" t="s">
        <v>2074</v>
      </c>
      <c r="NYF1002" t="s">
        <v>2074</v>
      </c>
      <c r="NYG1002" t="s">
        <v>2074</v>
      </c>
      <c r="NYH1002" t="s">
        <v>2074</v>
      </c>
      <c r="NYI1002" t="s">
        <v>2074</v>
      </c>
      <c r="NYJ1002" t="s">
        <v>2074</v>
      </c>
      <c r="NYK1002" t="s">
        <v>2074</v>
      </c>
      <c r="NYL1002" t="s">
        <v>2074</v>
      </c>
      <c r="NYM1002" t="s">
        <v>2074</v>
      </c>
      <c r="NYN1002" t="s">
        <v>2074</v>
      </c>
      <c r="NYO1002" t="s">
        <v>2074</v>
      </c>
      <c r="NYP1002" t="s">
        <v>2074</v>
      </c>
      <c r="NYQ1002" t="s">
        <v>2074</v>
      </c>
      <c r="NYR1002" t="s">
        <v>2074</v>
      </c>
      <c r="NYS1002" t="s">
        <v>2074</v>
      </c>
      <c r="NYT1002" t="s">
        <v>2074</v>
      </c>
      <c r="NYU1002" t="s">
        <v>2074</v>
      </c>
      <c r="NYV1002" t="s">
        <v>2074</v>
      </c>
      <c r="NYW1002" t="s">
        <v>2074</v>
      </c>
      <c r="NYX1002" t="s">
        <v>2074</v>
      </c>
      <c r="NYY1002" t="s">
        <v>2074</v>
      </c>
      <c r="NYZ1002" t="s">
        <v>2074</v>
      </c>
      <c r="NZA1002" t="s">
        <v>2074</v>
      </c>
      <c r="NZB1002" t="s">
        <v>2074</v>
      </c>
      <c r="NZC1002" t="s">
        <v>2074</v>
      </c>
      <c r="NZD1002" t="s">
        <v>2074</v>
      </c>
      <c r="NZE1002" t="s">
        <v>2074</v>
      </c>
      <c r="NZF1002" t="s">
        <v>2074</v>
      </c>
      <c r="NZG1002" t="s">
        <v>2074</v>
      </c>
      <c r="NZH1002" t="s">
        <v>2074</v>
      </c>
      <c r="NZI1002" t="s">
        <v>2074</v>
      </c>
      <c r="NZJ1002" t="s">
        <v>2074</v>
      </c>
      <c r="NZK1002" t="s">
        <v>2074</v>
      </c>
      <c r="NZL1002" t="s">
        <v>2074</v>
      </c>
      <c r="NZM1002" t="s">
        <v>2074</v>
      </c>
      <c r="NZN1002" t="s">
        <v>2074</v>
      </c>
      <c r="NZO1002" t="s">
        <v>2074</v>
      </c>
      <c r="NZP1002" t="s">
        <v>2074</v>
      </c>
      <c r="NZQ1002" t="s">
        <v>2074</v>
      </c>
      <c r="NZR1002" t="s">
        <v>2074</v>
      </c>
      <c r="NZS1002" t="s">
        <v>2074</v>
      </c>
      <c r="NZT1002" t="s">
        <v>2074</v>
      </c>
      <c r="NZU1002" t="s">
        <v>2074</v>
      </c>
      <c r="NZV1002" t="s">
        <v>2074</v>
      </c>
      <c r="NZW1002" t="s">
        <v>2074</v>
      </c>
      <c r="NZX1002" t="s">
        <v>2074</v>
      </c>
      <c r="NZY1002" t="s">
        <v>2074</v>
      </c>
      <c r="NZZ1002" t="s">
        <v>2074</v>
      </c>
      <c r="OAA1002" t="s">
        <v>2074</v>
      </c>
      <c r="OAB1002" t="s">
        <v>2074</v>
      </c>
      <c r="OAC1002" t="s">
        <v>2074</v>
      </c>
      <c r="OAD1002" t="s">
        <v>2074</v>
      </c>
      <c r="OAE1002" t="s">
        <v>2074</v>
      </c>
      <c r="OAF1002" t="s">
        <v>2074</v>
      </c>
      <c r="OAG1002" t="s">
        <v>2074</v>
      </c>
      <c r="OAH1002" t="s">
        <v>2074</v>
      </c>
      <c r="OAI1002" t="s">
        <v>2074</v>
      </c>
      <c r="OAJ1002" t="s">
        <v>2074</v>
      </c>
      <c r="OAK1002" t="s">
        <v>2074</v>
      </c>
      <c r="OAL1002" t="s">
        <v>2074</v>
      </c>
      <c r="OAM1002" t="s">
        <v>2074</v>
      </c>
      <c r="OAN1002" t="s">
        <v>2074</v>
      </c>
      <c r="OAO1002" t="s">
        <v>2074</v>
      </c>
      <c r="OAP1002" t="s">
        <v>2074</v>
      </c>
      <c r="OAQ1002" t="s">
        <v>2074</v>
      </c>
      <c r="OAR1002" t="s">
        <v>2074</v>
      </c>
      <c r="OAS1002" t="s">
        <v>2074</v>
      </c>
      <c r="OAT1002" t="s">
        <v>2074</v>
      </c>
      <c r="OAU1002" t="s">
        <v>2074</v>
      </c>
      <c r="OAV1002" t="s">
        <v>2074</v>
      </c>
      <c r="OAW1002" t="s">
        <v>2074</v>
      </c>
      <c r="OAX1002" t="s">
        <v>2074</v>
      </c>
      <c r="OAY1002" t="s">
        <v>2074</v>
      </c>
      <c r="OAZ1002" t="s">
        <v>2074</v>
      </c>
      <c r="OBA1002" t="s">
        <v>2074</v>
      </c>
      <c r="OBB1002" t="s">
        <v>2074</v>
      </c>
      <c r="OBC1002" t="s">
        <v>2074</v>
      </c>
      <c r="OBD1002" t="s">
        <v>2074</v>
      </c>
      <c r="OBE1002" t="s">
        <v>2074</v>
      </c>
      <c r="OBF1002" t="s">
        <v>2074</v>
      </c>
      <c r="OBG1002" t="s">
        <v>2074</v>
      </c>
      <c r="OBH1002" t="s">
        <v>2074</v>
      </c>
      <c r="OBI1002" t="s">
        <v>2074</v>
      </c>
      <c r="OBJ1002" t="s">
        <v>2074</v>
      </c>
      <c r="OBK1002" t="s">
        <v>2074</v>
      </c>
      <c r="OBL1002" t="s">
        <v>2074</v>
      </c>
      <c r="OBM1002" t="s">
        <v>2074</v>
      </c>
      <c r="OBN1002" t="s">
        <v>2074</v>
      </c>
      <c r="OBO1002" t="s">
        <v>2074</v>
      </c>
      <c r="OBP1002" t="s">
        <v>2074</v>
      </c>
      <c r="OBQ1002" t="s">
        <v>2074</v>
      </c>
      <c r="OBR1002" t="s">
        <v>2074</v>
      </c>
      <c r="OBS1002" t="s">
        <v>2074</v>
      </c>
      <c r="OBT1002" t="s">
        <v>2074</v>
      </c>
      <c r="OBU1002" t="s">
        <v>2074</v>
      </c>
      <c r="OBV1002" t="s">
        <v>2074</v>
      </c>
      <c r="OBW1002" t="s">
        <v>2074</v>
      </c>
      <c r="OBX1002" t="s">
        <v>2074</v>
      </c>
      <c r="OBY1002" t="s">
        <v>2074</v>
      </c>
      <c r="OBZ1002" t="s">
        <v>2074</v>
      </c>
      <c r="OCA1002" t="s">
        <v>2074</v>
      </c>
      <c r="OCB1002" t="s">
        <v>2074</v>
      </c>
      <c r="OCC1002" t="s">
        <v>2074</v>
      </c>
      <c r="OCD1002" t="s">
        <v>2074</v>
      </c>
      <c r="OCE1002" t="s">
        <v>2074</v>
      </c>
      <c r="OCF1002" t="s">
        <v>2074</v>
      </c>
      <c r="OCG1002" t="s">
        <v>2074</v>
      </c>
      <c r="OCH1002" t="s">
        <v>2074</v>
      </c>
      <c r="OCI1002" t="s">
        <v>2074</v>
      </c>
      <c r="OCJ1002" t="s">
        <v>2074</v>
      </c>
      <c r="OCK1002" t="s">
        <v>2074</v>
      </c>
      <c r="OCL1002" t="s">
        <v>2074</v>
      </c>
      <c r="OCM1002" t="s">
        <v>2074</v>
      </c>
      <c r="OCN1002" t="s">
        <v>2074</v>
      </c>
      <c r="OCO1002" t="s">
        <v>2074</v>
      </c>
      <c r="OCP1002" t="s">
        <v>2074</v>
      </c>
      <c r="OCQ1002" t="s">
        <v>2074</v>
      </c>
      <c r="OCR1002" t="s">
        <v>2074</v>
      </c>
      <c r="OCS1002" t="s">
        <v>2074</v>
      </c>
      <c r="OCT1002" t="s">
        <v>2074</v>
      </c>
      <c r="OCU1002" t="s">
        <v>2074</v>
      </c>
      <c r="OCV1002" t="s">
        <v>2074</v>
      </c>
      <c r="OCW1002" t="s">
        <v>2074</v>
      </c>
      <c r="OCX1002" t="s">
        <v>2074</v>
      </c>
      <c r="OCY1002" t="s">
        <v>2074</v>
      </c>
      <c r="OCZ1002" t="s">
        <v>2074</v>
      </c>
      <c r="ODA1002" t="s">
        <v>2074</v>
      </c>
      <c r="ODB1002" t="s">
        <v>2074</v>
      </c>
      <c r="ODC1002" t="s">
        <v>2074</v>
      </c>
      <c r="ODD1002" t="s">
        <v>2074</v>
      </c>
      <c r="ODE1002" t="s">
        <v>2074</v>
      </c>
      <c r="ODF1002" t="s">
        <v>2074</v>
      </c>
      <c r="ODG1002" t="s">
        <v>2074</v>
      </c>
      <c r="ODH1002" t="s">
        <v>2074</v>
      </c>
      <c r="ODI1002" t="s">
        <v>2074</v>
      </c>
      <c r="ODJ1002" t="s">
        <v>2074</v>
      </c>
      <c r="ODK1002" t="s">
        <v>2074</v>
      </c>
      <c r="ODL1002" t="s">
        <v>2074</v>
      </c>
      <c r="ODM1002" t="s">
        <v>2074</v>
      </c>
      <c r="ODN1002" t="s">
        <v>2074</v>
      </c>
      <c r="ODO1002" t="s">
        <v>2074</v>
      </c>
      <c r="ODP1002" t="s">
        <v>2074</v>
      </c>
      <c r="ODQ1002" t="s">
        <v>2074</v>
      </c>
      <c r="ODR1002" t="s">
        <v>2074</v>
      </c>
      <c r="ODS1002" t="s">
        <v>2074</v>
      </c>
      <c r="ODT1002" t="s">
        <v>2074</v>
      </c>
      <c r="ODU1002" t="s">
        <v>2074</v>
      </c>
      <c r="ODV1002" t="s">
        <v>2074</v>
      </c>
      <c r="ODW1002" t="s">
        <v>2074</v>
      </c>
      <c r="ODX1002" t="s">
        <v>2074</v>
      </c>
      <c r="ODY1002" t="s">
        <v>2074</v>
      </c>
      <c r="ODZ1002" t="s">
        <v>2074</v>
      </c>
      <c r="OEA1002" t="s">
        <v>2074</v>
      </c>
      <c r="OEB1002" t="s">
        <v>2074</v>
      </c>
      <c r="OEC1002" t="s">
        <v>2074</v>
      </c>
      <c r="OED1002" t="s">
        <v>2074</v>
      </c>
      <c r="OEE1002" t="s">
        <v>2074</v>
      </c>
      <c r="OEF1002" t="s">
        <v>2074</v>
      </c>
      <c r="OEG1002" t="s">
        <v>2074</v>
      </c>
      <c r="OEH1002" t="s">
        <v>2074</v>
      </c>
      <c r="OEI1002" t="s">
        <v>2074</v>
      </c>
      <c r="OEJ1002" t="s">
        <v>2074</v>
      </c>
      <c r="OEK1002" t="s">
        <v>2074</v>
      </c>
      <c r="OEL1002" t="s">
        <v>2074</v>
      </c>
      <c r="OEM1002" t="s">
        <v>2074</v>
      </c>
      <c r="OEN1002" t="s">
        <v>2074</v>
      </c>
      <c r="OEO1002" t="s">
        <v>2074</v>
      </c>
      <c r="OEP1002" t="s">
        <v>2074</v>
      </c>
      <c r="OEQ1002" t="s">
        <v>2074</v>
      </c>
      <c r="OER1002" t="s">
        <v>2074</v>
      </c>
      <c r="OES1002" t="s">
        <v>2074</v>
      </c>
      <c r="OET1002" t="s">
        <v>2074</v>
      </c>
      <c r="OEU1002" t="s">
        <v>2074</v>
      </c>
      <c r="OEV1002" t="s">
        <v>2074</v>
      </c>
      <c r="OEW1002" t="s">
        <v>2074</v>
      </c>
      <c r="OEX1002" t="s">
        <v>2074</v>
      </c>
      <c r="OEY1002" t="s">
        <v>2074</v>
      </c>
      <c r="OEZ1002" t="s">
        <v>2074</v>
      </c>
      <c r="OFA1002" t="s">
        <v>2074</v>
      </c>
      <c r="OFB1002" t="s">
        <v>2074</v>
      </c>
      <c r="OFC1002" t="s">
        <v>2074</v>
      </c>
      <c r="OFD1002" t="s">
        <v>2074</v>
      </c>
      <c r="OFE1002" t="s">
        <v>2074</v>
      </c>
      <c r="OFF1002" t="s">
        <v>2074</v>
      </c>
      <c r="OFG1002" t="s">
        <v>2074</v>
      </c>
      <c r="OFH1002" t="s">
        <v>2074</v>
      </c>
      <c r="OFI1002" t="s">
        <v>2074</v>
      </c>
      <c r="OFJ1002" t="s">
        <v>2074</v>
      </c>
      <c r="OFK1002" t="s">
        <v>2074</v>
      </c>
      <c r="OFL1002" t="s">
        <v>2074</v>
      </c>
      <c r="OFM1002" t="s">
        <v>2074</v>
      </c>
      <c r="OFN1002" t="s">
        <v>2074</v>
      </c>
      <c r="OFO1002" t="s">
        <v>2074</v>
      </c>
      <c r="OFP1002" t="s">
        <v>2074</v>
      </c>
      <c r="OFQ1002" t="s">
        <v>2074</v>
      </c>
      <c r="OFR1002" t="s">
        <v>2074</v>
      </c>
      <c r="OFS1002" t="s">
        <v>2074</v>
      </c>
      <c r="OFT1002" t="s">
        <v>2074</v>
      </c>
      <c r="OFU1002" t="s">
        <v>2074</v>
      </c>
      <c r="OFV1002" t="s">
        <v>2074</v>
      </c>
      <c r="OFW1002" t="s">
        <v>2074</v>
      </c>
      <c r="OFX1002" t="s">
        <v>2074</v>
      </c>
      <c r="OFY1002" t="s">
        <v>2074</v>
      </c>
      <c r="OFZ1002" t="s">
        <v>2074</v>
      </c>
      <c r="OGA1002" t="s">
        <v>2074</v>
      </c>
      <c r="OGB1002" t="s">
        <v>2074</v>
      </c>
      <c r="OGC1002" t="s">
        <v>2074</v>
      </c>
      <c r="OGD1002" t="s">
        <v>2074</v>
      </c>
      <c r="OGE1002" t="s">
        <v>2074</v>
      </c>
      <c r="OGF1002" t="s">
        <v>2074</v>
      </c>
      <c r="OGG1002" t="s">
        <v>2074</v>
      </c>
      <c r="OGH1002" t="s">
        <v>2074</v>
      </c>
      <c r="OGI1002" t="s">
        <v>2074</v>
      </c>
      <c r="OGJ1002" t="s">
        <v>2074</v>
      </c>
      <c r="OGK1002" t="s">
        <v>2074</v>
      </c>
      <c r="OGL1002" t="s">
        <v>2074</v>
      </c>
      <c r="OGM1002" t="s">
        <v>2074</v>
      </c>
      <c r="OGN1002" t="s">
        <v>2074</v>
      </c>
      <c r="OGO1002" t="s">
        <v>2074</v>
      </c>
      <c r="OGP1002" t="s">
        <v>2074</v>
      </c>
      <c r="OGQ1002" t="s">
        <v>2074</v>
      </c>
      <c r="OGR1002" t="s">
        <v>2074</v>
      </c>
      <c r="OGS1002" t="s">
        <v>2074</v>
      </c>
      <c r="OGT1002" t="s">
        <v>2074</v>
      </c>
      <c r="OGU1002" t="s">
        <v>2074</v>
      </c>
      <c r="OGV1002" t="s">
        <v>2074</v>
      </c>
      <c r="OGW1002" t="s">
        <v>2074</v>
      </c>
      <c r="OGX1002" t="s">
        <v>2074</v>
      </c>
      <c r="OGY1002" t="s">
        <v>2074</v>
      </c>
      <c r="OGZ1002" t="s">
        <v>2074</v>
      </c>
      <c r="OHA1002" t="s">
        <v>2074</v>
      </c>
      <c r="OHB1002" t="s">
        <v>2074</v>
      </c>
      <c r="OHC1002" t="s">
        <v>2074</v>
      </c>
      <c r="OHD1002" t="s">
        <v>2074</v>
      </c>
      <c r="OHE1002" t="s">
        <v>2074</v>
      </c>
      <c r="OHF1002" t="s">
        <v>2074</v>
      </c>
      <c r="OHG1002" t="s">
        <v>2074</v>
      </c>
      <c r="OHH1002" t="s">
        <v>2074</v>
      </c>
      <c r="OHI1002" t="s">
        <v>2074</v>
      </c>
      <c r="OHJ1002" t="s">
        <v>2074</v>
      </c>
      <c r="OHK1002" t="s">
        <v>2074</v>
      </c>
      <c r="OHL1002" t="s">
        <v>2074</v>
      </c>
      <c r="OHM1002" t="s">
        <v>2074</v>
      </c>
      <c r="OHN1002" t="s">
        <v>2074</v>
      </c>
      <c r="OHO1002" t="s">
        <v>2074</v>
      </c>
      <c r="OHP1002" t="s">
        <v>2074</v>
      </c>
      <c r="OHQ1002" t="s">
        <v>2074</v>
      </c>
      <c r="OHR1002" t="s">
        <v>2074</v>
      </c>
      <c r="OHS1002" t="s">
        <v>2074</v>
      </c>
      <c r="OHT1002" t="s">
        <v>2074</v>
      </c>
      <c r="OHU1002" t="s">
        <v>2074</v>
      </c>
      <c r="OHV1002" t="s">
        <v>2074</v>
      </c>
      <c r="OHW1002" t="s">
        <v>2074</v>
      </c>
      <c r="OHX1002" t="s">
        <v>2074</v>
      </c>
      <c r="OHY1002" t="s">
        <v>2074</v>
      </c>
      <c r="OHZ1002" t="s">
        <v>2074</v>
      </c>
      <c r="OIA1002" t="s">
        <v>2074</v>
      </c>
      <c r="OIB1002" t="s">
        <v>2074</v>
      </c>
      <c r="OIC1002" t="s">
        <v>2074</v>
      </c>
      <c r="OID1002" t="s">
        <v>2074</v>
      </c>
      <c r="OIE1002" t="s">
        <v>2074</v>
      </c>
      <c r="OIF1002" t="s">
        <v>2074</v>
      </c>
      <c r="OIG1002" t="s">
        <v>2074</v>
      </c>
      <c r="OIH1002" t="s">
        <v>2074</v>
      </c>
      <c r="OII1002" t="s">
        <v>2074</v>
      </c>
      <c r="OIJ1002" t="s">
        <v>2074</v>
      </c>
      <c r="OIK1002" t="s">
        <v>2074</v>
      </c>
      <c r="OIL1002" t="s">
        <v>2074</v>
      </c>
      <c r="OIM1002" t="s">
        <v>2074</v>
      </c>
      <c r="OIN1002" t="s">
        <v>2074</v>
      </c>
      <c r="OIO1002" t="s">
        <v>2074</v>
      </c>
      <c r="OIP1002" t="s">
        <v>2074</v>
      </c>
      <c r="OIQ1002" t="s">
        <v>2074</v>
      </c>
      <c r="OIR1002" t="s">
        <v>2074</v>
      </c>
      <c r="OIS1002" t="s">
        <v>2074</v>
      </c>
      <c r="OIT1002" t="s">
        <v>2074</v>
      </c>
      <c r="OIU1002" t="s">
        <v>2074</v>
      </c>
      <c r="OIV1002" t="s">
        <v>2074</v>
      </c>
      <c r="OIW1002" t="s">
        <v>2074</v>
      </c>
      <c r="OIX1002" t="s">
        <v>2074</v>
      </c>
      <c r="OIY1002" t="s">
        <v>2074</v>
      </c>
      <c r="OIZ1002" t="s">
        <v>2074</v>
      </c>
      <c r="OJA1002" t="s">
        <v>2074</v>
      </c>
      <c r="OJB1002" t="s">
        <v>2074</v>
      </c>
      <c r="OJC1002" t="s">
        <v>2074</v>
      </c>
      <c r="OJD1002" t="s">
        <v>2074</v>
      </c>
      <c r="OJE1002" t="s">
        <v>2074</v>
      </c>
      <c r="OJF1002" t="s">
        <v>2074</v>
      </c>
      <c r="OJG1002" t="s">
        <v>2074</v>
      </c>
      <c r="OJH1002" t="s">
        <v>2074</v>
      </c>
      <c r="OJI1002" t="s">
        <v>2074</v>
      </c>
      <c r="OJJ1002" t="s">
        <v>2074</v>
      </c>
      <c r="OJK1002" t="s">
        <v>2074</v>
      </c>
      <c r="OJL1002" t="s">
        <v>2074</v>
      </c>
      <c r="OJM1002" t="s">
        <v>2074</v>
      </c>
      <c r="OJN1002" t="s">
        <v>2074</v>
      </c>
      <c r="OJO1002" t="s">
        <v>2074</v>
      </c>
      <c r="OJP1002" t="s">
        <v>2074</v>
      </c>
      <c r="OJQ1002" t="s">
        <v>2074</v>
      </c>
      <c r="OJR1002" t="s">
        <v>2074</v>
      </c>
      <c r="OJS1002" t="s">
        <v>2074</v>
      </c>
      <c r="OJT1002" t="s">
        <v>2074</v>
      </c>
      <c r="OJU1002" t="s">
        <v>2074</v>
      </c>
      <c r="OJV1002" t="s">
        <v>2074</v>
      </c>
      <c r="OJW1002" t="s">
        <v>2074</v>
      </c>
      <c r="OJX1002" t="s">
        <v>2074</v>
      </c>
      <c r="OJY1002" t="s">
        <v>2074</v>
      </c>
      <c r="OJZ1002" t="s">
        <v>2074</v>
      </c>
      <c r="OKA1002" t="s">
        <v>2074</v>
      </c>
      <c r="OKB1002" t="s">
        <v>2074</v>
      </c>
      <c r="OKC1002" t="s">
        <v>2074</v>
      </c>
      <c r="OKD1002" t="s">
        <v>2074</v>
      </c>
      <c r="OKE1002" t="s">
        <v>2074</v>
      </c>
      <c r="OKF1002" t="s">
        <v>2074</v>
      </c>
      <c r="OKG1002" t="s">
        <v>2074</v>
      </c>
      <c r="OKH1002" t="s">
        <v>2074</v>
      </c>
      <c r="OKI1002" t="s">
        <v>2074</v>
      </c>
      <c r="OKJ1002" t="s">
        <v>2074</v>
      </c>
      <c r="OKK1002" t="s">
        <v>2074</v>
      </c>
      <c r="OKL1002" t="s">
        <v>2074</v>
      </c>
      <c r="OKM1002" t="s">
        <v>2074</v>
      </c>
      <c r="OKN1002" t="s">
        <v>2074</v>
      </c>
      <c r="OKO1002" t="s">
        <v>2074</v>
      </c>
      <c r="OKP1002" t="s">
        <v>2074</v>
      </c>
      <c r="OKQ1002" t="s">
        <v>2074</v>
      </c>
      <c r="OKR1002" t="s">
        <v>2074</v>
      </c>
      <c r="OKS1002" t="s">
        <v>2074</v>
      </c>
      <c r="OKT1002" t="s">
        <v>2074</v>
      </c>
      <c r="OKU1002" t="s">
        <v>2074</v>
      </c>
      <c r="OKV1002" t="s">
        <v>2074</v>
      </c>
      <c r="OKW1002" t="s">
        <v>2074</v>
      </c>
      <c r="OKX1002" t="s">
        <v>2074</v>
      </c>
      <c r="OKY1002" t="s">
        <v>2074</v>
      </c>
      <c r="OKZ1002" t="s">
        <v>2074</v>
      </c>
      <c r="OLA1002" t="s">
        <v>2074</v>
      </c>
      <c r="OLB1002" t="s">
        <v>2074</v>
      </c>
      <c r="OLC1002" t="s">
        <v>2074</v>
      </c>
      <c r="OLD1002" t="s">
        <v>2074</v>
      </c>
      <c r="OLE1002" t="s">
        <v>2074</v>
      </c>
      <c r="OLF1002" t="s">
        <v>2074</v>
      </c>
      <c r="OLG1002" t="s">
        <v>2074</v>
      </c>
      <c r="OLH1002" t="s">
        <v>2074</v>
      </c>
      <c r="OLI1002" t="s">
        <v>2074</v>
      </c>
      <c r="OLJ1002" t="s">
        <v>2074</v>
      </c>
      <c r="OLK1002" t="s">
        <v>2074</v>
      </c>
      <c r="OLL1002" t="s">
        <v>2074</v>
      </c>
      <c r="OLM1002" t="s">
        <v>2074</v>
      </c>
      <c r="OLN1002" t="s">
        <v>2074</v>
      </c>
      <c r="OLO1002" t="s">
        <v>2074</v>
      </c>
      <c r="OLP1002" t="s">
        <v>2074</v>
      </c>
      <c r="OLQ1002" t="s">
        <v>2074</v>
      </c>
      <c r="OLR1002" t="s">
        <v>2074</v>
      </c>
      <c r="OLS1002" t="s">
        <v>2074</v>
      </c>
      <c r="OLT1002" t="s">
        <v>2074</v>
      </c>
      <c r="OLU1002" t="s">
        <v>2074</v>
      </c>
      <c r="OLV1002" t="s">
        <v>2074</v>
      </c>
      <c r="OLW1002" t="s">
        <v>2074</v>
      </c>
      <c r="OLX1002" t="s">
        <v>2074</v>
      </c>
      <c r="OLY1002" t="s">
        <v>2074</v>
      </c>
      <c r="OLZ1002" t="s">
        <v>2074</v>
      </c>
      <c r="OMA1002" t="s">
        <v>2074</v>
      </c>
      <c r="OMB1002" t="s">
        <v>2074</v>
      </c>
      <c r="OMC1002" t="s">
        <v>2074</v>
      </c>
      <c r="OMD1002" t="s">
        <v>2074</v>
      </c>
      <c r="OME1002" t="s">
        <v>2074</v>
      </c>
      <c r="OMF1002" t="s">
        <v>2074</v>
      </c>
      <c r="OMG1002" t="s">
        <v>2074</v>
      </c>
      <c r="OMH1002" t="s">
        <v>2074</v>
      </c>
      <c r="OMI1002" t="s">
        <v>2074</v>
      </c>
      <c r="OMJ1002" t="s">
        <v>2074</v>
      </c>
      <c r="OMK1002" t="s">
        <v>2074</v>
      </c>
      <c r="OML1002" t="s">
        <v>2074</v>
      </c>
      <c r="OMM1002" t="s">
        <v>2074</v>
      </c>
      <c r="OMN1002" t="s">
        <v>2074</v>
      </c>
      <c r="OMO1002" t="s">
        <v>2074</v>
      </c>
      <c r="OMP1002" t="s">
        <v>2074</v>
      </c>
      <c r="OMQ1002" t="s">
        <v>2074</v>
      </c>
      <c r="OMR1002" t="s">
        <v>2074</v>
      </c>
      <c r="OMS1002" t="s">
        <v>2074</v>
      </c>
      <c r="OMT1002" t="s">
        <v>2074</v>
      </c>
      <c r="OMU1002" t="s">
        <v>2074</v>
      </c>
      <c r="OMV1002" t="s">
        <v>2074</v>
      </c>
      <c r="OMW1002" t="s">
        <v>2074</v>
      </c>
      <c r="OMX1002" t="s">
        <v>2074</v>
      </c>
      <c r="OMY1002" t="s">
        <v>2074</v>
      </c>
      <c r="OMZ1002" t="s">
        <v>2074</v>
      </c>
      <c r="ONA1002" t="s">
        <v>2074</v>
      </c>
      <c r="ONB1002" t="s">
        <v>2074</v>
      </c>
      <c r="ONC1002" t="s">
        <v>2074</v>
      </c>
      <c r="OND1002" t="s">
        <v>2074</v>
      </c>
      <c r="ONE1002" t="s">
        <v>2074</v>
      </c>
      <c r="ONF1002" t="s">
        <v>2074</v>
      </c>
      <c r="ONG1002" t="s">
        <v>2074</v>
      </c>
      <c r="ONH1002" t="s">
        <v>2074</v>
      </c>
      <c r="ONI1002" t="s">
        <v>2074</v>
      </c>
      <c r="ONJ1002" t="s">
        <v>2074</v>
      </c>
      <c r="ONK1002" t="s">
        <v>2074</v>
      </c>
      <c r="ONL1002" t="s">
        <v>2074</v>
      </c>
      <c r="ONM1002" t="s">
        <v>2074</v>
      </c>
      <c r="ONN1002" t="s">
        <v>2074</v>
      </c>
      <c r="ONO1002" t="s">
        <v>2074</v>
      </c>
      <c r="ONP1002" t="s">
        <v>2074</v>
      </c>
      <c r="ONQ1002" t="s">
        <v>2074</v>
      </c>
      <c r="ONR1002" t="s">
        <v>2074</v>
      </c>
      <c r="ONS1002" t="s">
        <v>2074</v>
      </c>
      <c r="ONT1002" t="s">
        <v>2074</v>
      </c>
      <c r="ONU1002" t="s">
        <v>2074</v>
      </c>
      <c r="ONV1002" t="s">
        <v>2074</v>
      </c>
      <c r="ONW1002" t="s">
        <v>2074</v>
      </c>
      <c r="ONX1002" t="s">
        <v>2074</v>
      </c>
      <c r="ONY1002" t="s">
        <v>2074</v>
      </c>
      <c r="ONZ1002" t="s">
        <v>2074</v>
      </c>
      <c r="OOA1002" t="s">
        <v>2074</v>
      </c>
      <c r="OOB1002" t="s">
        <v>2074</v>
      </c>
      <c r="OOC1002" t="s">
        <v>2074</v>
      </c>
      <c r="OOD1002" t="s">
        <v>2074</v>
      </c>
      <c r="OOE1002" t="s">
        <v>2074</v>
      </c>
      <c r="OOF1002" t="s">
        <v>2074</v>
      </c>
      <c r="OOG1002" t="s">
        <v>2074</v>
      </c>
      <c r="OOH1002" t="s">
        <v>2074</v>
      </c>
      <c r="OOI1002" t="s">
        <v>2074</v>
      </c>
      <c r="OOJ1002" t="s">
        <v>2074</v>
      </c>
      <c r="OOK1002" t="s">
        <v>2074</v>
      </c>
      <c r="OOL1002" t="s">
        <v>2074</v>
      </c>
      <c r="OOM1002" t="s">
        <v>2074</v>
      </c>
      <c r="OON1002" t="s">
        <v>2074</v>
      </c>
      <c r="OOO1002" t="s">
        <v>2074</v>
      </c>
      <c r="OOP1002" t="s">
        <v>2074</v>
      </c>
      <c r="OOQ1002" t="s">
        <v>2074</v>
      </c>
      <c r="OOR1002" t="s">
        <v>2074</v>
      </c>
      <c r="OOS1002" t="s">
        <v>2074</v>
      </c>
      <c r="OOT1002" t="s">
        <v>2074</v>
      </c>
      <c r="OOU1002" t="s">
        <v>2074</v>
      </c>
      <c r="OOV1002" t="s">
        <v>2074</v>
      </c>
      <c r="OOW1002" t="s">
        <v>2074</v>
      </c>
      <c r="OOX1002" t="s">
        <v>2074</v>
      </c>
      <c r="OOY1002" t="s">
        <v>2074</v>
      </c>
      <c r="OOZ1002" t="s">
        <v>2074</v>
      </c>
      <c r="OPA1002" t="s">
        <v>2074</v>
      </c>
      <c r="OPB1002" t="s">
        <v>2074</v>
      </c>
      <c r="OPC1002" t="s">
        <v>2074</v>
      </c>
      <c r="OPD1002" t="s">
        <v>2074</v>
      </c>
      <c r="OPE1002" t="s">
        <v>2074</v>
      </c>
      <c r="OPF1002" t="s">
        <v>2074</v>
      </c>
      <c r="OPG1002" t="s">
        <v>2074</v>
      </c>
      <c r="OPH1002" t="s">
        <v>2074</v>
      </c>
      <c r="OPI1002" t="s">
        <v>2074</v>
      </c>
      <c r="OPJ1002" t="s">
        <v>2074</v>
      </c>
      <c r="OPK1002" t="s">
        <v>2074</v>
      </c>
      <c r="OPL1002" t="s">
        <v>2074</v>
      </c>
      <c r="OPM1002" t="s">
        <v>2074</v>
      </c>
      <c r="OPN1002" t="s">
        <v>2074</v>
      </c>
      <c r="OPO1002" t="s">
        <v>2074</v>
      </c>
      <c r="OPP1002" t="s">
        <v>2074</v>
      </c>
      <c r="OPQ1002" t="s">
        <v>2074</v>
      </c>
      <c r="OPR1002" t="s">
        <v>2074</v>
      </c>
      <c r="OPS1002" t="s">
        <v>2074</v>
      </c>
      <c r="OPT1002" t="s">
        <v>2074</v>
      </c>
      <c r="OPU1002" t="s">
        <v>2074</v>
      </c>
      <c r="OPV1002" t="s">
        <v>2074</v>
      </c>
      <c r="OPW1002" t="s">
        <v>2074</v>
      </c>
      <c r="OPX1002" t="s">
        <v>2074</v>
      </c>
      <c r="OPY1002" t="s">
        <v>2074</v>
      </c>
      <c r="OPZ1002" t="s">
        <v>2074</v>
      </c>
      <c r="OQA1002" t="s">
        <v>2074</v>
      </c>
      <c r="OQB1002" t="s">
        <v>2074</v>
      </c>
      <c r="OQC1002" t="s">
        <v>2074</v>
      </c>
      <c r="OQD1002" t="s">
        <v>2074</v>
      </c>
      <c r="OQE1002" t="s">
        <v>2074</v>
      </c>
      <c r="OQF1002" t="s">
        <v>2074</v>
      </c>
      <c r="OQG1002" t="s">
        <v>2074</v>
      </c>
      <c r="OQH1002" t="s">
        <v>2074</v>
      </c>
      <c r="OQI1002" t="s">
        <v>2074</v>
      </c>
      <c r="OQJ1002" t="s">
        <v>2074</v>
      </c>
      <c r="OQK1002" t="s">
        <v>2074</v>
      </c>
      <c r="OQL1002" t="s">
        <v>2074</v>
      </c>
      <c r="OQM1002" t="s">
        <v>2074</v>
      </c>
      <c r="OQN1002" t="s">
        <v>2074</v>
      </c>
      <c r="OQO1002" t="s">
        <v>2074</v>
      </c>
      <c r="OQP1002" t="s">
        <v>2074</v>
      </c>
      <c r="OQQ1002" t="s">
        <v>2074</v>
      </c>
      <c r="OQR1002" t="s">
        <v>2074</v>
      </c>
      <c r="OQS1002" t="s">
        <v>2074</v>
      </c>
      <c r="OQT1002" t="s">
        <v>2074</v>
      </c>
      <c r="OQU1002" t="s">
        <v>2074</v>
      </c>
      <c r="OQV1002" t="s">
        <v>2074</v>
      </c>
      <c r="OQW1002" t="s">
        <v>2074</v>
      </c>
      <c r="OQX1002" t="s">
        <v>2074</v>
      </c>
      <c r="OQY1002" t="s">
        <v>2074</v>
      </c>
      <c r="OQZ1002" t="s">
        <v>2074</v>
      </c>
      <c r="ORA1002" t="s">
        <v>2074</v>
      </c>
      <c r="ORB1002" t="s">
        <v>2074</v>
      </c>
      <c r="ORC1002" t="s">
        <v>2074</v>
      </c>
      <c r="ORD1002" t="s">
        <v>2074</v>
      </c>
      <c r="ORE1002" t="s">
        <v>2074</v>
      </c>
      <c r="ORF1002" t="s">
        <v>2074</v>
      </c>
      <c r="ORG1002" t="s">
        <v>2074</v>
      </c>
      <c r="ORH1002" t="s">
        <v>2074</v>
      </c>
      <c r="ORI1002" t="s">
        <v>2074</v>
      </c>
      <c r="ORJ1002" t="s">
        <v>2074</v>
      </c>
      <c r="ORK1002" t="s">
        <v>2074</v>
      </c>
      <c r="ORL1002" t="s">
        <v>2074</v>
      </c>
      <c r="ORM1002" t="s">
        <v>2074</v>
      </c>
      <c r="ORN1002" t="s">
        <v>2074</v>
      </c>
      <c r="ORO1002" t="s">
        <v>2074</v>
      </c>
      <c r="ORP1002" t="s">
        <v>2074</v>
      </c>
      <c r="ORQ1002" t="s">
        <v>2074</v>
      </c>
      <c r="ORR1002" t="s">
        <v>2074</v>
      </c>
      <c r="ORS1002" t="s">
        <v>2074</v>
      </c>
      <c r="ORT1002" t="s">
        <v>2074</v>
      </c>
      <c r="ORU1002" t="s">
        <v>2074</v>
      </c>
      <c r="ORV1002" t="s">
        <v>2074</v>
      </c>
      <c r="ORW1002" t="s">
        <v>2074</v>
      </c>
      <c r="ORX1002" t="s">
        <v>2074</v>
      </c>
      <c r="ORY1002" t="s">
        <v>2074</v>
      </c>
      <c r="ORZ1002" t="s">
        <v>2074</v>
      </c>
      <c r="OSA1002" t="s">
        <v>2074</v>
      </c>
      <c r="OSB1002" t="s">
        <v>2074</v>
      </c>
      <c r="OSC1002" t="s">
        <v>2074</v>
      </c>
      <c r="OSD1002" t="s">
        <v>2074</v>
      </c>
      <c r="OSE1002" t="s">
        <v>2074</v>
      </c>
      <c r="OSF1002" t="s">
        <v>2074</v>
      </c>
      <c r="OSG1002" t="s">
        <v>2074</v>
      </c>
      <c r="OSH1002" t="s">
        <v>2074</v>
      </c>
      <c r="OSI1002" t="s">
        <v>2074</v>
      </c>
      <c r="OSJ1002" t="s">
        <v>2074</v>
      </c>
      <c r="OSK1002" t="s">
        <v>2074</v>
      </c>
      <c r="OSL1002" t="s">
        <v>2074</v>
      </c>
      <c r="OSM1002" t="s">
        <v>2074</v>
      </c>
      <c r="OSN1002" t="s">
        <v>2074</v>
      </c>
      <c r="OSO1002" t="s">
        <v>2074</v>
      </c>
      <c r="OSP1002" t="s">
        <v>2074</v>
      </c>
      <c r="OSQ1002" t="s">
        <v>2074</v>
      </c>
      <c r="OSR1002" t="s">
        <v>2074</v>
      </c>
      <c r="OSS1002" t="s">
        <v>2074</v>
      </c>
      <c r="OST1002" t="s">
        <v>2074</v>
      </c>
      <c r="OSU1002" t="s">
        <v>2074</v>
      </c>
      <c r="OSV1002" t="s">
        <v>2074</v>
      </c>
      <c r="OSW1002" t="s">
        <v>2074</v>
      </c>
      <c r="OSX1002" t="s">
        <v>2074</v>
      </c>
      <c r="OSY1002" t="s">
        <v>2074</v>
      </c>
      <c r="OSZ1002" t="s">
        <v>2074</v>
      </c>
      <c r="OTA1002" t="s">
        <v>2074</v>
      </c>
      <c r="OTB1002" t="s">
        <v>2074</v>
      </c>
      <c r="OTC1002" t="s">
        <v>2074</v>
      </c>
      <c r="OTD1002" t="s">
        <v>2074</v>
      </c>
      <c r="OTE1002" t="s">
        <v>2074</v>
      </c>
      <c r="OTF1002" t="s">
        <v>2074</v>
      </c>
      <c r="OTG1002" t="s">
        <v>2074</v>
      </c>
      <c r="OTH1002" t="s">
        <v>2074</v>
      </c>
      <c r="OTI1002" t="s">
        <v>2074</v>
      </c>
      <c r="OTJ1002" t="s">
        <v>2074</v>
      </c>
      <c r="OTK1002" t="s">
        <v>2074</v>
      </c>
      <c r="OTL1002" t="s">
        <v>2074</v>
      </c>
      <c r="OTM1002" t="s">
        <v>2074</v>
      </c>
      <c r="OTN1002" t="s">
        <v>2074</v>
      </c>
      <c r="OTO1002" t="s">
        <v>2074</v>
      </c>
      <c r="OTP1002" t="s">
        <v>2074</v>
      </c>
      <c r="OTQ1002" t="s">
        <v>2074</v>
      </c>
      <c r="OTR1002" t="s">
        <v>2074</v>
      </c>
      <c r="OTS1002" t="s">
        <v>2074</v>
      </c>
      <c r="OTT1002" t="s">
        <v>2074</v>
      </c>
      <c r="OTU1002" t="s">
        <v>2074</v>
      </c>
      <c r="OTV1002" t="s">
        <v>2074</v>
      </c>
      <c r="OTW1002" t="s">
        <v>2074</v>
      </c>
      <c r="OTX1002" t="s">
        <v>2074</v>
      </c>
      <c r="OTY1002" t="s">
        <v>2074</v>
      </c>
      <c r="OTZ1002" t="s">
        <v>2074</v>
      </c>
      <c r="OUA1002" t="s">
        <v>2074</v>
      </c>
      <c r="OUB1002" t="s">
        <v>2074</v>
      </c>
      <c r="OUC1002" t="s">
        <v>2074</v>
      </c>
      <c r="OUD1002" t="s">
        <v>2074</v>
      </c>
      <c r="OUE1002" t="s">
        <v>2074</v>
      </c>
      <c r="OUF1002" t="s">
        <v>2074</v>
      </c>
      <c r="OUG1002" t="s">
        <v>2074</v>
      </c>
      <c r="OUH1002" t="s">
        <v>2074</v>
      </c>
      <c r="OUI1002" t="s">
        <v>2074</v>
      </c>
      <c r="OUJ1002" t="s">
        <v>2074</v>
      </c>
      <c r="OUK1002" t="s">
        <v>2074</v>
      </c>
      <c r="OUL1002" t="s">
        <v>2074</v>
      </c>
      <c r="OUM1002" t="s">
        <v>2074</v>
      </c>
      <c r="OUN1002" t="s">
        <v>2074</v>
      </c>
      <c r="OUO1002" t="s">
        <v>2074</v>
      </c>
      <c r="OUP1002" t="s">
        <v>2074</v>
      </c>
      <c r="OUQ1002" t="s">
        <v>2074</v>
      </c>
      <c r="OUR1002" t="s">
        <v>2074</v>
      </c>
      <c r="OUS1002" t="s">
        <v>2074</v>
      </c>
      <c r="OUT1002" t="s">
        <v>2074</v>
      </c>
      <c r="OUU1002" t="s">
        <v>2074</v>
      </c>
      <c r="OUV1002" t="s">
        <v>2074</v>
      </c>
      <c r="OUW1002" t="s">
        <v>2074</v>
      </c>
      <c r="OUX1002" t="s">
        <v>2074</v>
      </c>
      <c r="OUY1002" t="s">
        <v>2074</v>
      </c>
      <c r="OUZ1002" t="s">
        <v>2074</v>
      </c>
      <c r="OVA1002" t="s">
        <v>2074</v>
      </c>
      <c r="OVB1002" t="s">
        <v>2074</v>
      </c>
      <c r="OVC1002" t="s">
        <v>2074</v>
      </c>
      <c r="OVD1002" t="s">
        <v>2074</v>
      </c>
      <c r="OVE1002" t="s">
        <v>2074</v>
      </c>
      <c r="OVF1002" t="s">
        <v>2074</v>
      </c>
      <c r="OVG1002" t="s">
        <v>2074</v>
      </c>
      <c r="OVH1002" t="s">
        <v>2074</v>
      </c>
      <c r="OVI1002" t="s">
        <v>2074</v>
      </c>
      <c r="OVJ1002" t="s">
        <v>2074</v>
      </c>
      <c r="OVK1002" t="s">
        <v>2074</v>
      </c>
      <c r="OVL1002" t="s">
        <v>2074</v>
      </c>
      <c r="OVM1002" t="s">
        <v>2074</v>
      </c>
      <c r="OVN1002" t="s">
        <v>2074</v>
      </c>
      <c r="OVO1002" t="s">
        <v>2074</v>
      </c>
      <c r="OVP1002" t="s">
        <v>2074</v>
      </c>
      <c r="OVQ1002" t="s">
        <v>2074</v>
      </c>
      <c r="OVR1002" t="s">
        <v>2074</v>
      </c>
      <c r="OVS1002" t="s">
        <v>2074</v>
      </c>
      <c r="OVT1002" t="s">
        <v>2074</v>
      </c>
      <c r="OVU1002" t="s">
        <v>2074</v>
      </c>
      <c r="OVV1002" t="s">
        <v>2074</v>
      </c>
      <c r="OVW1002" t="s">
        <v>2074</v>
      </c>
      <c r="OVX1002" t="s">
        <v>2074</v>
      </c>
      <c r="OVY1002" t="s">
        <v>2074</v>
      </c>
      <c r="OVZ1002" t="s">
        <v>2074</v>
      </c>
      <c r="OWA1002" t="s">
        <v>2074</v>
      </c>
      <c r="OWB1002" t="s">
        <v>2074</v>
      </c>
      <c r="OWC1002" t="s">
        <v>2074</v>
      </c>
      <c r="OWD1002" t="s">
        <v>2074</v>
      </c>
      <c r="OWE1002" t="s">
        <v>2074</v>
      </c>
      <c r="OWF1002" t="s">
        <v>2074</v>
      </c>
      <c r="OWG1002" t="s">
        <v>2074</v>
      </c>
      <c r="OWH1002" t="s">
        <v>2074</v>
      </c>
      <c r="OWI1002" t="s">
        <v>2074</v>
      </c>
      <c r="OWJ1002" t="s">
        <v>2074</v>
      </c>
      <c r="OWK1002" t="s">
        <v>2074</v>
      </c>
      <c r="OWL1002" t="s">
        <v>2074</v>
      </c>
      <c r="OWM1002" t="s">
        <v>2074</v>
      </c>
      <c r="OWN1002" t="s">
        <v>2074</v>
      </c>
      <c r="OWO1002" t="s">
        <v>2074</v>
      </c>
      <c r="OWP1002" t="s">
        <v>2074</v>
      </c>
      <c r="OWQ1002" t="s">
        <v>2074</v>
      </c>
      <c r="OWR1002" t="s">
        <v>2074</v>
      </c>
      <c r="OWS1002" t="s">
        <v>2074</v>
      </c>
      <c r="OWT1002" t="s">
        <v>2074</v>
      </c>
      <c r="OWU1002" t="s">
        <v>2074</v>
      </c>
      <c r="OWV1002" t="s">
        <v>2074</v>
      </c>
      <c r="OWW1002" t="s">
        <v>2074</v>
      </c>
      <c r="OWX1002" t="s">
        <v>2074</v>
      </c>
      <c r="OWY1002" t="s">
        <v>2074</v>
      </c>
      <c r="OWZ1002" t="s">
        <v>2074</v>
      </c>
      <c r="OXA1002" t="s">
        <v>2074</v>
      </c>
      <c r="OXB1002" t="s">
        <v>2074</v>
      </c>
      <c r="OXC1002" t="s">
        <v>2074</v>
      </c>
      <c r="OXD1002" t="s">
        <v>2074</v>
      </c>
      <c r="OXE1002" t="s">
        <v>2074</v>
      </c>
      <c r="OXF1002" t="s">
        <v>2074</v>
      </c>
      <c r="OXG1002" t="s">
        <v>2074</v>
      </c>
      <c r="OXH1002" t="s">
        <v>2074</v>
      </c>
      <c r="OXI1002" t="s">
        <v>2074</v>
      </c>
      <c r="OXJ1002" t="s">
        <v>2074</v>
      </c>
      <c r="OXK1002" t="s">
        <v>2074</v>
      </c>
      <c r="OXL1002" t="s">
        <v>2074</v>
      </c>
      <c r="OXM1002" t="s">
        <v>2074</v>
      </c>
      <c r="OXN1002" t="s">
        <v>2074</v>
      </c>
      <c r="OXO1002" t="s">
        <v>2074</v>
      </c>
      <c r="OXP1002" t="s">
        <v>2074</v>
      </c>
      <c r="OXQ1002" t="s">
        <v>2074</v>
      </c>
      <c r="OXR1002" t="s">
        <v>2074</v>
      </c>
      <c r="OXS1002" t="s">
        <v>2074</v>
      </c>
      <c r="OXT1002" t="s">
        <v>2074</v>
      </c>
      <c r="OXU1002" t="s">
        <v>2074</v>
      </c>
      <c r="OXV1002" t="s">
        <v>2074</v>
      </c>
      <c r="OXW1002" t="s">
        <v>2074</v>
      </c>
      <c r="OXX1002" t="s">
        <v>2074</v>
      </c>
      <c r="OXY1002" t="s">
        <v>2074</v>
      </c>
      <c r="OXZ1002" t="s">
        <v>2074</v>
      </c>
      <c r="OYA1002" t="s">
        <v>2074</v>
      </c>
      <c r="OYB1002" t="s">
        <v>2074</v>
      </c>
      <c r="OYC1002" t="s">
        <v>2074</v>
      </c>
      <c r="OYD1002" t="s">
        <v>2074</v>
      </c>
      <c r="OYE1002" t="s">
        <v>2074</v>
      </c>
      <c r="OYF1002" t="s">
        <v>2074</v>
      </c>
      <c r="OYG1002" t="s">
        <v>2074</v>
      </c>
      <c r="OYH1002" t="s">
        <v>2074</v>
      </c>
      <c r="OYI1002" t="s">
        <v>2074</v>
      </c>
      <c r="OYJ1002" t="s">
        <v>2074</v>
      </c>
      <c r="OYK1002" t="s">
        <v>2074</v>
      </c>
      <c r="OYL1002" t="s">
        <v>2074</v>
      </c>
      <c r="OYM1002" t="s">
        <v>2074</v>
      </c>
      <c r="OYN1002" t="s">
        <v>2074</v>
      </c>
      <c r="OYO1002" t="s">
        <v>2074</v>
      </c>
      <c r="OYP1002" t="s">
        <v>2074</v>
      </c>
      <c r="OYQ1002" t="s">
        <v>2074</v>
      </c>
      <c r="OYR1002" t="s">
        <v>2074</v>
      </c>
      <c r="OYS1002" t="s">
        <v>2074</v>
      </c>
      <c r="OYT1002" t="s">
        <v>2074</v>
      </c>
      <c r="OYU1002" t="s">
        <v>2074</v>
      </c>
      <c r="OYV1002" t="s">
        <v>2074</v>
      </c>
      <c r="OYW1002" t="s">
        <v>2074</v>
      </c>
      <c r="OYX1002" t="s">
        <v>2074</v>
      </c>
      <c r="OYY1002" t="s">
        <v>2074</v>
      </c>
      <c r="OYZ1002" t="s">
        <v>2074</v>
      </c>
      <c r="OZA1002" t="s">
        <v>2074</v>
      </c>
      <c r="OZB1002" t="s">
        <v>2074</v>
      </c>
      <c r="OZC1002" t="s">
        <v>2074</v>
      </c>
      <c r="OZD1002" t="s">
        <v>2074</v>
      </c>
      <c r="OZE1002" t="s">
        <v>2074</v>
      </c>
      <c r="OZF1002" t="s">
        <v>2074</v>
      </c>
      <c r="OZG1002" t="s">
        <v>2074</v>
      </c>
      <c r="OZH1002" t="s">
        <v>2074</v>
      </c>
      <c r="OZI1002" t="s">
        <v>2074</v>
      </c>
      <c r="OZJ1002" t="s">
        <v>2074</v>
      </c>
      <c r="OZK1002" t="s">
        <v>2074</v>
      </c>
      <c r="OZL1002" t="s">
        <v>2074</v>
      </c>
      <c r="OZM1002" t="s">
        <v>2074</v>
      </c>
      <c r="OZN1002" t="s">
        <v>2074</v>
      </c>
      <c r="OZO1002" t="s">
        <v>2074</v>
      </c>
      <c r="OZP1002" t="s">
        <v>2074</v>
      </c>
      <c r="OZQ1002" t="s">
        <v>2074</v>
      </c>
      <c r="OZR1002" t="s">
        <v>2074</v>
      </c>
      <c r="OZS1002" t="s">
        <v>2074</v>
      </c>
      <c r="OZT1002" t="s">
        <v>2074</v>
      </c>
      <c r="OZU1002" t="s">
        <v>2074</v>
      </c>
      <c r="OZV1002" t="s">
        <v>2074</v>
      </c>
      <c r="OZW1002" t="s">
        <v>2074</v>
      </c>
      <c r="OZX1002" t="s">
        <v>2074</v>
      </c>
      <c r="OZY1002" t="s">
        <v>2074</v>
      </c>
      <c r="OZZ1002" t="s">
        <v>2074</v>
      </c>
      <c r="PAA1002" t="s">
        <v>2074</v>
      </c>
      <c r="PAB1002" t="s">
        <v>2074</v>
      </c>
      <c r="PAC1002" t="s">
        <v>2074</v>
      </c>
      <c r="PAD1002" t="s">
        <v>2074</v>
      </c>
      <c r="PAE1002" t="s">
        <v>2074</v>
      </c>
      <c r="PAF1002" t="s">
        <v>2074</v>
      </c>
      <c r="PAG1002" t="s">
        <v>2074</v>
      </c>
      <c r="PAH1002" t="s">
        <v>2074</v>
      </c>
      <c r="PAI1002" t="s">
        <v>2074</v>
      </c>
      <c r="PAJ1002" t="s">
        <v>2074</v>
      </c>
      <c r="PAK1002" t="s">
        <v>2074</v>
      </c>
      <c r="PAL1002" t="s">
        <v>2074</v>
      </c>
      <c r="PAM1002" t="s">
        <v>2074</v>
      </c>
      <c r="PAN1002" t="s">
        <v>2074</v>
      </c>
      <c r="PAO1002" t="s">
        <v>2074</v>
      </c>
      <c r="PAP1002" t="s">
        <v>2074</v>
      </c>
      <c r="PAQ1002" t="s">
        <v>2074</v>
      </c>
      <c r="PAR1002" t="s">
        <v>2074</v>
      </c>
      <c r="PAS1002" t="s">
        <v>2074</v>
      </c>
      <c r="PAT1002" t="s">
        <v>2074</v>
      </c>
      <c r="PAU1002" t="s">
        <v>2074</v>
      </c>
      <c r="PAV1002" t="s">
        <v>2074</v>
      </c>
      <c r="PAW1002" t="s">
        <v>2074</v>
      </c>
      <c r="PAX1002" t="s">
        <v>2074</v>
      </c>
      <c r="PAY1002" t="s">
        <v>2074</v>
      </c>
      <c r="PAZ1002" t="s">
        <v>2074</v>
      </c>
      <c r="PBA1002" t="s">
        <v>2074</v>
      </c>
      <c r="PBB1002" t="s">
        <v>2074</v>
      </c>
      <c r="PBC1002" t="s">
        <v>2074</v>
      </c>
      <c r="PBD1002" t="s">
        <v>2074</v>
      </c>
      <c r="PBE1002" t="s">
        <v>2074</v>
      </c>
      <c r="PBF1002" t="s">
        <v>2074</v>
      </c>
      <c r="PBG1002" t="s">
        <v>2074</v>
      </c>
      <c r="PBH1002" t="s">
        <v>2074</v>
      </c>
      <c r="PBI1002" t="s">
        <v>2074</v>
      </c>
      <c r="PBJ1002" t="s">
        <v>2074</v>
      </c>
      <c r="PBK1002" t="s">
        <v>2074</v>
      </c>
      <c r="PBL1002" t="s">
        <v>2074</v>
      </c>
      <c r="PBM1002" t="s">
        <v>2074</v>
      </c>
      <c r="PBN1002" t="s">
        <v>2074</v>
      </c>
      <c r="PBO1002" t="s">
        <v>2074</v>
      </c>
      <c r="PBP1002" t="s">
        <v>2074</v>
      </c>
      <c r="PBQ1002" t="s">
        <v>2074</v>
      </c>
      <c r="PBR1002" t="s">
        <v>2074</v>
      </c>
      <c r="PBS1002" t="s">
        <v>2074</v>
      </c>
      <c r="PBT1002" t="s">
        <v>2074</v>
      </c>
      <c r="PBU1002" t="s">
        <v>2074</v>
      </c>
      <c r="PBV1002" t="s">
        <v>2074</v>
      </c>
      <c r="PBW1002" t="s">
        <v>2074</v>
      </c>
      <c r="PBX1002" t="s">
        <v>2074</v>
      </c>
      <c r="PBY1002" t="s">
        <v>2074</v>
      </c>
      <c r="PBZ1002" t="s">
        <v>2074</v>
      </c>
      <c r="PCA1002" t="s">
        <v>2074</v>
      </c>
      <c r="PCB1002" t="s">
        <v>2074</v>
      </c>
      <c r="PCC1002" t="s">
        <v>2074</v>
      </c>
      <c r="PCD1002" t="s">
        <v>2074</v>
      </c>
      <c r="PCE1002" t="s">
        <v>2074</v>
      </c>
      <c r="PCF1002" t="s">
        <v>2074</v>
      </c>
      <c r="PCG1002" t="s">
        <v>2074</v>
      </c>
      <c r="PCH1002" t="s">
        <v>2074</v>
      </c>
      <c r="PCI1002" t="s">
        <v>2074</v>
      </c>
      <c r="PCJ1002" t="s">
        <v>2074</v>
      </c>
      <c r="PCK1002" t="s">
        <v>2074</v>
      </c>
      <c r="PCL1002" t="s">
        <v>2074</v>
      </c>
      <c r="PCM1002" t="s">
        <v>2074</v>
      </c>
      <c r="PCN1002" t="s">
        <v>2074</v>
      </c>
      <c r="PCO1002" t="s">
        <v>2074</v>
      </c>
      <c r="PCP1002" t="s">
        <v>2074</v>
      </c>
      <c r="PCQ1002" t="s">
        <v>2074</v>
      </c>
      <c r="PCR1002" t="s">
        <v>2074</v>
      </c>
      <c r="PCS1002" t="s">
        <v>2074</v>
      </c>
      <c r="PCT1002" t="s">
        <v>2074</v>
      </c>
      <c r="PCU1002" t="s">
        <v>2074</v>
      </c>
      <c r="PCV1002" t="s">
        <v>2074</v>
      </c>
      <c r="PCW1002" t="s">
        <v>2074</v>
      </c>
      <c r="PCX1002" t="s">
        <v>2074</v>
      </c>
      <c r="PCY1002" t="s">
        <v>2074</v>
      </c>
      <c r="PCZ1002" t="s">
        <v>2074</v>
      </c>
      <c r="PDA1002" t="s">
        <v>2074</v>
      </c>
      <c r="PDB1002" t="s">
        <v>2074</v>
      </c>
      <c r="PDC1002" t="s">
        <v>2074</v>
      </c>
      <c r="PDD1002" t="s">
        <v>2074</v>
      </c>
      <c r="PDE1002" t="s">
        <v>2074</v>
      </c>
      <c r="PDF1002" t="s">
        <v>2074</v>
      </c>
      <c r="PDG1002" t="s">
        <v>2074</v>
      </c>
      <c r="PDH1002" t="s">
        <v>2074</v>
      </c>
      <c r="PDI1002" t="s">
        <v>2074</v>
      </c>
      <c r="PDJ1002" t="s">
        <v>2074</v>
      </c>
      <c r="PDK1002" t="s">
        <v>2074</v>
      </c>
      <c r="PDL1002" t="s">
        <v>2074</v>
      </c>
      <c r="PDM1002" t="s">
        <v>2074</v>
      </c>
      <c r="PDN1002" t="s">
        <v>2074</v>
      </c>
      <c r="PDO1002" t="s">
        <v>2074</v>
      </c>
      <c r="PDP1002" t="s">
        <v>2074</v>
      </c>
      <c r="PDQ1002" t="s">
        <v>2074</v>
      </c>
      <c r="PDR1002" t="s">
        <v>2074</v>
      </c>
      <c r="PDS1002" t="s">
        <v>2074</v>
      </c>
      <c r="PDT1002" t="s">
        <v>2074</v>
      </c>
      <c r="PDU1002" t="s">
        <v>2074</v>
      </c>
      <c r="PDV1002" t="s">
        <v>2074</v>
      </c>
      <c r="PDW1002" t="s">
        <v>2074</v>
      </c>
      <c r="PDX1002" t="s">
        <v>2074</v>
      </c>
      <c r="PDY1002" t="s">
        <v>2074</v>
      </c>
      <c r="PDZ1002" t="s">
        <v>2074</v>
      </c>
      <c r="PEA1002" t="s">
        <v>2074</v>
      </c>
      <c r="PEB1002" t="s">
        <v>2074</v>
      </c>
      <c r="PEC1002" t="s">
        <v>2074</v>
      </c>
      <c r="PED1002" t="s">
        <v>2074</v>
      </c>
      <c r="PEE1002" t="s">
        <v>2074</v>
      </c>
      <c r="PEF1002" t="s">
        <v>2074</v>
      </c>
      <c r="PEG1002" t="s">
        <v>2074</v>
      </c>
      <c r="PEH1002" t="s">
        <v>2074</v>
      </c>
      <c r="PEI1002" t="s">
        <v>2074</v>
      </c>
      <c r="PEJ1002" t="s">
        <v>2074</v>
      </c>
      <c r="PEK1002" t="s">
        <v>2074</v>
      </c>
      <c r="PEL1002" t="s">
        <v>2074</v>
      </c>
      <c r="PEM1002" t="s">
        <v>2074</v>
      </c>
      <c r="PEN1002" t="s">
        <v>2074</v>
      </c>
      <c r="PEO1002" t="s">
        <v>2074</v>
      </c>
      <c r="PEP1002" t="s">
        <v>2074</v>
      </c>
      <c r="PEQ1002" t="s">
        <v>2074</v>
      </c>
      <c r="PER1002" t="s">
        <v>2074</v>
      </c>
      <c r="PES1002" t="s">
        <v>2074</v>
      </c>
      <c r="PET1002" t="s">
        <v>2074</v>
      </c>
      <c r="PEU1002" t="s">
        <v>2074</v>
      </c>
      <c r="PEV1002" t="s">
        <v>2074</v>
      </c>
      <c r="PEW1002" t="s">
        <v>2074</v>
      </c>
      <c r="PEX1002" t="s">
        <v>2074</v>
      </c>
      <c r="PEY1002" t="s">
        <v>2074</v>
      </c>
      <c r="PEZ1002" t="s">
        <v>2074</v>
      </c>
      <c r="PFA1002" t="s">
        <v>2074</v>
      </c>
      <c r="PFB1002" t="s">
        <v>2074</v>
      </c>
      <c r="PFC1002" t="s">
        <v>2074</v>
      </c>
      <c r="PFD1002" t="s">
        <v>2074</v>
      </c>
      <c r="PFE1002" t="s">
        <v>2074</v>
      </c>
      <c r="PFF1002" t="s">
        <v>2074</v>
      </c>
      <c r="PFG1002" t="s">
        <v>2074</v>
      </c>
      <c r="PFH1002" t="s">
        <v>2074</v>
      </c>
      <c r="PFI1002" t="s">
        <v>2074</v>
      </c>
      <c r="PFJ1002" t="s">
        <v>2074</v>
      </c>
      <c r="PFK1002" t="s">
        <v>2074</v>
      </c>
      <c r="PFL1002" t="s">
        <v>2074</v>
      </c>
      <c r="PFM1002" t="s">
        <v>2074</v>
      </c>
      <c r="PFN1002" t="s">
        <v>2074</v>
      </c>
      <c r="PFO1002" t="s">
        <v>2074</v>
      </c>
      <c r="PFP1002" t="s">
        <v>2074</v>
      </c>
      <c r="PFQ1002" t="s">
        <v>2074</v>
      </c>
      <c r="PFR1002" t="s">
        <v>2074</v>
      </c>
      <c r="PFS1002" t="s">
        <v>2074</v>
      </c>
      <c r="PFT1002" t="s">
        <v>2074</v>
      </c>
      <c r="PFU1002" t="s">
        <v>2074</v>
      </c>
      <c r="PFV1002" t="s">
        <v>2074</v>
      </c>
      <c r="PFW1002" t="s">
        <v>2074</v>
      </c>
      <c r="PFX1002" t="s">
        <v>2074</v>
      </c>
      <c r="PFY1002" t="s">
        <v>2074</v>
      </c>
      <c r="PFZ1002" t="s">
        <v>2074</v>
      </c>
      <c r="PGA1002" t="s">
        <v>2074</v>
      </c>
      <c r="PGB1002" t="s">
        <v>2074</v>
      </c>
      <c r="PGC1002" t="s">
        <v>2074</v>
      </c>
      <c r="PGD1002" t="s">
        <v>2074</v>
      </c>
      <c r="PGE1002" t="s">
        <v>2074</v>
      </c>
      <c r="PGF1002" t="s">
        <v>2074</v>
      </c>
      <c r="PGG1002" t="s">
        <v>2074</v>
      </c>
      <c r="PGH1002" t="s">
        <v>2074</v>
      </c>
      <c r="PGI1002" t="s">
        <v>2074</v>
      </c>
      <c r="PGJ1002" t="s">
        <v>2074</v>
      </c>
      <c r="PGK1002" t="s">
        <v>2074</v>
      </c>
      <c r="PGL1002" t="s">
        <v>2074</v>
      </c>
      <c r="PGM1002" t="s">
        <v>2074</v>
      </c>
      <c r="PGN1002" t="s">
        <v>2074</v>
      </c>
      <c r="PGO1002" t="s">
        <v>2074</v>
      </c>
      <c r="PGP1002" t="s">
        <v>2074</v>
      </c>
      <c r="PGQ1002" t="s">
        <v>2074</v>
      </c>
      <c r="PGR1002" t="s">
        <v>2074</v>
      </c>
      <c r="PGS1002" t="s">
        <v>2074</v>
      </c>
      <c r="PGT1002" t="s">
        <v>2074</v>
      </c>
      <c r="PGU1002" t="s">
        <v>2074</v>
      </c>
      <c r="PGV1002" t="s">
        <v>2074</v>
      </c>
      <c r="PGW1002" t="s">
        <v>2074</v>
      </c>
      <c r="PGX1002" t="s">
        <v>2074</v>
      </c>
      <c r="PGY1002" t="s">
        <v>2074</v>
      </c>
      <c r="PGZ1002" t="s">
        <v>2074</v>
      </c>
      <c r="PHA1002" t="s">
        <v>2074</v>
      </c>
      <c r="PHB1002" t="s">
        <v>2074</v>
      </c>
      <c r="PHC1002" t="s">
        <v>2074</v>
      </c>
      <c r="PHD1002" t="s">
        <v>2074</v>
      </c>
      <c r="PHE1002" t="s">
        <v>2074</v>
      </c>
      <c r="PHF1002" t="s">
        <v>2074</v>
      </c>
      <c r="PHG1002" t="s">
        <v>2074</v>
      </c>
      <c r="PHH1002" t="s">
        <v>2074</v>
      </c>
      <c r="PHI1002" t="s">
        <v>2074</v>
      </c>
      <c r="PHJ1002" t="s">
        <v>2074</v>
      </c>
      <c r="PHK1002" t="s">
        <v>2074</v>
      </c>
      <c r="PHL1002" t="s">
        <v>2074</v>
      </c>
      <c r="PHM1002" t="s">
        <v>2074</v>
      </c>
      <c r="PHN1002" t="s">
        <v>2074</v>
      </c>
      <c r="PHO1002" t="s">
        <v>2074</v>
      </c>
      <c r="PHP1002" t="s">
        <v>2074</v>
      </c>
      <c r="PHQ1002" t="s">
        <v>2074</v>
      </c>
      <c r="PHR1002" t="s">
        <v>2074</v>
      </c>
      <c r="PHS1002" t="s">
        <v>2074</v>
      </c>
      <c r="PHT1002" t="s">
        <v>2074</v>
      </c>
      <c r="PHU1002" t="s">
        <v>2074</v>
      </c>
      <c r="PHV1002" t="s">
        <v>2074</v>
      </c>
      <c r="PHW1002" t="s">
        <v>2074</v>
      </c>
      <c r="PHX1002" t="s">
        <v>2074</v>
      </c>
      <c r="PHY1002" t="s">
        <v>2074</v>
      </c>
      <c r="PHZ1002" t="s">
        <v>2074</v>
      </c>
      <c r="PIA1002" t="s">
        <v>2074</v>
      </c>
      <c r="PIB1002" t="s">
        <v>2074</v>
      </c>
      <c r="PIC1002" t="s">
        <v>2074</v>
      </c>
      <c r="PID1002" t="s">
        <v>2074</v>
      </c>
      <c r="PIE1002" t="s">
        <v>2074</v>
      </c>
      <c r="PIF1002" t="s">
        <v>2074</v>
      </c>
      <c r="PIG1002" t="s">
        <v>2074</v>
      </c>
      <c r="PIH1002" t="s">
        <v>2074</v>
      </c>
      <c r="PII1002" t="s">
        <v>2074</v>
      </c>
      <c r="PIJ1002" t="s">
        <v>2074</v>
      </c>
      <c r="PIK1002" t="s">
        <v>2074</v>
      </c>
      <c r="PIL1002" t="s">
        <v>2074</v>
      </c>
      <c r="PIM1002" t="s">
        <v>2074</v>
      </c>
      <c r="PIN1002" t="s">
        <v>2074</v>
      </c>
      <c r="PIO1002" t="s">
        <v>2074</v>
      </c>
      <c r="PIP1002" t="s">
        <v>2074</v>
      </c>
      <c r="PIQ1002" t="s">
        <v>2074</v>
      </c>
      <c r="PIR1002" t="s">
        <v>2074</v>
      </c>
      <c r="PIS1002" t="s">
        <v>2074</v>
      </c>
      <c r="PIT1002" t="s">
        <v>2074</v>
      </c>
      <c r="PIU1002" t="s">
        <v>2074</v>
      </c>
      <c r="PIV1002" t="s">
        <v>2074</v>
      </c>
      <c r="PIW1002" t="s">
        <v>2074</v>
      </c>
      <c r="PIX1002" t="s">
        <v>2074</v>
      </c>
      <c r="PIY1002" t="s">
        <v>2074</v>
      </c>
      <c r="PIZ1002" t="s">
        <v>2074</v>
      </c>
      <c r="PJA1002" t="s">
        <v>2074</v>
      </c>
      <c r="PJB1002" t="s">
        <v>2074</v>
      </c>
      <c r="PJC1002" t="s">
        <v>2074</v>
      </c>
      <c r="PJD1002" t="s">
        <v>2074</v>
      </c>
      <c r="PJE1002" t="s">
        <v>2074</v>
      </c>
      <c r="PJF1002" t="s">
        <v>2074</v>
      </c>
      <c r="PJG1002" t="s">
        <v>2074</v>
      </c>
      <c r="PJH1002" t="s">
        <v>2074</v>
      </c>
      <c r="PJI1002" t="s">
        <v>2074</v>
      </c>
      <c r="PJJ1002" t="s">
        <v>2074</v>
      </c>
      <c r="PJK1002" t="s">
        <v>2074</v>
      </c>
      <c r="PJL1002" t="s">
        <v>2074</v>
      </c>
      <c r="PJM1002" t="s">
        <v>2074</v>
      </c>
      <c r="PJN1002" t="s">
        <v>2074</v>
      </c>
      <c r="PJO1002" t="s">
        <v>2074</v>
      </c>
      <c r="PJP1002" t="s">
        <v>2074</v>
      </c>
      <c r="PJQ1002" t="s">
        <v>2074</v>
      </c>
      <c r="PJR1002" t="s">
        <v>2074</v>
      </c>
      <c r="PJS1002" t="s">
        <v>2074</v>
      </c>
      <c r="PJT1002" t="s">
        <v>2074</v>
      </c>
      <c r="PJU1002" t="s">
        <v>2074</v>
      </c>
      <c r="PJV1002" t="s">
        <v>2074</v>
      </c>
      <c r="PJW1002" t="s">
        <v>2074</v>
      </c>
      <c r="PJX1002" t="s">
        <v>2074</v>
      </c>
      <c r="PJY1002" t="s">
        <v>2074</v>
      </c>
      <c r="PJZ1002" t="s">
        <v>2074</v>
      </c>
      <c r="PKA1002" t="s">
        <v>2074</v>
      </c>
      <c r="PKB1002" t="s">
        <v>2074</v>
      </c>
      <c r="PKC1002" t="s">
        <v>2074</v>
      </c>
      <c r="PKD1002" t="s">
        <v>2074</v>
      </c>
      <c r="PKE1002" t="s">
        <v>2074</v>
      </c>
      <c r="PKF1002" t="s">
        <v>2074</v>
      </c>
      <c r="PKG1002" t="s">
        <v>2074</v>
      </c>
      <c r="PKH1002" t="s">
        <v>2074</v>
      </c>
      <c r="PKI1002" t="s">
        <v>2074</v>
      </c>
      <c r="PKJ1002" t="s">
        <v>2074</v>
      </c>
      <c r="PKK1002" t="s">
        <v>2074</v>
      </c>
      <c r="PKL1002" t="s">
        <v>2074</v>
      </c>
      <c r="PKM1002" t="s">
        <v>2074</v>
      </c>
      <c r="PKN1002" t="s">
        <v>2074</v>
      </c>
      <c r="PKO1002" t="s">
        <v>2074</v>
      </c>
      <c r="PKP1002" t="s">
        <v>2074</v>
      </c>
      <c r="PKQ1002" t="s">
        <v>2074</v>
      </c>
      <c r="PKR1002" t="s">
        <v>2074</v>
      </c>
      <c r="PKS1002" t="s">
        <v>2074</v>
      </c>
      <c r="PKT1002" t="s">
        <v>2074</v>
      </c>
      <c r="PKU1002" t="s">
        <v>2074</v>
      </c>
      <c r="PKV1002" t="s">
        <v>2074</v>
      </c>
      <c r="PKW1002" t="s">
        <v>2074</v>
      </c>
      <c r="PKX1002" t="s">
        <v>2074</v>
      </c>
      <c r="PKY1002" t="s">
        <v>2074</v>
      </c>
      <c r="PKZ1002" t="s">
        <v>2074</v>
      </c>
      <c r="PLA1002" t="s">
        <v>2074</v>
      </c>
      <c r="PLB1002" t="s">
        <v>2074</v>
      </c>
      <c r="PLC1002" t="s">
        <v>2074</v>
      </c>
      <c r="PLD1002" t="s">
        <v>2074</v>
      </c>
      <c r="PLE1002" t="s">
        <v>2074</v>
      </c>
      <c r="PLF1002" t="s">
        <v>2074</v>
      </c>
      <c r="PLG1002" t="s">
        <v>2074</v>
      </c>
      <c r="PLH1002" t="s">
        <v>2074</v>
      </c>
      <c r="PLI1002" t="s">
        <v>2074</v>
      </c>
      <c r="PLJ1002" t="s">
        <v>2074</v>
      </c>
      <c r="PLK1002" t="s">
        <v>2074</v>
      </c>
      <c r="PLL1002" t="s">
        <v>2074</v>
      </c>
      <c r="PLM1002" t="s">
        <v>2074</v>
      </c>
      <c r="PLN1002" t="s">
        <v>2074</v>
      </c>
      <c r="PLO1002" t="s">
        <v>2074</v>
      </c>
      <c r="PLP1002" t="s">
        <v>2074</v>
      </c>
      <c r="PLQ1002" t="s">
        <v>2074</v>
      </c>
      <c r="PLR1002" t="s">
        <v>2074</v>
      </c>
      <c r="PLS1002" t="s">
        <v>2074</v>
      </c>
      <c r="PLT1002" t="s">
        <v>2074</v>
      </c>
      <c r="PLU1002" t="s">
        <v>2074</v>
      </c>
      <c r="PLV1002" t="s">
        <v>2074</v>
      </c>
      <c r="PLW1002" t="s">
        <v>2074</v>
      </c>
      <c r="PLX1002" t="s">
        <v>2074</v>
      </c>
      <c r="PLY1002" t="s">
        <v>2074</v>
      </c>
      <c r="PLZ1002" t="s">
        <v>2074</v>
      </c>
      <c r="PMA1002" t="s">
        <v>2074</v>
      </c>
      <c r="PMB1002" t="s">
        <v>2074</v>
      </c>
      <c r="PMC1002" t="s">
        <v>2074</v>
      </c>
      <c r="PMD1002" t="s">
        <v>2074</v>
      </c>
      <c r="PME1002" t="s">
        <v>2074</v>
      </c>
      <c r="PMF1002" t="s">
        <v>2074</v>
      </c>
      <c r="PMG1002" t="s">
        <v>2074</v>
      </c>
      <c r="PMH1002" t="s">
        <v>2074</v>
      </c>
      <c r="PMI1002" t="s">
        <v>2074</v>
      </c>
      <c r="PMJ1002" t="s">
        <v>2074</v>
      </c>
      <c r="PMK1002" t="s">
        <v>2074</v>
      </c>
      <c r="PML1002" t="s">
        <v>2074</v>
      </c>
      <c r="PMM1002" t="s">
        <v>2074</v>
      </c>
      <c r="PMN1002" t="s">
        <v>2074</v>
      </c>
      <c r="PMO1002" t="s">
        <v>2074</v>
      </c>
      <c r="PMP1002" t="s">
        <v>2074</v>
      </c>
      <c r="PMQ1002" t="s">
        <v>2074</v>
      </c>
      <c r="PMR1002" t="s">
        <v>2074</v>
      </c>
      <c r="PMS1002" t="s">
        <v>2074</v>
      </c>
      <c r="PMT1002" t="s">
        <v>2074</v>
      </c>
      <c r="PMU1002" t="s">
        <v>2074</v>
      </c>
      <c r="PMV1002" t="s">
        <v>2074</v>
      </c>
      <c r="PMW1002" t="s">
        <v>2074</v>
      </c>
      <c r="PMX1002" t="s">
        <v>2074</v>
      </c>
      <c r="PMY1002" t="s">
        <v>2074</v>
      </c>
      <c r="PMZ1002" t="s">
        <v>2074</v>
      </c>
      <c r="PNA1002" t="s">
        <v>2074</v>
      </c>
      <c r="PNB1002" t="s">
        <v>2074</v>
      </c>
      <c r="PNC1002" t="s">
        <v>2074</v>
      </c>
      <c r="PND1002" t="s">
        <v>2074</v>
      </c>
      <c r="PNE1002" t="s">
        <v>2074</v>
      </c>
      <c r="PNF1002" t="s">
        <v>2074</v>
      </c>
      <c r="PNG1002" t="s">
        <v>2074</v>
      </c>
      <c r="PNH1002" t="s">
        <v>2074</v>
      </c>
      <c r="PNI1002" t="s">
        <v>2074</v>
      </c>
      <c r="PNJ1002" t="s">
        <v>2074</v>
      </c>
      <c r="PNK1002" t="s">
        <v>2074</v>
      </c>
      <c r="PNL1002" t="s">
        <v>2074</v>
      </c>
      <c r="PNM1002" t="s">
        <v>2074</v>
      </c>
      <c r="PNN1002" t="s">
        <v>2074</v>
      </c>
      <c r="PNO1002" t="s">
        <v>2074</v>
      </c>
      <c r="PNP1002" t="s">
        <v>2074</v>
      </c>
      <c r="PNQ1002" t="s">
        <v>2074</v>
      </c>
      <c r="PNR1002" t="s">
        <v>2074</v>
      </c>
      <c r="PNS1002" t="s">
        <v>2074</v>
      </c>
      <c r="PNT1002" t="s">
        <v>2074</v>
      </c>
      <c r="PNU1002" t="s">
        <v>2074</v>
      </c>
      <c r="PNV1002" t="s">
        <v>2074</v>
      </c>
      <c r="PNW1002" t="s">
        <v>2074</v>
      </c>
      <c r="PNX1002" t="s">
        <v>2074</v>
      </c>
      <c r="PNY1002" t="s">
        <v>2074</v>
      </c>
      <c r="PNZ1002" t="s">
        <v>2074</v>
      </c>
      <c r="POA1002" t="s">
        <v>2074</v>
      </c>
      <c r="POB1002" t="s">
        <v>2074</v>
      </c>
      <c r="POC1002" t="s">
        <v>2074</v>
      </c>
      <c r="POD1002" t="s">
        <v>2074</v>
      </c>
      <c r="POE1002" t="s">
        <v>2074</v>
      </c>
      <c r="POF1002" t="s">
        <v>2074</v>
      </c>
      <c r="POG1002" t="s">
        <v>2074</v>
      </c>
      <c r="POH1002" t="s">
        <v>2074</v>
      </c>
      <c r="POI1002" t="s">
        <v>2074</v>
      </c>
      <c r="POJ1002" t="s">
        <v>2074</v>
      </c>
      <c r="POK1002" t="s">
        <v>2074</v>
      </c>
      <c r="POL1002" t="s">
        <v>2074</v>
      </c>
      <c r="POM1002" t="s">
        <v>2074</v>
      </c>
      <c r="PON1002" t="s">
        <v>2074</v>
      </c>
      <c r="POO1002" t="s">
        <v>2074</v>
      </c>
      <c r="POP1002" t="s">
        <v>2074</v>
      </c>
      <c r="POQ1002" t="s">
        <v>2074</v>
      </c>
      <c r="POR1002" t="s">
        <v>2074</v>
      </c>
      <c r="POS1002" t="s">
        <v>2074</v>
      </c>
      <c r="POT1002" t="s">
        <v>2074</v>
      </c>
      <c r="POU1002" t="s">
        <v>2074</v>
      </c>
      <c r="POV1002" t="s">
        <v>2074</v>
      </c>
      <c r="POW1002" t="s">
        <v>2074</v>
      </c>
      <c r="POX1002" t="s">
        <v>2074</v>
      </c>
      <c r="POY1002" t="s">
        <v>2074</v>
      </c>
      <c r="POZ1002" t="s">
        <v>2074</v>
      </c>
      <c r="PPA1002" t="s">
        <v>2074</v>
      </c>
      <c r="PPB1002" t="s">
        <v>2074</v>
      </c>
      <c r="PPC1002" t="s">
        <v>2074</v>
      </c>
      <c r="PPD1002" t="s">
        <v>2074</v>
      </c>
      <c r="PPE1002" t="s">
        <v>2074</v>
      </c>
      <c r="PPF1002" t="s">
        <v>2074</v>
      </c>
      <c r="PPG1002" t="s">
        <v>2074</v>
      </c>
      <c r="PPH1002" t="s">
        <v>2074</v>
      </c>
      <c r="PPI1002" t="s">
        <v>2074</v>
      </c>
      <c r="PPJ1002" t="s">
        <v>2074</v>
      </c>
      <c r="PPK1002" t="s">
        <v>2074</v>
      </c>
      <c r="PPL1002" t="s">
        <v>2074</v>
      </c>
      <c r="PPM1002" t="s">
        <v>2074</v>
      </c>
      <c r="PPN1002" t="s">
        <v>2074</v>
      </c>
      <c r="PPO1002" t="s">
        <v>2074</v>
      </c>
      <c r="PPP1002" t="s">
        <v>2074</v>
      </c>
      <c r="PPQ1002" t="s">
        <v>2074</v>
      </c>
      <c r="PPR1002" t="s">
        <v>2074</v>
      </c>
      <c r="PPS1002" t="s">
        <v>2074</v>
      </c>
      <c r="PPT1002" t="s">
        <v>2074</v>
      </c>
      <c r="PPU1002" t="s">
        <v>2074</v>
      </c>
      <c r="PPV1002" t="s">
        <v>2074</v>
      </c>
      <c r="PPW1002" t="s">
        <v>2074</v>
      </c>
      <c r="PPX1002" t="s">
        <v>2074</v>
      </c>
      <c r="PPY1002" t="s">
        <v>2074</v>
      </c>
      <c r="PPZ1002" t="s">
        <v>2074</v>
      </c>
      <c r="PQA1002" t="s">
        <v>2074</v>
      </c>
      <c r="PQB1002" t="s">
        <v>2074</v>
      </c>
      <c r="PQC1002" t="s">
        <v>2074</v>
      </c>
      <c r="PQD1002" t="s">
        <v>2074</v>
      </c>
      <c r="PQE1002" t="s">
        <v>2074</v>
      </c>
      <c r="PQF1002" t="s">
        <v>2074</v>
      </c>
      <c r="PQG1002" t="s">
        <v>2074</v>
      </c>
      <c r="PQH1002" t="s">
        <v>2074</v>
      </c>
      <c r="PQI1002" t="s">
        <v>2074</v>
      </c>
      <c r="PQJ1002" t="s">
        <v>2074</v>
      </c>
      <c r="PQK1002" t="s">
        <v>2074</v>
      </c>
      <c r="PQL1002" t="s">
        <v>2074</v>
      </c>
      <c r="PQM1002" t="s">
        <v>2074</v>
      </c>
      <c r="PQN1002" t="s">
        <v>2074</v>
      </c>
      <c r="PQO1002" t="s">
        <v>2074</v>
      </c>
      <c r="PQP1002" t="s">
        <v>2074</v>
      </c>
      <c r="PQQ1002" t="s">
        <v>2074</v>
      </c>
      <c r="PQR1002" t="s">
        <v>2074</v>
      </c>
      <c r="PQS1002" t="s">
        <v>2074</v>
      </c>
      <c r="PQT1002" t="s">
        <v>2074</v>
      </c>
      <c r="PQU1002" t="s">
        <v>2074</v>
      </c>
      <c r="PQV1002" t="s">
        <v>2074</v>
      </c>
      <c r="PQW1002" t="s">
        <v>2074</v>
      </c>
      <c r="PQX1002" t="s">
        <v>2074</v>
      </c>
      <c r="PQY1002" t="s">
        <v>2074</v>
      </c>
      <c r="PQZ1002" t="s">
        <v>2074</v>
      </c>
      <c r="PRA1002" t="s">
        <v>2074</v>
      </c>
      <c r="PRB1002" t="s">
        <v>2074</v>
      </c>
      <c r="PRC1002" t="s">
        <v>2074</v>
      </c>
      <c r="PRD1002" t="s">
        <v>2074</v>
      </c>
      <c r="PRE1002" t="s">
        <v>2074</v>
      </c>
      <c r="PRF1002" t="s">
        <v>2074</v>
      </c>
      <c r="PRG1002" t="s">
        <v>2074</v>
      </c>
      <c r="PRH1002" t="s">
        <v>2074</v>
      </c>
      <c r="PRI1002" t="s">
        <v>2074</v>
      </c>
      <c r="PRJ1002" t="s">
        <v>2074</v>
      </c>
      <c r="PRK1002" t="s">
        <v>2074</v>
      </c>
      <c r="PRL1002" t="s">
        <v>2074</v>
      </c>
      <c r="PRM1002" t="s">
        <v>2074</v>
      </c>
      <c r="PRN1002" t="s">
        <v>2074</v>
      </c>
      <c r="PRO1002" t="s">
        <v>2074</v>
      </c>
      <c r="PRP1002" t="s">
        <v>2074</v>
      </c>
      <c r="PRQ1002" t="s">
        <v>2074</v>
      </c>
      <c r="PRR1002" t="s">
        <v>2074</v>
      </c>
      <c r="PRS1002" t="s">
        <v>2074</v>
      </c>
      <c r="PRT1002" t="s">
        <v>2074</v>
      </c>
      <c r="PRU1002" t="s">
        <v>2074</v>
      </c>
      <c r="PRV1002" t="s">
        <v>2074</v>
      </c>
      <c r="PRW1002" t="s">
        <v>2074</v>
      </c>
      <c r="PRX1002" t="s">
        <v>2074</v>
      </c>
      <c r="PRY1002" t="s">
        <v>2074</v>
      </c>
      <c r="PRZ1002" t="s">
        <v>2074</v>
      </c>
      <c r="PSA1002" t="s">
        <v>2074</v>
      </c>
      <c r="PSB1002" t="s">
        <v>2074</v>
      </c>
      <c r="PSC1002" t="s">
        <v>2074</v>
      </c>
      <c r="PSD1002" t="s">
        <v>2074</v>
      </c>
      <c r="PSE1002" t="s">
        <v>2074</v>
      </c>
      <c r="PSF1002" t="s">
        <v>2074</v>
      </c>
      <c r="PSG1002" t="s">
        <v>2074</v>
      </c>
      <c r="PSH1002" t="s">
        <v>2074</v>
      </c>
      <c r="PSI1002" t="s">
        <v>2074</v>
      </c>
      <c r="PSJ1002" t="s">
        <v>2074</v>
      </c>
      <c r="PSK1002" t="s">
        <v>2074</v>
      </c>
      <c r="PSL1002" t="s">
        <v>2074</v>
      </c>
      <c r="PSM1002" t="s">
        <v>2074</v>
      </c>
      <c r="PSN1002" t="s">
        <v>2074</v>
      </c>
      <c r="PSO1002" t="s">
        <v>2074</v>
      </c>
      <c r="PSP1002" t="s">
        <v>2074</v>
      </c>
      <c r="PSQ1002" t="s">
        <v>2074</v>
      </c>
      <c r="PSR1002" t="s">
        <v>2074</v>
      </c>
      <c r="PSS1002" t="s">
        <v>2074</v>
      </c>
      <c r="PST1002" t="s">
        <v>2074</v>
      </c>
      <c r="PSU1002" t="s">
        <v>2074</v>
      </c>
      <c r="PSV1002" t="s">
        <v>2074</v>
      </c>
      <c r="PSW1002" t="s">
        <v>2074</v>
      </c>
      <c r="PSX1002" t="s">
        <v>2074</v>
      </c>
      <c r="PSY1002" t="s">
        <v>2074</v>
      </c>
      <c r="PSZ1002" t="s">
        <v>2074</v>
      </c>
      <c r="PTA1002" t="s">
        <v>2074</v>
      </c>
      <c r="PTB1002" t="s">
        <v>2074</v>
      </c>
      <c r="PTC1002" t="s">
        <v>2074</v>
      </c>
      <c r="PTD1002" t="s">
        <v>2074</v>
      </c>
      <c r="PTE1002" t="s">
        <v>2074</v>
      </c>
      <c r="PTF1002" t="s">
        <v>2074</v>
      </c>
      <c r="PTG1002" t="s">
        <v>2074</v>
      </c>
      <c r="PTH1002" t="s">
        <v>2074</v>
      </c>
      <c r="PTI1002" t="s">
        <v>2074</v>
      </c>
      <c r="PTJ1002" t="s">
        <v>2074</v>
      </c>
      <c r="PTK1002" t="s">
        <v>2074</v>
      </c>
      <c r="PTL1002" t="s">
        <v>2074</v>
      </c>
      <c r="PTM1002" t="s">
        <v>2074</v>
      </c>
      <c r="PTN1002" t="s">
        <v>2074</v>
      </c>
      <c r="PTO1002" t="s">
        <v>2074</v>
      </c>
      <c r="PTP1002" t="s">
        <v>2074</v>
      </c>
      <c r="PTQ1002" t="s">
        <v>2074</v>
      </c>
      <c r="PTR1002" t="s">
        <v>2074</v>
      </c>
      <c r="PTS1002" t="s">
        <v>2074</v>
      </c>
      <c r="PTT1002" t="s">
        <v>2074</v>
      </c>
      <c r="PTU1002" t="s">
        <v>2074</v>
      </c>
      <c r="PTV1002" t="s">
        <v>2074</v>
      </c>
      <c r="PTW1002" t="s">
        <v>2074</v>
      </c>
      <c r="PTX1002" t="s">
        <v>2074</v>
      </c>
      <c r="PTY1002" t="s">
        <v>2074</v>
      </c>
      <c r="PTZ1002" t="s">
        <v>2074</v>
      </c>
      <c r="PUA1002" t="s">
        <v>2074</v>
      </c>
      <c r="PUB1002" t="s">
        <v>2074</v>
      </c>
      <c r="PUC1002" t="s">
        <v>2074</v>
      </c>
      <c r="PUD1002" t="s">
        <v>2074</v>
      </c>
      <c r="PUE1002" t="s">
        <v>2074</v>
      </c>
      <c r="PUF1002" t="s">
        <v>2074</v>
      </c>
      <c r="PUG1002" t="s">
        <v>2074</v>
      </c>
      <c r="PUH1002" t="s">
        <v>2074</v>
      </c>
      <c r="PUI1002" t="s">
        <v>2074</v>
      </c>
      <c r="PUJ1002" t="s">
        <v>2074</v>
      </c>
      <c r="PUK1002" t="s">
        <v>2074</v>
      </c>
      <c r="PUL1002" t="s">
        <v>2074</v>
      </c>
      <c r="PUM1002" t="s">
        <v>2074</v>
      </c>
      <c r="PUN1002" t="s">
        <v>2074</v>
      </c>
      <c r="PUO1002" t="s">
        <v>2074</v>
      </c>
      <c r="PUP1002" t="s">
        <v>2074</v>
      </c>
      <c r="PUQ1002" t="s">
        <v>2074</v>
      </c>
      <c r="PUR1002" t="s">
        <v>2074</v>
      </c>
      <c r="PUS1002" t="s">
        <v>2074</v>
      </c>
      <c r="PUT1002" t="s">
        <v>2074</v>
      </c>
      <c r="PUU1002" t="s">
        <v>2074</v>
      </c>
      <c r="PUV1002" t="s">
        <v>2074</v>
      </c>
      <c r="PUW1002" t="s">
        <v>2074</v>
      </c>
      <c r="PUX1002" t="s">
        <v>2074</v>
      </c>
      <c r="PUY1002" t="s">
        <v>2074</v>
      </c>
      <c r="PUZ1002" t="s">
        <v>2074</v>
      </c>
      <c r="PVA1002" t="s">
        <v>2074</v>
      </c>
      <c r="PVB1002" t="s">
        <v>2074</v>
      </c>
      <c r="PVC1002" t="s">
        <v>2074</v>
      </c>
      <c r="PVD1002" t="s">
        <v>2074</v>
      </c>
      <c r="PVE1002" t="s">
        <v>2074</v>
      </c>
      <c r="PVF1002" t="s">
        <v>2074</v>
      </c>
      <c r="PVG1002" t="s">
        <v>2074</v>
      </c>
      <c r="PVH1002" t="s">
        <v>2074</v>
      </c>
      <c r="PVI1002" t="s">
        <v>2074</v>
      </c>
      <c r="PVJ1002" t="s">
        <v>2074</v>
      </c>
      <c r="PVK1002" t="s">
        <v>2074</v>
      </c>
      <c r="PVL1002" t="s">
        <v>2074</v>
      </c>
      <c r="PVM1002" t="s">
        <v>2074</v>
      </c>
      <c r="PVN1002" t="s">
        <v>2074</v>
      </c>
      <c r="PVO1002" t="s">
        <v>2074</v>
      </c>
      <c r="PVP1002" t="s">
        <v>2074</v>
      </c>
      <c r="PVQ1002" t="s">
        <v>2074</v>
      </c>
      <c r="PVR1002" t="s">
        <v>2074</v>
      </c>
      <c r="PVS1002" t="s">
        <v>2074</v>
      </c>
      <c r="PVT1002" t="s">
        <v>2074</v>
      </c>
      <c r="PVU1002" t="s">
        <v>2074</v>
      </c>
      <c r="PVV1002" t="s">
        <v>2074</v>
      </c>
      <c r="PVW1002" t="s">
        <v>2074</v>
      </c>
      <c r="PVX1002" t="s">
        <v>2074</v>
      </c>
      <c r="PVY1002" t="s">
        <v>2074</v>
      </c>
      <c r="PVZ1002" t="s">
        <v>2074</v>
      </c>
      <c r="PWA1002" t="s">
        <v>2074</v>
      </c>
      <c r="PWB1002" t="s">
        <v>2074</v>
      </c>
      <c r="PWC1002" t="s">
        <v>2074</v>
      </c>
      <c r="PWD1002" t="s">
        <v>2074</v>
      </c>
      <c r="PWE1002" t="s">
        <v>2074</v>
      </c>
      <c r="PWF1002" t="s">
        <v>2074</v>
      </c>
      <c r="PWG1002" t="s">
        <v>2074</v>
      </c>
      <c r="PWH1002" t="s">
        <v>2074</v>
      </c>
      <c r="PWI1002" t="s">
        <v>2074</v>
      </c>
      <c r="PWJ1002" t="s">
        <v>2074</v>
      </c>
      <c r="PWK1002" t="s">
        <v>2074</v>
      </c>
      <c r="PWL1002" t="s">
        <v>2074</v>
      </c>
      <c r="PWM1002" t="s">
        <v>2074</v>
      </c>
      <c r="PWN1002" t="s">
        <v>2074</v>
      </c>
      <c r="PWO1002" t="s">
        <v>2074</v>
      </c>
      <c r="PWP1002" t="s">
        <v>2074</v>
      </c>
      <c r="PWQ1002" t="s">
        <v>2074</v>
      </c>
      <c r="PWR1002" t="s">
        <v>2074</v>
      </c>
      <c r="PWS1002" t="s">
        <v>2074</v>
      </c>
      <c r="PWT1002" t="s">
        <v>2074</v>
      </c>
      <c r="PWU1002" t="s">
        <v>2074</v>
      </c>
      <c r="PWV1002" t="s">
        <v>2074</v>
      </c>
      <c r="PWW1002" t="s">
        <v>2074</v>
      </c>
      <c r="PWX1002" t="s">
        <v>2074</v>
      </c>
      <c r="PWY1002" t="s">
        <v>2074</v>
      </c>
      <c r="PWZ1002" t="s">
        <v>2074</v>
      </c>
      <c r="PXA1002" t="s">
        <v>2074</v>
      </c>
      <c r="PXB1002" t="s">
        <v>2074</v>
      </c>
      <c r="PXC1002" t="s">
        <v>2074</v>
      </c>
      <c r="PXD1002" t="s">
        <v>2074</v>
      </c>
      <c r="PXE1002" t="s">
        <v>2074</v>
      </c>
      <c r="PXF1002" t="s">
        <v>2074</v>
      </c>
      <c r="PXG1002" t="s">
        <v>2074</v>
      </c>
      <c r="PXH1002" t="s">
        <v>2074</v>
      </c>
      <c r="PXI1002" t="s">
        <v>2074</v>
      </c>
      <c r="PXJ1002" t="s">
        <v>2074</v>
      </c>
      <c r="PXK1002" t="s">
        <v>2074</v>
      </c>
      <c r="PXL1002" t="s">
        <v>2074</v>
      </c>
      <c r="PXM1002" t="s">
        <v>2074</v>
      </c>
      <c r="PXN1002" t="s">
        <v>2074</v>
      </c>
      <c r="PXO1002" t="s">
        <v>2074</v>
      </c>
      <c r="PXP1002" t="s">
        <v>2074</v>
      </c>
      <c r="PXQ1002" t="s">
        <v>2074</v>
      </c>
      <c r="PXR1002" t="s">
        <v>2074</v>
      </c>
      <c r="PXS1002" t="s">
        <v>2074</v>
      </c>
      <c r="PXT1002" t="s">
        <v>2074</v>
      </c>
      <c r="PXU1002" t="s">
        <v>2074</v>
      </c>
      <c r="PXV1002" t="s">
        <v>2074</v>
      </c>
      <c r="PXW1002" t="s">
        <v>2074</v>
      </c>
      <c r="PXX1002" t="s">
        <v>2074</v>
      </c>
      <c r="PXY1002" t="s">
        <v>2074</v>
      </c>
      <c r="PXZ1002" t="s">
        <v>2074</v>
      </c>
      <c r="PYA1002" t="s">
        <v>2074</v>
      </c>
      <c r="PYB1002" t="s">
        <v>2074</v>
      </c>
      <c r="PYC1002" t="s">
        <v>2074</v>
      </c>
      <c r="PYD1002" t="s">
        <v>2074</v>
      </c>
      <c r="PYE1002" t="s">
        <v>2074</v>
      </c>
      <c r="PYF1002" t="s">
        <v>2074</v>
      </c>
      <c r="PYG1002" t="s">
        <v>2074</v>
      </c>
      <c r="PYH1002" t="s">
        <v>2074</v>
      </c>
      <c r="PYI1002" t="s">
        <v>2074</v>
      </c>
      <c r="PYJ1002" t="s">
        <v>2074</v>
      </c>
      <c r="PYK1002" t="s">
        <v>2074</v>
      </c>
      <c r="PYL1002" t="s">
        <v>2074</v>
      </c>
      <c r="PYM1002" t="s">
        <v>2074</v>
      </c>
      <c r="PYN1002" t="s">
        <v>2074</v>
      </c>
      <c r="PYO1002" t="s">
        <v>2074</v>
      </c>
      <c r="PYP1002" t="s">
        <v>2074</v>
      </c>
      <c r="PYQ1002" t="s">
        <v>2074</v>
      </c>
      <c r="PYR1002" t="s">
        <v>2074</v>
      </c>
      <c r="PYS1002" t="s">
        <v>2074</v>
      </c>
      <c r="PYT1002" t="s">
        <v>2074</v>
      </c>
      <c r="PYU1002" t="s">
        <v>2074</v>
      </c>
      <c r="PYV1002" t="s">
        <v>2074</v>
      </c>
      <c r="PYW1002" t="s">
        <v>2074</v>
      </c>
      <c r="PYX1002" t="s">
        <v>2074</v>
      </c>
      <c r="PYY1002" t="s">
        <v>2074</v>
      </c>
      <c r="PYZ1002" t="s">
        <v>2074</v>
      </c>
      <c r="PZA1002" t="s">
        <v>2074</v>
      </c>
      <c r="PZB1002" t="s">
        <v>2074</v>
      </c>
      <c r="PZC1002" t="s">
        <v>2074</v>
      </c>
      <c r="PZD1002" t="s">
        <v>2074</v>
      </c>
      <c r="PZE1002" t="s">
        <v>2074</v>
      </c>
      <c r="PZF1002" t="s">
        <v>2074</v>
      </c>
      <c r="PZG1002" t="s">
        <v>2074</v>
      </c>
      <c r="PZH1002" t="s">
        <v>2074</v>
      </c>
      <c r="PZI1002" t="s">
        <v>2074</v>
      </c>
      <c r="PZJ1002" t="s">
        <v>2074</v>
      </c>
      <c r="PZK1002" t="s">
        <v>2074</v>
      </c>
      <c r="PZL1002" t="s">
        <v>2074</v>
      </c>
      <c r="PZM1002" t="s">
        <v>2074</v>
      </c>
      <c r="PZN1002" t="s">
        <v>2074</v>
      </c>
      <c r="PZO1002" t="s">
        <v>2074</v>
      </c>
      <c r="PZP1002" t="s">
        <v>2074</v>
      </c>
      <c r="PZQ1002" t="s">
        <v>2074</v>
      </c>
      <c r="PZR1002" t="s">
        <v>2074</v>
      </c>
      <c r="PZS1002" t="s">
        <v>2074</v>
      </c>
      <c r="PZT1002" t="s">
        <v>2074</v>
      </c>
      <c r="PZU1002" t="s">
        <v>2074</v>
      </c>
      <c r="PZV1002" t="s">
        <v>2074</v>
      </c>
      <c r="PZW1002" t="s">
        <v>2074</v>
      </c>
      <c r="PZX1002" t="s">
        <v>2074</v>
      </c>
      <c r="PZY1002" t="s">
        <v>2074</v>
      </c>
      <c r="PZZ1002" t="s">
        <v>2074</v>
      </c>
      <c r="QAA1002" t="s">
        <v>2074</v>
      </c>
      <c r="QAB1002" t="s">
        <v>2074</v>
      </c>
      <c r="QAC1002" t="s">
        <v>2074</v>
      </c>
      <c r="QAD1002" t="s">
        <v>2074</v>
      </c>
      <c r="QAE1002" t="s">
        <v>2074</v>
      </c>
      <c r="QAF1002" t="s">
        <v>2074</v>
      </c>
      <c r="QAG1002" t="s">
        <v>2074</v>
      </c>
      <c r="QAH1002" t="s">
        <v>2074</v>
      </c>
      <c r="QAI1002" t="s">
        <v>2074</v>
      </c>
      <c r="QAJ1002" t="s">
        <v>2074</v>
      </c>
      <c r="QAK1002" t="s">
        <v>2074</v>
      </c>
      <c r="QAL1002" t="s">
        <v>2074</v>
      </c>
      <c r="QAM1002" t="s">
        <v>2074</v>
      </c>
      <c r="QAN1002" t="s">
        <v>2074</v>
      </c>
      <c r="QAO1002" t="s">
        <v>2074</v>
      </c>
      <c r="QAP1002" t="s">
        <v>2074</v>
      </c>
      <c r="QAQ1002" t="s">
        <v>2074</v>
      </c>
      <c r="QAR1002" t="s">
        <v>2074</v>
      </c>
      <c r="QAS1002" t="s">
        <v>2074</v>
      </c>
      <c r="QAT1002" t="s">
        <v>2074</v>
      </c>
      <c r="QAU1002" t="s">
        <v>2074</v>
      </c>
      <c r="QAV1002" t="s">
        <v>2074</v>
      </c>
      <c r="QAW1002" t="s">
        <v>2074</v>
      </c>
      <c r="QAX1002" t="s">
        <v>2074</v>
      </c>
      <c r="QAY1002" t="s">
        <v>2074</v>
      </c>
      <c r="QAZ1002" t="s">
        <v>2074</v>
      </c>
      <c r="QBA1002" t="s">
        <v>2074</v>
      </c>
      <c r="QBB1002" t="s">
        <v>2074</v>
      </c>
      <c r="QBC1002" t="s">
        <v>2074</v>
      </c>
      <c r="QBD1002" t="s">
        <v>2074</v>
      </c>
      <c r="QBE1002" t="s">
        <v>2074</v>
      </c>
      <c r="QBF1002" t="s">
        <v>2074</v>
      </c>
      <c r="QBG1002" t="s">
        <v>2074</v>
      </c>
      <c r="QBH1002" t="s">
        <v>2074</v>
      </c>
      <c r="QBI1002" t="s">
        <v>2074</v>
      </c>
      <c r="QBJ1002" t="s">
        <v>2074</v>
      </c>
      <c r="QBK1002" t="s">
        <v>2074</v>
      </c>
      <c r="QBL1002" t="s">
        <v>2074</v>
      </c>
      <c r="QBM1002" t="s">
        <v>2074</v>
      </c>
      <c r="QBN1002" t="s">
        <v>2074</v>
      </c>
      <c r="QBO1002" t="s">
        <v>2074</v>
      </c>
      <c r="QBP1002" t="s">
        <v>2074</v>
      </c>
      <c r="QBQ1002" t="s">
        <v>2074</v>
      </c>
      <c r="QBR1002" t="s">
        <v>2074</v>
      </c>
      <c r="QBS1002" t="s">
        <v>2074</v>
      </c>
      <c r="QBT1002" t="s">
        <v>2074</v>
      </c>
      <c r="QBU1002" t="s">
        <v>2074</v>
      </c>
      <c r="QBV1002" t="s">
        <v>2074</v>
      </c>
      <c r="QBW1002" t="s">
        <v>2074</v>
      </c>
      <c r="QBX1002" t="s">
        <v>2074</v>
      </c>
      <c r="QBY1002" t="s">
        <v>2074</v>
      </c>
      <c r="QBZ1002" t="s">
        <v>2074</v>
      </c>
      <c r="QCA1002" t="s">
        <v>2074</v>
      </c>
      <c r="QCB1002" t="s">
        <v>2074</v>
      </c>
      <c r="QCC1002" t="s">
        <v>2074</v>
      </c>
      <c r="QCD1002" t="s">
        <v>2074</v>
      </c>
      <c r="QCE1002" t="s">
        <v>2074</v>
      </c>
      <c r="QCF1002" t="s">
        <v>2074</v>
      </c>
      <c r="QCG1002" t="s">
        <v>2074</v>
      </c>
      <c r="QCH1002" t="s">
        <v>2074</v>
      </c>
      <c r="QCI1002" t="s">
        <v>2074</v>
      </c>
      <c r="QCJ1002" t="s">
        <v>2074</v>
      </c>
      <c r="QCK1002" t="s">
        <v>2074</v>
      </c>
      <c r="QCL1002" t="s">
        <v>2074</v>
      </c>
      <c r="QCM1002" t="s">
        <v>2074</v>
      </c>
      <c r="QCN1002" t="s">
        <v>2074</v>
      </c>
      <c r="QCO1002" t="s">
        <v>2074</v>
      </c>
      <c r="QCP1002" t="s">
        <v>2074</v>
      </c>
      <c r="QCQ1002" t="s">
        <v>2074</v>
      </c>
      <c r="QCR1002" t="s">
        <v>2074</v>
      </c>
      <c r="QCS1002" t="s">
        <v>2074</v>
      </c>
      <c r="QCT1002" t="s">
        <v>2074</v>
      </c>
      <c r="QCU1002" t="s">
        <v>2074</v>
      </c>
      <c r="QCV1002" t="s">
        <v>2074</v>
      </c>
      <c r="QCW1002" t="s">
        <v>2074</v>
      </c>
      <c r="QCX1002" t="s">
        <v>2074</v>
      </c>
      <c r="QCY1002" t="s">
        <v>2074</v>
      </c>
      <c r="QCZ1002" t="s">
        <v>2074</v>
      </c>
      <c r="QDA1002" t="s">
        <v>2074</v>
      </c>
      <c r="QDB1002" t="s">
        <v>2074</v>
      </c>
      <c r="QDC1002" t="s">
        <v>2074</v>
      </c>
      <c r="QDD1002" t="s">
        <v>2074</v>
      </c>
      <c r="QDE1002" t="s">
        <v>2074</v>
      </c>
      <c r="QDF1002" t="s">
        <v>2074</v>
      </c>
      <c r="QDG1002" t="s">
        <v>2074</v>
      </c>
      <c r="QDH1002" t="s">
        <v>2074</v>
      </c>
      <c r="QDI1002" t="s">
        <v>2074</v>
      </c>
      <c r="QDJ1002" t="s">
        <v>2074</v>
      </c>
      <c r="QDK1002" t="s">
        <v>2074</v>
      </c>
      <c r="QDL1002" t="s">
        <v>2074</v>
      </c>
      <c r="QDM1002" t="s">
        <v>2074</v>
      </c>
      <c r="QDN1002" t="s">
        <v>2074</v>
      </c>
      <c r="QDO1002" t="s">
        <v>2074</v>
      </c>
      <c r="QDP1002" t="s">
        <v>2074</v>
      </c>
      <c r="QDQ1002" t="s">
        <v>2074</v>
      </c>
      <c r="QDR1002" t="s">
        <v>2074</v>
      </c>
      <c r="QDS1002" t="s">
        <v>2074</v>
      </c>
      <c r="QDT1002" t="s">
        <v>2074</v>
      </c>
      <c r="QDU1002" t="s">
        <v>2074</v>
      </c>
      <c r="QDV1002" t="s">
        <v>2074</v>
      </c>
      <c r="QDW1002" t="s">
        <v>2074</v>
      </c>
      <c r="QDX1002" t="s">
        <v>2074</v>
      </c>
      <c r="QDY1002" t="s">
        <v>2074</v>
      </c>
      <c r="QDZ1002" t="s">
        <v>2074</v>
      </c>
      <c r="QEA1002" t="s">
        <v>2074</v>
      </c>
      <c r="QEB1002" t="s">
        <v>2074</v>
      </c>
      <c r="QEC1002" t="s">
        <v>2074</v>
      </c>
      <c r="QED1002" t="s">
        <v>2074</v>
      </c>
      <c r="QEE1002" t="s">
        <v>2074</v>
      </c>
      <c r="QEF1002" t="s">
        <v>2074</v>
      </c>
      <c r="QEG1002" t="s">
        <v>2074</v>
      </c>
      <c r="QEH1002" t="s">
        <v>2074</v>
      </c>
      <c r="QEI1002" t="s">
        <v>2074</v>
      </c>
      <c r="QEJ1002" t="s">
        <v>2074</v>
      </c>
      <c r="QEK1002" t="s">
        <v>2074</v>
      </c>
      <c r="QEL1002" t="s">
        <v>2074</v>
      </c>
      <c r="QEM1002" t="s">
        <v>2074</v>
      </c>
      <c r="QEN1002" t="s">
        <v>2074</v>
      </c>
      <c r="QEO1002" t="s">
        <v>2074</v>
      </c>
      <c r="QEP1002" t="s">
        <v>2074</v>
      </c>
      <c r="QEQ1002" t="s">
        <v>2074</v>
      </c>
      <c r="QER1002" t="s">
        <v>2074</v>
      </c>
      <c r="QES1002" t="s">
        <v>2074</v>
      </c>
      <c r="QET1002" t="s">
        <v>2074</v>
      </c>
      <c r="QEU1002" t="s">
        <v>2074</v>
      </c>
      <c r="QEV1002" t="s">
        <v>2074</v>
      </c>
      <c r="QEW1002" t="s">
        <v>2074</v>
      </c>
      <c r="QEX1002" t="s">
        <v>2074</v>
      </c>
      <c r="QEY1002" t="s">
        <v>2074</v>
      </c>
      <c r="QEZ1002" t="s">
        <v>2074</v>
      </c>
      <c r="QFA1002" t="s">
        <v>2074</v>
      </c>
      <c r="QFB1002" t="s">
        <v>2074</v>
      </c>
      <c r="QFC1002" t="s">
        <v>2074</v>
      </c>
      <c r="QFD1002" t="s">
        <v>2074</v>
      </c>
      <c r="QFE1002" t="s">
        <v>2074</v>
      </c>
      <c r="QFF1002" t="s">
        <v>2074</v>
      </c>
      <c r="QFG1002" t="s">
        <v>2074</v>
      </c>
      <c r="QFH1002" t="s">
        <v>2074</v>
      </c>
      <c r="QFI1002" t="s">
        <v>2074</v>
      </c>
      <c r="QFJ1002" t="s">
        <v>2074</v>
      </c>
      <c r="QFK1002" t="s">
        <v>2074</v>
      </c>
      <c r="QFL1002" t="s">
        <v>2074</v>
      </c>
      <c r="QFM1002" t="s">
        <v>2074</v>
      </c>
      <c r="QFN1002" t="s">
        <v>2074</v>
      </c>
      <c r="QFO1002" t="s">
        <v>2074</v>
      </c>
      <c r="QFP1002" t="s">
        <v>2074</v>
      </c>
      <c r="QFQ1002" t="s">
        <v>2074</v>
      </c>
      <c r="QFR1002" t="s">
        <v>2074</v>
      </c>
      <c r="QFS1002" t="s">
        <v>2074</v>
      </c>
      <c r="QFT1002" t="s">
        <v>2074</v>
      </c>
      <c r="QFU1002" t="s">
        <v>2074</v>
      </c>
      <c r="QFV1002" t="s">
        <v>2074</v>
      </c>
      <c r="QFW1002" t="s">
        <v>2074</v>
      </c>
      <c r="QFX1002" t="s">
        <v>2074</v>
      </c>
      <c r="QFY1002" t="s">
        <v>2074</v>
      </c>
      <c r="QFZ1002" t="s">
        <v>2074</v>
      </c>
      <c r="QGA1002" t="s">
        <v>2074</v>
      </c>
      <c r="QGB1002" t="s">
        <v>2074</v>
      </c>
      <c r="QGC1002" t="s">
        <v>2074</v>
      </c>
      <c r="QGD1002" t="s">
        <v>2074</v>
      </c>
      <c r="QGE1002" t="s">
        <v>2074</v>
      </c>
      <c r="QGF1002" t="s">
        <v>2074</v>
      </c>
      <c r="QGG1002" t="s">
        <v>2074</v>
      </c>
      <c r="QGH1002" t="s">
        <v>2074</v>
      </c>
      <c r="QGI1002" t="s">
        <v>2074</v>
      </c>
      <c r="QGJ1002" t="s">
        <v>2074</v>
      </c>
      <c r="QGK1002" t="s">
        <v>2074</v>
      </c>
      <c r="QGL1002" t="s">
        <v>2074</v>
      </c>
      <c r="QGM1002" t="s">
        <v>2074</v>
      </c>
      <c r="QGN1002" t="s">
        <v>2074</v>
      </c>
      <c r="QGO1002" t="s">
        <v>2074</v>
      </c>
      <c r="QGP1002" t="s">
        <v>2074</v>
      </c>
      <c r="QGQ1002" t="s">
        <v>2074</v>
      </c>
      <c r="QGR1002" t="s">
        <v>2074</v>
      </c>
      <c r="QGS1002" t="s">
        <v>2074</v>
      </c>
      <c r="QGT1002" t="s">
        <v>2074</v>
      </c>
      <c r="QGU1002" t="s">
        <v>2074</v>
      </c>
      <c r="QGV1002" t="s">
        <v>2074</v>
      </c>
      <c r="QGW1002" t="s">
        <v>2074</v>
      </c>
      <c r="QGX1002" t="s">
        <v>2074</v>
      </c>
      <c r="QGY1002" t="s">
        <v>2074</v>
      </c>
      <c r="QGZ1002" t="s">
        <v>2074</v>
      </c>
      <c r="QHA1002" t="s">
        <v>2074</v>
      </c>
      <c r="QHB1002" t="s">
        <v>2074</v>
      </c>
      <c r="QHC1002" t="s">
        <v>2074</v>
      </c>
      <c r="QHD1002" t="s">
        <v>2074</v>
      </c>
      <c r="QHE1002" t="s">
        <v>2074</v>
      </c>
      <c r="QHF1002" t="s">
        <v>2074</v>
      </c>
      <c r="QHG1002" t="s">
        <v>2074</v>
      </c>
      <c r="QHH1002" t="s">
        <v>2074</v>
      </c>
      <c r="QHI1002" t="s">
        <v>2074</v>
      </c>
      <c r="QHJ1002" t="s">
        <v>2074</v>
      </c>
      <c r="QHK1002" t="s">
        <v>2074</v>
      </c>
      <c r="QHL1002" t="s">
        <v>2074</v>
      </c>
      <c r="QHM1002" t="s">
        <v>2074</v>
      </c>
      <c r="QHN1002" t="s">
        <v>2074</v>
      </c>
      <c r="QHO1002" t="s">
        <v>2074</v>
      </c>
      <c r="QHP1002" t="s">
        <v>2074</v>
      </c>
      <c r="QHQ1002" t="s">
        <v>2074</v>
      </c>
      <c r="QHR1002" t="s">
        <v>2074</v>
      </c>
      <c r="QHS1002" t="s">
        <v>2074</v>
      </c>
      <c r="QHT1002" t="s">
        <v>2074</v>
      </c>
      <c r="QHU1002" t="s">
        <v>2074</v>
      </c>
      <c r="QHV1002" t="s">
        <v>2074</v>
      </c>
      <c r="QHW1002" t="s">
        <v>2074</v>
      </c>
      <c r="QHX1002" t="s">
        <v>2074</v>
      </c>
      <c r="QHY1002" t="s">
        <v>2074</v>
      </c>
      <c r="QHZ1002" t="s">
        <v>2074</v>
      </c>
      <c r="QIA1002" t="s">
        <v>2074</v>
      </c>
      <c r="QIB1002" t="s">
        <v>2074</v>
      </c>
      <c r="QIC1002" t="s">
        <v>2074</v>
      </c>
      <c r="QID1002" t="s">
        <v>2074</v>
      </c>
      <c r="QIE1002" t="s">
        <v>2074</v>
      </c>
      <c r="QIF1002" t="s">
        <v>2074</v>
      </c>
      <c r="QIG1002" t="s">
        <v>2074</v>
      </c>
      <c r="QIH1002" t="s">
        <v>2074</v>
      </c>
      <c r="QII1002" t="s">
        <v>2074</v>
      </c>
      <c r="QIJ1002" t="s">
        <v>2074</v>
      </c>
      <c r="QIK1002" t="s">
        <v>2074</v>
      </c>
      <c r="QIL1002" t="s">
        <v>2074</v>
      </c>
      <c r="QIM1002" t="s">
        <v>2074</v>
      </c>
      <c r="QIN1002" t="s">
        <v>2074</v>
      </c>
      <c r="QIO1002" t="s">
        <v>2074</v>
      </c>
      <c r="QIP1002" t="s">
        <v>2074</v>
      </c>
      <c r="QIQ1002" t="s">
        <v>2074</v>
      </c>
      <c r="QIR1002" t="s">
        <v>2074</v>
      </c>
      <c r="QIS1002" t="s">
        <v>2074</v>
      </c>
      <c r="QIT1002" t="s">
        <v>2074</v>
      </c>
      <c r="QIU1002" t="s">
        <v>2074</v>
      </c>
      <c r="QIV1002" t="s">
        <v>2074</v>
      </c>
      <c r="QIW1002" t="s">
        <v>2074</v>
      </c>
      <c r="QIX1002" t="s">
        <v>2074</v>
      </c>
      <c r="QIY1002" t="s">
        <v>2074</v>
      </c>
      <c r="QIZ1002" t="s">
        <v>2074</v>
      </c>
      <c r="QJA1002" t="s">
        <v>2074</v>
      </c>
      <c r="QJB1002" t="s">
        <v>2074</v>
      </c>
      <c r="QJC1002" t="s">
        <v>2074</v>
      </c>
      <c r="QJD1002" t="s">
        <v>2074</v>
      </c>
      <c r="QJE1002" t="s">
        <v>2074</v>
      </c>
      <c r="QJF1002" t="s">
        <v>2074</v>
      </c>
      <c r="QJG1002" t="s">
        <v>2074</v>
      </c>
      <c r="QJH1002" t="s">
        <v>2074</v>
      </c>
      <c r="QJI1002" t="s">
        <v>2074</v>
      </c>
      <c r="QJJ1002" t="s">
        <v>2074</v>
      </c>
      <c r="QJK1002" t="s">
        <v>2074</v>
      </c>
      <c r="QJL1002" t="s">
        <v>2074</v>
      </c>
      <c r="QJM1002" t="s">
        <v>2074</v>
      </c>
      <c r="QJN1002" t="s">
        <v>2074</v>
      </c>
      <c r="QJO1002" t="s">
        <v>2074</v>
      </c>
      <c r="QJP1002" t="s">
        <v>2074</v>
      </c>
      <c r="QJQ1002" t="s">
        <v>2074</v>
      </c>
      <c r="QJR1002" t="s">
        <v>2074</v>
      </c>
      <c r="QJS1002" t="s">
        <v>2074</v>
      </c>
      <c r="QJT1002" t="s">
        <v>2074</v>
      </c>
      <c r="QJU1002" t="s">
        <v>2074</v>
      </c>
      <c r="QJV1002" t="s">
        <v>2074</v>
      </c>
      <c r="QJW1002" t="s">
        <v>2074</v>
      </c>
      <c r="QJX1002" t="s">
        <v>2074</v>
      </c>
      <c r="QJY1002" t="s">
        <v>2074</v>
      </c>
      <c r="QJZ1002" t="s">
        <v>2074</v>
      </c>
      <c r="QKA1002" t="s">
        <v>2074</v>
      </c>
      <c r="QKB1002" t="s">
        <v>2074</v>
      </c>
      <c r="QKC1002" t="s">
        <v>2074</v>
      </c>
      <c r="QKD1002" t="s">
        <v>2074</v>
      </c>
      <c r="QKE1002" t="s">
        <v>2074</v>
      </c>
      <c r="QKF1002" t="s">
        <v>2074</v>
      </c>
      <c r="QKG1002" t="s">
        <v>2074</v>
      </c>
      <c r="QKH1002" t="s">
        <v>2074</v>
      </c>
      <c r="QKI1002" t="s">
        <v>2074</v>
      </c>
      <c r="QKJ1002" t="s">
        <v>2074</v>
      </c>
      <c r="QKK1002" t="s">
        <v>2074</v>
      </c>
      <c r="QKL1002" t="s">
        <v>2074</v>
      </c>
      <c r="QKM1002" t="s">
        <v>2074</v>
      </c>
      <c r="QKN1002" t="s">
        <v>2074</v>
      </c>
      <c r="QKO1002" t="s">
        <v>2074</v>
      </c>
      <c r="QKP1002" t="s">
        <v>2074</v>
      </c>
      <c r="QKQ1002" t="s">
        <v>2074</v>
      </c>
      <c r="QKR1002" t="s">
        <v>2074</v>
      </c>
      <c r="QKS1002" t="s">
        <v>2074</v>
      </c>
      <c r="QKT1002" t="s">
        <v>2074</v>
      </c>
      <c r="QKU1002" t="s">
        <v>2074</v>
      </c>
      <c r="QKV1002" t="s">
        <v>2074</v>
      </c>
      <c r="QKW1002" t="s">
        <v>2074</v>
      </c>
      <c r="QKX1002" t="s">
        <v>2074</v>
      </c>
      <c r="QKY1002" t="s">
        <v>2074</v>
      </c>
      <c r="QKZ1002" t="s">
        <v>2074</v>
      </c>
      <c r="QLA1002" t="s">
        <v>2074</v>
      </c>
      <c r="QLB1002" t="s">
        <v>2074</v>
      </c>
      <c r="QLC1002" t="s">
        <v>2074</v>
      </c>
      <c r="QLD1002" t="s">
        <v>2074</v>
      </c>
      <c r="QLE1002" t="s">
        <v>2074</v>
      </c>
      <c r="QLF1002" t="s">
        <v>2074</v>
      </c>
      <c r="QLG1002" t="s">
        <v>2074</v>
      </c>
      <c r="QLH1002" t="s">
        <v>2074</v>
      </c>
      <c r="QLI1002" t="s">
        <v>2074</v>
      </c>
      <c r="QLJ1002" t="s">
        <v>2074</v>
      </c>
      <c r="QLK1002" t="s">
        <v>2074</v>
      </c>
      <c r="QLL1002" t="s">
        <v>2074</v>
      </c>
      <c r="QLM1002" t="s">
        <v>2074</v>
      </c>
      <c r="QLN1002" t="s">
        <v>2074</v>
      </c>
      <c r="QLO1002" t="s">
        <v>2074</v>
      </c>
      <c r="QLP1002" t="s">
        <v>2074</v>
      </c>
      <c r="QLQ1002" t="s">
        <v>2074</v>
      </c>
      <c r="QLR1002" t="s">
        <v>2074</v>
      </c>
      <c r="QLS1002" t="s">
        <v>2074</v>
      </c>
      <c r="QLT1002" t="s">
        <v>2074</v>
      </c>
      <c r="QLU1002" t="s">
        <v>2074</v>
      </c>
      <c r="QLV1002" t="s">
        <v>2074</v>
      </c>
      <c r="QLW1002" t="s">
        <v>2074</v>
      </c>
      <c r="QLX1002" t="s">
        <v>2074</v>
      </c>
      <c r="QLY1002" t="s">
        <v>2074</v>
      </c>
      <c r="QLZ1002" t="s">
        <v>2074</v>
      </c>
      <c r="QMA1002" t="s">
        <v>2074</v>
      </c>
      <c r="QMB1002" t="s">
        <v>2074</v>
      </c>
      <c r="QMC1002" t="s">
        <v>2074</v>
      </c>
      <c r="QMD1002" t="s">
        <v>2074</v>
      </c>
      <c r="QME1002" t="s">
        <v>2074</v>
      </c>
      <c r="QMF1002" t="s">
        <v>2074</v>
      </c>
      <c r="QMG1002" t="s">
        <v>2074</v>
      </c>
      <c r="QMH1002" t="s">
        <v>2074</v>
      </c>
      <c r="QMI1002" t="s">
        <v>2074</v>
      </c>
      <c r="QMJ1002" t="s">
        <v>2074</v>
      </c>
      <c r="QMK1002" t="s">
        <v>2074</v>
      </c>
      <c r="QML1002" t="s">
        <v>2074</v>
      </c>
      <c r="QMM1002" t="s">
        <v>2074</v>
      </c>
      <c r="QMN1002" t="s">
        <v>2074</v>
      </c>
      <c r="QMO1002" t="s">
        <v>2074</v>
      </c>
      <c r="QMP1002" t="s">
        <v>2074</v>
      </c>
      <c r="QMQ1002" t="s">
        <v>2074</v>
      </c>
      <c r="QMR1002" t="s">
        <v>2074</v>
      </c>
      <c r="QMS1002" t="s">
        <v>2074</v>
      </c>
      <c r="QMT1002" t="s">
        <v>2074</v>
      </c>
      <c r="QMU1002" t="s">
        <v>2074</v>
      </c>
      <c r="QMV1002" t="s">
        <v>2074</v>
      </c>
      <c r="QMW1002" t="s">
        <v>2074</v>
      </c>
      <c r="QMX1002" t="s">
        <v>2074</v>
      </c>
      <c r="QMY1002" t="s">
        <v>2074</v>
      </c>
      <c r="QMZ1002" t="s">
        <v>2074</v>
      </c>
      <c r="QNA1002" t="s">
        <v>2074</v>
      </c>
      <c r="QNB1002" t="s">
        <v>2074</v>
      </c>
      <c r="QNC1002" t="s">
        <v>2074</v>
      </c>
      <c r="QND1002" t="s">
        <v>2074</v>
      </c>
      <c r="QNE1002" t="s">
        <v>2074</v>
      </c>
      <c r="QNF1002" t="s">
        <v>2074</v>
      </c>
      <c r="QNG1002" t="s">
        <v>2074</v>
      </c>
      <c r="QNH1002" t="s">
        <v>2074</v>
      </c>
      <c r="QNI1002" t="s">
        <v>2074</v>
      </c>
      <c r="QNJ1002" t="s">
        <v>2074</v>
      </c>
      <c r="QNK1002" t="s">
        <v>2074</v>
      </c>
      <c r="QNL1002" t="s">
        <v>2074</v>
      </c>
      <c r="QNM1002" t="s">
        <v>2074</v>
      </c>
      <c r="QNN1002" t="s">
        <v>2074</v>
      </c>
      <c r="QNO1002" t="s">
        <v>2074</v>
      </c>
      <c r="QNP1002" t="s">
        <v>2074</v>
      </c>
      <c r="QNQ1002" t="s">
        <v>2074</v>
      </c>
      <c r="QNR1002" t="s">
        <v>2074</v>
      </c>
      <c r="QNS1002" t="s">
        <v>2074</v>
      </c>
      <c r="QNT1002" t="s">
        <v>2074</v>
      </c>
      <c r="QNU1002" t="s">
        <v>2074</v>
      </c>
      <c r="QNV1002" t="s">
        <v>2074</v>
      </c>
      <c r="QNW1002" t="s">
        <v>2074</v>
      </c>
      <c r="QNX1002" t="s">
        <v>2074</v>
      </c>
      <c r="QNY1002" t="s">
        <v>2074</v>
      </c>
      <c r="QNZ1002" t="s">
        <v>2074</v>
      </c>
      <c r="QOA1002" t="s">
        <v>2074</v>
      </c>
      <c r="QOB1002" t="s">
        <v>2074</v>
      </c>
      <c r="QOC1002" t="s">
        <v>2074</v>
      </c>
      <c r="QOD1002" t="s">
        <v>2074</v>
      </c>
      <c r="QOE1002" t="s">
        <v>2074</v>
      </c>
      <c r="QOF1002" t="s">
        <v>2074</v>
      </c>
      <c r="QOG1002" t="s">
        <v>2074</v>
      </c>
      <c r="QOH1002" t="s">
        <v>2074</v>
      </c>
      <c r="QOI1002" t="s">
        <v>2074</v>
      </c>
      <c r="QOJ1002" t="s">
        <v>2074</v>
      </c>
      <c r="QOK1002" t="s">
        <v>2074</v>
      </c>
      <c r="QOL1002" t="s">
        <v>2074</v>
      </c>
      <c r="QOM1002" t="s">
        <v>2074</v>
      </c>
      <c r="QON1002" t="s">
        <v>2074</v>
      </c>
      <c r="QOO1002" t="s">
        <v>2074</v>
      </c>
      <c r="QOP1002" t="s">
        <v>2074</v>
      </c>
      <c r="QOQ1002" t="s">
        <v>2074</v>
      </c>
      <c r="QOR1002" t="s">
        <v>2074</v>
      </c>
      <c r="QOS1002" t="s">
        <v>2074</v>
      </c>
      <c r="QOT1002" t="s">
        <v>2074</v>
      </c>
      <c r="QOU1002" t="s">
        <v>2074</v>
      </c>
      <c r="QOV1002" t="s">
        <v>2074</v>
      </c>
      <c r="QOW1002" t="s">
        <v>2074</v>
      </c>
      <c r="QOX1002" t="s">
        <v>2074</v>
      </c>
      <c r="QOY1002" t="s">
        <v>2074</v>
      </c>
      <c r="QOZ1002" t="s">
        <v>2074</v>
      </c>
      <c r="QPA1002" t="s">
        <v>2074</v>
      </c>
      <c r="QPB1002" t="s">
        <v>2074</v>
      </c>
      <c r="QPC1002" t="s">
        <v>2074</v>
      </c>
      <c r="QPD1002" t="s">
        <v>2074</v>
      </c>
      <c r="QPE1002" t="s">
        <v>2074</v>
      </c>
      <c r="QPF1002" t="s">
        <v>2074</v>
      </c>
      <c r="QPG1002" t="s">
        <v>2074</v>
      </c>
      <c r="QPH1002" t="s">
        <v>2074</v>
      </c>
      <c r="QPI1002" t="s">
        <v>2074</v>
      </c>
      <c r="QPJ1002" t="s">
        <v>2074</v>
      </c>
      <c r="QPK1002" t="s">
        <v>2074</v>
      </c>
      <c r="QPL1002" t="s">
        <v>2074</v>
      </c>
      <c r="QPM1002" t="s">
        <v>2074</v>
      </c>
      <c r="QPN1002" t="s">
        <v>2074</v>
      </c>
      <c r="QPO1002" t="s">
        <v>2074</v>
      </c>
      <c r="QPP1002" t="s">
        <v>2074</v>
      </c>
      <c r="QPQ1002" t="s">
        <v>2074</v>
      </c>
      <c r="QPR1002" t="s">
        <v>2074</v>
      </c>
      <c r="QPS1002" t="s">
        <v>2074</v>
      </c>
      <c r="QPT1002" t="s">
        <v>2074</v>
      </c>
      <c r="QPU1002" t="s">
        <v>2074</v>
      </c>
      <c r="QPV1002" t="s">
        <v>2074</v>
      </c>
      <c r="QPW1002" t="s">
        <v>2074</v>
      </c>
      <c r="QPX1002" t="s">
        <v>2074</v>
      </c>
      <c r="QPY1002" t="s">
        <v>2074</v>
      </c>
      <c r="QPZ1002" t="s">
        <v>2074</v>
      </c>
      <c r="QQA1002" t="s">
        <v>2074</v>
      </c>
      <c r="QQB1002" t="s">
        <v>2074</v>
      </c>
      <c r="QQC1002" t="s">
        <v>2074</v>
      </c>
      <c r="QQD1002" t="s">
        <v>2074</v>
      </c>
      <c r="QQE1002" t="s">
        <v>2074</v>
      </c>
      <c r="QQF1002" t="s">
        <v>2074</v>
      </c>
      <c r="QQG1002" t="s">
        <v>2074</v>
      </c>
      <c r="QQH1002" t="s">
        <v>2074</v>
      </c>
      <c r="QQI1002" t="s">
        <v>2074</v>
      </c>
      <c r="QQJ1002" t="s">
        <v>2074</v>
      </c>
      <c r="QQK1002" t="s">
        <v>2074</v>
      </c>
      <c r="QQL1002" t="s">
        <v>2074</v>
      </c>
      <c r="QQM1002" t="s">
        <v>2074</v>
      </c>
      <c r="QQN1002" t="s">
        <v>2074</v>
      </c>
      <c r="QQO1002" t="s">
        <v>2074</v>
      </c>
      <c r="QQP1002" t="s">
        <v>2074</v>
      </c>
      <c r="QQQ1002" t="s">
        <v>2074</v>
      </c>
      <c r="QQR1002" t="s">
        <v>2074</v>
      </c>
      <c r="QQS1002" t="s">
        <v>2074</v>
      </c>
      <c r="QQT1002" t="s">
        <v>2074</v>
      </c>
      <c r="QQU1002" t="s">
        <v>2074</v>
      </c>
      <c r="QQV1002" t="s">
        <v>2074</v>
      </c>
      <c r="QQW1002" t="s">
        <v>2074</v>
      </c>
      <c r="QQX1002" t="s">
        <v>2074</v>
      </c>
      <c r="QQY1002" t="s">
        <v>2074</v>
      </c>
      <c r="QQZ1002" t="s">
        <v>2074</v>
      </c>
      <c r="QRA1002" t="s">
        <v>2074</v>
      </c>
      <c r="QRB1002" t="s">
        <v>2074</v>
      </c>
      <c r="QRC1002" t="s">
        <v>2074</v>
      </c>
      <c r="QRD1002" t="s">
        <v>2074</v>
      </c>
      <c r="QRE1002" t="s">
        <v>2074</v>
      </c>
      <c r="QRF1002" t="s">
        <v>2074</v>
      </c>
      <c r="QRG1002" t="s">
        <v>2074</v>
      </c>
      <c r="QRH1002" t="s">
        <v>2074</v>
      </c>
      <c r="QRI1002" t="s">
        <v>2074</v>
      </c>
      <c r="QRJ1002" t="s">
        <v>2074</v>
      </c>
      <c r="QRK1002" t="s">
        <v>2074</v>
      </c>
      <c r="QRL1002" t="s">
        <v>2074</v>
      </c>
      <c r="QRM1002" t="s">
        <v>2074</v>
      </c>
      <c r="QRN1002" t="s">
        <v>2074</v>
      </c>
      <c r="QRO1002" t="s">
        <v>2074</v>
      </c>
      <c r="QRP1002" t="s">
        <v>2074</v>
      </c>
      <c r="QRQ1002" t="s">
        <v>2074</v>
      </c>
      <c r="QRR1002" t="s">
        <v>2074</v>
      </c>
      <c r="QRS1002" t="s">
        <v>2074</v>
      </c>
      <c r="QRT1002" t="s">
        <v>2074</v>
      </c>
      <c r="QRU1002" t="s">
        <v>2074</v>
      </c>
      <c r="QRV1002" t="s">
        <v>2074</v>
      </c>
      <c r="QRW1002" t="s">
        <v>2074</v>
      </c>
      <c r="QRX1002" t="s">
        <v>2074</v>
      </c>
      <c r="QRY1002" t="s">
        <v>2074</v>
      </c>
      <c r="QRZ1002" t="s">
        <v>2074</v>
      </c>
      <c r="QSA1002" t="s">
        <v>2074</v>
      </c>
      <c r="QSB1002" t="s">
        <v>2074</v>
      </c>
      <c r="QSC1002" t="s">
        <v>2074</v>
      </c>
      <c r="QSD1002" t="s">
        <v>2074</v>
      </c>
      <c r="QSE1002" t="s">
        <v>2074</v>
      </c>
      <c r="QSF1002" t="s">
        <v>2074</v>
      </c>
      <c r="QSG1002" t="s">
        <v>2074</v>
      </c>
      <c r="QSH1002" t="s">
        <v>2074</v>
      </c>
      <c r="QSI1002" t="s">
        <v>2074</v>
      </c>
      <c r="QSJ1002" t="s">
        <v>2074</v>
      </c>
      <c r="QSK1002" t="s">
        <v>2074</v>
      </c>
      <c r="QSL1002" t="s">
        <v>2074</v>
      </c>
      <c r="QSM1002" t="s">
        <v>2074</v>
      </c>
      <c r="QSN1002" t="s">
        <v>2074</v>
      </c>
      <c r="QSO1002" t="s">
        <v>2074</v>
      </c>
      <c r="QSP1002" t="s">
        <v>2074</v>
      </c>
      <c r="QSQ1002" t="s">
        <v>2074</v>
      </c>
      <c r="QSR1002" t="s">
        <v>2074</v>
      </c>
      <c r="QSS1002" t="s">
        <v>2074</v>
      </c>
      <c r="QST1002" t="s">
        <v>2074</v>
      </c>
      <c r="QSU1002" t="s">
        <v>2074</v>
      </c>
      <c r="QSV1002" t="s">
        <v>2074</v>
      </c>
      <c r="QSW1002" t="s">
        <v>2074</v>
      </c>
      <c r="QSX1002" t="s">
        <v>2074</v>
      </c>
      <c r="QSY1002" t="s">
        <v>2074</v>
      </c>
      <c r="QSZ1002" t="s">
        <v>2074</v>
      </c>
      <c r="QTA1002" t="s">
        <v>2074</v>
      </c>
      <c r="QTB1002" t="s">
        <v>2074</v>
      </c>
      <c r="QTC1002" t="s">
        <v>2074</v>
      </c>
      <c r="QTD1002" t="s">
        <v>2074</v>
      </c>
      <c r="QTE1002" t="s">
        <v>2074</v>
      </c>
      <c r="QTF1002" t="s">
        <v>2074</v>
      </c>
      <c r="QTG1002" t="s">
        <v>2074</v>
      </c>
      <c r="QTH1002" t="s">
        <v>2074</v>
      </c>
      <c r="QTI1002" t="s">
        <v>2074</v>
      </c>
      <c r="QTJ1002" t="s">
        <v>2074</v>
      </c>
      <c r="QTK1002" t="s">
        <v>2074</v>
      </c>
      <c r="QTL1002" t="s">
        <v>2074</v>
      </c>
      <c r="QTM1002" t="s">
        <v>2074</v>
      </c>
      <c r="QTN1002" t="s">
        <v>2074</v>
      </c>
      <c r="QTO1002" t="s">
        <v>2074</v>
      </c>
      <c r="QTP1002" t="s">
        <v>2074</v>
      </c>
      <c r="QTQ1002" t="s">
        <v>2074</v>
      </c>
      <c r="QTR1002" t="s">
        <v>2074</v>
      </c>
      <c r="QTS1002" t="s">
        <v>2074</v>
      </c>
      <c r="QTT1002" t="s">
        <v>2074</v>
      </c>
      <c r="QTU1002" t="s">
        <v>2074</v>
      </c>
      <c r="QTV1002" t="s">
        <v>2074</v>
      </c>
      <c r="QTW1002" t="s">
        <v>2074</v>
      </c>
      <c r="QTX1002" t="s">
        <v>2074</v>
      </c>
      <c r="QTY1002" t="s">
        <v>2074</v>
      </c>
      <c r="QTZ1002" t="s">
        <v>2074</v>
      </c>
      <c r="QUA1002" t="s">
        <v>2074</v>
      </c>
      <c r="QUB1002" t="s">
        <v>2074</v>
      </c>
      <c r="QUC1002" t="s">
        <v>2074</v>
      </c>
      <c r="QUD1002" t="s">
        <v>2074</v>
      </c>
      <c r="QUE1002" t="s">
        <v>2074</v>
      </c>
      <c r="QUF1002" t="s">
        <v>2074</v>
      </c>
      <c r="QUG1002" t="s">
        <v>2074</v>
      </c>
      <c r="QUH1002" t="s">
        <v>2074</v>
      </c>
      <c r="QUI1002" t="s">
        <v>2074</v>
      </c>
      <c r="QUJ1002" t="s">
        <v>2074</v>
      </c>
      <c r="QUK1002" t="s">
        <v>2074</v>
      </c>
      <c r="QUL1002" t="s">
        <v>2074</v>
      </c>
      <c r="QUM1002" t="s">
        <v>2074</v>
      </c>
      <c r="QUN1002" t="s">
        <v>2074</v>
      </c>
      <c r="QUO1002" t="s">
        <v>2074</v>
      </c>
      <c r="QUP1002" t="s">
        <v>2074</v>
      </c>
      <c r="QUQ1002" t="s">
        <v>2074</v>
      </c>
      <c r="QUR1002" t="s">
        <v>2074</v>
      </c>
      <c r="QUS1002" t="s">
        <v>2074</v>
      </c>
      <c r="QUT1002" t="s">
        <v>2074</v>
      </c>
      <c r="QUU1002" t="s">
        <v>2074</v>
      </c>
      <c r="QUV1002" t="s">
        <v>2074</v>
      </c>
      <c r="QUW1002" t="s">
        <v>2074</v>
      </c>
      <c r="QUX1002" t="s">
        <v>2074</v>
      </c>
      <c r="QUY1002" t="s">
        <v>2074</v>
      </c>
      <c r="QUZ1002" t="s">
        <v>2074</v>
      </c>
      <c r="QVA1002" t="s">
        <v>2074</v>
      </c>
      <c r="QVB1002" t="s">
        <v>2074</v>
      </c>
      <c r="QVC1002" t="s">
        <v>2074</v>
      </c>
      <c r="QVD1002" t="s">
        <v>2074</v>
      </c>
      <c r="QVE1002" t="s">
        <v>2074</v>
      </c>
      <c r="QVF1002" t="s">
        <v>2074</v>
      </c>
      <c r="QVG1002" t="s">
        <v>2074</v>
      </c>
      <c r="QVH1002" t="s">
        <v>2074</v>
      </c>
      <c r="QVI1002" t="s">
        <v>2074</v>
      </c>
      <c r="QVJ1002" t="s">
        <v>2074</v>
      </c>
      <c r="QVK1002" t="s">
        <v>2074</v>
      </c>
      <c r="QVL1002" t="s">
        <v>2074</v>
      </c>
      <c r="QVM1002" t="s">
        <v>2074</v>
      </c>
      <c r="QVN1002" t="s">
        <v>2074</v>
      </c>
      <c r="QVO1002" t="s">
        <v>2074</v>
      </c>
      <c r="QVP1002" t="s">
        <v>2074</v>
      </c>
      <c r="QVQ1002" t="s">
        <v>2074</v>
      </c>
      <c r="QVR1002" t="s">
        <v>2074</v>
      </c>
      <c r="QVS1002" t="s">
        <v>2074</v>
      </c>
      <c r="QVT1002" t="s">
        <v>2074</v>
      </c>
      <c r="QVU1002" t="s">
        <v>2074</v>
      </c>
      <c r="QVV1002" t="s">
        <v>2074</v>
      </c>
      <c r="QVW1002" t="s">
        <v>2074</v>
      </c>
      <c r="QVX1002" t="s">
        <v>2074</v>
      </c>
      <c r="QVY1002" t="s">
        <v>2074</v>
      </c>
      <c r="QVZ1002" t="s">
        <v>2074</v>
      </c>
      <c r="QWA1002" t="s">
        <v>2074</v>
      </c>
      <c r="QWB1002" t="s">
        <v>2074</v>
      </c>
      <c r="QWC1002" t="s">
        <v>2074</v>
      </c>
      <c r="QWD1002" t="s">
        <v>2074</v>
      </c>
      <c r="QWE1002" t="s">
        <v>2074</v>
      </c>
      <c r="QWF1002" t="s">
        <v>2074</v>
      </c>
      <c r="QWG1002" t="s">
        <v>2074</v>
      </c>
      <c r="QWH1002" t="s">
        <v>2074</v>
      </c>
      <c r="QWI1002" t="s">
        <v>2074</v>
      </c>
      <c r="QWJ1002" t="s">
        <v>2074</v>
      </c>
      <c r="QWK1002" t="s">
        <v>2074</v>
      </c>
      <c r="QWL1002" t="s">
        <v>2074</v>
      </c>
      <c r="QWM1002" t="s">
        <v>2074</v>
      </c>
      <c r="QWN1002" t="s">
        <v>2074</v>
      </c>
      <c r="QWO1002" t="s">
        <v>2074</v>
      </c>
      <c r="QWP1002" t="s">
        <v>2074</v>
      </c>
      <c r="QWQ1002" t="s">
        <v>2074</v>
      </c>
      <c r="QWR1002" t="s">
        <v>2074</v>
      </c>
      <c r="QWS1002" t="s">
        <v>2074</v>
      </c>
      <c r="QWT1002" t="s">
        <v>2074</v>
      </c>
      <c r="QWU1002" t="s">
        <v>2074</v>
      </c>
      <c r="QWV1002" t="s">
        <v>2074</v>
      </c>
      <c r="QWW1002" t="s">
        <v>2074</v>
      </c>
      <c r="QWX1002" t="s">
        <v>2074</v>
      </c>
      <c r="QWY1002" t="s">
        <v>2074</v>
      </c>
      <c r="QWZ1002" t="s">
        <v>2074</v>
      </c>
      <c r="QXA1002" t="s">
        <v>2074</v>
      </c>
      <c r="QXB1002" t="s">
        <v>2074</v>
      </c>
      <c r="QXC1002" t="s">
        <v>2074</v>
      </c>
      <c r="QXD1002" t="s">
        <v>2074</v>
      </c>
      <c r="QXE1002" t="s">
        <v>2074</v>
      </c>
      <c r="QXF1002" t="s">
        <v>2074</v>
      </c>
      <c r="QXG1002" t="s">
        <v>2074</v>
      </c>
      <c r="QXH1002" t="s">
        <v>2074</v>
      </c>
      <c r="QXI1002" t="s">
        <v>2074</v>
      </c>
      <c r="QXJ1002" t="s">
        <v>2074</v>
      </c>
      <c r="QXK1002" t="s">
        <v>2074</v>
      </c>
      <c r="QXL1002" t="s">
        <v>2074</v>
      </c>
      <c r="QXM1002" t="s">
        <v>2074</v>
      </c>
      <c r="QXN1002" t="s">
        <v>2074</v>
      </c>
      <c r="QXO1002" t="s">
        <v>2074</v>
      </c>
      <c r="QXP1002" t="s">
        <v>2074</v>
      </c>
      <c r="QXQ1002" t="s">
        <v>2074</v>
      </c>
      <c r="QXR1002" t="s">
        <v>2074</v>
      </c>
      <c r="QXS1002" t="s">
        <v>2074</v>
      </c>
      <c r="QXT1002" t="s">
        <v>2074</v>
      </c>
      <c r="QXU1002" t="s">
        <v>2074</v>
      </c>
      <c r="QXV1002" t="s">
        <v>2074</v>
      </c>
      <c r="QXW1002" t="s">
        <v>2074</v>
      </c>
      <c r="QXX1002" t="s">
        <v>2074</v>
      </c>
      <c r="QXY1002" t="s">
        <v>2074</v>
      </c>
      <c r="QXZ1002" t="s">
        <v>2074</v>
      </c>
      <c r="QYA1002" t="s">
        <v>2074</v>
      </c>
      <c r="QYB1002" t="s">
        <v>2074</v>
      </c>
      <c r="QYC1002" t="s">
        <v>2074</v>
      </c>
      <c r="QYD1002" t="s">
        <v>2074</v>
      </c>
      <c r="QYE1002" t="s">
        <v>2074</v>
      </c>
      <c r="QYF1002" t="s">
        <v>2074</v>
      </c>
      <c r="QYG1002" t="s">
        <v>2074</v>
      </c>
      <c r="QYH1002" t="s">
        <v>2074</v>
      </c>
      <c r="QYI1002" t="s">
        <v>2074</v>
      </c>
      <c r="QYJ1002" t="s">
        <v>2074</v>
      </c>
      <c r="QYK1002" t="s">
        <v>2074</v>
      </c>
      <c r="QYL1002" t="s">
        <v>2074</v>
      </c>
      <c r="QYM1002" t="s">
        <v>2074</v>
      </c>
      <c r="QYN1002" t="s">
        <v>2074</v>
      </c>
      <c r="QYO1002" t="s">
        <v>2074</v>
      </c>
      <c r="QYP1002" t="s">
        <v>2074</v>
      </c>
      <c r="QYQ1002" t="s">
        <v>2074</v>
      </c>
      <c r="QYR1002" t="s">
        <v>2074</v>
      </c>
      <c r="QYS1002" t="s">
        <v>2074</v>
      </c>
      <c r="QYT1002" t="s">
        <v>2074</v>
      </c>
      <c r="QYU1002" t="s">
        <v>2074</v>
      </c>
      <c r="QYV1002" t="s">
        <v>2074</v>
      </c>
      <c r="QYW1002" t="s">
        <v>2074</v>
      </c>
      <c r="QYX1002" t="s">
        <v>2074</v>
      </c>
      <c r="QYY1002" t="s">
        <v>2074</v>
      </c>
      <c r="QYZ1002" t="s">
        <v>2074</v>
      </c>
      <c r="QZA1002" t="s">
        <v>2074</v>
      </c>
      <c r="QZB1002" t="s">
        <v>2074</v>
      </c>
      <c r="QZC1002" t="s">
        <v>2074</v>
      </c>
      <c r="QZD1002" t="s">
        <v>2074</v>
      </c>
      <c r="QZE1002" t="s">
        <v>2074</v>
      </c>
      <c r="QZF1002" t="s">
        <v>2074</v>
      </c>
      <c r="QZG1002" t="s">
        <v>2074</v>
      </c>
      <c r="QZH1002" t="s">
        <v>2074</v>
      </c>
      <c r="QZI1002" t="s">
        <v>2074</v>
      </c>
      <c r="QZJ1002" t="s">
        <v>2074</v>
      </c>
      <c r="QZK1002" t="s">
        <v>2074</v>
      </c>
      <c r="QZL1002" t="s">
        <v>2074</v>
      </c>
      <c r="QZM1002" t="s">
        <v>2074</v>
      </c>
      <c r="QZN1002" t="s">
        <v>2074</v>
      </c>
      <c r="QZO1002" t="s">
        <v>2074</v>
      </c>
      <c r="QZP1002" t="s">
        <v>2074</v>
      </c>
      <c r="QZQ1002" t="s">
        <v>2074</v>
      </c>
      <c r="QZR1002" t="s">
        <v>2074</v>
      </c>
      <c r="QZS1002" t="s">
        <v>2074</v>
      </c>
      <c r="QZT1002" t="s">
        <v>2074</v>
      </c>
      <c r="QZU1002" t="s">
        <v>2074</v>
      </c>
      <c r="QZV1002" t="s">
        <v>2074</v>
      </c>
      <c r="QZW1002" t="s">
        <v>2074</v>
      </c>
      <c r="QZX1002" t="s">
        <v>2074</v>
      </c>
      <c r="QZY1002" t="s">
        <v>2074</v>
      </c>
      <c r="QZZ1002" t="s">
        <v>2074</v>
      </c>
      <c r="RAA1002" t="s">
        <v>2074</v>
      </c>
      <c r="RAB1002" t="s">
        <v>2074</v>
      </c>
      <c r="RAC1002" t="s">
        <v>2074</v>
      </c>
      <c r="RAD1002" t="s">
        <v>2074</v>
      </c>
      <c r="RAE1002" t="s">
        <v>2074</v>
      </c>
      <c r="RAF1002" t="s">
        <v>2074</v>
      </c>
      <c r="RAG1002" t="s">
        <v>2074</v>
      </c>
      <c r="RAH1002" t="s">
        <v>2074</v>
      </c>
      <c r="RAI1002" t="s">
        <v>2074</v>
      </c>
      <c r="RAJ1002" t="s">
        <v>2074</v>
      </c>
      <c r="RAK1002" t="s">
        <v>2074</v>
      </c>
      <c r="RAL1002" t="s">
        <v>2074</v>
      </c>
      <c r="RAM1002" t="s">
        <v>2074</v>
      </c>
      <c r="RAN1002" t="s">
        <v>2074</v>
      </c>
      <c r="RAO1002" t="s">
        <v>2074</v>
      </c>
      <c r="RAP1002" t="s">
        <v>2074</v>
      </c>
      <c r="RAQ1002" t="s">
        <v>2074</v>
      </c>
      <c r="RAR1002" t="s">
        <v>2074</v>
      </c>
      <c r="RAS1002" t="s">
        <v>2074</v>
      </c>
      <c r="RAT1002" t="s">
        <v>2074</v>
      </c>
      <c r="RAU1002" t="s">
        <v>2074</v>
      </c>
      <c r="RAV1002" t="s">
        <v>2074</v>
      </c>
      <c r="RAW1002" t="s">
        <v>2074</v>
      </c>
      <c r="RAX1002" t="s">
        <v>2074</v>
      </c>
      <c r="RAY1002" t="s">
        <v>2074</v>
      </c>
      <c r="RAZ1002" t="s">
        <v>2074</v>
      </c>
      <c r="RBA1002" t="s">
        <v>2074</v>
      </c>
      <c r="RBB1002" t="s">
        <v>2074</v>
      </c>
      <c r="RBC1002" t="s">
        <v>2074</v>
      </c>
      <c r="RBD1002" t="s">
        <v>2074</v>
      </c>
      <c r="RBE1002" t="s">
        <v>2074</v>
      </c>
      <c r="RBF1002" t="s">
        <v>2074</v>
      </c>
      <c r="RBG1002" t="s">
        <v>2074</v>
      </c>
      <c r="RBH1002" t="s">
        <v>2074</v>
      </c>
      <c r="RBI1002" t="s">
        <v>2074</v>
      </c>
      <c r="RBJ1002" t="s">
        <v>2074</v>
      </c>
      <c r="RBK1002" t="s">
        <v>2074</v>
      </c>
      <c r="RBL1002" t="s">
        <v>2074</v>
      </c>
      <c r="RBM1002" t="s">
        <v>2074</v>
      </c>
      <c r="RBN1002" t="s">
        <v>2074</v>
      </c>
      <c r="RBO1002" t="s">
        <v>2074</v>
      </c>
      <c r="RBP1002" t="s">
        <v>2074</v>
      </c>
      <c r="RBQ1002" t="s">
        <v>2074</v>
      </c>
      <c r="RBR1002" t="s">
        <v>2074</v>
      </c>
      <c r="RBS1002" t="s">
        <v>2074</v>
      </c>
      <c r="RBT1002" t="s">
        <v>2074</v>
      </c>
      <c r="RBU1002" t="s">
        <v>2074</v>
      </c>
      <c r="RBV1002" t="s">
        <v>2074</v>
      </c>
      <c r="RBW1002" t="s">
        <v>2074</v>
      </c>
      <c r="RBX1002" t="s">
        <v>2074</v>
      </c>
      <c r="RBY1002" t="s">
        <v>2074</v>
      </c>
      <c r="RBZ1002" t="s">
        <v>2074</v>
      </c>
      <c r="RCA1002" t="s">
        <v>2074</v>
      </c>
      <c r="RCB1002" t="s">
        <v>2074</v>
      </c>
      <c r="RCC1002" t="s">
        <v>2074</v>
      </c>
      <c r="RCD1002" t="s">
        <v>2074</v>
      </c>
      <c r="RCE1002" t="s">
        <v>2074</v>
      </c>
      <c r="RCF1002" t="s">
        <v>2074</v>
      </c>
      <c r="RCG1002" t="s">
        <v>2074</v>
      </c>
      <c r="RCH1002" t="s">
        <v>2074</v>
      </c>
      <c r="RCI1002" t="s">
        <v>2074</v>
      </c>
      <c r="RCJ1002" t="s">
        <v>2074</v>
      </c>
      <c r="RCK1002" t="s">
        <v>2074</v>
      </c>
      <c r="RCL1002" t="s">
        <v>2074</v>
      </c>
      <c r="RCM1002" t="s">
        <v>2074</v>
      </c>
      <c r="RCN1002" t="s">
        <v>2074</v>
      </c>
      <c r="RCO1002" t="s">
        <v>2074</v>
      </c>
      <c r="RCP1002" t="s">
        <v>2074</v>
      </c>
      <c r="RCQ1002" t="s">
        <v>2074</v>
      </c>
      <c r="RCR1002" t="s">
        <v>2074</v>
      </c>
      <c r="RCS1002" t="s">
        <v>2074</v>
      </c>
      <c r="RCT1002" t="s">
        <v>2074</v>
      </c>
      <c r="RCU1002" t="s">
        <v>2074</v>
      </c>
      <c r="RCV1002" t="s">
        <v>2074</v>
      </c>
      <c r="RCW1002" t="s">
        <v>2074</v>
      </c>
      <c r="RCX1002" t="s">
        <v>2074</v>
      </c>
      <c r="RCY1002" t="s">
        <v>2074</v>
      </c>
      <c r="RCZ1002" t="s">
        <v>2074</v>
      </c>
      <c r="RDA1002" t="s">
        <v>2074</v>
      </c>
      <c r="RDB1002" t="s">
        <v>2074</v>
      </c>
      <c r="RDC1002" t="s">
        <v>2074</v>
      </c>
      <c r="RDD1002" t="s">
        <v>2074</v>
      </c>
      <c r="RDE1002" t="s">
        <v>2074</v>
      </c>
      <c r="RDF1002" t="s">
        <v>2074</v>
      </c>
      <c r="RDG1002" t="s">
        <v>2074</v>
      </c>
      <c r="RDH1002" t="s">
        <v>2074</v>
      </c>
      <c r="RDI1002" t="s">
        <v>2074</v>
      </c>
      <c r="RDJ1002" t="s">
        <v>2074</v>
      </c>
      <c r="RDK1002" t="s">
        <v>2074</v>
      </c>
      <c r="RDL1002" t="s">
        <v>2074</v>
      </c>
      <c r="RDM1002" t="s">
        <v>2074</v>
      </c>
      <c r="RDN1002" t="s">
        <v>2074</v>
      </c>
      <c r="RDO1002" t="s">
        <v>2074</v>
      </c>
      <c r="RDP1002" t="s">
        <v>2074</v>
      </c>
      <c r="RDQ1002" t="s">
        <v>2074</v>
      </c>
      <c r="RDR1002" t="s">
        <v>2074</v>
      </c>
      <c r="RDS1002" t="s">
        <v>2074</v>
      </c>
      <c r="RDT1002" t="s">
        <v>2074</v>
      </c>
      <c r="RDU1002" t="s">
        <v>2074</v>
      </c>
      <c r="RDV1002" t="s">
        <v>2074</v>
      </c>
      <c r="RDW1002" t="s">
        <v>2074</v>
      </c>
      <c r="RDX1002" t="s">
        <v>2074</v>
      </c>
      <c r="RDY1002" t="s">
        <v>2074</v>
      </c>
      <c r="RDZ1002" t="s">
        <v>2074</v>
      </c>
      <c r="REA1002" t="s">
        <v>2074</v>
      </c>
      <c r="REB1002" t="s">
        <v>2074</v>
      </c>
      <c r="REC1002" t="s">
        <v>2074</v>
      </c>
      <c r="RED1002" t="s">
        <v>2074</v>
      </c>
      <c r="REE1002" t="s">
        <v>2074</v>
      </c>
      <c r="REF1002" t="s">
        <v>2074</v>
      </c>
      <c r="REG1002" t="s">
        <v>2074</v>
      </c>
      <c r="REH1002" t="s">
        <v>2074</v>
      </c>
      <c r="REI1002" t="s">
        <v>2074</v>
      </c>
      <c r="REJ1002" t="s">
        <v>2074</v>
      </c>
      <c r="REK1002" t="s">
        <v>2074</v>
      </c>
      <c r="REL1002" t="s">
        <v>2074</v>
      </c>
      <c r="REM1002" t="s">
        <v>2074</v>
      </c>
      <c r="REN1002" t="s">
        <v>2074</v>
      </c>
      <c r="REO1002" t="s">
        <v>2074</v>
      </c>
      <c r="REP1002" t="s">
        <v>2074</v>
      </c>
      <c r="REQ1002" t="s">
        <v>2074</v>
      </c>
      <c r="RER1002" t="s">
        <v>2074</v>
      </c>
      <c r="RES1002" t="s">
        <v>2074</v>
      </c>
      <c r="RET1002" t="s">
        <v>2074</v>
      </c>
      <c r="REU1002" t="s">
        <v>2074</v>
      </c>
      <c r="REV1002" t="s">
        <v>2074</v>
      </c>
      <c r="REW1002" t="s">
        <v>2074</v>
      </c>
      <c r="REX1002" t="s">
        <v>2074</v>
      </c>
      <c r="REY1002" t="s">
        <v>2074</v>
      </c>
      <c r="REZ1002" t="s">
        <v>2074</v>
      </c>
      <c r="RFA1002" t="s">
        <v>2074</v>
      </c>
      <c r="RFB1002" t="s">
        <v>2074</v>
      </c>
      <c r="RFC1002" t="s">
        <v>2074</v>
      </c>
      <c r="RFD1002" t="s">
        <v>2074</v>
      </c>
      <c r="RFE1002" t="s">
        <v>2074</v>
      </c>
      <c r="RFF1002" t="s">
        <v>2074</v>
      </c>
      <c r="RFG1002" t="s">
        <v>2074</v>
      </c>
      <c r="RFH1002" t="s">
        <v>2074</v>
      </c>
      <c r="RFI1002" t="s">
        <v>2074</v>
      </c>
      <c r="RFJ1002" t="s">
        <v>2074</v>
      </c>
      <c r="RFK1002" t="s">
        <v>2074</v>
      </c>
      <c r="RFL1002" t="s">
        <v>2074</v>
      </c>
      <c r="RFM1002" t="s">
        <v>2074</v>
      </c>
      <c r="RFN1002" t="s">
        <v>2074</v>
      </c>
      <c r="RFO1002" t="s">
        <v>2074</v>
      </c>
      <c r="RFP1002" t="s">
        <v>2074</v>
      </c>
      <c r="RFQ1002" t="s">
        <v>2074</v>
      </c>
      <c r="RFR1002" t="s">
        <v>2074</v>
      </c>
      <c r="RFS1002" t="s">
        <v>2074</v>
      </c>
      <c r="RFT1002" t="s">
        <v>2074</v>
      </c>
      <c r="RFU1002" t="s">
        <v>2074</v>
      </c>
      <c r="RFV1002" t="s">
        <v>2074</v>
      </c>
      <c r="RFW1002" t="s">
        <v>2074</v>
      </c>
      <c r="RFX1002" t="s">
        <v>2074</v>
      </c>
      <c r="RFY1002" t="s">
        <v>2074</v>
      </c>
      <c r="RFZ1002" t="s">
        <v>2074</v>
      </c>
      <c r="RGA1002" t="s">
        <v>2074</v>
      </c>
      <c r="RGB1002" t="s">
        <v>2074</v>
      </c>
      <c r="RGC1002" t="s">
        <v>2074</v>
      </c>
      <c r="RGD1002" t="s">
        <v>2074</v>
      </c>
      <c r="RGE1002" t="s">
        <v>2074</v>
      </c>
      <c r="RGF1002" t="s">
        <v>2074</v>
      </c>
      <c r="RGG1002" t="s">
        <v>2074</v>
      </c>
      <c r="RGH1002" t="s">
        <v>2074</v>
      </c>
      <c r="RGI1002" t="s">
        <v>2074</v>
      </c>
      <c r="RGJ1002" t="s">
        <v>2074</v>
      </c>
      <c r="RGK1002" t="s">
        <v>2074</v>
      </c>
      <c r="RGL1002" t="s">
        <v>2074</v>
      </c>
      <c r="RGM1002" t="s">
        <v>2074</v>
      </c>
      <c r="RGN1002" t="s">
        <v>2074</v>
      </c>
      <c r="RGO1002" t="s">
        <v>2074</v>
      </c>
      <c r="RGP1002" t="s">
        <v>2074</v>
      </c>
      <c r="RGQ1002" t="s">
        <v>2074</v>
      </c>
      <c r="RGR1002" t="s">
        <v>2074</v>
      </c>
      <c r="RGS1002" t="s">
        <v>2074</v>
      </c>
      <c r="RGT1002" t="s">
        <v>2074</v>
      </c>
      <c r="RGU1002" t="s">
        <v>2074</v>
      </c>
      <c r="RGV1002" t="s">
        <v>2074</v>
      </c>
      <c r="RGW1002" t="s">
        <v>2074</v>
      </c>
      <c r="RGX1002" t="s">
        <v>2074</v>
      </c>
      <c r="RGY1002" t="s">
        <v>2074</v>
      </c>
      <c r="RGZ1002" t="s">
        <v>2074</v>
      </c>
      <c r="RHA1002" t="s">
        <v>2074</v>
      </c>
      <c r="RHB1002" t="s">
        <v>2074</v>
      </c>
      <c r="RHC1002" t="s">
        <v>2074</v>
      </c>
      <c r="RHD1002" t="s">
        <v>2074</v>
      </c>
      <c r="RHE1002" t="s">
        <v>2074</v>
      </c>
      <c r="RHF1002" t="s">
        <v>2074</v>
      </c>
      <c r="RHG1002" t="s">
        <v>2074</v>
      </c>
      <c r="RHH1002" t="s">
        <v>2074</v>
      </c>
      <c r="RHI1002" t="s">
        <v>2074</v>
      </c>
      <c r="RHJ1002" t="s">
        <v>2074</v>
      </c>
      <c r="RHK1002" t="s">
        <v>2074</v>
      </c>
      <c r="RHL1002" t="s">
        <v>2074</v>
      </c>
      <c r="RHM1002" t="s">
        <v>2074</v>
      </c>
      <c r="RHN1002" t="s">
        <v>2074</v>
      </c>
      <c r="RHO1002" t="s">
        <v>2074</v>
      </c>
      <c r="RHP1002" t="s">
        <v>2074</v>
      </c>
      <c r="RHQ1002" t="s">
        <v>2074</v>
      </c>
      <c r="RHR1002" t="s">
        <v>2074</v>
      </c>
      <c r="RHS1002" t="s">
        <v>2074</v>
      </c>
      <c r="RHT1002" t="s">
        <v>2074</v>
      </c>
      <c r="RHU1002" t="s">
        <v>2074</v>
      </c>
      <c r="RHV1002" t="s">
        <v>2074</v>
      </c>
      <c r="RHW1002" t="s">
        <v>2074</v>
      </c>
      <c r="RHX1002" t="s">
        <v>2074</v>
      </c>
      <c r="RHY1002" t="s">
        <v>2074</v>
      </c>
      <c r="RHZ1002" t="s">
        <v>2074</v>
      </c>
      <c r="RIA1002" t="s">
        <v>2074</v>
      </c>
      <c r="RIB1002" t="s">
        <v>2074</v>
      </c>
      <c r="RIC1002" t="s">
        <v>2074</v>
      </c>
      <c r="RID1002" t="s">
        <v>2074</v>
      </c>
      <c r="RIE1002" t="s">
        <v>2074</v>
      </c>
      <c r="RIF1002" t="s">
        <v>2074</v>
      </c>
      <c r="RIG1002" t="s">
        <v>2074</v>
      </c>
      <c r="RIH1002" t="s">
        <v>2074</v>
      </c>
      <c r="RII1002" t="s">
        <v>2074</v>
      </c>
      <c r="RIJ1002" t="s">
        <v>2074</v>
      </c>
      <c r="RIK1002" t="s">
        <v>2074</v>
      </c>
      <c r="RIL1002" t="s">
        <v>2074</v>
      </c>
      <c r="RIM1002" t="s">
        <v>2074</v>
      </c>
      <c r="RIN1002" t="s">
        <v>2074</v>
      </c>
      <c r="RIO1002" t="s">
        <v>2074</v>
      </c>
      <c r="RIP1002" t="s">
        <v>2074</v>
      </c>
      <c r="RIQ1002" t="s">
        <v>2074</v>
      </c>
      <c r="RIR1002" t="s">
        <v>2074</v>
      </c>
      <c r="RIS1002" t="s">
        <v>2074</v>
      </c>
      <c r="RIT1002" t="s">
        <v>2074</v>
      </c>
      <c r="RIU1002" t="s">
        <v>2074</v>
      </c>
      <c r="RIV1002" t="s">
        <v>2074</v>
      </c>
      <c r="RIW1002" t="s">
        <v>2074</v>
      </c>
      <c r="RIX1002" t="s">
        <v>2074</v>
      </c>
      <c r="RIY1002" t="s">
        <v>2074</v>
      </c>
      <c r="RIZ1002" t="s">
        <v>2074</v>
      </c>
      <c r="RJA1002" t="s">
        <v>2074</v>
      </c>
      <c r="RJB1002" t="s">
        <v>2074</v>
      </c>
      <c r="RJC1002" t="s">
        <v>2074</v>
      </c>
      <c r="RJD1002" t="s">
        <v>2074</v>
      </c>
      <c r="RJE1002" t="s">
        <v>2074</v>
      </c>
      <c r="RJF1002" t="s">
        <v>2074</v>
      </c>
      <c r="RJG1002" t="s">
        <v>2074</v>
      </c>
      <c r="RJH1002" t="s">
        <v>2074</v>
      </c>
      <c r="RJI1002" t="s">
        <v>2074</v>
      </c>
      <c r="RJJ1002" t="s">
        <v>2074</v>
      </c>
      <c r="RJK1002" t="s">
        <v>2074</v>
      </c>
      <c r="RJL1002" t="s">
        <v>2074</v>
      </c>
      <c r="RJM1002" t="s">
        <v>2074</v>
      </c>
      <c r="RJN1002" t="s">
        <v>2074</v>
      </c>
      <c r="RJO1002" t="s">
        <v>2074</v>
      </c>
      <c r="RJP1002" t="s">
        <v>2074</v>
      </c>
      <c r="RJQ1002" t="s">
        <v>2074</v>
      </c>
      <c r="RJR1002" t="s">
        <v>2074</v>
      </c>
      <c r="RJS1002" t="s">
        <v>2074</v>
      </c>
      <c r="RJT1002" t="s">
        <v>2074</v>
      </c>
      <c r="RJU1002" t="s">
        <v>2074</v>
      </c>
      <c r="RJV1002" t="s">
        <v>2074</v>
      </c>
      <c r="RJW1002" t="s">
        <v>2074</v>
      </c>
      <c r="RJX1002" t="s">
        <v>2074</v>
      </c>
      <c r="RJY1002" t="s">
        <v>2074</v>
      </c>
      <c r="RJZ1002" t="s">
        <v>2074</v>
      </c>
      <c r="RKA1002" t="s">
        <v>2074</v>
      </c>
      <c r="RKB1002" t="s">
        <v>2074</v>
      </c>
      <c r="RKC1002" t="s">
        <v>2074</v>
      </c>
      <c r="RKD1002" t="s">
        <v>2074</v>
      </c>
      <c r="RKE1002" t="s">
        <v>2074</v>
      </c>
      <c r="RKF1002" t="s">
        <v>2074</v>
      </c>
      <c r="RKG1002" t="s">
        <v>2074</v>
      </c>
      <c r="RKH1002" t="s">
        <v>2074</v>
      </c>
      <c r="RKI1002" t="s">
        <v>2074</v>
      </c>
      <c r="RKJ1002" t="s">
        <v>2074</v>
      </c>
      <c r="RKK1002" t="s">
        <v>2074</v>
      </c>
      <c r="RKL1002" t="s">
        <v>2074</v>
      </c>
      <c r="RKM1002" t="s">
        <v>2074</v>
      </c>
      <c r="RKN1002" t="s">
        <v>2074</v>
      </c>
      <c r="RKO1002" t="s">
        <v>2074</v>
      </c>
      <c r="RKP1002" t="s">
        <v>2074</v>
      </c>
      <c r="RKQ1002" t="s">
        <v>2074</v>
      </c>
      <c r="RKR1002" t="s">
        <v>2074</v>
      </c>
      <c r="RKS1002" t="s">
        <v>2074</v>
      </c>
      <c r="RKT1002" t="s">
        <v>2074</v>
      </c>
      <c r="RKU1002" t="s">
        <v>2074</v>
      </c>
      <c r="RKV1002" t="s">
        <v>2074</v>
      </c>
      <c r="RKW1002" t="s">
        <v>2074</v>
      </c>
      <c r="RKX1002" t="s">
        <v>2074</v>
      </c>
      <c r="RKY1002" t="s">
        <v>2074</v>
      </c>
      <c r="RKZ1002" t="s">
        <v>2074</v>
      </c>
      <c r="RLA1002" t="s">
        <v>2074</v>
      </c>
      <c r="RLB1002" t="s">
        <v>2074</v>
      </c>
      <c r="RLC1002" t="s">
        <v>2074</v>
      </c>
      <c r="RLD1002" t="s">
        <v>2074</v>
      </c>
      <c r="RLE1002" t="s">
        <v>2074</v>
      </c>
      <c r="RLF1002" t="s">
        <v>2074</v>
      </c>
      <c r="RLG1002" t="s">
        <v>2074</v>
      </c>
      <c r="RLH1002" t="s">
        <v>2074</v>
      </c>
      <c r="RLI1002" t="s">
        <v>2074</v>
      </c>
      <c r="RLJ1002" t="s">
        <v>2074</v>
      </c>
      <c r="RLK1002" t="s">
        <v>2074</v>
      </c>
      <c r="RLL1002" t="s">
        <v>2074</v>
      </c>
      <c r="RLM1002" t="s">
        <v>2074</v>
      </c>
      <c r="RLN1002" t="s">
        <v>2074</v>
      </c>
      <c r="RLO1002" t="s">
        <v>2074</v>
      </c>
      <c r="RLP1002" t="s">
        <v>2074</v>
      </c>
      <c r="RLQ1002" t="s">
        <v>2074</v>
      </c>
      <c r="RLR1002" t="s">
        <v>2074</v>
      </c>
      <c r="RLS1002" t="s">
        <v>2074</v>
      </c>
      <c r="RLT1002" t="s">
        <v>2074</v>
      </c>
      <c r="RLU1002" t="s">
        <v>2074</v>
      </c>
      <c r="RLV1002" t="s">
        <v>2074</v>
      </c>
      <c r="RLW1002" t="s">
        <v>2074</v>
      </c>
      <c r="RLX1002" t="s">
        <v>2074</v>
      </c>
      <c r="RLY1002" t="s">
        <v>2074</v>
      </c>
      <c r="RLZ1002" t="s">
        <v>2074</v>
      </c>
      <c r="RMA1002" t="s">
        <v>2074</v>
      </c>
      <c r="RMB1002" t="s">
        <v>2074</v>
      </c>
      <c r="RMC1002" t="s">
        <v>2074</v>
      </c>
      <c r="RMD1002" t="s">
        <v>2074</v>
      </c>
      <c r="RME1002" t="s">
        <v>2074</v>
      </c>
      <c r="RMF1002" t="s">
        <v>2074</v>
      </c>
      <c r="RMG1002" t="s">
        <v>2074</v>
      </c>
      <c r="RMH1002" t="s">
        <v>2074</v>
      </c>
      <c r="RMI1002" t="s">
        <v>2074</v>
      </c>
      <c r="RMJ1002" t="s">
        <v>2074</v>
      </c>
      <c r="RMK1002" t="s">
        <v>2074</v>
      </c>
      <c r="RML1002" t="s">
        <v>2074</v>
      </c>
      <c r="RMM1002" t="s">
        <v>2074</v>
      </c>
      <c r="RMN1002" t="s">
        <v>2074</v>
      </c>
      <c r="RMO1002" t="s">
        <v>2074</v>
      </c>
      <c r="RMP1002" t="s">
        <v>2074</v>
      </c>
      <c r="RMQ1002" t="s">
        <v>2074</v>
      </c>
      <c r="RMR1002" t="s">
        <v>2074</v>
      </c>
      <c r="RMS1002" t="s">
        <v>2074</v>
      </c>
      <c r="RMT1002" t="s">
        <v>2074</v>
      </c>
      <c r="RMU1002" t="s">
        <v>2074</v>
      </c>
      <c r="RMV1002" t="s">
        <v>2074</v>
      </c>
      <c r="RMW1002" t="s">
        <v>2074</v>
      </c>
      <c r="RMX1002" t="s">
        <v>2074</v>
      </c>
      <c r="RMY1002" t="s">
        <v>2074</v>
      </c>
      <c r="RMZ1002" t="s">
        <v>2074</v>
      </c>
      <c r="RNA1002" t="s">
        <v>2074</v>
      </c>
      <c r="RNB1002" t="s">
        <v>2074</v>
      </c>
      <c r="RNC1002" t="s">
        <v>2074</v>
      </c>
      <c r="RND1002" t="s">
        <v>2074</v>
      </c>
      <c r="RNE1002" t="s">
        <v>2074</v>
      </c>
      <c r="RNF1002" t="s">
        <v>2074</v>
      </c>
      <c r="RNG1002" t="s">
        <v>2074</v>
      </c>
      <c r="RNH1002" t="s">
        <v>2074</v>
      </c>
      <c r="RNI1002" t="s">
        <v>2074</v>
      </c>
      <c r="RNJ1002" t="s">
        <v>2074</v>
      </c>
      <c r="RNK1002" t="s">
        <v>2074</v>
      </c>
      <c r="RNL1002" t="s">
        <v>2074</v>
      </c>
      <c r="RNM1002" t="s">
        <v>2074</v>
      </c>
      <c r="RNN1002" t="s">
        <v>2074</v>
      </c>
      <c r="RNO1002" t="s">
        <v>2074</v>
      </c>
      <c r="RNP1002" t="s">
        <v>2074</v>
      </c>
      <c r="RNQ1002" t="s">
        <v>2074</v>
      </c>
      <c r="RNR1002" t="s">
        <v>2074</v>
      </c>
      <c r="RNS1002" t="s">
        <v>2074</v>
      </c>
      <c r="RNT1002" t="s">
        <v>2074</v>
      </c>
      <c r="RNU1002" t="s">
        <v>2074</v>
      </c>
      <c r="RNV1002" t="s">
        <v>2074</v>
      </c>
      <c r="RNW1002" t="s">
        <v>2074</v>
      </c>
      <c r="RNX1002" t="s">
        <v>2074</v>
      </c>
      <c r="RNY1002" t="s">
        <v>2074</v>
      </c>
      <c r="RNZ1002" t="s">
        <v>2074</v>
      </c>
      <c r="ROA1002" t="s">
        <v>2074</v>
      </c>
      <c r="ROB1002" t="s">
        <v>2074</v>
      </c>
      <c r="ROC1002" t="s">
        <v>2074</v>
      </c>
      <c r="ROD1002" t="s">
        <v>2074</v>
      </c>
      <c r="ROE1002" t="s">
        <v>2074</v>
      </c>
      <c r="ROF1002" t="s">
        <v>2074</v>
      </c>
      <c r="ROG1002" t="s">
        <v>2074</v>
      </c>
      <c r="ROH1002" t="s">
        <v>2074</v>
      </c>
      <c r="ROI1002" t="s">
        <v>2074</v>
      </c>
      <c r="ROJ1002" t="s">
        <v>2074</v>
      </c>
      <c r="ROK1002" t="s">
        <v>2074</v>
      </c>
      <c r="ROL1002" t="s">
        <v>2074</v>
      </c>
      <c r="ROM1002" t="s">
        <v>2074</v>
      </c>
      <c r="RON1002" t="s">
        <v>2074</v>
      </c>
      <c r="ROO1002" t="s">
        <v>2074</v>
      </c>
      <c r="ROP1002" t="s">
        <v>2074</v>
      </c>
      <c r="ROQ1002" t="s">
        <v>2074</v>
      </c>
      <c r="ROR1002" t="s">
        <v>2074</v>
      </c>
      <c r="ROS1002" t="s">
        <v>2074</v>
      </c>
      <c r="ROT1002" t="s">
        <v>2074</v>
      </c>
      <c r="ROU1002" t="s">
        <v>2074</v>
      </c>
      <c r="ROV1002" t="s">
        <v>2074</v>
      </c>
      <c r="ROW1002" t="s">
        <v>2074</v>
      </c>
      <c r="ROX1002" t="s">
        <v>2074</v>
      </c>
      <c r="ROY1002" t="s">
        <v>2074</v>
      </c>
      <c r="ROZ1002" t="s">
        <v>2074</v>
      </c>
      <c r="RPA1002" t="s">
        <v>2074</v>
      </c>
      <c r="RPB1002" t="s">
        <v>2074</v>
      </c>
      <c r="RPC1002" t="s">
        <v>2074</v>
      </c>
      <c r="RPD1002" t="s">
        <v>2074</v>
      </c>
      <c r="RPE1002" t="s">
        <v>2074</v>
      </c>
      <c r="RPF1002" t="s">
        <v>2074</v>
      </c>
      <c r="RPG1002" t="s">
        <v>2074</v>
      </c>
      <c r="RPH1002" t="s">
        <v>2074</v>
      </c>
      <c r="RPI1002" t="s">
        <v>2074</v>
      </c>
      <c r="RPJ1002" t="s">
        <v>2074</v>
      </c>
      <c r="RPK1002" t="s">
        <v>2074</v>
      </c>
      <c r="RPL1002" t="s">
        <v>2074</v>
      </c>
      <c r="RPM1002" t="s">
        <v>2074</v>
      </c>
      <c r="RPN1002" t="s">
        <v>2074</v>
      </c>
      <c r="RPO1002" t="s">
        <v>2074</v>
      </c>
      <c r="RPP1002" t="s">
        <v>2074</v>
      </c>
      <c r="RPQ1002" t="s">
        <v>2074</v>
      </c>
      <c r="RPR1002" t="s">
        <v>2074</v>
      </c>
      <c r="RPS1002" t="s">
        <v>2074</v>
      </c>
      <c r="RPT1002" t="s">
        <v>2074</v>
      </c>
      <c r="RPU1002" t="s">
        <v>2074</v>
      </c>
      <c r="RPV1002" t="s">
        <v>2074</v>
      </c>
      <c r="RPW1002" t="s">
        <v>2074</v>
      </c>
      <c r="RPX1002" t="s">
        <v>2074</v>
      </c>
      <c r="RPY1002" t="s">
        <v>2074</v>
      </c>
      <c r="RPZ1002" t="s">
        <v>2074</v>
      </c>
      <c r="RQA1002" t="s">
        <v>2074</v>
      </c>
      <c r="RQB1002" t="s">
        <v>2074</v>
      </c>
      <c r="RQC1002" t="s">
        <v>2074</v>
      </c>
      <c r="RQD1002" t="s">
        <v>2074</v>
      </c>
      <c r="RQE1002" t="s">
        <v>2074</v>
      </c>
      <c r="RQF1002" t="s">
        <v>2074</v>
      </c>
      <c r="RQG1002" t="s">
        <v>2074</v>
      </c>
      <c r="RQH1002" t="s">
        <v>2074</v>
      </c>
      <c r="RQI1002" t="s">
        <v>2074</v>
      </c>
      <c r="RQJ1002" t="s">
        <v>2074</v>
      </c>
      <c r="RQK1002" t="s">
        <v>2074</v>
      </c>
      <c r="RQL1002" t="s">
        <v>2074</v>
      </c>
      <c r="RQM1002" t="s">
        <v>2074</v>
      </c>
      <c r="RQN1002" t="s">
        <v>2074</v>
      </c>
      <c r="RQO1002" t="s">
        <v>2074</v>
      </c>
      <c r="RQP1002" t="s">
        <v>2074</v>
      </c>
      <c r="RQQ1002" t="s">
        <v>2074</v>
      </c>
      <c r="RQR1002" t="s">
        <v>2074</v>
      </c>
      <c r="RQS1002" t="s">
        <v>2074</v>
      </c>
      <c r="RQT1002" t="s">
        <v>2074</v>
      </c>
      <c r="RQU1002" t="s">
        <v>2074</v>
      </c>
      <c r="RQV1002" t="s">
        <v>2074</v>
      </c>
      <c r="RQW1002" t="s">
        <v>2074</v>
      </c>
      <c r="RQX1002" t="s">
        <v>2074</v>
      </c>
      <c r="RQY1002" t="s">
        <v>2074</v>
      </c>
      <c r="RQZ1002" t="s">
        <v>2074</v>
      </c>
      <c r="RRA1002" t="s">
        <v>2074</v>
      </c>
      <c r="RRB1002" t="s">
        <v>2074</v>
      </c>
      <c r="RRC1002" t="s">
        <v>2074</v>
      </c>
      <c r="RRD1002" t="s">
        <v>2074</v>
      </c>
      <c r="RRE1002" t="s">
        <v>2074</v>
      </c>
      <c r="RRF1002" t="s">
        <v>2074</v>
      </c>
      <c r="RRG1002" t="s">
        <v>2074</v>
      </c>
      <c r="RRH1002" t="s">
        <v>2074</v>
      </c>
      <c r="RRI1002" t="s">
        <v>2074</v>
      </c>
      <c r="RRJ1002" t="s">
        <v>2074</v>
      </c>
      <c r="RRK1002" t="s">
        <v>2074</v>
      </c>
      <c r="RRL1002" t="s">
        <v>2074</v>
      </c>
      <c r="RRM1002" t="s">
        <v>2074</v>
      </c>
      <c r="RRN1002" t="s">
        <v>2074</v>
      </c>
      <c r="RRO1002" t="s">
        <v>2074</v>
      </c>
      <c r="RRP1002" t="s">
        <v>2074</v>
      </c>
      <c r="RRQ1002" t="s">
        <v>2074</v>
      </c>
      <c r="RRR1002" t="s">
        <v>2074</v>
      </c>
      <c r="RRS1002" t="s">
        <v>2074</v>
      </c>
      <c r="RRT1002" t="s">
        <v>2074</v>
      </c>
      <c r="RRU1002" t="s">
        <v>2074</v>
      </c>
      <c r="RRV1002" t="s">
        <v>2074</v>
      </c>
      <c r="RRW1002" t="s">
        <v>2074</v>
      </c>
      <c r="RRX1002" t="s">
        <v>2074</v>
      </c>
      <c r="RRY1002" t="s">
        <v>2074</v>
      </c>
      <c r="RRZ1002" t="s">
        <v>2074</v>
      </c>
      <c r="RSA1002" t="s">
        <v>2074</v>
      </c>
      <c r="RSB1002" t="s">
        <v>2074</v>
      </c>
      <c r="RSC1002" t="s">
        <v>2074</v>
      </c>
      <c r="RSD1002" t="s">
        <v>2074</v>
      </c>
      <c r="RSE1002" t="s">
        <v>2074</v>
      </c>
      <c r="RSF1002" t="s">
        <v>2074</v>
      </c>
      <c r="RSG1002" t="s">
        <v>2074</v>
      </c>
      <c r="RSH1002" t="s">
        <v>2074</v>
      </c>
      <c r="RSI1002" t="s">
        <v>2074</v>
      </c>
      <c r="RSJ1002" t="s">
        <v>2074</v>
      </c>
      <c r="RSK1002" t="s">
        <v>2074</v>
      </c>
      <c r="RSL1002" t="s">
        <v>2074</v>
      </c>
      <c r="RSM1002" t="s">
        <v>2074</v>
      </c>
      <c r="RSN1002" t="s">
        <v>2074</v>
      </c>
      <c r="RSO1002" t="s">
        <v>2074</v>
      </c>
      <c r="RSP1002" t="s">
        <v>2074</v>
      </c>
      <c r="RSQ1002" t="s">
        <v>2074</v>
      </c>
      <c r="RSR1002" t="s">
        <v>2074</v>
      </c>
      <c r="RSS1002" t="s">
        <v>2074</v>
      </c>
      <c r="RST1002" t="s">
        <v>2074</v>
      </c>
      <c r="RSU1002" t="s">
        <v>2074</v>
      </c>
      <c r="RSV1002" t="s">
        <v>2074</v>
      </c>
      <c r="RSW1002" t="s">
        <v>2074</v>
      </c>
      <c r="RSX1002" t="s">
        <v>2074</v>
      </c>
      <c r="RSY1002" t="s">
        <v>2074</v>
      </c>
      <c r="RSZ1002" t="s">
        <v>2074</v>
      </c>
      <c r="RTA1002" t="s">
        <v>2074</v>
      </c>
      <c r="RTB1002" t="s">
        <v>2074</v>
      </c>
      <c r="RTC1002" t="s">
        <v>2074</v>
      </c>
      <c r="RTD1002" t="s">
        <v>2074</v>
      </c>
      <c r="RTE1002" t="s">
        <v>2074</v>
      </c>
      <c r="RTF1002" t="s">
        <v>2074</v>
      </c>
      <c r="RTG1002" t="s">
        <v>2074</v>
      </c>
      <c r="RTH1002" t="s">
        <v>2074</v>
      </c>
      <c r="RTI1002" t="s">
        <v>2074</v>
      </c>
      <c r="RTJ1002" t="s">
        <v>2074</v>
      </c>
      <c r="RTK1002" t="s">
        <v>2074</v>
      </c>
      <c r="RTL1002" t="s">
        <v>2074</v>
      </c>
      <c r="RTM1002" t="s">
        <v>2074</v>
      </c>
      <c r="RTN1002" t="s">
        <v>2074</v>
      </c>
      <c r="RTO1002" t="s">
        <v>2074</v>
      </c>
      <c r="RTP1002" t="s">
        <v>2074</v>
      </c>
      <c r="RTQ1002" t="s">
        <v>2074</v>
      </c>
      <c r="RTR1002" t="s">
        <v>2074</v>
      </c>
      <c r="RTS1002" t="s">
        <v>2074</v>
      </c>
      <c r="RTT1002" t="s">
        <v>2074</v>
      </c>
      <c r="RTU1002" t="s">
        <v>2074</v>
      </c>
      <c r="RTV1002" t="s">
        <v>2074</v>
      </c>
      <c r="RTW1002" t="s">
        <v>2074</v>
      </c>
      <c r="RTX1002" t="s">
        <v>2074</v>
      </c>
      <c r="RTY1002" t="s">
        <v>2074</v>
      </c>
      <c r="RTZ1002" t="s">
        <v>2074</v>
      </c>
      <c r="RUA1002" t="s">
        <v>2074</v>
      </c>
      <c r="RUB1002" t="s">
        <v>2074</v>
      </c>
      <c r="RUC1002" t="s">
        <v>2074</v>
      </c>
      <c r="RUD1002" t="s">
        <v>2074</v>
      </c>
      <c r="RUE1002" t="s">
        <v>2074</v>
      </c>
      <c r="RUF1002" t="s">
        <v>2074</v>
      </c>
      <c r="RUG1002" t="s">
        <v>2074</v>
      </c>
      <c r="RUH1002" t="s">
        <v>2074</v>
      </c>
      <c r="RUI1002" t="s">
        <v>2074</v>
      </c>
      <c r="RUJ1002" t="s">
        <v>2074</v>
      </c>
      <c r="RUK1002" t="s">
        <v>2074</v>
      </c>
      <c r="RUL1002" t="s">
        <v>2074</v>
      </c>
      <c r="RUM1002" t="s">
        <v>2074</v>
      </c>
      <c r="RUN1002" t="s">
        <v>2074</v>
      </c>
      <c r="RUO1002" t="s">
        <v>2074</v>
      </c>
      <c r="RUP1002" t="s">
        <v>2074</v>
      </c>
      <c r="RUQ1002" t="s">
        <v>2074</v>
      </c>
      <c r="RUR1002" t="s">
        <v>2074</v>
      </c>
      <c r="RUS1002" t="s">
        <v>2074</v>
      </c>
      <c r="RUT1002" t="s">
        <v>2074</v>
      </c>
      <c r="RUU1002" t="s">
        <v>2074</v>
      </c>
      <c r="RUV1002" t="s">
        <v>2074</v>
      </c>
      <c r="RUW1002" t="s">
        <v>2074</v>
      </c>
      <c r="RUX1002" t="s">
        <v>2074</v>
      </c>
      <c r="RUY1002" t="s">
        <v>2074</v>
      </c>
      <c r="RUZ1002" t="s">
        <v>2074</v>
      </c>
      <c r="RVA1002" t="s">
        <v>2074</v>
      </c>
      <c r="RVB1002" t="s">
        <v>2074</v>
      </c>
      <c r="RVC1002" t="s">
        <v>2074</v>
      </c>
      <c r="RVD1002" t="s">
        <v>2074</v>
      </c>
      <c r="RVE1002" t="s">
        <v>2074</v>
      </c>
      <c r="RVF1002" t="s">
        <v>2074</v>
      </c>
      <c r="RVG1002" t="s">
        <v>2074</v>
      </c>
      <c r="RVH1002" t="s">
        <v>2074</v>
      </c>
      <c r="RVI1002" t="s">
        <v>2074</v>
      </c>
      <c r="RVJ1002" t="s">
        <v>2074</v>
      </c>
      <c r="RVK1002" t="s">
        <v>2074</v>
      </c>
      <c r="RVL1002" t="s">
        <v>2074</v>
      </c>
      <c r="RVM1002" t="s">
        <v>2074</v>
      </c>
      <c r="RVN1002" t="s">
        <v>2074</v>
      </c>
      <c r="RVO1002" t="s">
        <v>2074</v>
      </c>
      <c r="RVP1002" t="s">
        <v>2074</v>
      </c>
      <c r="RVQ1002" t="s">
        <v>2074</v>
      </c>
      <c r="RVR1002" t="s">
        <v>2074</v>
      </c>
      <c r="RVS1002" t="s">
        <v>2074</v>
      </c>
      <c r="RVT1002" t="s">
        <v>2074</v>
      </c>
      <c r="RVU1002" t="s">
        <v>2074</v>
      </c>
      <c r="RVV1002" t="s">
        <v>2074</v>
      </c>
      <c r="RVW1002" t="s">
        <v>2074</v>
      </c>
      <c r="RVX1002" t="s">
        <v>2074</v>
      </c>
      <c r="RVY1002" t="s">
        <v>2074</v>
      </c>
      <c r="RVZ1002" t="s">
        <v>2074</v>
      </c>
      <c r="RWA1002" t="s">
        <v>2074</v>
      </c>
      <c r="RWB1002" t="s">
        <v>2074</v>
      </c>
      <c r="RWC1002" t="s">
        <v>2074</v>
      </c>
      <c r="RWD1002" t="s">
        <v>2074</v>
      </c>
      <c r="RWE1002" t="s">
        <v>2074</v>
      </c>
      <c r="RWF1002" t="s">
        <v>2074</v>
      </c>
      <c r="RWG1002" t="s">
        <v>2074</v>
      </c>
      <c r="RWH1002" t="s">
        <v>2074</v>
      </c>
      <c r="RWI1002" t="s">
        <v>2074</v>
      </c>
      <c r="RWJ1002" t="s">
        <v>2074</v>
      </c>
      <c r="RWK1002" t="s">
        <v>2074</v>
      </c>
      <c r="RWL1002" t="s">
        <v>2074</v>
      </c>
      <c r="RWM1002" t="s">
        <v>2074</v>
      </c>
      <c r="RWN1002" t="s">
        <v>2074</v>
      </c>
      <c r="RWO1002" t="s">
        <v>2074</v>
      </c>
      <c r="RWP1002" t="s">
        <v>2074</v>
      </c>
      <c r="RWQ1002" t="s">
        <v>2074</v>
      </c>
      <c r="RWR1002" t="s">
        <v>2074</v>
      </c>
      <c r="RWS1002" t="s">
        <v>2074</v>
      </c>
      <c r="RWT1002" t="s">
        <v>2074</v>
      </c>
      <c r="RWU1002" t="s">
        <v>2074</v>
      </c>
      <c r="RWV1002" t="s">
        <v>2074</v>
      </c>
      <c r="RWW1002" t="s">
        <v>2074</v>
      </c>
      <c r="RWX1002" t="s">
        <v>2074</v>
      </c>
      <c r="RWY1002" t="s">
        <v>2074</v>
      </c>
      <c r="RWZ1002" t="s">
        <v>2074</v>
      </c>
      <c r="RXA1002" t="s">
        <v>2074</v>
      </c>
      <c r="RXB1002" t="s">
        <v>2074</v>
      </c>
      <c r="RXC1002" t="s">
        <v>2074</v>
      </c>
      <c r="RXD1002" t="s">
        <v>2074</v>
      </c>
      <c r="RXE1002" t="s">
        <v>2074</v>
      </c>
      <c r="RXF1002" t="s">
        <v>2074</v>
      </c>
      <c r="RXG1002" t="s">
        <v>2074</v>
      </c>
      <c r="RXH1002" t="s">
        <v>2074</v>
      </c>
      <c r="RXI1002" t="s">
        <v>2074</v>
      </c>
      <c r="RXJ1002" t="s">
        <v>2074</v>
      </c>
      <c r="RXK1002" t="s">
        <v>2074</v>
      </c>
      <c r="RXL1002" t="s">
        <v>2074</v>
      </c>
      <c r="RXM1002" t="s">
        <v>2074</v>
      </c>
      <c r="RXN1002" t="s">
        <v>2074</v>
      </c>
      <c r="RXO1002" t="s">
        <v>2074</v>
      </c>
      <c r="RXP1002" t="s">
        <v>2074</v>
      </c>
      <c r="RXQ1002" t="s">
        <v>2074</v>
      </c>
      <c r="RXR1002" t="s">
        <v>2074</v>
      </c>
      <c r="RXS1002" t="s">
        <v>2074</v>
      </c>
      <c r="RXT1002" t="s">
        <v>2074</v>
      </c>
      <c r="RXU1002" t="s">
        <v>2074</v>
      </c>
      <c r="RXV1002" t="s">
        <v>2074</v>
      </c>
      <c r="RXW1002" t="s">
        <v>2074</v>
      </c>
      <c r="RXX1002" t="s">
        <v>2074</v>
      </c>
      <c r="RXY1002" t="s">
        <v>2074</v>
      </c>
      <c r="RXZ1002" t="s">
        <v>2074</v>
      </c>
      <c r="RYA1002" t="s">
        <v>2074</v>
      </c>
      <c r="RYB1002" t="s">
        <v>2074</v>
      </c>
      <c r="RYC1002" t="s">
        <v>2074</v>
      </c>
      <c r="RYD1002" t="s">
        <v>2074</v>
      </c>
      <c r="RYE1002" t="s">
        <v>2074</v>
      </c>
      <c r="RYF1002" t="s">
        <v>2074</v>
      </c>
      <c r="RYG1002" t="s">
        <v>2074</v>
      </c>
      <c r="RYH1002" t="s">
        <v>2074</v>
      </c>
      <c r="RYI1002" t="s">
        <v>2074</v>
      </c>
      <c r="RYJ1002" t="s">
        <v>2074</v>
      </c>
      <c r="RYK1002" t="s">
        <v>2074</v>
      </c>
      <c r="RYL1002" t="s">
        <v>2074</v>
      </c>
      <c r="RYM1002" t="s">
        <v>2074</v>
      </c>
      <c r="RYN1002" t="s">
        <v>2074</v>
      </c>
      <c r="RYO1002" t="s">
        <v>2074</v>
      </c>
      <c r="RYP1002" t="s">
        <v>2074</v>
      </c>
      <c r="RYQ1002" t="s">
        <v>2074</v>
      </c>
      <c r="RYR1002" t="s">
        <v>2074</v>
      </c>
      <c r="RYS1002" t="s">
        <v>2074</v>
      </c>
      <c r="RYT1002" t="s">
        <v>2074</v>
      </c>
      <c r="RYU1002" t="s">
        <v>2074</v>
      </c>
      <c r="RYV1002" t="s">
        <v>2074</v>
      </c>
      <c r="RYW1002" t="s">
        <v>2074</v>
      </c>
      <c r="RYX1002" t="s">
        <v>2074</v>
      </c>
      <c r="RYY1002" t="s">
        <v>2074</v>
      </c>
      <c r="RYZ1002" t="s">
        <v>2074</v>
      </c>
      <c r="RZA1002" t="s">
        <v>2074</v>
      </c>
      <c r="RZB1002" t="s">
        <v>2074</v>
      </c>
      <c r="RZC1002" t="s">
        <v>2074</v>
      </c>
      <c r="RZD1002" t="s">
        <v>2074</v>
      </c>
      <c r="RZE1002" t="s">
        <v>2074</v>
      </c>
      <c r="RZF1002" t="s">
        <v>2074</v>
      </c>
      <c r="RZG1002" t="s">
        <v>2074</v>
      </c>
      <c r="RZH1002" t="s">
        <v>2074</v>
      </c>
      <c r="RZI1002" t="s">
        <v>2074</v>
      </c>
      <c r="RZJ1002" t="s">
        <v>2074</v>
      </c>
      <c r="RZK1002" t="s">
        <v>2074</v>
      </c>
      <c r="RZL1002" t="s">
        <v>2074</v>
      </c>
      <c r="RZM1002" t="s">
        <v>2074</v>
      </c>
      <c r="RZN1002" t="s">
        <v>2074</v>
      </c>
      <c r="RZO1002" t="s">
        <v>2074</v>
      </c>
      <c r="RZP1002" t="s">
        <v>2074</v>
      </c>
      <c r="RZQ1002" t="s">
        <v>2074</v>
      </c>
      <c r="RZR1002" t="s">
        <v>2074</v>
      </c>
      <c r="RZS1002" t="s">
        <v>2074</v>
      </c>
      <c r="RZT1002" t="s">
        <v>2074</v>
      </c>
      <c r="RZU1002" t="s">
        <v>2074</v>
      </c>
      <c r="RZV1002" t="s">
        <v>2074</v>
      </c>
      <c r="RZW1002" t="s">
        <v>2074</v>
      </c>
      <c r="RZX1002" t="s">
        <v>2074</v>
      </c>
      <c r="RZY1002" t="s">
        <v>2074</v>
      </c>
      <c r="RZZ1002" t="s">
        <v>2074</v>
      </c>
      <c r="SAA1002" t="s">
        <v>2074</v>
      </c>
      <c r="SAB1002" t="s">
        <v>2074</v>
      </c>
      <c r="SAC1002" t="s">
        <v>2074</v>
      </c>
      <c r="SAD1002" t="s">
        <v>2074</v>
      </c>
      <c r="SAE1002" t="s">
        <v>2074</v>
      </c>
      <c r="SAF1002" t="s">
        <v>2074</v>
      </c>
      <c r="SAG1002" t="s">
        <v>2074</v>
      </c>
      <c r="SAH1002" t="s">
        <v>2074</v>
      </c>
      <c r="SAI1002" t="s">
        <v>2074</v>
      </c>
      <c r="SAJ1002" t="s">
        <v>2074</v>
      </c>
      <c r="SAK1002" t="s">
        <v>2074</v>
      </c>
      <c r="SAL1002" t="s">
        <v>2074</v>
      </c>
      <c r="SAM1002" t="s">
        <v>2074</v>
      </c>
      <c r="SAN1002" t="s">
        <v>2074</v>
      </c>
      <c r="SAO1002" t="s">
        <v>2074</v>
      </c>
      <c r="SAP1002" t="s">
        <v>2074</v>
      </c>
      <c r="SAQ1002" t="s">
        <v>2074</v>
      </c>
      <c r="SAR1002" t="s">
        <v>2074</v>
      </c>
      <c r="SAS1002" t="s">
        <v>2074</v>
      </c>
      <c r="SAT1002" t="s">
        <v>2074</v>
      </c>
      <c r="SAU1002" t="s">
        <v>2074</v>
      </c>
      <c r="SAV1002" t="s">
        <v>2074</v>
      </c>
      <c r="SAW1002" t="s">
        <v>2074</v>
      </c>
      <c r="SAX1002" t="s">
        <v>2074</v>
      </c>
      <c r="SAY1002" t="s">
        <v>2074</v>
      </c>
      <c r="SAZ1002" t="s">
        <v>2074</v>
      </c>
      <c r="SBA1002" t="s">
        <v>2074</v>
      </c>
      <c r="SBB1002" t="s">
        <v>2074</v>
      </c>
      <c r="SBC1002" t="s">
        <v>2074</v>
      </c>
      <c r="SBD1002" t="s">
        <v>2074</v>
      </c>
      <c r="SBE1002" t="s">
        <v>2074</v>
      </c>
      <c r="SBF1002" t="s">
        <v>2074</v>
      </c>
      <c r="SBG1002" t="s">
        <v>2074</v>
      </c>
      <c r="SBH1002" t="s">
        <v>2074</v>
      </c>
      <c r="SBI1002" t="s">
        <v>2074</v>
      </c>
      <c r="SBJ1002" t="s">
        <v>2074</v>
      </c>
      <c r="SBK1002" t="s">
        <v>2074</v>
      </c>
      <c r="SBL1002" t="s">
        <v>2074</v>
      </c>
      <c r="SBM1002" t="s">
        <v>2074</v>
      </c>
      <c r="SBN1002" t="s">
        <v>2074</v>
      </c>
      <c r="SBO1002" t="s">
        <v>2074</v>
      </c>
      <c r="SBP1002" t="s">
        <v>2074</v>
      </c>
      <c r="SBQ1002" t="s">
        <v>2074</v>
      </c>
      <c r="SBR1002" t="s">
        <v>2074</v>
      </c>
      <c r="SBS1002" t="s">
        <v>2074</v>
      </c>
      <c r="SBT1002" t="s">
        <v>2074</v>
      </c>
      <c r="SBU1002" t="s">
        <v>2074</v>
      </c>
      <c r="SBV1002" t="s">
        <v>2074</v>
      </c>
      <c r="SBW1002" t="s">
        <v>2074</v>
      </c>
      <c r="SBX1002" t="s">
        <v>2074</v>
      </c>
      <c r="SBY1002" t="s">
        <v>2074</v>
      </c>
      <c r="SBZ1002" t="s">
        <v>2074</v>
      </c>
      <c r="SCA1002" t="s">
        <v>2074</v>
      </c>
      <c r="SCB1002" t="s">
        <v>2074</v>
      </c>
      <c r="SCC1002" t="s">
        <v>2074</v>
      </c>
      <c r="SCD1002" t="s">
        <v>2074</v>
      </c>
      <c r="SCE1002" t="s">
        <v>2074</v>
      </c>
      <c r="SCF1002" t="s">
        <v>2074</v>
      </c>
      <c r="SCG1002" t="s">
        <v>2074</v>
      </c>
      <c r="SCH1002" t="s">
        <v>2074</v>
      </c>
      <c r="SCI1002" t="s">
        <v>2074</v>
      </c>
      <c r="SCJ1002" t="s">
        <v>2074</v>
      </c>
      <c r="SCK1002" t="s">
        <v>2074</v>
      </c>
      <c r="SCL1002" t="s">
        <v>2074</v>
      </c>
      <c r="SCM1002" t="s">
        <v>2074</v>
      </c>
      <c r="SCN1002" t="s">
        <v>2074</v>
      </c>
      <c r="SCO1002" t="s">
        <v>2074</v>
      </c>
      <c r="SCP1002" t="s">
        <v>2074</v>
      </c>
      <c r="SCQ1002" t="s">
        <v>2074</v>
      </c>
      <c r="SCR1002" t="s">
        <v>2074</v>
      </c>
      <c r="SCS1002" t="s">
        <v>2074</v>
      </c>
      <c r="SCT1002" t="s">
        <v>2074</v>
      </c>
      <c r="SCU1002" t="s">
        <v>2074</v>
      </c>
      <c r="SCV1002" t="s">
        <v>2074</v>
      </c>
      <c r="SCW1002" t="s">
        <v>2074</v>
      </c>
      <c r="SCX1002" t="s">
        <v>2074</v>
      </c>
      <c r="SCY1002" t="s">
        <v>2074</v>
      </c>
      <c r="SCZ1002" t="s">
        <v>2074</v>
      </c>
      <c r="SDA1002" t="s">
        <v>2074</v>
      </c>
      <c r="SDB1002" t="s">
        <v>2074</v>
      </c>
      <c r="SDC1002" t="s">
        <v>2074</v>
      </c>
      <c r="SDD1002" t="s">
        <v>2074</v>
      </c>
      <c r="SDE1002" t="s">
        <v>2074</v>
      </c>
      <c r="SDF1002" t="s">
        <v>2074</v>
      </c>
      <c r="SDG1002" t="s">
        <v>2074</v>
      </c>
      <c r="SDH1002" t="s">
        <v>2074</v>
      </c>
      <c r="SDI1002" t="s">
        <v>2074</v>
      </c>
      <c r="SDJ1002" t="s">
        <v>2074</v>
      </c>
      <c r="SDK1002" t="s">
        <v>2074</v>
      </c>
      <c r="SDL1002" t="s">
        <v>2074</v>
      </c>
      <c r="SDM1002" t="s">
        <v>2074</v>
      </c>
      <c r="SDN1002" t="s">
        <v>2074</v>
      </c>
      <c r="SDO1002" t="s">
        <v>2074</v>
      </c>
      <c r="SDP1002" t="s">
        <v>2074</v>
      </c>
      <c r="SDQ1002" t="s">
        <v>2074</v>
      </c>
      <c r="SDR1002" t="s">
        <v>2074</v>
      </c>
      <c r="SDS1002" t="s">
        <v>2074</v>
      </c>
      <c r="SDT1002" t="s">
        <v>2074</v>
      </c>
      <c r="SDU1002" t="s">
        <v>2074</v>
      </c>
      <c r="SDV1002" t="s">
        <v>2074</v>
      </c>
      <c r="SDW1002" t="s">
        <v>2074</v>
      </c>
      <c r="SDX1002" t="s">
        <v>2074</v>
      </c>
      <c r="SDY1002" t="s">
        <v>2074</v>
      </c>
      <c r="SDZ1002" t="s">
        <v>2074</v>
      </c>
      <c r="SEA1002" t="s">
        <v>2074</v>
      </c>
      <c r="SEB1002" t="s">
        <v>2074</v>
      </c>
      <c r="SEC1002" t="s">
        <v>2074</v>
      </c>
      <c r="SED1002" t="s">
        <v>2074</v>
      </c>
      <c r="SEE1002" t="s">
        <v>2074</v>
      </c>
      <c r="SEF1002" t="s">
        <v>2074</v>
      </c>
      <c r="SEG1002" t="s">
        <v>2074</v>
      </c>
      <c r="SEH1002" t="s">
        <v>2074</v>
      </c>
      <c r="SEI1002" t="s">
        <v>2074</v>
      </c>
      <c r="SEJ1002" t="s">
        <v>2074</v>
      </c>
      <c r="SEK1002" t="s">
        <v>2074</v>
      </c>
      <c r="SEL1002" t="s">
        <v>2074</v>
      </c>
      <c r="SEM1002" t="s">
        <v>2074</v>
      </c>
      <c r="SEN1002" t="s">
        <v>2074</v>
      </c>
      <c r="SEO1002" t="s">
        <v>2074</v>
      </c>
      <c r="SEP1002" t="s">
        <v>2074</v>
      </c>
      <c r="SEQ1002" t="s">
        <v>2074</v>
      </c>
      <c r="SER1002" t="s">
        <v>2074</v>
      </c>
      <c r="SES1002" t="s">
        <v>2074</v>
      </c>
      <c r="SET1002" t="s">
        <v>2074</v>
      </c>
      <c r="SEU1002" t="s">
        <v>2074</v>
      </c>
      <c r="SEV1002" t="s">
        <v>2074</v>
      </c>
      <c r="SEW1002" t="s">
        <v>2074</v>
      </c>
      <c r="SEX1002" t="s">
        <v>2074</v>
      </c>
      <c r="SEY1002" t="s">
        <v>2074</v>
      </c>
      <c r="SEZ1002" t="s">
        <v>2074</v>
      </c>
      <c r="SFA1002" t="s">
        <v>2074</v>
      </c>
      <c r="SFB1002" t="s">
        <v>2074</v>
      </c>
      <c r="SFC1002" t="s">
        <v>2074</v>
      </c>
      <c r="SFD1002" t="s">
        <v>2074</v>
      </c>
      <c r="SFE1002" t="s">
        <v>2074</v>
      </c>
      <c r="SFF1002" t="s">
        <v>2074</v>
      </c>
      <c r="SFG1002" t="s">
        <v>2074</v>
      </c>
      <c r="SFH1002" t="s">
        <v>2074</v>
      </c>
      <c r="SFI1002" t="s">
        <v>2074</v>
      </c>
      <c r="SFJ1002" t="s">
        <v>2074</v>
      </c>
      <c r="SFK1002" t="s">
        <v>2074</v>
      </c>
      <c r="SFL1002" t="s">
        <v>2074</v>
      </c>
      <c r="SFM1002" t="s">
        <v>2074</v>
      </c>
      <c r="SFN1002" t="s">
        <v>2074</v>
      </c>
      <c r="SFO1002" t="s">
        <v>2074</v>
      </c>
      <c r="SFP1002" t="s">
        <v>2074</v>
      </c>
      <c r="SFQ1002" t="s">
        <v>2074</v>
      </c>
      <c r="SFR1002" t="s">
        <v>2074</v>
      </c>
      <c r="SFS1002" t="s">
        <v>2074</v>
      </c>
      <c r="SFT1002" t="s">
        <v>2074</v>
      </c>
      <c r="SFU1002" t="s">
        <v>2074</v>
      </c>
      <c r="SFV1002" t="s">
        <v>2074</v>
      </c>
      <c r="SFW1002" t="s">
        <v>2074</v>
      </c>
      <c r="SFX1002" t="s">
        <v>2074</v>
      </c>
      <c r="SFY1002" t="s">
        <v>2074</v>
      </c>
      <c r="SFZ1002" t="s">
        <v>2074</v>
      </c>
      <c r="SGA1002" t="s">
        <v>2074</v>
      </c>
      <c r="SGB1002" t="s">
        <v>2074</v>
      </c>
      <c r="SGC1002" t="s">
        <v>2074</v>
      </c>
      <c r="SGD1002" t="s">
        <v>2074</v>
      </c>
      <c r="SGE1002" t="s">
        <v>2074</v>
      </c>
      <c r="SGF1002" t="s">
        <v>2074</v>
      </c>
      <c r="SGG1002" t="s">
        <v>2074</v>
      </c>
      <c r="SGH1002" t="s">
        <v>2074</v>
      </c>
      <c r="SGI1002" t="s">
        <v>2074</v>
      </c>
      <c r="SGJ1002" t="s">
        <v>2074</v>
      </c>
      <c r="SGK1002" t="s">
        <v>2074</v>
      </c>
      <c r="SGL1002" t="s">
        <v>2074</v>
      </c>
      <c r="SGM1002" t="s">
        <v>2074</v>
      </c>
      <c r="SGN1002" t="s">
        <v>2074</v>
      </c>
      <c r="SGO1002" t="s">
        <v>2074</v>
      </c>
      <c r="SGP1002" t="s">
        <v>2074</v>
      </c>
      <c r="SGQ1002" t="s">
        <v>2074</v>
      </c>
      <c r="SGR1002" t="s">
        <v>2074</v>
      </c>
      <c r="SGS1002" t="s">
        <v>2074</v>
      </c>
      <c r="SGT1002" t="s">
        <v>2074</v>
      </c>
      <c r="SGU1002" t="s">
        <v>2074</v>
      </c>
      <c r="SGV1002" t="s">
        <v>2074</v>
      </c>
      <c r="SGW1002" t="s">
        <v>2074</v>
      </c>
      <c r="SGX1002" t="s">
        <v>2074</v>
      </c>
      <c r="SGY1002" t="s">
        <v>2074</v>
      </c>
      <c r="SGZ1002" t="s">
        <v>2074</v>
      </c>
      <c r="SHA1002" t="s">
        <v>2074</v>
      </c>
      <c r="SHB1002" t="s">
        <v>2074</v>
      </c>
      <c r="SHC1002" t="s">
        <v>2074</v>
      </c>
      <c r="SHD1002" t="s">
        <v>2074</v>
      </c>
      <c r="SHE1002" t="s">
        <v>2074</v>
      </c>
      <c r="SHF1002" t="s">
        <v>2074</v>
      </c>
      <c r="SHG1002" t="s">
        <v>2074</v>
      </c>
      <c r="SHH1002" t="s">
        <v>2074</v>
      </c>
      <c r="SHI1002" t="s">
        <v>2074</v>
      </c>
      <c r="SHJ1002" t="s">
        <v>2074</v>
      </c>
      <c r="SHK1002" t="s">
        <v>2074</v>
      </c>
      <c r="SHL1002" t="s">
        <v>2074</v>
      </c>
      <c r="SHM1002" t="s">
        <v>2074</v>
      </c>
      <c r="SHN1002" t="s">
        <v>2074</v>
      </c>
      <c r="SHO1002" t="s">
        <v>2074</v>
      </c>
      <c r="SHP1002" t="s">
        <v>2074</v>
      </c>
      <c r="SHQ1002" t="s">
        <v>2074</v>
      </c>
      <c r="SHR1002" t="s">
        <v>2074</v>
      </c>
      <c r="SHS1002" t="s">
        <v>2074</v>
      </c>
      <c r="SHT1002" t="s">
        <v>2074</v>
      </c>
      <c r="SHU1002" t="s">
        <v>2074</v>
      </c>
      <c r="SHV1002" t="s">
        <v>2074</v>
      </c>
      <c r="SHW1002" t="s">
        <v>2074</v>
      </c>
      <c r="SHX1002" t="s">
        <v>2074</v>
      </c>
      <c r="SHY1002" t="s">
        <v>2074</v>
      </c>
      <c r="SHZ1002" t="s">
        <v>2074</v>
      </c>
      <c r="SIA1002" t="s">
        <v>2074</v>
      </c>
      <c r="SIB1002" t="s">
        <v>2074</v>
      </c>
      <c r="SIC1002" t="s">
        <v>2074</v>
      </c>
      <c r="SID1002" t="s">
        <v>2074</v>
      </c>
      <c r="SIE1002" t="s">
        <v>2074</v>
      </c>
      <c r="SIF1002" t="s">
        <v>2074</v>
      </c>
      <c r="SIG1002" t="s">
        <v>2074</v>
      </c>
      <c r="SIH1002" t="s">
        <v>2074</v>
      </c>
      <c r="SII1002" t="s">
        <v>2074</v>
      </c>
      <c r="SIJ1002" t="s">
        <v>2074</v>
      </c>
      <c r="SIK1002" t="s">
        <v>2074</v>
      </c>
      <c r="SIL1002" t="s">
        <v>2074</v>
      </c>
      <c r="SIM1002" t="s">
        <v>2074</v>
      </c>
      <c r="SIN1002" t="s">
        <v>2074</v>
      </c>
      <c r="SIO1002" t="s">
        <v>2074</v>
      </c>
      <c r="SIP1002" t="s">
        <v>2074</v>
      </c>
      <c r="SIQ1002" t="s">
        <v>2074</v>
      </c>
      <c r="SIR1002" t="s">
        <v>2074</v>
      </c>
      <c r="SIS1002" t="s">
        <v>2074</v>
      </c>
      <c r="SIT1002" t="s">
        <v>2074</v>
      </c>
      <c r="SIU1002" t="s">
        <v>2074</v>
      </c>
      <c r="SIV1002" t="s">
        <v>2074</v>
      </c>
      <c r="SIW1002" t="s">
        <v>2074</v>
      </c>
      <c r="SIX1002" t="s">
        <v>2074</v>
      </c>
      <c r="SIY1002" t="s">
        <v>2074</v>
      </c>
      <c r="SIZ1002" t="s">
        <v>2074</v>
      </c>
      <c r="SJA1002" t="s">
        <v>2074</v>
      </c>
      <c r="SJB1002" t="s">
        <v>2074</v>
      </c>
      <c r="SJC1002" t="s">
        <v>2074</v>
      </c>
      <c r="SJD1002" t="s">
        <v>2074</v>
      </c>
      <c r="SJE1002" t="s">
        <v>2074</v>
      </c>
      <c r="SJF1002" t="s">
        <v>2074</v>
      </c>
      <c r="SJG1002" t="s">
        <v>2074</v>
      </c>
      <c r="SJH1002" t="s">
        <v>2074</v>
      </c>
      <c r="SJI1002" t="s">
        <v>2074</v>
      </c>
      <c r="SJJ1002" t="s">
        <v>2074</v>
      </c>
      <c r="SJK1002" t="s">
        <v>2074</v>
      </c>
      <c r="SJL1002" t="s">
        <v>2074</v>
      </c>
      <c r="SJM1002" t="s">
        <v>2074</v>
      </c>
      <c r="SJN1002" t="s">
        <v>2074</v>
      </c>
      <c r="SJO1002" t="s">
        <v>2074</v>
      </c>
      <c r="SJP1002" t="s">
        <v>2074</v>
      </c>
      <c r="SJQ1002" t="s">
        <v>2074</v>
      </c>
      <c r="SJR1002" t="s">
        <v>2074</v>
      </c>
      <c r="SJS1002" t="s">
        <v>2074</v>
      </c>
      <c r="SJT1002" t="s">
        <v>2074</v>
      </c>
      <c r="SJU1002" t="s">
        <v>2074</v>
      </c>
      <c r="SJV1002" t="s">
        <v>2074</v>
      </c>
      <c r="SJW1002" t="s">
        <v>2074</v>
      </c>
      <c r="SJX1002" t="s">
        <v>2074</v>
      </c>
      <c r="SJY1002" t="s">
        <v>2074</v>
      </c>
      <c r="SJZ1002" t="s">
        <v>2074</v>
      </c>
      <c r="SKA1002" t="s">
        <v>2074</v>
      </c>
      <c r="SKB1002" t="s">
        <v>2074</v>
      </c>
      <c r="SKC1002" t="s">
        <v>2074</v>
      </c>
      <c r="SKD1002" t="s">
        <v>2074</v>
      </c>
      <c r="SKE1002" t="s">
        <v>2074</v>
      </c>
      <c r="SKF1002" t="s">
        <v>2074</v>
      </c>
      <c r="SKG1002" t="s">
        <v>2074</v>
      </c>
      <c r="SKH1002" t="s">
        <v>2074</v>
      </c>
      <c r="SKI1002" t="s">
        <v>2074</v>
      </c>
      <c r="SKJ1002" t="s">
        <v>2074</v>
      </c>
      <c r="SKK1002" t="s">
        <v>2074</v>
      </c>
      <c r="SKL1002" t="s">
        <v>2074</v>
      </c>
      <c r="SKM1002" t="s">
        <v>2074</v>
      </c>
      <c r="SKN1002" t="s">
        <v>2074</v>
      </c>
      <c r="SKO1002" t="s">
        <v>2074</v>
      </c>
      <c r="SKP1002" t="s">
        <v>2074</v>
      </c>
      <c r="SKQ1002" t="s">
        <v>2074</v>
      </c>
      <c r="SKR1002" t="s">
        <v>2074</v>
      </c>
      <c r="SKS1002" t="s">
        <v>2074</v>
      </c>
      <c r="SKT1002" t="s">
        <v>2074</v>
      </c>
      <c r="SKU1002" t="s">
        <v>2074</v>
      </c>
      <c r="SKV1002" t="s">
        <v>2074</v>
      </c>
      <c r="SKW1002" t="s">
        <v>2074</v>
      </c>
      <c r="SKX1002" t="s">
        <v>2074</v>
      </c>
      <c r="SKY1002" t="s">
        <v>2074</v>
      </c>
      <c r="SKZ1002" t="s">
        <v>2074</v>
      </c>
      <c r="SLA1002" t="s">
        <v>2074</v>
      </c>
      <c r="SLB1002" t="s">
        <v>2074</v>
      </c>
      <c r="SLC1002" t="s">
        <v>2074</v>
      </c>
      <c r="SLD1002" t="s">
        <v>2074</v>
      </c>
      <c r="SLE1002" t="s">
        <v>2074</v>
      </c>
      <c r="SLF1002" t="s">
        <v>2074</v>
      </c>
      <c r="SLG1002" t="s">
        <v>2074</v>
      </c>
      <c r="SLH1002" t="s">
        <v>2074</v>
      </c>
      <c r="SLI1002" t="s">
        <v>2074</v>
      </c>
      <c r="SLJ1002" t="s">
        <v>2074</v>
      </c>
      <c r="SLK1002" t="s">
        <v>2074</v>
      </c>
      <c r="SLL1002" t="s">
        <v>2074</v>
      </c>
      <c r="SLM1002" t="s">
        <v>2074</v>
      </c>
      <c r="SLN1002" t="s">
        <v>2074</v>
      </c>
      <c r="SLO1002" t="s">
        <v>2074</v>
      </c>
      <c r="SLP1002" t="s">
        <v>2074</v>
      </c>
      <c r="SLQ1002" t="s">
        <v>2074</v>
      </c>
      <c r="SLR1002" t="s">
        <v>2074</v>
      </c>
      <c r="SLS1002" t="s">
        <v>2074</v>
      </c>
      <c r="SLT1002" t="s">
        <v>2074</v>
      </c>
      <c r="SLU1002" t="s">
        <v>2074</v>
      </c>
      <c r="SLV1002" t="s">
        <v>2074</v>
      </c>
      <c r="SLW1002" t="s">
        <v>2074</v>
      </c>
      <c r="SLX1002" t="s">
        <v>2074</v>
      </c>
      <c r="SLY1002" t="s">
        <v>2074</v>
      </c>
      <c r="SLZ1002" t="s">
        <v>2074</v>
      </c>
      <c r="SMA1002" t="s">
        <v>2074</v>
      </c>
      <c r="SMB1002" t="s">
        <v>2074</v>
      </c>
      <c r="SMC1002" t="s">
        <v>2074</v>
      </c>
      <c r="SMD1002" t="s">
        <v>2074</v>
      </c>
      <c r="SME1002" t="s">
        <v>2074</v>
      </c>
      <c r="SMF1002" t="s">
        <v>2074</v>
      </c>
      <c r="SMG1002" t="s">
        <v>2074</v>
      </c>
      <c r="SMH1002" t="s">
        <v>2074</v>
      </c>
      <c r="SMI1002" t="s">
        <v>2074</v>
      </c>
      <c r="SMJ1002" t="s">
        <v>2074</v>
      </c>
      <c r="SMK1002" t="s">
        <v>2074</v>
      </c>
      <c r="SML1002" t="s">
        <v>2074</v>
      </c>
      <c r="SMM1002" t="s">
        <v>2074</v>
      </c>
      <c r="SMN1002" t="s">
        <v>2074</v>
      </c>
      <c r="SMO1002" t="s">
        <v>2074</v>
      </c>
      <c r="SMP1002" t="s">
        <v>2074</v>
      </c>
      <c r="SMQ1002" t="s">
        <v>2074</v>
      </c>
      <c r="SMR1002" t="s">
        <v>2074</v>
      </c>
      <c r="SMS1002" t="s">
        <v>2074</v>
      </c>
      <c r="SMT1002" t="s">
        <v>2074</v>
      </c>
      <c r="SMU1002" t="s">
        <v>2074</v>
      </c>
      <c r="SMV1002" t="s">
        <v>2074</v>
      </c>
      <c r="SMW1002" t="s">
        <v>2074</v>
      </c>
      <c r="SMX1002" t="s">
        <v>2074</v>
      </c>
      <c r="SMY1002" t="s">
        <v>2074</v>
      </c>
      <c r="SMZ1002" t="s">
        <v>2074</v>
      </c>
      <c r="SNA1002" t="s">
        <v>2074</v>
      </c>
      <c r="SNB1002" t="s">
        <v>2074</v>
      </c>
      <c r="SNC1002" t="s">
        <v>2074</v>
      </c>
      <c r="SND1002" t="s">
        <v>2074</v>
      </c>
      <c r="SNE1002" t="s">
        <v>2074</v>
      </c>
      <c r="SNF1002" t="s">
        <v>2074</v>
      </c>
      <c r="SNG1002" t="s">
        <v>2074</v>
      </c>
      <c r="SNH1002" t="s">
        <v>2074</v>
      </c>
      <c r="SNI1002" t="s">
        <v>2074</v>
      </c>
      <c r="SNJ1002" t="s">
        <v>2074</v>
      </c>
      <c r="SNK1002" t="s">
        <v>2074</v>
      </c>
      <c r="SNL1002" t="s">
        <v>2074</v>
      </c>
      <c r="SNM1002" t="s">
        <v>2074</v>
      </c>
      <c r="SNN1002" t="s">
        <v>2074</v>
      </c>
      <c r="SNO1002" t="s">
        <v>2074</v>
      </c>
      <c r="SNP1002" t="s">
        <v>2074</v>
      </c>
      <c r="SNQ1002" t="s">
        <v>2074</v>
      </c>
      <c r="SNR1002" t="s">
        <v>2074</v>
      </c>
      <c r="SNS1002" t="s">
        <v>2074</v>
      </c>
      <c r="SNT1002" t="s">
        <v>2074</v>
      </c>
      <c r="SNU1002" t="s">
        <v>2074</v>
      </c>
      <c r="SNV1002" t="s">
        <v>2074</v>
      </c>
      <c r="SNW1002" t="s">
        <v>2074</v>
      </c>
      <c r="SNX1002" t="s">
        <v>2074</v>
      </c>
      <c r="SNY1002" t="s">
        <v>2074</v>
      </c>
      <c r="SNZ1002" t="s">
        <v>2074</v>
      </c>
      <c r="SOA1002" t="s">
        <v>2074</v>
      </c>
      <c r="SOB1002" t="s">
        <v>2074</v>
      </c>
      <c r="SOC1002" t="s">
        <v>2074</v>
      </c>
      <c r="SOD1002" t="s">
        <v>2074</v>
      </c>
      <c r="SOE1002" t="s">
        <v>2074</v>
      </c>
      <c r="SOF1002" t="s">
        <v>2074</v>
      </c>
      <c r="SOG1002" t="s">
        <v>2074</v>
      </c>
      <c r="SOH1002" t="s">
        <v>2074</v>
      </c>
      <c r="SOI1002" t="s">
        <v>2074</v>
      </c>
      <c r="SOJ1002" t="s">
        <v>2074</v>
      </c>
      <c r="SOK1002" t="s">
        <v>2074</v>
      </c>
      <c r="SOL1002" t="s">
        <v>2074</v>
      </c>
      <c r="SOM1002" t="s">
        <v>2074</v>
      </c>
      <c r="SON1002" t="s">
        <v>2074</v>
      </c>
      <c r="SOO1002" t="s">
        <v>2074</v>
      </c>
      <c r="SOP1002" t="s">
        <v>2074</v>
      </c>
      <c r="SOQ1002" t="s">
        <v>2074</v>
      </c>
      <c r="SOR1002" t="s">
        <v>2074</v>
      </c>
      <c r="SOS1002" t="s">
        <v>2074</v>
      </c>
      <c r="SOT1002" t="s">
        <v>2074</v>
      </c>
      <c r="SOU1002" t="s">
        <v>2074</v>
      </c>
      <c r="SOV1002" t="s">
        <v>2074</v>
      </c>
      <c r="SOW1002" t="s">
        <v>2074</v>
      </c>
      <c r="SOX1002" t="s">
        <v>2074</v>
      </c>
      <c r="SOY1002" t="s">
        <v>2074</v>
      </c>
      <c r="SOZ1002" t="s">
        <v>2074</v>
      </c>
      <c r="SPA1002" t="s">
        <v>2074</v>
      </c>
      <c r="SPB1002" t="s">
        <v>2074</v>
      </c>
      <c r="SPC1002" t="s">
        <v>2074</v>
      </c>
      <c r="SPD1002" t="s">
        <v>2074</v>
      </c>
      <c r="SPE1002" t="s">
        <v>2074</v>
      </c>
      <c r="SPF1002" t="s">
        <v>2074</v>
      </c>
      <c r="SPG1002" t="s">
        <v>2074</v>
      </c>
      <c r="SPH1002" t="s">
        <v>2074</v>
      </c>
      <c r="SPI1002" t="s">
        <v>2074</v>
      </c>
      <c r="SPJ1002" t="s">
        <v>2074</v>
      </c>
      <c r="SPK1002" t="s">
        <v>2074</v>
      </c>
      <c r="SPL1002" t="s">
        <v>2074</v>
      </c>
      <c r="SPM1002" t="s">
        <v>2074</v>
      </c>
      <c r="SPN1002" t="s">
        <v>2074</v>
      </c>
      <c r="SPO1002" t="s">
        <v>2074</v>
      </c>
      <c r="SPP1002" t="s">
        <v>2074</v>
      </c>
      <c r="SPQ1002" t="s">
        <v>2074</v>
      </c>
      <c r="SPR1002" t="s">
        <v>2074</v>
      </c>
      <c r="SPS1002" t="s">
        <v>2074</v>
      </c>
      <c r="SPT1002" t="s">
        <v>2074</v>
      </c>
      <c r="SPU1002" t="s">
        <v>2074</v>
      </c>
      <c r="SPV1002" t="s">
        <v>2074</v>
      </c>
      <c r="SPW1002" t="s">
        <v>2074</v>
      </c>
      <c r="SPX1002" t="s">
        <v>2074</v>
      </c>
      <c r="SPY1002" t="s">
        <v>2074</v>
      </c>
      <c r="SPZ1002" t="s">
        <v>2074</v>
      </c>
      <c r="SQA1002" t="s">
        <v>2074</v>
      </c>
      <c r="SQB1002" t="s">
        <v>2074</v>
      </c>
      <c r="SQC1002" t="s">
        <v>2074</v>
      </c>
      <c r="SQD1002" t="s">
        <v>2074</v>
      </c>
      <c r="SQE1002" t="s">
        <v>2074</v>
      </c>
      <c r="SQF1002" t="s">
        <v>2074</v>
      </c>
      <c r="SQG1002" t="s">
        <v>2074</v>
      </c>
      <c r="SQH1002" t="s">
        <v>2074</v>
      </c>
      <c r="SQI1002" t="s">
        <v>2074</v>
      </c>
      <c r="SQJ1002" t="s">
        <v>2074</v>
      </c>
      <c r="SQK1002" t="s">
        <v>2074</v>
      </c>
      <c r="SQL1002" t="s">
        <v>2074</v>
      </c>
      <c r="SQM1002" t="s">
        <v>2074</v>
      </c>
      <c r="SQN1002" t="s">
        <v>2074</v>
      </c>
      <c r="SQO1002" t="s">
        <v>2074</v>
      </c>
      <c r="SQP1002" t="s">
        <v>2074</v>
      </c>
      <c r="SQQ1002" t="s">
        <v>2074</v>
      </c>
      <c r="SQR1002" t="s">
        <v>2074</v>
      </c>
      <c r="SQS1002" t="s">
        <v>2074</v>
      </c>
      <c r="SQT1002" t="s">
        <v>2074</v>
      </c>
      <c r="SQU1002" t="s">
        <v>2074</v>
      </c>
      <c r="SQV1002" t="s">
        <v>2074</v>
      </c>
      <c r="SQW1002" t="s">
        <v>2074</v>
      </c>
      <c r="SQX1002" t="s">
        <v>2074</v>
      </c>
      <c r="SQY1002" t="s">
        <v>2074</v>
      </c>
      <c r="SQZ1002" t="s">
        <v>2074</v>
      </c>
      <c r="SRA1002" t="s">
        <v>2074</v>
      </c>
      <c r="SRB1002" t="s">
        <v>2074</v>
      </c>
      <c r="SRC1002" t="s">
        <v>2074</v>
      </c>
      <c r="SRD1002" t="s">
        <v>2074</v>
      </c>
      <c r="SRE1002" t="s">
        <v>2074</v>
      </c>
      <c r="SRF1002" t="s">
        <v>2074</v>
      </c>
      <c r="SRG1002" t="s">
        <v>2074</v>
      </c>
      <c r="SRH1002" t="s">
        <v>2074</v>
      </c>
      <c r="SRI1002" t="s">
        <v>2074</v>
      </c>
      <c r="SRJ1002" t="s">
        <v>2074</v>
      </c>
      <c r="SRK1002" t="s">
        <v>2074</v>
      </c>
      <c r="SRL1002" t="s">
        <v>2074</v>
      </c>
      <c r="SRM1002" t="s">
        <v>2074</v>
      </c>
      <c r="SRN1002" t="s">
        <v>2074</v>
      </c>
      <c r="SRO1002" t="s">
        <v>2074</v>
      </c>
      <c r="SRP1002" t="s">
        <v>2074</v>
      </c>
      <c r="SRQ1002" t="s">
        <v>2074</v>
      </c>
      <c r="SRR1002" t="s">
        <v>2074</v>
      </c>
      <c r="SRS1002" t="s">
        <v>2074</v>
      </c>
      <c r="SRT1002" t="s">
        <v>2074</v>
      </c>
      <c r="SRU1002" t="s">
        <v>2074</v>
      </c>
      <c r="SRV1002" t="s">
        <v>2074</v>
      </c>
      <c r="SRW1002" t="s">
        <v>2074</v>
      </c>
      <c r="SRX1002" t="s">
        <v>2074</v>
      </c>
      <c r="SRY1002" t="s">
        <v>2074</v>
      </c>
      <c r="SRZ1002" t="s">
        <v>2074</v>
      </c>
      <c r="SSA1002" t="s">
        <v>2074</v>
      </c>
      <c r="SSB1002" t="s">
        <v>2074</v>
      </c>
      <c r="SSC1002" t="s">
        <v>2074</v>
      </c>
      <c r="SSD1002" t="s">
        <v>2074</v>
      </c>
      <c r="SSE1002" t="s">
        <v>2074</v>
      </c>
      <c r="SSF1002" t="s">
        <v>2074</v>
      </c>
      <c r="SSG1002" t="s">
        <v>2074</v>
      </c>
      <c r="SSH1002" t="s">
        <v>2074</v>
      </c>
      <c r="SSI1002" t="s">
        <v>2074</v>
      </c>
      <c r="SSJ1002" t="s">
        <v>2074</v>
      </c>
      <c r="SSK1002" t="s">
        <v>2074</v>
      </c>
      <c r="SSL1002" t="s">
        <v>2074</v>
      </c>
      <c r="SSM1002" t="s">
        <v>2074</v>
      </c>
      <c r="SSN1002" t="s">
        <v>2074</v>
      </c>
      <c r="SSO1002" t="s">
        <v>2074</v>
      </c>
      <c r="SSP1002" t="s">
        <v>2074</v>
      </c>
      <c r="SSQ1002" t="s">
        <v>2074</v>
      </c>
      <c r="SSR1002" t="s">
        <v>2074</v>
      </c>
      <c r="SSS1002" t="s">
        <v>2074</v>
      </c>
      <c r="SST1002" t="s">
        <v>2074</v>
      </c>
      <c r="SSU1002" t="s">
        <v>2074</v>
      </c>
      <c r="SSV1002" t="s">
        <v>2074</v>
      </c>
      <c r="SSW1002" t="s">
        <v>2074</v>
      </c>
      <c r="SSX1002" t="s">
        <v>2074</v>
      </c>
      <c r="SSY1002" t="s">
        <v>2074</v>
      </c>
      <c r="SSZ1002" t="s">
        <v>2074</v>
      </c>
      <c r="STA1002" t="s">
        <v>2074</v>
      </c>
      <c r="STB1002" t="s">
        <v>2074</v>
      </c>
      <c r="STC1002" t="s">
        <v>2074</v>
      </c>
      <c r="STD1002" t="s">
        <v>2074</v>
      </c>
      <c r="STE1002" t="s">
        <v>2074</v>
      </c>
      <c r="STF1002" t="s">
        <v>2074</v>
      </c>
      <c r="STG1002" t="s">
        <v>2074</v>
      </c>
      <c r="STH1002" t="s">
        <v>2074</v>
      </c>
      <c r="STI1002" t="s">
        <v>2074</v>
      </c>
      <c r="STJ1002" t="s">
        <v>2074</v>
      </c>
      <c r="STK1002" t="s">
        <v>2074</v>
      </c>
      <c r="STL1002" t="s">
        <v>2074</v>
      </c>
      <c r="STM1002" t="s">
        <v>2074</v>
      </c>
      <c r="STN1002" t="s">
        <v>2074</v>
      </c>
      <c r="STO1002" t="s">
        <v>2074</v>
      </c>
      <c r="STP1002" t="s">
        <v>2074</v>
      </c>
      <c r="STQ1002" t="s">
        <v>2074</v>
      </c>
      <c r="STR1002" t="s">
        <v>2074</v>
      </c>
      <c r="STS1002" t="s">
        <v>2074</v>
      </c>
      <c r="STT1002" t="s">
        <v>2074</v>
      </c>
      <c r="STU1002" t="s">
        <v>2074</v>
      </c>
      <c r="STV1002" t="s">
        <v>2074</v>
      </c>
      <c r="STW1002" t="s">
        <v>2074</v>
      </c>
      <c r="STX1002" t="s">
        <v>2074</v>
      </c>
      <c r="STY1002" t="s">
        <v>2074</v>
      </c>
      <c r="STZ1002" t="s">
        <v>2074</v>
      </c>
      <c r="SUA1002" t="s">
        <v>2074</v>
      </c>
      <c r="SUB1002" t="s">
        <v>2074</v>
      </c>
      <c r="SUC1002" t="s">
        <v>2074</v>
      </c>
      <c r="SUD1002" t="s">
        <v>2074</v>
      </c>
      <c r="SUE1002" t="s">
        <v>2074</v>
      </c>
      <c r="SUF1002" t="s">
        <v>2074</v>
      </c>
      <c r="SUG1002" t="s">
        <v>2074</v>
      </c>
      <c r="SUH1002" t="s">
        <v>2074</v>
      </c>
      <c r="SUI1002" t="s">
        <v>2074</v>
      </c>
      <c r="SUJ1002" t="s">
        <v>2074</v>
      </c>
      <c r="SUK1002" t="s">
        <v>2074</v>
      </c>
      <c r="SUL1002" t="s">
        <v>2074</v>
      </c>
      <c r="SUM1002" t="s">
        <v>2074</v>
      </c>
      <c r="SUN1002" t="s">
        <v>2074</v>
      </c>
      <c r="SUO1002" t="s">
        <v>2074</v>
      </c>
      <c r="SUP1002" t="s">
        <v>2074</v>
      </c>
      <c r="SUQ1002" t="s">
        <v>2074</v>
      </c>
      <c r="SUR1002" t="s">
        <v>2074</v>
      </c>
      <c r="SUS1002" t="s">
        <v>2074</v>
      </c>
      <c r="SUT1002" t="s">
        <v>2074</v>
      </c>
      <c r="SUU1002" t="s">
        <v>2074</v>
      </c>
      <c r="SUV1002" t="s">
        <v>2074</v>
      </c>
      <c r="SUW1002" t="s">
        <v>2074</v>
      </c>
      <c r="SUX1002" t="s">
        <v>2074</v>
      </c>
      <c r="SUY1002" t="s">
        <v>2074</v>
      </c>
      <c r="SUZ1002" t="s">
        <v>2074</v>
      </c>
      <c r="SVA1002" t="s">
        <v>2074</v>
      </c>
      <c r="SVB1002" t="s">
        <v>2074</v>
      </c>
      <c r="SVC1002" t="s">
        <v>2074</v>
      </c>
      <c r="SVD1002" t="s">
        <v>2074</v>
      </c>
      <c r="SVE1002" t="s">
        <v>2074</v>
      </c>
      <c r="SVF1002" t="s">
        <v>2074</v>
      </c>
      <c r="SVG1002" t="s">
        <v>2074</v>
      </c>
      <c r="SVH1002" t="s">
        <v>2074</v>
      </c>
      <c r="SVI1002" t="s">
        <v>2074</v>
      </c>
      <c r="SVJ1002" t="s">
        <v>2074</v>
      </c>
      <c r="SVK1002" t="s">
        <v>2074</v>
      </c>
      <c r="SVL1002" t="s">
        <v>2074</v>
      </c>
      <c r="SVM1002" t="s">
        <v>2074</v>
      </c>
      <c r="SVN1002" t="s">
        <v>2074</v>
      </c>
      <c r="SVO1002" t="s">
        <v>2074</v>
      </c>
      <c r="SVP1002" t="s">
        <v>2074</v>
      </c>
      <c r="SVQ1002" t="s">
        <v>2074</v>
      </c>
      <c r="SVR1002" t="s">
        <v>2074</v>
      </c>
      <c r="SVS1002" t="s">
        <v>2074</v>
      </c>
      <c r="SVT1002" t="s">
        <v>2074</v>
      </c>
      <c r="SVU1002" t="s">
        <v>2074</v>
      </c>
      <c r="SVV1002" t="s">
        <v>2074</v>
      </c>
      <c r="SVW1002" t="s">
        <v>2074</v>
      </c>
      <c r="SVX1002" t="s">
        <v>2074</v>
      </c>
      <c r="SVY1002" t="s">
        <v>2074</v>
      </c>
      <c r="SVZ1002" t="s">
        <v>2074</v>
      </c>
      <c r="SWA1002" t="s">
        <v>2074</v>
      </c>
      <c r="SWB1002" t="s">
        <v>2074</v>
      </c>
      <c r="SWC1002" t="s">
        <v>2074</v>
      </c>
      <c r="SWD1002" t="s">
        <v>2074</v>
      </c>
      <c r="SWE1002" t="s">
        <v>2074</v>
      </c>
      <c r="SWF1002" t="s">
        <v>2074</v>
      </c>
      <c r="SWG1002" t="s">
        <v>2074</v>
      </c>
      <c r="SWH1002" t="s">
        <v>2074</v>
      </c>
      <c r="SWI1002" t="s">
        <v>2074</v>
      </c>
      <c r="SWJ1002" t="s">
        <v>2074</v>
      </c>
      <c r="SWK1002" t="s">
        <v>2074</v>
      </c>
      <c r="SWL1002" t="s">
        <v>2074</v>
      </c>
      <c r="SWM1002" t="s">
        <v>2074</v>
      </c>
      <c r="SWN1002" t="s">
        <v>2074</v>
      </c>
      <c r="SWO1002" t="s">
        <v>2074</v>
      </c>
      <c r="SWP1002" t="s">
        <v>2074</v>
      </c>
      <c r="SWQ1002" t="s">
        <v>2074</v>
      </c>
      <c r="SWR1002" t="s">
        <v>2074</v>
      </c>
      <c r="SWS1002" t="s">
        <v>2074</v>
      </c>
      <c r="SWT1002" t="s">
        <v>2074</v>
      </c>
      <c r="SWU1002" t="s">
        <v>2074</v>
      </c>
      <c r="SWV1002" t="s">
        <v>2074</v>
      </c>
      <c r="SWW1002" t="s">
        <v>2074</v>
      </c>
      <c r="SWX1002" t="s">
        <v>2074</v>
      </c>
      <c r="SWY1002" t="s">
        <v>2074</v>
      </c>
      <c r="SWZ1002" t="s">
        <v>2074</v>
      </c>
      <c r="SXA1002" t="s">
        <v>2074</v>
      </c>
      <c r="SXB1002" t="s">
        <v>2074</v>
      </c>
      <c r="SXC1002" t="s">
        <v>2074</v>
      </c>
      <c r="SXD1002" t="s">
        <v>2074</v>
      </c>
      <c r="SXE1002" t="s">
        <v>2074</v>
      </c>
      <c r="SXF1002" t="s">
        <v>2074</v>
      </c>
      <c r="SXG1002" t="s">
        <v>2074</v>
      </c>
      <c r="SXH1002" t="s">
        <v>2074</v>
      </c>
      <c r="SXI1002" t="s">
        <v>2074</v>
      </c>
      <c r="SXJ1002" t="s">
        <v>2074</v>
      </c>
      <c r="SXK1002" t="s">
        <v>2074</v>
      </c>
      <c r="SXL1002" t="s">
        <v>2074</v>
      </c>
      <c r="SXM1002" t="s">
        <v>2074</v>
      </c>
      <c r="SXN1002" t="s">
        <v>2074</v>
      </c>
      <c r="SXO1002" t="s">
        <v>2074</v>
      </c>
      <c r="SXP1002" t="s">
        <v>2074</v>
      </c>
      <c r="SXQ1002" t="s">
        <v>2074</v>
      </c>
      <c r="SXR1002" t="s">
        <v>2074</v>
      </c>
      <c r="SXS1002" t="s">
        <v>2074</v>
      </c>
      <c r="SXT1002" t="s">
        <v>2074</v>
      </c>
      <c r="SXU1002" t="s">
        <v>2074</v>
      </c>
      <c r="SXV1002" t="s">
        <v>2074</v>
      </c>
      <c r="SXW1002" t="s">
        <v>2074</v>
      </c>
      <c r="SXX1002" t="s">
        <v>2074</v>
      </c>
      <c r="SXY1002" t="s">
        <v>2074</v>
      </c>
      <c r="SXZ1002" t="s">
        <v>2074</v>
      </c>
      <c r="SYA1002" t="s">
        <v>2074</v>
      </c>
      <c r="SYB1002" t="s">
        <v>2074</v>
      </c>
      <c r="SYC1002" t="s">
        <v>2074</v>
      </c>
      <c r="SYD1002" t="s">
        <v>2074</v>
      </c>
      <c r="SYE1002" t="s">
        <v>2074</v>
      </c>
      <c r="SYF1002" t="s">
        <v>2074</v>
      </c>
      <c r="SYG1002" t="s">
        <v>2074</v>
      </c>
      <c r="SYH1002" t="s">
        <v>2074</v>
      </c>
      <c r="SYI1002" t="s">
        <v>2074</v>
      </c>
      <c r="SYJ1002" t="s">
        <v>2074</v>
      </c>
      <c r="SYK1002" t="s">
        <v>2074</v>
      </c>
      <c r="SYL1002" t="s">
        <v>2074</v>
      </c>
      <c r="SYM1002" t="s">
        <v>2074</v>
      </c>
      <c r="SYN1002" t="s">
        <v>2074</v>
      </c>
      <c r="SYO1002" t="s">
        <v>2074</v>
      </c>
      <c r="SYP1002" t="s">
        <v>2074</v>
      </c>
      <c r="SYQ1002" t="s">
        <v>2074</v>
      </c>
      <c r="SYR1002" t="s">
        <v>2074</v>
      </c>
      <c r="SYS1002" t="s">
        <v>2074</v>
      </c>
      <c r="SYT1002" t="s">
        <v>2074</v>
      </c>
      <c r="SYU1002" t="s">
        <v>2074</v>
      </c>
      <c r="SYV1002" t="s">
        <v>2074</v>
      </c>
      <c r="SYW1002" t="s">
        <v>2074</v>
      </c>
      <c r="SYX1002" t="s">
        <v>2074</v>
      </c>
      <c r="SYY1002" t="s">
        <v>2074</v>
      </c>
      <c r="SYZ1002" t="s">
        <v>2074</v>
      </c>
      <c r="SZA1002" t="s">
        <v>2074</v>
      </c>
      <c r="SZB1002" t="s">
        <v>2074</v>
      </c>
      <c r="SZC1002" t="s">
        <v>2074</v>
      </c>
      <c r="SZD1002" t="s">
        <v>2074</v>
      </c>
      <c r="SZE1002" t="s">
        <v>2074</v>
      </c>
      <c r="SZF1002" t="s">
        <v>2074</v>
      </c>
      <c r="SZG1002" t="s">
        <v>2074</v>
      </c>
      <c r="SZH1002" t="s">
        <v>2074</v>
      </c>
      <c r="SZI1002" t="s">
        <v>2074</v>
      </c>
      <c r="SZJ1002" t="s">
        <v>2074</v>
      </c>
      <c r="SZK1002" t="s">
        <v>2074</v>
      </c>
      <c r="SZL1002" t="s">
        <v>2074</v>
      </c>
      <c r="SZM1002" t="s">
        <v>2074</v>
      </c>
      <c r="SZN1002" t="s">
        <v>2074</v>
      </c>
      <c r="SZO1002" t="s">
        <v>2074</v>
      </c>
      <c r="SZP1002" t="s">
        <v>2074</v>
      </c>
      <c r="SZQ1002" t="s">
        <v>2074</v>
      </c>
      <c r="SZR1002" t="s">
        <v>2074</v>
      </c>
      <c r="SZS1002" t="s">
        <v>2074</v>
      </c>
      <c r="SZT1002" t="s">
        <v>2074</v>
      </c>
      <c r="SZU1002" t="s">
        <v>2074</v>
      </c>
      <c r="SZV1002" t="s">
        <v>2074</v>
      </c>
      <c r="SZW1002" t="s">
        <v>2074</v>
      </c>
      <c r="SZX1002" t="s">
        <v>2074</v>
      </c>
      <c r="SZY1002" t="s">
        <v>2074</v>
      </c>
      <c r="SZZ1002" t="s">
        <v>2074</v>
      </c>
      <c r="TAA1002" t="s">
        <v>2074</v>
      </c>
      <c r="TAB1002" t="s">
        <v>2074</v>
      </c>
      <c r="TAC1002" t="s">
        <v>2074</v>
      </c>
      <c r="TAD1002" t="s">
        <v>2074</v>
      </c>
      <c r="TAE1002" t="s">
        <v>2074</v>
      </c>
      <c r="TAF1002" t="s">
        <v>2074</v>
      </c>
      <c r="TAG1002" t="s">
        <v>2074</v>
      </c>
      <c r="TAH1002" t="s">
        <v>2074</v>
      </c>
      <c r="TAI1002" t="s">
        <v>2074</v>
      </c>
      <c r="TAJ1002" t="s">
        <v>2074</v>
      </c>
      <c r="TAK1002" t="s">
        <v>2074</v>
      </c>
      <c r="TAL1002" t="s">
        <v>2074</v>
      </c>
      <c r="TAM1002" t="s">
        <v>2074</v>
      </c>
      <c r="TAN1002" t="s">
        <v>2074</v>
      </c>
      <c r="TAO1002" t="s">
        <v>2074</v>
      </c>
      <c r="TAP1002" t="s">
        <v>2074</v>
      </c>
      <c r="TAQ1002" t="s">
        <v>2074</v>
      </c>
      <c r="TAR1002" t="s">
        <v>2074</v>
      </c>
      <c r="TAS1002" t="s">
        <v>2074</v>
      </c>
      <c r="TAT1002" t="s">
        <v>2074</v>
      </c>
      <c r="TAU1002" t="s">
        <v>2074</v>
      </c>
      <c r="TAV1002" t="s">
        <v>2074</v>
      </c>
      <c r="TAW1002" t="s">
        <v>2074</v>
      </c>
      <c r="TAX1002" t="s">
        <v>2074</v>
      </c>
      <c r="TAY1002" t="s">
        <v>2074</v>
      </c>
      <c r="TAZ1002" t="s">
        <v>2074</v>
      </c>
      <c r="TBA1002" t="s">
        <v>2074</v>
      </c>
      <c r="TBB1002" t="s">
        <v>2074</v>
      </c>
      <c r="TBC1002" t="s">
        <v>2074</v>
      </c>
      <c r="TBD1002" t="s">
        <v>2074</v>
      </c>
      <c r="TBE1002" t="s">
        <v>2074</v>
      </c>
      <c r="TBF1002" t="s">
        <v>2074</v>
      </c>
      <c r="TBG1002" t="s">
        <v>2074</v>
      </c>
      <c r="TBH1002" t="s">
        <v>2074</v>
      </c>
      <c r="TBI1002" t="s">
        <v>2074</v>
      </c>
      <c r="TBJ1002" t="s">
        <v>2074</v>
      </c>
      <c r="TBK1002" t="s">
        <v>2074</v>
      </c>
      <c r="TBL1002" t="s">
        <v>2074</v>
      </c>
      <c r="TBM1002" t="s">
        <v>2074</v>
      </c>
      <c r="TBN1002" t="s">
        <v>2074</v>
      </c>
      <c r="TBO1002" t="s">
        <v>2074</v>
      </c>
      <c r="TBP1002" t="s">
        <v>2074</v>
      </c>
      <c r="TBQ1002" t="s">
        <v>2074</v>
      </c>
      <c r="TBR1002" t="s">
        <v>2074</v>
      </c>
      <c r="TBS1002" t="s">
        <v>2074</v>
      </c>
      <c r="TBT1002" t="s">
        <v>2074</v>
      </c>
      <c r="TBU1002" t="s">
        <v>2074</v>
      </c>
      <c r="TBV1002" t="s">
        <v>2074</v>
      </c>
      <c r="TBW1002" t="s">
        <v>2074</v>
      </c>
      <c r="TBX1002" t="s">
        <v>2074</v>
      </c>
      <c r="TBY1002" t="s">
        <v>2074</v>
      </c>
      <c r="TBZ1002" t="s">
        <v>2074</v>
      </c>
      <c r="TCA1002" t="s">
        <v>2074</v>
      </c>
      <c r="TCB1002" t="s">
        <v>2074</v>
      </c>
      <c r="TCC1002" t="s">
        <v>2074</v>
      </c>
      <c r="TCD1002" t="s">
        <v>2074</v>
      </c>
      <c r="TCE1002" t="s">
        <v>2074</v>
      </c>
      <c r="TCF1002" t="s">
        <v>2074</v>
      </c>
      <c r="TCG1002" t="s">
        <v>2074</v>
      </c>
      <c r="TCH1002" t="s">
        <v>2074</v>
      </c>
      <c r="TCI1002" t="s">
        <v>2074</v>
      </c>
      <c r="TCJ1002" t="s">
        <v>2074</v>
      </c>
      <c r="TCK1002" t="s">
        <v>2074</v>
      </c>
      <c r="TCL1002" t="s">
        <v>2074</v>
      </c>
      <c r="TCM1002" t="s">
        <v>2074</v>
      </c>
      <c r="TCN1002" t="s">
        <v>2074</v>
      </c>
      <c r="TCO1002" t="s">
        <v>2074</v>
      </c>
      <c r="TCP1002" t="s">
        <v>2074</v>
      </c>
      <c r="TCQ1002" t="s">
        <v>2074</v>
      </c>
      <c r="TCR1002" t="s">
        <v>2074</v>
      </c>
      <c r="TCS1002" t="s">
        <v>2074</v>
      </c>
      <c r="TCT1002" t="s">
        <v>2074</v>
      </c>
      <c r="TCU1002" t="s">
        <v>2074</v>
      </c>
      <c r="TCV1002" t="s">
        <v>2074</v>
      </c>
      <c r="TCW1002" t="s">
        <v>2074</v>
      </c>
      <c r="TCX1002" t="s">
        <v>2074</v>
      </c>
      <c r="TCY1002" t="s">
        <v>2074</v>
      </c>
      <c r="TCZ1002" t="s">
        <v>2074</v>
      </c>
      <c r="TDA1002" t="s">
        <v>2074</v>
      </c>
      <c r="TDB1002" t="s">
        <v>2074</v>
      </c>
      <c r="TDC1002" t="s">
        <v>2074</v>
      </c>
      <c r="TDD1002" t="s">
        <v>2074</v>
      </c>
      <c r="TDE1002" t="s">
        <v>2074</v>
      </c>
      <c r="TDF1002" t="s">
        <v>2074</v>
      </c>
      <c r="TDG1002" t="s">
        <v>2074</v>
      </c>
      <c r="TDH1002" t="s">
        <v>2074</v>
      </c>
      <c r="TDI1002" t="s">
        <v>2074</v>
      </c>
      <c r="TDJ1002" t="s">
        <v>2074</v>
      </c>
      <c r="TDK1002" t="s">
        <v>2074</v>
      </c>
      <c r="TDL1002" t="s">
        <v>2074</v>
      </c>
      <c r="TDM1002" t="s">
        <v>2074</v>
      </c>
      <c r="TDN1002" t="s">
        <v>2074</v>
      </c>
      <c r="TDO1002" t="s">
        <v>2074</v>
      </c>
      <c r="TDP1002" t="s">
        <v>2074</v>
      </c>
      <c r="TDQ1002" t="s">
        <v>2074</v>
      </c>
      <c r="TDR1002" t="s">
        <v>2074</v>
      </c>
      <c r="TDS1002" t="s">
        <v>2074</v>
      </c>
      <c r="TDT1002" t="s">
        <v>2074</v>
      </c>
      <c r="TDU1002" t="s">
        <v>2074</v>
      </c>
      <c r="TDV1002" t="s">
        <v>2074</v>
      </c>
      <c r="TDW1002" t="s">
        <v>2074</v>
      </c>
      <c r="TDX1002" t="s">
        <v>2074</v>
      </c>
      <c r="TDY1002" t="s">
        <v>2074</v>
      </c>
      <c r="TDZ1002" t="s">
        <v>2074</v>
      </c>
      <c r="TEA1002" t="s">
        <v>2074</v>
      </c>
      <c r="TEB1002" t="s">
        <v>2074</v>
      </c>
      <c r="TEC1002" t="s">
        <v>2074</v>
      </c>
      <c r="TED1002" t="s">
        <v>2074</v>
      </c>
      <c r="TEE1002" t="s">
        <v>2074</v>
      </c>
      <c r="TEF1002" t="s">
        <v>2074</v>
      </c>
      <c r="TEG1002" t="s">
        <v>2074</v>
      </c>
      <c r="TEH1002" t="s">
        <v>2074</v>
      </c>
      <c r="TEI1002" t="s">
        <v>2074</v>
      </c>
      <c r="TEJ1002" t="s">
        <v>2074</v>
      </c>
      <c r="TEK1002" t="s">
        <v>2074</v>
      </c>
      <c r="TEL1002" t="s">
        <v>2074</v>
      </c>
      <c r="TEM1002" t="s">
        <v>2074</v>
      </c>
      <c r="TEN1002" t="s">
        <v>2074</v>
      </c>
      <c r="TEO1002" t="s">
        <v>2074</v>
      </c>
      <c r="TEP1002" t="s">
        <v>2074</v>
      </c>
      <c r="TEQ1002" t="s">
        <v>2074</v>
      </c>
      <c r="TER1002" t="s">
        <v>2074</v>
      </c>
      <c r="TES1002" t="s">
        <v>2074</v>
      </c>
      <c r="TET1002" t="s">
        <v>2074</v>
      </c>
      <c r="TEU1002" t="s">
        <v>2074</v>
      </c>
      <c r="TEV1002" t="s">
        <v>2074</v>
      </c>
      <c r="TEW1002" t="s">
        <v>2074</v>
      </c>
      <c r="TEX1002" t="s">
        <v>2074</v>
      </c>
      <c r="TEY1002" t="s">
        <v>2074</v>
      </c>
      <c r="TEZ1002" t="s">
        <v>2074</v>
      </c>
      <c r="TFA1002" t="s">
        <v>2074</v>
      </c>
      <c r="TFB1002" t="s">
        <v>2074</v>
      </c>
      <c r="TFC1002" t="s">
        <v>2074</v>
      </c>
      <c r="TFD1002" t="s">
        <v>2074</v>
      </c>
      <c r="TFE1002" t="s">
        <v>2074</v>
      </c>
      <c r="TFF1002" t="s">
        <v>2074</v>
      </c>
      <c r="TFG1002" t="s">
        <v>2074</v>
      </c>
      <c r="TFH1002" t="s">
        <v>2074</v>
      </c>
      <c r="TFI1002" t="s">
        <v>2074</v>
      </c>
      <c r="TFJ1002" t="s">
        <v>2074</v>
      </c>
      <c r="TFK1002" t="s">
        <v>2074</v>
      </c>
      <c r="TFL1002" t="s">
        <v>2074</v>
      </c>
      <c r="TFM1002" t="s">
        <v>2074</v>
      </c>
      <c r="TFN1002" t="s">
        <v>2074</v>
      </c>
      <c r="TFO1002" t="s">
        <v>2074</v>
      </c>
      <c r="TFP1002" t="s">
        <v>2074</v>
      </c>
      <c r="TFQ1002" t="s">
        <v>2074</v>
      </c>
      <c r="TFR1002" t="s">
        <v>2074</v>
      </c>
      <c r="TFS1002" t="s">
        <v>2074</v>
      </c>
      <c r="TFT1002" t="s">
        <v>2074</v>
      </c>
      <c r="TFU1002" t="s">
        <v>2074</v>
      </c>
      <c r="TFV1002" t="s">
        <v>2074</v>
      </c>
      <c r="TFW1002" t="s">
        <v>2074</v>
      </c>
      <c r="TFX1002" t="s">
        <v>2074</v>
      </c>
      <c r="TFY1002" t="s">
        <v>2074</v>
      </c>
      <c r="TFZ1002" t="s">
        <v>2074</v>
      </c>
      <c r="TGA1002" t="s">
        <v>2074</v>
      </c>
      <c r="TGB1002" t="s">
        <v>2074</v>
      </c>
      <c r="TGC1002" t="s">
        <v>2074</v>
      </c>
      <c r="TGD1002" t="s">
        <v>2074</v>
      </c>
      <c r="TGE1002" t="s">
        <v>2074</v>
      </c>
      <c r="TGF1002" t="s">
        <v>2074</v>
      </c>
      <c r="TGG1002" t="s">
        <v>2074</v>
      </c>
      <c r="TGH1002" t="s">
        <v>2074</v>
      </c>
      <c r="TGI1002" t="s">
        <v>2074</v>
      </c>
      <c r="TGJ1002" t="s">
        <v>2074</v>
      </c>
      <c r="TGK1002" t="s">
        <v>2074</v>
      </c>
      <c r="TGL1002" t="s">
        <v>2074</v>
      </c>
      <c r="TGM1002" t="s">
        <v>2074</v>
      </c>
      <c r="TGN1002" t="s">
        <v>2074</v>
      </c>
      <c r="TGO1002" t="s">
        <v>2074</v>
      </c>
      <c r="TGP1002" t="s">
        <v>2074</v>
      </c>
      <c r="TGQ1002" t="s">
        <v>2074</v>
      </c>
      <c r="TGR1002" t="s">
        <v>2074</v>
      </c>
      <c r="TGS1002" t="s">
        <v>2074</v>
      </c>
      <c r="TGT1002" t="s">
        <v>2074</v>
      </c>
      <c r="TGU1002" t="s">
        <v>2074</v>
      </c>
      <c r="TGV1002" t="s">
        <v>2074</v>
      </c>
      <c r="TGW1002" t="s">
        <v>2074</v>
      </c>
      <c r="TGX1002" t="s">
        <v>2074</v>
      </c>
      <c r="TGY1002" t="s">
        <v>2074</v>
      </c>
      <c r="TGZ1002" t="s">
        <v>2074</v>
      </c>
      <c r="THA1002" t="s">
        <v>2074</v>
      </c>
      <c r="THB1002" t="s">
        <v>2074</v>
      </c>
      <c r="THC1002" t="s">
        <v>2074</v>
      </c>
      <c r="THD1002" t="s">
        <v>2074</v>
      </c>
      <c r="THE1002" t="s">
        <v>2074</v>
      </c>
      <c r="THF1002" t="s">
        <v>2074</v>
      </c>
      <c r="THG1002" t="s">
        <v>2074</v>
      </c>
      <c r="THH1002" t="s">
        <v>2074</v>
      </c>
      <c r="THI1002" t="s">
        <v>2074</v>
      </c>
      <c r="THJ1002" t="s">
        <v>2074</v>
      </c>
      <c r="THK1002" t="s">
        <v>2074</v>
      </c>
      <c r="THL1002" t="s">
        <v>2074</v>
      </c>
      <c r="THM1002" t="s">
        <v>2074</v>
      </c>
      <c r="THN1002" t="s">
        <v>2074</v>
      </c>
      <c r="THO1002" t="s">
        <v>2074</v>
      </c>
      <c r="THP1002" t="s">
        <v>2074</v>
      </c>
      <c r="THQ1002" t="s">
        <v>2074</v>
      </c>
      <c r="THR1002" t="s">
        <v>2074</v>
      </c>
      <c r="THS1002" t="s">
        <v>2074</v>
      </c>
      <c r="THT1002" t="s">
        <v>2074</v>
      </c>
      <c r="THU1002" t="s">
        <v>2074</v>
      </c>
      <c r="THV1002" t="s">
        <v>2074</v>
      </c>
      <c r="THW1002" t="s">
        <v>2074</v>
      </c>
      <c r="THX1002" t="s">
        <v>2074</v>
      </c>
      <c r="THY1002" t="s">
        <v>2074</v>
      </c>
      <c r="THZ1002" t="s">
        <v>2074</v>
      </c>
      <c r="TIA1002" t="s">
        <v>2074</v>
      </c>
      <c r="TIB1002" t="s">
        <v>2074</v>
      </c>
      <c r="TIC1002" t="s">
        <v>2074</v>
      </c>
      <c r="TID1002" t="s">
        <v>2074</v>
      </c>
      <c r="TIE1002" t="s">
        <v>2074</v>
      </c>
      <c r="TIF1002" t="s">
        <v>2074</v>
      </c>
      <c r="TIG1002" t="s">
        <v>2074</v>
      </c>
      <c r="TIH1002" t="s">
        <v>2074</v>
      </c>
      <c r="TII1002" t="s">
        <v>2074</v>
      </c>
      <c r="TIJ1002" t="s">
        <v>2074</v>
      </c>
      <c r="TIK1002" t="s">
        <v>2074</v>
      </c>
      <c r="TIL1002" t="s">
        <v>2074</v>
      </c>
      <c r="TIM1002" t="s">
        <v>2074</v>
      </c>
      <c r="TIN1002" t="s">
        <v>2074</v>
      </c>
      <c r="TIO1002" t="s">
        <v>2074</v>
      </c>
      <c r="TIP1002" t="s">
        <v>2074</v>
      </c>
      <c r="TIQ1002" t="s">
        <v>2074</v>
      </c>
      <c r="TIR1002" t="s">
        <v>2074</v>
      </c>
      <c r="TIS1002" t="s">
        <v>2074</v>
      </c>
      <c r="TIT1002" t="s">
        <v>2074</v>
      </c>
      <c r="TIU1002" t="s">
        <v>2074</v>
      </c>
      <c r="TIV1002" t="s">
        <v>2074</v>
      </c>
      <c r="TIW1002" t="s">
        <v>2074</v>
      </c>
      <c r="TIX1002" t="s">
        <v>2074</v>
      </c>
      <c r="TIY1002" t="s">
        <v>2074</v>
      </c>
      <c r="TIZ1002" t="s">
        <v>2074</v>
      </c>
      <c r="TJA1002" t="s">
        <v>2074</v>
      </c>
      <c r="TJB1002" t="s">
        <v>2074</v>
      </c>
      <c r="TJC1002" t="s">
        <v>2074</v>
      </c>
      <c r="TJD1002" t="s">
        <v>2074</v>
      </c>
      <c r="TJE1002" t="s">
        <v>2074</v>
      </c>
      <c r="TJF1002" t="s">
        <v>2074</v>
      </c>
      <c r="TJG1002" t="s">
        <v>2074</v>
      </c>
      <c r="TJH1002" t="s">
        <v>2074</v>
      </c>
      <c r="TJI1002" t="s">
        <v>2074</v>
      </c>
      <c r="TJJ1002" t="s">
        <v>2074</v>
      </c>
      <c r="TJK1002" t="s">
        <v>2074</v>
      </c>
      <c r="TJL1002" t="s">
        <v>2074</v>
      </c>
      <c r="TJM1002" t="s">
        <v>2074</v>
      </c>
      <c r="TJN1002" t="s">
        <v>2074</v>
      </c>
      <c r="TJO1002" t="s">
        <v>2074</v>
      </c>
      <c r="TJP1002" t="s">
        <v>2074</v>
      </c>
      <c r="TJQ1002" t="s">
        <v>2074</v>
      </c>
      <c r="TJR1002" t="s">
        <v>2074</v>
      </c>
      <c r="TJS1002" t="s">
        <v>2074</v>
      </c>
      <c r="TJT1002" t="s">
        <v>2074</v>
      </c>
      <c r="TJU1002" t="s">
        <v>2074</v>
      </c>
      <c r="TJV1002" t="s">
        <v>2074</v>
      </c>
      <c r="TJW1002" t="s">
        <v>2074</v>
      </c>
      <c r="TJX1002" t="s">
        <v>2074</v>
      </c>
      <c r="TJY1002" t="s">
        <v>2074</v>
      </c>
      <c r="TJZ1002" t="s">
        <v>2074</v>
      </c>
      <c r="TKA1002" t="s">
        <v>2074</v>
      </c>
      <c r="TKB1002" t="s">
        <v>2074</v>
      </c>
      <c r="TKC1002" t="s">
        <v>2074</v>
      </c>
      <c r="TKD1002" t="s">
        <v>2074</v>
      </c>
      <c r="TKE1002" t="s">
        <v>2074</v>
      </c>
      <c r="TKF1002" t="s">
        <v>2074</v>
      </c>
      <c r="TKG1002" t="s">
        <v>2074</v>
      </c>
      <c r="TKH1002" t="s">
        <v>2074</v>
      </c>
      <c r="TKI1002" t="s">
        <v>2074</v>
      </c>
      <c r="TKJ1002" t="s">
        <v>2074</v>
      </c>
      <c r="TKK1002" t="s">
        <v>2074</v>
      </c>
      <c r="TKL1002" t="s">
        <v>2074</v>
      </c>
      <c r="TKM1002" t="s">
        <v>2074</v>
      </c>
      <c r="TKN1002" t="s">
        <v>2074</v>
      </c>
      <c r="TKO1002" t="s">
        <v>2074</v>
      </c>
      <c r="TKP1002" t="s">
        <v>2074</v>
      </c>
      <c r="TKQ1002" t="s">
        <v>2074</v>
      </c>
      <c r="TKR1002" t="s">
        <v>2074</v>
      </c>
      <c r="TKS1002" t="s">
        <v>2074</v>
      </c>
      <c r="TKT1002" t="s">
        <v>2074</v>
      </c>
      <c r="TKU1002" t="s">
        <v>2074</v>
      </c>
      <c r="TKV1002" t="s">
        <v>2074</v>
      </c>
      <c r="TKW1002" t="s">
        <v>2074</v>
      </c>
      <c r="TKX1002" t="s">
        <v>2074</v>
      </c>
      <c r="TKY1002" t="s">
        <v>2074</v>
      </c>
      <c r="TKZ1002" t="s">
        <v>2074</v>
      </c>
      <c r="TLA1002" t="s">
        <v>2074</v>
      </c>
      <c r="TLB1002" t="s">
        <v>2074</v>
      </c>
      <c r="TLC1002" t="s">
        <v>2074</v>
      </c>
      <c r="TLD1002" t="s">
        <v>2074</v>
      </c>
      <c r="TLE1002" t="s">
        <v>2074</v>
      </c>
      <c r="TLF1002" t="s">
        <v>2074</v>
      </c>
      <c r="TLG1002" t="s">
        <v>2074</v>
      </c>
      <c r="TLH1002" t="s">
        <v>2074</v>
      </c>
      <c r="TLI1002" t="s">
        <v>2074</v>
      </c>
      <c r="TLJ1002" t="s">
        <v>2074</v>
      </c>
      <c r="TLK1002" t="s">
        <v>2074</v>
      </c>
      <c r="TLL1002" t="s">
        <v>2074</v>
      </c>
      <c r="TLM1002" t="s">
        <v>2074</v>
      </c>
      <c r="TLN1002" t="s">
        <v>2074</v>
      </c>
      <c r="TLO1002" t="s">
        <v>2074</v>
      </c>
      <c r="TLP1002" t="s">
        <v>2074</v>
      </c>
      <c r="TLQ1002" t="s">
        <v>2074</v>
      </c>
      <c r="TLR1002" t="s">
        <v>2074</v>
      </c>
      <c r="TLS1002" t="s">
        <v>2074</v>
      </c>
      <c r="TLT1002" t="s">
        <v>2074</v>
      </c>
      <c r="TLU1002" t="s">
        <v>2074</v>
      </c>
      <c r="TLV1002" t="s">
        <v>2074</v>
      </c>
      <c r="TLW1002" t="s">
        <v>2074</v>
      </c>
      <c r="TLX1002" t="s">
        <v>2074</v>
      </c>
      <c r="TLY1002" t="s">
        <v>2074</v>
      </c>
      <c r="TLZ1002" t="s">
        <v>2074</v>
      </c>
      <c r="TMA1002" t="s">
        <v>2074</v>
      </c>
      <c r="TMB1002" t="s">
        <v>2074</v>
      </c>
      <c r="TMC1002" t="s">
        <v>2074</v>
      </c>
      <c r="TMD1002" t="s">
        <v>2074</v>
      </c>
      <c r="TME1002" t="s">
        <v>2074</v>
      </c>
      <c r="TMF1002" t="s">
        <v>2074</v>
      </c>
      <c r="TMG1002" t="s">
        <v>2074</v>
      </c>
      <c r="TMH1002" t="s">
        <v>2074</v>
      </c>
      <c r="TMI1002" t="s">
        <v>2074</v>
      </c>
      <c r="TMJ1002" t="s">
        <v>2074</v>
      </c>
      <c r="TMK1002" t="s">
        <v>2074</v>
      </c>
      <c r="TML1002" t="s">
        <v>2074</v>
      </c>
      <c r="TMM1002" t="s">
        <v>2074</v>
      </c>
      <c r="TMN1002" t="s">
        <v>2074</v>
      </c>
      <c r="TMO1002" t="s">
        <v>2074</v>
      </c>
      <c r="TMP1002" t="s">
        <v>2074</v>
      </c>
      <c r="TMQ1002" t="s">
        <v>2074</v>
      </c>
      <c r="TMR1002" t="s">
        <v>2074</v>
      </c>
      <c r="TMS1002" t="s">
        <v>2074</v>
      </c>
      <c r="TMT1002" t="s">
        <v>2074</v>
      </c>
      <c r="TMU1002" t="s">
        <v>2074</v>
      </c>
      <c r="TMV1002" t="s">
        <v>2074</v>
      </c>
      <c r="TMW1002" t="s">
        <v>2074</v>
      </c>
      <c r="TMX1002" t="s">
        <v>2074</v>
      </c>
      <c r="TMY1002" t="s">
        <v>2074</v>
      </c>
      <c r="TMZ1002" t="s">
        <v>2074</v>
      </c>
      <c r="TNA1002" t="s">
        <v>2074</v>
      </c>
      <c r="TNB1002" t="s">
        <v>2074</v>
      </c>
      <c r="TNC1002" t="s">
        <v>2074</v>
      </c>
      <c r="TND1002" t="s">
        <v>2074</v>
      </c>
      <c r="TNE1002" t="s">
        <v>2074</v>
      </c>
      <c r="TNF1002" t="s">
        <v>2074</v>
      </c>
      <c r="TNG1002" t="s">
        <v>2074</v>
      </c>
      <c r="TNH1002" t="s">
        <v>2074</v>
      </c>
      <c r="TNI1002" t="s">
        <v>2074</v>
      </c>
      <c r="TNJ1002" t="s">
        <v>2074</v>
      </c>
      <c r="TNK1002" t="s">
        <v>2074</v>
      </c>
      <c r="TNL1002" t="s">
        <v>2074</v>
      </c>
      <c r="TNM1002" t="s">
        <v>2074</v>
      </c>
      <c r="TNN1002" t="s">
        <v>2074</v>
      </c>
      <c r="TNO1002" t="s">
        <v>2074</v>
      </c>
      <c r="TNP1002" t="s">
        <v>2074</v>
      </c>
      <c r="TNQ1002" t="s">
        <v>2074</v>
      </c>
      <c r="TNR1002" t="s">
        <v>2074</v>
      </c>
      <c r="TNS1002" t="s">
        <v>2074</v>
      </c>
      <c r="TNT1002" t="s">
        <v>2074</v>
      </c>
      <c r="TNU1002" t="s">
        <v>2074</v>
      </c>
      <c r="TNV1002" t="s">
        <v>2074</v>
      </c>
      <c r="TNW1002" t="s">
        <v>2074</v>
      </c>
      <c r="TNX1002" t="s">
        <v>2074</v>
      </c>
      <c r="TNY1002" t="s">
        <v>2074</v>
      </c>
      <c r="TNZ1002" t="s">
        <v>2074</v>
      </c>
      <c r="TOA1002" t="s">
        <v>2074</v>
      </c>
      <c r="TOB1002" t="s">
        <v>2074</v>
      </c>
      <c r="TOC1002" t="s">
        <v>2074</v>
      </c>
      <c r="TOD1002" t="s">
        <v>2074</v>
      </c>
      <c r="TOE1002" t="s">
        <v>2074</v>
      </c>
      <c r="TOF1002" t="s">
        <v>2074</v>
      </c>
      <c r="TOG1002" t="s">
        <v>2074</v>
      </c>
      <c r="TOH1002" t="s">
        <v>2074</v>
      </c>
      <c r="TOI1002" t="s">
        <v>2074</v>
      </c>
      <c r="TOJ1002" t="s">
        <v>2074</v>
      </c>
      <c r="TOK1002" t="s">
        <v>2074</v>
      </c>
      <c r="TOL1002" t="s">
        <v>2074</v>
      </c>
      <c r="TOM1002" t="s">
        <v>2074</v>
      </c>
      <c r="TON1002" t="s">
        <v>2074</v>
      </c>
      <c r="TOO1002" t="s">
        <v>2074</v>
      </c>
      <c r="TOP1002" t="s">
        <v>2074</v>
      </c>
      <c r="TOQ1002" t="s">
        <v>2074</v>
      </c>
      <c r="TOR1002" t="s">
        <v>2074</v>
      </c>
      <c r="TOS1002" t="s">
        <v>2074</v>
      </c>
      <c r="TOT1002" t="s">
        <v>2074</v>
      </c>
      <c r="TOU1002" t="s">
        <v>2074</v>
      </c>
      <c r="TOV1002" t="s">
        <v>2074</v>
      </c>
      <c r="TOW1002" t="s">
        <v>2074</v>
      </c>
      <c r="TOX1002" t="s">
        <v>2074</v>
      </c>
      <c r="TOY1002" t="s">
        <v>2074</v>
      </c>
      <c r="TOZ1002" t="s">
        <v>2074</v>
      </c>
      <c r="TPA1002" t="s">
        <v>2074</v>
      </c>
      <c r="TPB1002" t="s">
        <v>2074</v>
      </c>
      <c r="TPC1002" t="s">
        <v>2074</v>
      </c>
      <c r="TPD1002" t="s">
        <v>2074</v>
      </c>
      <c r="TPE1002" t="s">
        <v>2074</v>
      </c>
      <c r="TPF1002" t="s">
        <v>2074</v>
      </c>
      <c r="TPG1002" t="s">
        <v>2074</v>
      </c>
      <c r="TPH1002" t="s">
        <v>2074</v>
      </c>
      <c r="TPI1002" t="s">
        <v>2074</v>
      </c>
      <c r="TPJ1002" t="s">
        <v>2074</v>
      </c>
      <c r="TPK1002" t="s">
        <v>2074</v>
      </c>
      <c r="TPL1002" t="s">
        <v>2074</v>
      </c>
      <c r="TPM1002" t="s">
        <v>2074</v>
      </c>
      <c r="TPN1002" t="s">
        <v>2074</v>
      </c>
      <c r="TPO1002" t="s">
        <v>2074</v>
      </c>
      <c r="TPP1002" t="s">
        <v>2074</v>
      </c>
      <c r="TPQ1002" t="s">
        <v>2074</v>
      </c>
      <c r="TPR1002" t="s">
        <v>2074</v>
      </c>
      <c r="TPS1002" t="s">
        <v>2074</v>
      </c>
      <c r="TPT1002" t="s">
        <v>2074</v>
      </c>
      <c r="TPU1002" t="s">
        <v>2074</v>
      </c>
      <c r="TPV1002" t="s">
        <v>2074</v>
      </c>
      <c r="TPW1002" t="s">
        <v>2074</v>
      </c>
      <c r="TPX1002" t="s">
        <v>2074</v>
      </c>
      <c r="TPY1002" t="s">
        <v>2074</v>
      </c>
      <c r="TPZ1002" t="s">
        <v>2074</v>
      </c>
      <c r="TQA1002" t="s">
        <v>2074</v>
      </c>
      <c r="TQB1002" t="s">
        <v>2074</v>
      </c>
      <c r="TQC1002" t="s">
        <v>2074</v>
      </c>
      <c r="TQD1002" t="s">
        <v>2074</v>
      </c>
      <c r="TQE1002" t="s">
        <v>2074</v>
      </c>
      <c r="TQF1002" t="s">
        <v>2074</v>
      </c>
      <c r="TQG1002" t="s">
        <v>2074</v>
      </c>
      <c r="TQH1002" t="s">
        <v>2074</v>
      </c>
      <c r="TQI1002" t="s">
        <v>2074</v>
      </c>
      <c r="TQJ1002" t="s">
        <v>2074</v>
      </c>
      <c r="TQK1002" t="s">
        <v>2074</v>
      </c>
      <c r="TQL1002" t="s">
        <v>2074</v>
      </c>
      <c r="TQM1002" t="s">
        <v>2074</v>
      </c>
      <c r="TQN1002" t="s">
        <v>2074</v>
      </c>
      <c r="TQO1002" t="s">
        <v>2074</v>
      </c>
      <c r="TQP1002" t="s">
        <v>2074</v>
      </c>
      <c r="TQQ1002" t="s">
        <v>2074</v>
      </c>
      <c r="TQR1002" t="s">
        <v>2074</v>
      </c>
      <c r="TQS1002" t="s">
        <v>2074</v>
      </c>
      <c r="TQT1002" t="s">
        <v>2074</v>
      </c>
      <c r="TQU1002" t="s">
        <v>2074</v>
      </c>
      <c r="TQV1002" t="s">
        <v>2074</v>
      </c>
      <c r="TQW1002" t="s">
        <v>2074</v>
      </c>
      <c r="TQX1002" t="s">
        <v>2074</v>
      </c>
      <c r="TQY1002" t="s">
        <v>2074</v>
      </c>
      <c r="TQZ1002" t="s">
        <v>2074</v>
      </c>
      <c r="TRA1002" t="s">
        <v>2074</v>
      </c>
      <c r="TRB1002" t="s">
        <v>2074</v>
      </c>
      <c r="TRC1002" t="s">
        <v>2074</v>
      </c>
      <c r="TRD1002" t="s">
        <v>2074</v>
      </c>
      <c r="TRE1002" t="s">
        <v>2074</v>
      </c>
      <c r="TRF1002" t="s">
        <v>2074</v>
      </c>
      <c r="TRG1002" t="s">
        <v>2074</v>
      </c>
      <c r="TRH1002" t="s">
        <v>2074</v>
      </c>
      <c r="TRI1002" t="s">
        <v>2074</v>
      </c>
      <c r="TRJ1002" t="s">
        <v>2074</v>
      </c>
      <c r="TRK1002" t="s">
        <v>2074</v>
      </c>
      <c r="TRL1002" t="s">
        <v>2074</v>
      </c>
      <c r="TRM1002" t="s">
        <v>2074</v>
      </c>
      <c r="TRN1002" t="s">
        <v>2074</v>
      </c>
      <c r="TRO1002" t="s">
        <v>2074</v>
      </c>
      <c r="TRP1002" t="s">
        <v>2074</v>
      </c>
      <c r="TRQ1002" t="s">
        <v>2074</v>
      </c>
      <c r="TRR1002" t="s">
        <v>2074</v>
      </c>
      <c r="TRS1002" t="s">
        <v>2074</v>
      </c>
      <c r="TRT1002" t="s">
        <v>2074</v>
      </c>
      <c r="TRU1002" t="s">
        <v>2074</v>
      </c>
      <c r="TRV1002" t="s">
        <v>2074</v>
      </c>
      <c r="TRW1002" t="s">
        <v>2074</v>
      </c>
      <c r="TRX1002" t="s">
        <v>2074</v>
      </c>
      <c r="TRY1002" t="s">
        <v>2074</v>
      </c>
      <c r="TRZ1002" t="s">
        <v>2074</v>
      </c>
      <c r="TSA1002" t="s">
        <v>2074</v>
      </c>
      <c r="TSB1002" t="s">
        <v>2074</v>
      </c>
      <c r="TSC1002" t="s">
        <v>2074</v>
      </c>
      <c r="TSD1002" t="s">
        <v>2074</v>
      </c>
      <c r="TSE1002" t="s">
        <v>2074</v>
      </c>
      <c r="TSF1002" t="s">
        <v>2074</v>
      </c>
      <c r="TSG1002" t="s">
        <v>2074</v>
      </c>
      <c r="TSH1002" t="s">
        <v>2074</v>
      </c>
      <c r="TSI1002" t="s">
        <v>2074</v>
      </c>
      <c r="TSJ1002" t="s">
        <v>2074</v>
      </c>
      <c r="TSK1002" t="s">
        <v>2074</v>
      </c>
      <c r="TSL1002" t="s">
        <v>2074</v>
      </c>
      <c r="TSM1002" t="s">
        <v>2074</v>
      </c>
      <c r="TSN1002" t="s">
        <v>2074</v>
      </c>
      <c r="TSO1002" t="s">
        <v>2074</v>
      </c>
      <c r="TSP1002" t="s">
        <v>2074</v>
      </c>
      <c r="TSQ1002" t="s">
        <v>2074</v>
      </c>
      <c r="TSR1002" t="s">
        <v>2074</v>
      </c>
      <c r="TSS1002" t="s">
        <v>2074</v>
      </c>
      <c r="TST1002" t="s">
        <v>2074</v>
      </c>
      <c r="TSU1002" t="s">
        <v>2074</v>
      </c>
      <c r="TSV1002" t="s">
        <v>2074</v>
      </c>
      <c r="TSW1002" t="s">
        <v>2074</v>
      </c>
      <c r="TSX1002" t="s">
        <v>2074</v>
      </c>
      <c r="TSY1002" t="s">
        <v>2074</v>
      </c>
      <c r="TSZ1002" t="s">
        <v>2074</v>
      </c>
      <c r="TTA1002" t="s">
        <v>2074</v>
      </c>
      <c r="TTB1002" t="s">
        <v>2074</v>
      </c>
      <c r="TTC1002" t="s">
        <v>2074</v>
      </c>
      <c r="TTD1002" t="s">
        <v>2074</v>
      </c>
      <c r="TTE1002" t="s">
        <v>2074</v>
      </c>
      <c r="TTF1002" t="s">
        <v>2074</v>
      </c>
      <c r="TTG1002" t="s">
        <v>2074</v>
      </c>
      <c r="TTH1002" t="s">
        <v>2074</v>
      </c>
      <c r="TTI1002" t="s">
        <v>2074</v>
      </c>
      <c r="TTJ1002" t="s">
        <v>2074</v>
      </c>
      <c r="TTK1002" t="s">
        <v>2074</v>
      </c>
      <c r="TTL1002" t="s">
        <v>2074</v>
      </c>
      <c r="TTM1002" t="s">
        <v>2074</v>
      </c>
      <c r="TTN1002" t="s">
        <v>2074</v>
      </c>
      <c r="TTO1002" t="s">
        <v>2074</v>
      </c>
      <c r="TTP1002" t="s">
        <v>2074</v>
      </c>
      <c r="TTQ1002" t="s">
        <v>2074</v>
      </c>
      <c r="TTR1002" t="s">
        <v>2074</v>
      </c>
      <c r="TTS1002" t="s">
        <v>2074</v>
      </c>
      <c r="TTT1002" t="s">
        <v>2074</v>
      </c>
      <c r="TTU1002" t="s">
        <v>2074</v>
      </c>
      <c r="TTV1002" t="s">
        <v>2074</v>
      </c>
      <c r="TTW1002" t="s">
        <v>2074</v>
      </c>
      <c r="TTX1002" t="s">
        <v>2074</v>
      </c>
      <c r="TTY1002" t="s">
        <v>2074</v>
      </c>
      <c r="TTZ1002" t="s">
        <v>2074</v>
      </c>
      <c r="TUA1002" t="s">
        <v>2074</v>
      </c>
      <c r="TUB1002" t="s">
        <v>2074</v>
      </c>
      <c r="TUC1002" t="s">
        <v>2074</v>
      </c>
      <c r="TUD1002" t="s">
        <v>2074</v>
      </c>
      <c r="TUE1002" t="s">
        <v>2074</v>
      </c>
      <c r="TUF1002" t="s">
        <v>2074</v>
      </c>
      <c r="TUG1002" t="s">
        <v>2074</v>
      </c>
      <c r="TUH1002" t="s">
        <v>2074</v>
      </c>
      <c r="TUI1002" t="s">
        <v>2074</v>
      </c>
      <c r="TUJ1002" t="s">
        <v>2074</v>
      </c>
      <c r="TUK1002" t="s">
        <v>2074</v>
      </c>
      <c r="TUL1002" t="s">
        <v>2074</v>
      </c>
      <c r="TUM1002" t="s">
        <v>2074</v>
      </c>
      <c r="TUN1002" t="s">
        <v>2074</v>
      </c>
      <c r="TUO1002" t="s">
        <v>2074</v>
      </c>
      <c r="TUP1002" t="s">
        <v>2074</v>
      </c>
      <c r="TUQ1002" t="s">
        <v>2074</v>
      </c>
      <c r="TUR1002" t="s">
        <v>2074</v>
      </c>
      <c r="TUS1002" t="s">
        <v>2074</v>
      </c>
      <c r="TUT1002" t="s">
        <v>2074</v>
      </c>
      <c r="TUU1002" t="s">
        <v>2074</v>
      </c>
      <c r="TUV1002" t="s">
        <v>2074</v>
      </c>
      <c r="TUW1002" t="s">
        <v>2074</v>
      </c>
      <c r="TUX1002" t="s">
        <v>2074</v>
      </c>
      <c r="TUY1002" t="s">
        <v>2074</v>
      </c>
      <c r="TUZ1002" t="s">
        <v>2074</v>
      </c>
      <c r="TVA1002" t="s">
        <v>2074</v>
      </c>
      <c r="TVB1002" t="s">
        <v>2074</v>
      </c>
      <c r="TVC1002" t="s">
        <v>2074</v>
      </c>
      <c r="TVD1002" t="s">
        <v>2074</v>
      </c>
      <c r="TVE1002" t="s">
        <v>2074</v>
      </c>
      <c r="TVF1002" t="s">
        <v>2074</v>
      </c>
      <c r="TVG1002" t="s">
        <v>2074</v>
      </c>
      <c r="TVH1002" t="s">
        <v>2074</v>
      </c>
      <c r="TVI1002" t="s">
        <v>2074</v>
      </c>
      <c r="TVJ1002" t="s">
        <v>2074</v>
      </c>
      <c r="TVK1002" t="s">
        <v>2074</v>
      </c>
      <c r="TVL1002" t="s">
        <v>2074</v>
      </c>
      <c r="TVM1002" t="s">
        <v>2074</v>
      </c>
      <c r="TVN1002" t="s">
        <v>2074</v>
      </c>
      <c r="TVO1002" t="s">
        <v>2074</v>
      </c>
      <c r="TVP1002" t="s">
        <v>2074</v>
      </c>
      <c r="TVQ1002" t="s">
        <v>2074</v>
      </c>
      <c r="TVR1002" t="s">
        <v>2074</v>
      </c>
      <c r="TVS1002" t="s">
        <v>2074</v>
      </c>
      <c r="TVT1002" t="s">
        <v>2074</v>
      </c>
      <c r="TVU1002" t="s">
        <v>2074</v>
      </c>
      <c r="TVV1002" t="s">
        <v>2074</v>
      </c>
      <c r="TVW1002" t="s">
        <v>2074</v>
      </c>
      <c r="TVX1002" t="s">
        <v>2074</v>
      </c>
      <c r="TVY1002" t="s">
        <v>2074</v>
      </c>
      <c r="TVZ1002" t="s">
        <v>2074</v>
      </c>
      <c r="TWA1002" t="s">
        <v>2074</v>
      </c>
      <c r="TWB1002" t="s">
        <v>2074</v>
      </c>
      <c r="TWC1002" t="s">
        <v>2074</v>
      </c>
      <c r="TWD1002" t="s">
        <v>2074</v>
      </c>
      <c r="TWE1002" t="s">
        <v>2074</v>
      </c>
      <c r="TWF1002" t="s">
        <v>2074</v>
      </c>
      <c r="TWG1002" t="s">
        <v>2074</v>
      </c>
      <c r="TWH1002" t="s">
        <v>2074</v>
      </c>
      <c r="TWI1002" t="s">
        <v>2074</v>
      </c>
      <c r="TWJ1002" t="s">
        <v>2074</v>
      </c>
      <c r="TWK1002" t="s">
        <v>2074</v>
      </c>
      <c r="TWL1002" t="s">
        <v>2074</v>
      </c>
      <c r="TWM1002" t="s">
        <v>2074</v>
      </c>
      <c r="TWN1002" t="s">
        <v>2074</v>
      </c>
      <c r="TWO1002" t="s">
        <v>2074</v>
      </c>
      <c r="TWP1002" t="s">
        <v>2074</v>
      </c>
      <c r="TWQ1002" t="s">
        <v>2074</v>
      </c>
      <c r="TWR1002" t="s">
        <v>2074</v>
      </c>
      <c r="TWS1002" t="s">
        <v>2074</v>
      </c>
      <c r="TWT1002" t="s">
        <v>2074</v>
      </c>
      <c r="TWU1002" t="s">
        <v>2074</v>
      </c>
      <c r="TWV1002" t="s">
        <v>2074</v>
      </c>
      <c r="TWW1002" t="s">
        <v>2074</v>
      </c>
      <c r="TWX1002" t="s">
        <v>2074</v>
      </c>
      <c r="TWY1002" t="s">
        <v>2074</v>
      </c>
      <c r="TWZ1002" t="s">
        <v>2074</v>
      </c>
      <c r="TXA1002" t="s">
        <v>2074</v>
      </c>
      <c r="TXB1002" t="s">
        <v>2074</v>
      </c>
      <c r="TXC1002" t="s">
        <v>2074</v>
      </c>
      <c r="TXD1002" t="s">
        <v>2074</v>
      </c>
      <c r="TXE1002" t="s">
        <v>2074</v>
      </c>
      <c r="TXF1002" t="s">
        <v>2074</v>
      </c>
      <c r="TXG1002" t="s">
        <v>2074</v>
      </c>
      <c r="TXH1002" t="s">
        <v>2074</v>
      </c>
      <c r="TXI1002" t="s">
        <v>2074</v>
      </c>
      <c r="TXJ1002" t="s">
        <v>2074</v>
      </c>
      <c r="TXK1002" t="s">
        <v>2074</v>
      </c>
      <c r="TXL1002" t="s">
        <v>2074</v>
      </c>
      <c r="TXM1002" t="s">
        <v>2074</v>
      </c>
      <c r="TXN1002" t="s">
        <v>2074</v>
      </c>
      <c r="TXO1002" t="s">
        <v>2074</v>
      </c>
      <c r="TXP1002" t="s">
        <v>2074</v>
      </c>
      <c r="TXQ1002" t="s">
        <v>2074</v>
      </c>
      <c r="TXR1002" t="s">
        <v>2074</v>
      </c>
      <c r="TXS1002" t="s">
        <v>2074</v>
      </c>
      <c r="TXT1002" t="s">
        <v>2074</v>
      </c>
      <c r="TXU1002" t="s">
        <v>2074</v>
      </c>
      <c r="TXV1002" t="s">
        <v>2074</v>
      </c>
      <c r="TXW1002" t="s">
        <v>2074</v>
      </c>
      <c r="TXX1002" t="s">
        <v>2074</v>
      </c>
      <c r="TXY1002" t="s">
        <v>2074</v>
      </c>
      <c r="TXZ1002" t="s">
        <v>2074</v>
      </c>
      <c r="TYA1002" t="s">
        <v>2074</v>
      </c>
      <c r="TYB1002" t="s">
        <v>2074</v>
      </c>
      <c r="TYC1002" t="s">
        <v>2074</v>
      </c>
      <c r="TYD1002" t="s">
        <v>2074</v>
      </c>
      <c r="TYE1002" t="s">
        <v>2074</v>
      </c>
      <c r="TYF1002" t="s">
        <v>2074</v>
      </c>
      <c r="TYG1002" t="s">
        <v>2074</v>
      </c>
      <c r="TYH1002" t="s">
        <v>2074</v>
      </c>
      <c r="TYI1002" t="s">
        <v>2074</v>
      </c>
      <c r="TYJ1002" t="s">
        <v>2074</v>
      </c>
      <c r="TYK1002" t="s">
        <v>2074</v>
      </c>
      <c r="TYL1002" t="s">
        <v>2074</v>
      </c>
      <c r="TYM1002" t="s">
        <v>2074</v>
      </c>
      <c r="TYN1002" t="s">
        <v>2074</v>
      </c>
      <c r="TYO1002" t="s">
        <v>2074</v>
      </c>
      <c r="TYP1002" t="s">
        <v>2074</v>
      </c>
      <c r="TYQ1002" t="s">
        <v>2074</v>
      </c>
      <c r="TYR1002" t="s">
        <v>2074</v>
      </c>
      <c r="TYS1002" t="s">
        <v>2074</v>
      </c>
      <c r="TYT1002" t="s">
        <v>2074</v>
      </c>
      <c r="TYU1002" t="s">
        <v>2074</v>
      </c>
      <c r="TYV1002" t="s">
        <v>2074</v>
      </c>
      <c r="TYW1002" t="s">
        <v>2074</v>
      </c>
      <c r="TYX1002" t="s">
        <v>2074</v>
      </c>
      <c r="TYY1002" t="s">
        <v>2074</v>
      </c>
      <c r="TYZ1002" t="s">
        <v>2074</v>
      </c>
      <c r="TZA1002" t="s">
        <v>2074</v>
      </c>
      <c r="TZB1002" t="s">
        <v>2074</v>
      </c>
      <c r="TZC1002" t="s">
        <v>2074</v>
      </c>
      <c r="TZD1002" t="s">
        <v>2074</v>
      </c>
      <c r="TZE1002" t="s">
        <v>2074</v>
      </c>
      <c r="TZF1002" t="s">
        <v>2074</v>
      </c>
      <c r="TZG1002" t="s">
        <v>2074</v>
      </c>
      <c r="TZH1002" t="s">
        <v>2074</v>
      </c>
      <c r="TZI1002" t="s">
        <v>2074</v>
      </c>
      <c r="TZJ1002" t="s">
        <v>2074</v>
      </c>
      <c r="TZK1002" t="s">
        <v>2074</v>
      </c>
      <c r="TZL1002" t="s">
        <v>2074</v>
      </c>
      <c r="TZM1002" t="s">
        <v>2074</v>
      </c>
      <c r="TZN1002" t="s">
        <v>2074</v>
      </c>
      <c r="TZO1002" t="s">
        <v>2074</v>
      </c>
      <c r="TZP1002" t="s">
        <v>2074</v>
      </c>
      <c r="TZQ1002" t="s">
        <v>2074</v>
      </c>
      <c r="TZR1002" t="s">
        <v>2074</v>
      </c>
      <c r="TZS1002" t="s">
        <v>2074</v>
      </c>
      <c r="TZT1002" t="s">
        <v>2074</v>
      </c>
      <c r="TZU1002" t="s">
        <v>2074</v>
      </c>
      <c r="TZV1002" t="s">
        <v>2074</v>
      </c>
      <c r="TZW1002" t="s">
        <v>2074</v>
      </c>
      <c r="TZX1002" t="s">
        <v>2074</v>
      </c>
      <c r="TZY1002" t="s">
        <v>2074</v>
      </c>
      <c r="TZZ1002" t="s">
        <v>2074</v>
      </c>
      <c r="UAA1002" t="s">
        <v>2074</v>
      </c>
      <c r="UAB1002" t="s">
        <v>2074</v>
      </c>
      <c r="UAC1002" t="s">
        <v>2074</v>
      </c>
      <c r="UAD1002" t="s">
        <v>2074</v>
      </c>
      <c r="UAE1002" t="s">
        <v>2074</v>
      </c>
      <c r="UAF1002" t="s">
        <v>2074</v>
      </c>
      <c r="UAG1002" t="s">
        <v>2074</v>
      </c>
      <c r="UAH1002" t="s">
        <v>2074</v>
      </c>
      <c r="UAI1002" t="s">
        <v>2074</v>
      </c>
      <c r="UAJ1002" t="s">
        <v>2074</v>
      </c>
      <c r="UAK1002" t="s">
        <v>2074</v>
      </c>
      <c r="UAL1002" t="s">
        <v>2074</v>
      </c>
      <c r="UAM1002" t="s">
        <v>2074</v>
      </c>
      <c r="UAN1002" t="s">
        <v>2074</v>
      </c>
      <c r="UAO1002" t="s">
        <v>2074</v>
      </c>
      <c r="UAP1002" t="s">
        <v>2074</v>
      </c>
      <c r="UAQ1002" t="s">
        <v>2074</v>
      </c>
      <c r="UAR1002" t="s">
        <v>2074</v>
      </c>
      <c r="UAS1002" t="s">
        <v>2074</v>
      </c>
      <c r="UAT1002" t="s">
        <v>2074</v>
      </c>
      <c r="UAU1002" t="s">
        <v>2074</v>
      </c>
      <c r="UAV1002" t="s">
        <v>2074</v>
      </c>
      <c r="UAW1002" t="s">
        <v>2074</v>
      </c>
      <c r="UAX1002" t="s">
        <v>2074</v>
      </c>
      <c r="UAY1002" t="s">
        <v>2074</v>
      </c>
      <c r="UAZ1002" t="s">
        <v>2074</v>
      </c>
      <c r="UBA1002" t="s">
        <v>2074</v>
      </c>
      <c r="UBB1002" t="s">
        <v>2074</v>
      </c>
      <c r="UBC1002" t="s">
        <v>2074</v>
      </c>
      <c r="UBD1002" t="s">
        <v>2074</v>
      </c>
      <c r="UBE1002" t="s">
        <v>2074</v>
      </c>
      <c r="UBF1002" t="s">
        <v>2074</v>
      </c>
      <c r="UBG1002" t="s">
        <v>2074</v>
      </c>
      <c r="UBH1002" t="s">
        <v>2074</v>
      </c>
      <c r="UBI1002" t="s">
        <v>2074</v>
      </c>
      <c r="UBJ1002" t="s">
        <v>2074</v>
      </c>
      <c r="UBK1002" t="s">
        <v>2074</v>
      </c>
      <c r="UBL1002" t="s">
        <v>2074</v>
      </c>
      <c r="UBM1002" t="s">
        <v>2074</v>
      </c>
      <c r="UBN1002" t="s">
        <v>2074</v>
      </c>
      <c r="UBO1002" t="s">
        <v>2074</v>
      </c>
      <c r="UBP1002" t="s">
        <v>2074</v>
      </c>
      <c r="UBQ1002" t="s">
        <v>2074</v>
      </c>
      <c r="UBR1002" t="s">
        <v>2074</v>
      </c>
      <c r="UBS1002" t="s">
        <v>2074</v>
      </c>
      <c r="UBT1002" t="s">
        <v>2074</v>
      </c>
      <c r="UBU1002" t="s">
        <v>2074</v>
      </c>
      <c r="UBV1002" t="s">
        <v>2074</v>
      </c>
      <c r="UBW1002" t="s">
        <v>2074</v>
      </c>
      <c r="UBX1002" t="s">
        <v>2074</v>
      </c>
      <c r="UBY1002" t="s">
        <v>2074</v>
      </c>
      <c r="UBZ1002" t="s">
        <v>2074</v>
      </c>
      <c r="UCA1002" t="s">
        <v>2074</v>
      </c>
      <c r="UCB1002" t="s">
        <v>2074</v>
      </c>
      <c r="UCC1002" t="s">
        <v>2074</v>
      </c>
      <c r="UCD1002" t="s">
        <v>2074</v>
      </c>
      <c r="UCE1002" t="s">
        <v>2074</v>
      </c>
      <c r="UCF1002" t="s">
        <v>2074</v>
      </c>
      <c r="UCG1002" t="s">
        <v>2074</v>
      </c>
      <c r="UCH1002" t="s">
        <v>2074</v>
      </c>
      <c r="UCI1002" t="s">
        <v>2074</v>
      </c>
      <c r="UCJ1002" t="s">
        <v>2074</v>
      </c>
      <c r="UCK1002" t="s">
        <v>2074</v>
      </c>
      <c r="UCL1002" t="s">
        <v>2074</v>
      </c>
      <c r="UCM1002" t="s">
        <v>2074</v>
      </c>
      <c r="UCN1002" t="s">
        <v>2074</v>
      </c>
      <c r="UCO1002" t="s">
        <v>2074</v>
      </c>
      <c r="UCP1002" t="s">
        <v>2074</v>
      </c>
      <c r="UCQ1002" t="s">
        <v>2074</v>
      </c>
      <c r="UCR1002" t="s">
        <v>2074</v>
      </c>
      <c r="UCS1002" t="s">
        <v>2074</v>
      </c>
      <c r="UCT1002" t="s">
        <v>2074</v>
      </c>
      <c r="UCU1002" t="s">
        <v>2074</v>
      </c>
      <c r="UCV1002" t="s">
        <v>2074</v>
      </c>
      <c r="UCW1002" t="s">
        <v>2074</v>
      </c>
      <c r="UCX1002" t="s">
        <v>2074</v>
      </c>
      <c r="UCY1002" t="s">
        <v>2074</v>
      </c>
      <c r="UCZ1002" t="s">
        <v>2074</v>
      </c>
      <c r="UDA1002" t="s">
        <v>2074</v>
      </c>
      <c r="UDB1002" t="s">
        <v>2074</v>
      </c>
      <c r="UDC1002" t="s">
        <v>2074</v>
      </c>
      <c r="UDD1002" t="s">
        <v>2074</v>
      </c>
      <c r="UDE1002" t="s">
        <v>2074</v>
      </c>
      <c r="UDF1002" t="s">
        <v>2074</v>
      </c>
      <c r="UDG1002" t="s">
        <v>2074</v>
      </c>
      <c r="UDH1002" t="s">
        <v>2074</v>
      </c>
      <c r="UDI1002" t="s">
        <v>2074</v>
      </c>
      <c r="UDJ1002" t="s">
        <v>2074</v>
      </c>
      <c r="UDK1002" t="s">
        <v>2074</v>
      </c>
      <c r="UDL1002" t="s">
        <v>2074</v>
      </c>
      <c r="UDM1002" t="s">
        <v>2074</v>
      </c>
      <c r="UDN1002" t="s">
        <v>2074</v>
      </c>
      <c r="UDO1002" t="s">
        <v>2074</v>
      </c>
      <c r="UDP1002" t="s">
        <v>2074</v>
      </c>
      <c r="UDQ1002" t="s">
        <v>2074</v>
      </c>
      <c r="UDR1002" t="s">
        <v>2074</v>
      </c>
      <c r="UDS1002" t="s">
        <v>2074</v>
      </c>
      <c r="UDT1002" t="s">
        <v>2074</v>
      </c>
      <c r="UDU1002" t="s">
        <v>2074</v>
      </c>
      <c r="UDV1002" t="s">
        <v>2074</v>
      </c>
      <c r="UDW1002" t="s">
        <v>2074</v>
      </c>
      <c r="UDX1002" t="s">
        <v>2074</v>
      </c>
      <c r="UDY1002" t="s">
        <v>2074</v>
      </c>
      <c r="UDZ1002" t="s">
        <v>2074</v>
      </c>
      <c r="UEA1002" t="s">
        <v>2074</v>
      </c>
      <c r="UEB1002" t="s">
        <v>2074</v>
      </c>
      <c r="UEC1002" t="s">
        <v>2074</v>
      </c>
      <c r="UED1002" t="s">
        <v>2074</v>
      </c>
      <c r="UEE1002" t="s">
        <v>2074</v>
      </c>
      <c r="UEF1002" t="s">
        <v>2074</v>
      </c>
      <c r="UEG1002" t="s">
        <v>2074</v>
      </c>
      <c r="UEH1002" t="s">
        <v>2074</v>
      </c>
      <c r="UEI1002" t="s">
        <v>2074</v>
      </c>
      <c r="UEJ1002" t="s">
        <v>2074</v>
      </c>
      <c r="UEK1002" t="s">
        <v>2074</v>
      </c>
      <c r="UEL1002" t="s">
        <v>2074</v>
      </c>
      <c r="UEM1002" t="s">
        <v>2074</v>
      </c>
      <c r="UEN1002" t="s">
        <v>2074</v>
      </c>
      <c r="UEO1002" t="s">
        <v>2074</v>
      </c>
      <c r="UEP1002" t="s">
        <v>2074</v>
      </c>
      <c r="UEQ1002" t="s">
        <v>2074</v>
      </c>
      <c r="UER1002" t="s">
        <v>2074</v>
      </c>
      <c r="UES1002" t="s">
        <v>2074</v>
      </c>
      <c r="UET1002" t="s">
        <v>2074</v>
      </c>
      <c r="UEU1002" t="s">
        <v>2074</v>
      </c>
      <c r="UEV1002" t="s">
        <v>2074</v>
      </c>
      <c r="UEW1002" t="s">
        <v>2074</v>
      </c>
      <c r="UEX1002" t="s">
        <v>2074</v>
      </c>
      <c r="UEY1002" t="s">
        <v>2074</v>
      </c>
      <c r="UEZ1002" t="s">
        <v>2074</v>
      </c>
      <c r="UFA1002" t="s">
        <v>2074</v>
      </c>
      <c r="UFB1002" t="s">
        <v>2074</v>
      </c>
      <c r="UFC1002" t="s">
        <v>2074</v>
      </c>
      <c r="UFD1002" t="s">
        <v>2074</v>
      </c>
      <c r="UFE1002" t="s">
        <v>2074</v>
      </c>
      <c r="UFF1002" t="s">
        <v>2074</v>
      </c>
      <c r="UFG1002" t="s">
        <v>2074</v>
      </c>
      <c r="UFH1002" t="s">
        <v>2074</v>
      </c>
      <c r="UFI1002" t="s">
        <v>2074</v>
      </c>
      <c r="UFJ1002" t="s">
        <v>2074</v>
      </c>
      <c r="UFK1002" t="s">
        <v>2074</v>
      </c>
      <c r="UFL1002" t="s">
        <v>2074</v>
      </c>
      <c r="UFM1002" t="s">
        <v>2074</v>
      </c>
      <c r="UFN1002" t="s">
        <v>2074</v>
      </c>
      <c r="UFO1002" t="s">
        <v>2074</v>
      </c>
      <c r="UFP1002" t="s">
        <v>2074</v>
      </c>
      <c r="UFQ1002" t="s">
        <v>2074</v>
      </c>
      <c r="UFR1002" t="s">
        <v>2074</v>
      </c>
      <c r="UFS1002" t="s">
        <v>2074</v>
      </c>
      <c r="UFT1002" t="s">
        <v>2074</v>
      </c>
      <c r="UFU1002" t="s">
        <v>2074</v>
      </c>
      <c r="UFV1002" t="s">
        <v>2074</v>
      </c>
      <c r="UFW1002" t="s">
        <v>2074</v>
      </c>
      <c r="UFX1002" t="s">
        <v>2074</v>
      </c>
      <c r="UFY1002" t="s">
        <v>2074</v>
      </c>
      <c r="UFZ1002" t="s">
        <v>2074</v>
      </c>
      <c r="UGA1002" t="s">
        <v>2074</v>
      </c>
      <c r="UGB1002" t="s">
        <v>2074</v>
      </c>
      <c r="UGC1002" t="s">
        <v>2074</v>
      </c>
      <c r="UGD1002" t="s">
        <v>2074</v>
      </c>
      <c r="UGE1002" t="s">
        <v>2074</v>
      </c>
      <c r="UGF1002" t="s">
        <v>2074</v>
      </c>
      <c r="UGG1002" t="s">
        <v>2074</v>
      </c>
      <c r="UGH1002" t="s">
        <v>2074</v>
      </c>
      <c r="UGI1002" t="s">
        <v>2074</v>
      </c>
      <c r="UGJ1002" t="s">
        <v>2074</v>
      </c>
      <c r="UGK1002" t="s">
        <v>2074</v>
      </c>
      <c r="UGL1002" t="s">
        <v>2074</v>
      </c>
      <c r="UGM1002" t="s">
        <v>2074</v>
      </c>
      <c r="UGN1002" t="s">
        <v>2074</v>
      </c>
      <c r="UGO1002" t="s">
        <v>2074</v>
      </c>
      <c r="UGP1002" t="s">
        <v>2074</v>
      </c>
      <c r="UGQ1002" t="s">
        <v>2074</v>
      </c>
      <c r="UGR1002" t="s">
        <v>2074</v>
      </c>
      <c r="UGS1002" t="s">
        <v>2074</v>
      </c>
      <c r="UGT1002" t="s">
        <v>2074</v>
      </c>
      <c r="UGU1002" t="s">
        <v>2074</v>
      </c>
      <c r="UGV1002" t="s">
        <v>2074</v>
      </c>
      <c r="UGW1002" t="s">
        <v>2074</v>
      </c>
      <c r="UGX1002" t="s">
        <v>2074</v>
      </c>
      <c r="UGY1002" t="s">
        <v>2074</v>
      </c>
      <c r="UGZ1002" t="s">
        <v>2074</v>
      </c>
      <c r="UHA1002" t="s">
        <v>2074</v>
      </c>
      <c r="UHB1002" t="s">
        <v>2074</v>
      </c>
      <c r="UHC1002" t="s">
        <v>2074</v>
      </c>
      <c r="UHD1002" t="s">
        <v>2074</v>
      </c>
      <c r="UHE1002" t="s">
        <v>2074</v>
      </c>
      <c r="UHF1002" t="s">
        <v>2074</v>
      </c>
      <c r="UHG1002" t="s">
        <v>2074</v>
      </c>
      <c r="UHH1002" t="s">
        <v>2074</v>
      </c>
      <c r="UHI1002" t="s">
        <v>2074</v>
      </c>
      <c r="UHJ1002" t="s">
        <v>2074</v>
      </c>
      <c r="UHK1002" t="s">
        <v>2074</v>
      </c>
      <c r="UHL1002" t="s">
        <v>2074</v>
      </c>
      <c r="UHM1002" t="s">
        <v>2074</v>
      </c>
      <c r="UHN1002" t="s">
        <v>2074</v>
      </c>
      <c r="UHO1002" t="s">
        <v>2074</v>
      </c>
      <c r="UHP1002" t="s">
        <v>2074</v>
      </c>
      <c r="UHQ1002" t="s">
        <v>2074</v>
      </c>
      <c r="UHR1002" t="s">
        <v>2074</v>
      </c>
      <c r="UHS1002" t="s">
        <v>2074</v>
      </c>
      <c r="UHT1002" t="s">
        <v>2074</v>
      </c>
      <c r="UHU1002" t="s">
        <v>2074</v>
      </c>
      <c r="UHV1002" t="s">
        <v>2074</v>
      </c>
      <c r="UHW1002" t="s">
        <v>2074</v>
      </c>
      <c r="UHX1002" t="s">
        <v>2074</v>
      </c>
      <c r="UHY1002" t="s">
        <v>2074</v>
      </c>
      <c r="UHZ1002" t="s">
        <v>2074</v>
      </c>
      <c r="UIA1002" t="s">
        <v>2074</v>
      </c>
      <c r="UIB1002" t="s">
        <v>2074</v>
      </c>
      <c r="UIC1002" t="s">
        <v>2074</v>
      </c>
      <c r="UID1002" t="s">
        <v>2074</v>
      </c>
      <c r="UIE1002" t="s">
        <v>2074</v>
      </c>
      <c r="UIF1002" t="s">
        <v>2074</v>
      </c>
      <c r="UIG1002" t="s">
        <v>2074</v>
      </c>
      <c r="UIH1002" t="s">
        <v>2074</v>
      </c>
      <c r="UII1002" t="s">
        <v>2074</v>
      </c>
      <c r="UIJ1002" t="s">
        <v>2074</v>
      </c>
      <c r="UIK1002" t="s">
        <v>2074</v>
      </c>
      <c r="UIL1002" t="s">
        <v>2074</v>
      </c>
      <c r="UIM1002" t="s">
        <v>2074</v>
      </c>
      <c r="UIN1002" t="s">
        <v>2074</v>
      </c>
      <c r="UIO1002" t="s">
        <v>2074</v>
      </c>
      <c r="UIP1002" t="s">
        <v>2074</v>
      </c>
      <c r="UIQ1002" t="s">
        <v>2074</v>
      </c>
      <c r="UIR1002" t="s">
        <v>2074</v>
      </c>
      <c r="UIS1002" t="s">
        <v>2074</v>
      </c>
      <c r="UIT1002" t="s">
        <v>2074</v>
      </c>
      <c r="UIU1002" t="s">
        <v>2074</v>
      </c>
      <c r="UIV1002" t="s">
        <v>2074</v>
      </c>
      <c r="UIW1002" t="s">
        <v>2074</v>
      </c>
      <c r="UIX1002" t="s">
        <v>2074</v>
      </c>
      <c r="UIY1002" t="s">
        <v>2074</v>
      </c>
      <c r="UIZ1002" t="s">
        <v>2074</v>
      </c>
      <c r="UJA1002" t="s">
        <v>2074</v>
      </c>
      <c r="UJB1002" t="s">
        <v>2074</v>
      </c>
      <c r="UJC1002" t="s">
        <v>2074</v>
      </c>
      <c r="UJD1002" t="s">
        <v>2074</v>
      </c>
      <c r="UJE1002" t="s">
        <v>2074</v>
      </c>
      <c r="UJF1002" t="s">
        <v>2074</v>
      </c>
      <c r="UJG1002" t="s">
        <v>2074</v>
      </c>
      <c r="UJH1002" t="s">
        <v>2074</v>
      </c>
      <c r="UJI1002" t="s">
        <v>2074</v>
      </c>
      <c r="UJJ1002" t="s">
        <v>2074</v>
      </c>
      <c r="UJK1002" t="s">
        <v>2074</v>
      </c>
      <c r="UJL1002" t="s">
        <v>2074</v>
      </c>
      <c r="UJM1002" t="s">
        <v>2074</v>
      </c>
      <c r="UJN1002" t="s">
        <v>2074</v>
      </c>
      <c r="UJO1002" t="s">
        <v>2074</v>
      </c>
      <c r="UJP1002" t="s">
        <v>2074</v>
      </c>
      <c r="UJQ1002" t="s">
        <v>2074</v>
      </c>
      <c r="UJR1002" t="s">
        <v>2074</v>
      </c>
      <c r="UJS1002" t="s">
        <v>2074</v>
      </c>
      <c r="UJT1002" t="s">
        <v>2074</v>
      </c>
      <c r="UJU1002" t="s">
        <v>2074</v>
      </c>
      <c r="UJV1002" t="s">
        <v>2074</v>
      </c>
      <c r="UJW1002" t="s">
        <v>2074</v>
      </c>
      <c r="UJX1002" t="s">
        <v>2074</v>
      </c>
      <c r="UJY1002" t="s">
        <v>2074</v>
      </c>
      <c r="UJZ1002" t="s">
        <v>2074</v>
      </c>
      <c r="UKA1002" t="s">
        <v>2074</v>
      </c>
      <c r="UKB1002" t="s">
        <v>2074</v>
      </c>
      <c r="UKC1002" t="s">
        <v>2074</v>
      </c>
      <c r="UKD1002" t="s">
        <v>2074</v>
      </c>
      <c r="UKE1002" t="s">
        <v>2074</v>
      </c>
      <c r="UKF1002" t="s">
        <v>2074</v>
      </c>
      <c r="UKG1002" t="s">
        <v>2074</v>
      </c>
      <c r="UKH1002" t="s">
        <v>2074</v>
      </c>
      <c r="UKI1002" t="s">
        <v>2074</v>
      </c>
      <c r="UKJ1002" t="s">
        <v>2074</v>
      </c>
      <c r="UKK1002" t="s">
        <v>2074</v>
      </c>
      <c r="UKL1002" t="s">
        <v>2074</v>
      </c>
      <c r="UKM1002" t="s">
        <v>2074</v>
      </c>
      <c r="UKN1002" t="s">
        <v>2074</v>
      </c>
      <c r="UKO1002" t="s">
        <v>2074</v>
      </c>
      <c r="UKP1002" t="s">
        <v>2074</v>
      </c>
      <c r="UKQ1002" t="s">
        <v>2074</v>
      </c>
      <c r="UKR1002" t="s">
        <v>2074</v>
      </c>
      <c r="UKS1002" t="s">
        <v>2074</v>
      </c>
      <c r="UKT1002" t="s">
        <v>2074</v>
      </c>
      <c r="UKU1002" t="s">
        <v>2074</v>
      </c>
      <c r="UKV1002" t="s">
        <v>2074</v>
      </c>
      <c r="UKW1002" t="s">
        <v>2074</v>
      </c>
      <c r="UKX1002" t="s">
        <v>2074</v>
      </c>
      <c r="UKY1002" t="s">
        <v>2074</v>
      </c>
      <c r="UKZ1002" t="s">
        <v>2074</v>
      </c>
      <c r="ULA1002" t="s">
        <v>2074</v>
      </c>
      <c r="ULB1002" t="s">
        <v>2074</v>
      </c>
      <c r="ULC1002" t="s">
        <v>2074</v>
      </c>
      <c r="ULD1002" t="s">
        <v>2074</v>
      </c>
      <c r="ULE1002" t="s">
        <v>2074</v>
      </c>
      <c r="ULF1002" t="s">
        <v>2074</v>
      </c>
      <c r="ULG1002" t="s">
        <v>2074</v>
      </c>
      <c r="ULH1002" t="s">
        <v>2074</v>
      </c>
      <c r="ULI1002" t="s">
        <v>2074</v>
      </c>
      <c r="ULJ1002" t="s">
        <v>2074</v>
      </c>
      <c r="ULK1002" t="s">
        <v>2074</v>
      </c>
      <c r="ULL1002" t="s">
        <v>2074</v>
      </c>
      <c r="ULM1002" t="s">
        <v>2074</v>
      </c>
      <c r="ULN1002" t="s">
        <v>2074</v>
      </c>
      <c r="ULO1002" t="s">
        <v>2074</v>
      </c>
      <c r="ULP1002" t="s">
        <v>2074</v>
      </c>
      <c r="ULQ1002" t="s">
        <v>2074</v>
      </c>
      <c r="ULR1002" t="s">
        <v>2074</v>
      </c>
      <c r="ULS1002" t="s">
        <v>2074</v>
      </c>
      <c r="ULT1002" t="s">
        <v>2074</v>
      </c>
      <c r="ULU1002" t="s">
        <v>2074</v>
      </c>
      <c r="ULV1002" t="s">
        <v>2074</v>
      </c>
      <c r="ULW1002" t="s">
        <v>2074</v>
      </c>
      <c r="ULX1002" t="s">
        <v>2074</v>
      </c>
      <c r="ULY1002" t="s">
        <v>2074</v>
      </c>
      <c r="ULZ1002" t="s">
        <v>2074</v>
      </c>
      <c r="UMA1002" t="s">
        <v>2074</v>
      </c>
      <c r="UMB1002" t="s">
        <v>2074</v>
      </c>
      <c r="UMC1002" t="s">
        <v>2074</v>
      </c>
      <c r="UMD1002" t="s">
        <v>2074</v>
      </c>
      <c r="UME1002" t="s">
        <v>2074</v>
      </c>
      <c r="UMF1002" t="s">
        <v>2074</v>
      </c>
      <c r="UMG1002" t="s">
        <v>2074</v>
      </c>
      <c r="UMH1002" t="s">
        <v>2074</v>
      </c>
      <c r="UMI1002" t="s">
        <v>2074</v>
      </c>
      <c r="UMJ1002" t="s">
        <v>2074</v>
      </c>
      <c r="UMK1002" t="s">
        <v>2074</v>
      </c>
      <c r="UML1002" t="s">
        <v>2074</v>
      </c>
      <c r="UMM1002" t="s">
        <v>2074</v>
      </c>
      <c r="UMN1002" t="s">
        <v>2074</v>
      </c>
      <c r="UMO1002" t="s">
        <v>2074</v>
      </c>
      <c r="UMP1002" t="s">
        <v>2074</v>
      </c>
      <c r="UMQ1002" t="s">
        <v>2074</v>
      </c>
      <c r="UMR1002" t="s">
        <v>2074</v>
      </c>
      <c r="UMS1002" t="s">
        <v>2074</v>
      </c>
      <c r="UMT1002" t="s">
        <v>2074</v>
      </c>
      <c r="UMU1002" t="s">
        <v>2074</v>
      </c>
      <c r="UMV1002" t="s">
        <v>2074</v>
      </c>
      <c r="UMW1002" t="s">
        <v>2074</v>
      </c>
      <c r="UMX1002" t="s">
        <v>2074</v>
      </c>
      <c r="UMY1002" t="s">
        <v>2074</v>
      </c>
      <c r="UMZ1002" t="s">
        <v>2074</v>
      </c>
      <c r="UNA1002" t="s">
        <v>2074</v>
      </c>
      <c r="UNB1002" t="s">
        <v>2074</v>
      </c>
      <c r="UNC1002" t="s">
        <v>2074</v>
      </c>
      <c r="UND1002" t="s">
        <v>2074</v>
      </c>
      <c r="UNE1002" t="s">
        <v>2074</v>
      </c>
      <c r="UNF1002" t="s">
        <v>2074</v>
      </c>
      <c r="UNG1002" t="s">
        <v>2074</v>
      </c>
      <c r="UNH1002" t="s">
        <v>2074</v>
      </c>
      <c r="UNI1002" t="s">
        <v>2074</v>
      </c>
      <c r="UNJ1002" t="s">
        <v>2074</v>
      </c>
      <c r="UNK1002" t="s">
        <v>2074</v>
      </c>
      <c r="UNL1002" t="s">
        <v>2074</v>
      </c>
      <c r="UNM1002" t="s">
        <v>2074</v>
      </c>
      <c r="UNN1002" t="s">
        <v>2074</v>
      </c>
      <c r="UNO1002" t="s">
        <v>2074</v>
      </c>
      <c r="UNP1002" t="s">
        <v>2074</v>
      </c>
      <c r="UNQ1002" t="s">
        <v>2074</v>
      </c>
      <c r="UNR1002" t="s">
        <v>2074</v>
      </c>
      <c r="UNS1002" t="s">
        <v>2074</v>
      </c>
      <c r="UNT1002" t="s">
        <v>2074</v>
      </c>
      <c r="UNU1002" t="s">
        <v>2074</v>
      </c>
      <c r="UNV1002" t="s">
        <v>2074</v>
      </c>
      <c r="UNW1002" t="s">
        <v>2074</v>
      </c>
      <c r="UNX1002" t="s">
        <v>2074</v>
      </c>
      <c r="UNY1002" t="s">
        <v>2074</v>
      </c>
      <c r="UNZ1002" t="s">
        <v>2074</v>
      </c>
      <c r="UOA1002" t="s">
        <v>2074</v>
      </c>
      <c r="UOB1002" t="s">
        <v>2074</v>
      </c>
      <c r="UOC1002" t="s">
        <v>2074</v>
      </c>
      <c r="UOD1002" t="s">
        <v>2074</v>
      </c>
      <c r="UOE1002" t="s">
        <v>2074</v>
      </c>
      <c r="UOF1002" t="s">
        <v>2074</v>
      </c>
      <c r="UOG1002" t="s">
        <v>2074</v>
      </c>
      <c r="UOH1002" t="s">
        <v>2074</v>
      </c>
      <c r="UOI1002" t="s">
        <v>2074</v>
      </c>
      <c r="UOJ1002" t="s">
        <v>2074</v>
      </c>
      <c r="UOK1002" t="s">
        <v>2074</v>
      </c>
      <c r="UOL1002" t="s">
        <v>2074</v>
      </c>
      <c r="UOM1002" t="s">
        <v>2074</v>
      </c>
      <c r="UON1002" t="s">
        <v>2074</v>
      </c>
      <c r="UOO1002" t="s">
        <v>2074</v>
      </c>
      <c r="UOP1002" t="s">
        <v>2074</v>
      </c>
      <c r="UOQ1002" t="s">
        <v>2074</v>
      </c>
      <c r="UOR1002" t="s">
        <v>2074</v>
      </c>
      <c r="UOS1002" t="s">
        <v>2074</v>
      </c>
      <c r="UOT1002" t="s">
        <v>2074</v>
      </c>
      <c r="UOU1002" t="s">
        <v>2074</v>
      </c>
      <c r="UOV1002" t="s">
        <v>2074</v>
      </c>
      <c r="UOW1002" t="s">
        <v>2074</v>
      </c>
      <c r="UOX1002" t="s">
        <v>2074</v>
      </c>
      <c r="UOY1002" t="s">
        <v>2074</v>
      </c>
      <c r="UOZ1002" t="s">
        <v>2074</v>
      </c>
      <c r="UPA1002" t="s">
        <v>2074</v>
      </c>
      <c r="UPB1002" t="s">
        <v>2074</v>
      </c>
      <c r="UPC1002" t="s">
        <v>2074</v>
      </c>
      <c r="UPD1002" t="s">
        <v>2074</v>
      </c>
      <c r="UPE1002" t="s">
        <v>2074</v>
      </c>
      <c r="UPF1002" t="s">
        <v>2074</v>
      </c>
      <c r="UPG1002" t="s">
        <v>2074</v>
      </c>
      <c r="UPH1002" t="s">
        <v>2074</v>
      </c>
      <c r="UPI1002" t="s">
        <v>2074</v>
      </c>
      <c r="UPJ1002" t="s">
        <v>2074</v>
      </c>
      <c r="UPK1002" t="s">
        <v>2074</v>
      </c>
      <c r="UPL1002" t="s">
        <v>2074</v>
      </c>
      <c r="UPM1002" t="s">
        <v>2074</v>
      </c>
      <c r="UPN1002" t="s">
        <v>2074</v>
      </c>
      <c r="UPO1002" t="s">
        <v>2074</v>
      </c>
      <c r="UPP1002" t="s">
        <v>2074</v>
      </c>
      <c r="UPQ1002" t="s">
        <v>2074</v>
      </c>
      <c r="UPR1002" t="s">
        <v>2074</v>
      </c>
      <c r="UPS1002" t="s">
        <v>2074</v>
      </c>
      <c r="UPT1002" t="s">
        <v>2074</v>
      </c>
      <c r="UPU1002" t="s">
        <v>2074</v>
      </c>
      <c r="UPV1002" t="s">
        <v>2074</v>
      </c>
      <c r="UPW1002" t="s">
        <v>2074</v>
      </c>
      <c r="UPX1002" t="s">
        <v>2074</v>
      </c>
      <c r="UPY1002" t="s">
        <v>2074</v>
      </c>
      <c r="UPZ1002" t="s">
        <v>2074</v>
      </c>
      <c r="UQA1002" t="s">
        <v>2074</v>
      </c>
      <c r="UQB1002" t="s">
        <v>2074</v>
      </c>
      <c r="UQC1002" t="s">
        <v>2074</v>
      </c>
      <c r="UQD1002" t="s">
        <v>2074</v>
      </c>
      <c r="UQE1002" t="s">
        <v>2074</v>
      </c>
      <c r="UQF1002" t="s">
        <v>2074</v>
      </c>
      <c r="UQG1002" t="s">
        <v>2074</v>
      </c>
      <c r="UQH1002" t="s">
        <v>2074</v>
      </c>
      <c r="UQI1002" t="s">
        <v>2074</v>
      </c>
      <c r="UQJ1002" t="s">
        <v>2074</v>
      </c>
      <c r="UQK1002" t="s">
        <v>2074</v>
      </c>
      <c r="UQL1002" t="s">
        <v>2074</v>
      </c>
      <c r="UQM1002" t="s">
        <v>2074</v>
      </c>
      <c r="UQN1002" t="s">
        <v>2074</v>
      </c>
      <c r="UQO1002" t="s">
        <v>2074</v>
      </c>
      <c r="UQP1002" t="s">
        <v>2074</v>
      </c>
      <c r="UQQ1002" t="s">
        <v>2074</v>
      </c>
      <c r="UQR1002" t="s">
        <v>2074</v>
      </c>
      <c r="UQS1002" t="s">
        <v>2074</v>
      </c>
      <c r="UQT1002" t="s">
        <v>2074</v>
      </c>
      <c r="UQU1002" t="s">
        <v>2074</v>
      </c>
      <c r="UQV1002" t="s">
        <v>2074</v>
      </c>
      <c r="UQW1002" t="s">
        <v>2074</v>
      </c>
      <c r="UQX1002" t="s">
        <v>2074</v>
      </c>
      <c r="UQY1002" t="s">
        <v>2074</v>
      </c>
      <c r="UQZ1002" t="s">
        <v>2074</v>
      </c>
      <c r="URA1002" t="s">
        <v>2074</v>
      </c>
      <c r="URB1002" t="s">
        <v>2074</v>
      </c>
      <c r="URC1002" t="s">
        <v>2074</v>
      </c>
      <c r="URD1002" t="s">
        <v>2074</v>
      </c>
      <c r="URE1002" t="s">
        <v>2074</v>
      </c>
      <c r="URF1002" t="s">
        <v>2074</v>
      </c>
      <c r="URG1002" t="s">
        <v>2074</v>
      </c>
      <c r="URH1002" t="s">
        <v>2074</v>
      </c>
      <c r="URI1002" t="s">
        <v>2074</v>
      </c>
      <c r="URJ1002" t="s">
        <v>2074</v>
      </c>
      <c r="URK1002" t="s">
        <v>2074</v>
      </c>
      <c r="URL1002" t="s">
        <v>2074</v>
      </c>
      <c r="URM1002" t="s">
        <v>2074</v>
      </c>
      <c r="URN1002" t="s">
        <v>2074</v>
      </c>
      <c r="URO1002" t="s">
        <v>2074</v>
      </c>
      <c r="URP1002" t="s">
        <v>2074</v>
      </c>
      <c r="URQ1002" t="s">
        <v>2074</v>
      </c>
      <c r="URR1002" t="s">
        <v>2074</v>
      </c>
      <c r="URS1002" t="s">
        <v>2074</v>
      </c>
      <c r="URT1002" t="s">
        <v>2074</v>
      </c>
      <c r="URU1002" t="s">
        <v>2074</v>
      </c>
      <c r="URV1002" t="s">
        <v>2074</v>
      </c>
      <c r="URW1002" t="s">
        <v>2074</v>
      </c>
      <c r="URX1002" t="s">
        <v>2074</v>
      </c>
      <c r="URY1002" t="s">
        <v>2074</v>
      </c>
      <c r="URZ1002" t="s">
        <v>2074</v>
      </c>
      <c r="USA1002" t="s">
        <v>2074</v>
      </c>
      <c r="USB1002" t="s">
        <v>2074</v>
      </c>
      <c r="USC1002" t="s">
        <v>2074</v>
      </c>
      <c r="USD1002" t="s">
        <v>2074</v>
      </c>
      <c r="USE1002" t="s">
        <v>2074</v>
      </c>
      <c r="USF1002" t="s">
        <v>2074</v>
      </c>
      <c r="USG1002" t="s">
        <v>2074</v>
      </c>
      <c r="USH1002" t="s">
        <v>2074</v>
      </c>
      <c r="USI1002" t="s">
        <v>2074</v>
      </c>
      <c r="USJ1002" t="s">
        <v>2074</v>
      </c>
      <c r="USK1002" t="s">
        <v>2074</v>
      </c>
      <c r="USL1002" t="s">
        <v>2074</v>
      </c>
      <c r="USM1002" t="s">
        <v>2074</v>
      </c>
      <c r="USN1002" t="s">
        <v>2074</v>
      </c>
      <c r="USO1002" t="s">
        <v>2074</v>
      </c>
      <c r="USP1002" t="s">
        <v>2074</v>
      </c>
      <c r="USQ1002" t="s">
        <v>2074</v>
      </c>
      <c r="USR1002" t="s">
        <v>2074</v>
      </c>
      <c r="USS1002" t="s">
        <v>2074</v>
      </c>
      <c r="UST1002" t="s">
        <v>2074</v>
      </c>
      <c r="USU1002" t="s">
        <v>2074</v>
      </c>
      <c r="USV1002" t="s">
        <v>2074</v>
      </c>
      <c r="USW1002" t="s">
        <v>2074</v>
      </c>
      <c r="USX1002" t="s">
        <v>2074</v>
      </c>
      <c r="USY1002" t="s">
        <v>2074</v>
      </c>
      <c r="USZ1002" t="s">
        <v>2074</v>
      </c>
      <c r="UTA1002" t="s">
        <v>2074</v>
      </c>
      <c r="UTB1002" t="s">
        <v>2074</v>
      </c>
      <c r="UTC1002" t="s">
        <v>2074</v>
      </c>
      <c r="UTD1002" t="s">
        <v>2074</v>
      </c>
      <c r="UTE1002" t="s">
        <v>2074</v>
      </c>
      <c r="UTF1002" t="s">
        <v>2074</v>
      </c>
      <c r="UTG1002" t="s">
        <v>2074</v>
      </c>
      <c r="UTH1002" t="s">
        <v>2074</v>
      </c>
      <c r="UTI1002" t="s">
        <v>2074</v>
      </c>
      <c r="UTJ1002" t="s">
        <v>2074</v>
      </c>
      <c r="UTK1002" t="s">
        <v>2074</v>
      </c>
      <c r="UTL1002" t="s">
        <v>2074</v>
      </c>
      <c r="UTM1002" t="s">
        <v>2074</v>
      </c>
      <c r="UTN1002" t="s">
        <v>2074</v>
      </c>
      <c r="UTO1002" t="s">
        <v>2074</v>
      </c>
      <c r="UTP1002" t="s">
        <v>2074</v>
      </c>
      <c r="UTQ1002" t="s">
        <v>2074</v>
      </c>
      <c r="UTR1002" t="s">
        <v>2074</v>
      </c>
      <c r="UTS1002" t="s">
        <v>2074</v>
      </c>
      <c r="UTT1002" t="s">
        <v>2074</v>
      </c>
      <c r="UTU1002" t="s">
        <v>2074</v>
      </c>
      <c r="UTV1002" t="s">
        <v>2074</v>
      </c>
      <c r="UTW1002" t="s">
        <v>2074</v>
      </c>
      <c r="UTX1002" t="s">
        <v>2074</v>
      </c>
      <c r="UTY1002" t="s">
        <v>2074</v>
      </c>
      <c r="UTZ1002" t="s">
        <v>2074</v>
      </c>
      <c r="UUA1002" t="s">
        <v>2074</v>
      </c>
      <c r="UUB1002" t="s">
        <v>2074</v>
      </c>
      <c r="UUC1002" t="s">
        <v>2074</v>
      </c>
      <c r="UUD1002" t="s">
        <v>2074</v>
      </c>
      <c r="UUE1002" t="s">
        <v>2074</v>
      </c>
      <c r="UUF1002" t="s">
        <v>2074</v>
      </c>
      <c r="UUG1002" t="s">
        <v>2074</v>
      </c>
      <c r="UUH1002" t="s">
        <v>2074</v>
      </c>
      <c r="UUI1002" t="s">
        <v>2074</v>
      </c>
      <c r="UUJ1002" t="s">
        <v>2074</v>
      </c>
      <c r="UUK1002" t="s">
        <v>2074</v>
      </c>
      <c r="UUL1002" t="s">
        <v>2074</v>
      </c>
      <c r="UUM1002" t="s">
        <v>2074</v>
      </c>
      <c r="UUN1002" t="s">
        <v>2074</v>
      </c>
      <c r="UUO1002" t="s">
        <v>2074</v>
      </c>
      <c r="UUP1002" t="s">
        <v>2074</v>
      </c>
      <c r="UUQ1002" t="s">
        <v>2074</v>
      </c>
      <c r="UUR1002" t="s">
        <v>2074</v>
      </c>
      <c r="UUS1002" t="s">
        <v>2074</v>
      </c>
      <c r="UUT1002" t="s">
        <v>2074</v>
      </c>
      <c r="UUU1002" t="s">
        <v>2074</v>
      </c>
      <c r="UUV1002" t="s">
        <v>2074</v>
      </c>
      <c r="UUW1002" t="s">
        <v>2074</v>
      </c>
      <c r="UUX1002" t="s">
        <v>2074</v>
      </c>
      <c r="UUY1002" t="s">
        <v>2074</v>
      </c>
      <c r="UUZ1002" t="s">
        <v>2074</v>
      </c>
      <c r="UVA1002" t="s">
        <v>2074</v>
      </c>
      <c r="UVB1002" t="s">
        <v>2074</v>
      </c>
      <c r="UVC1002" t="s">
        <v>2074</v>
      </c>
      <c r="UVD1002" t="s">
        <v>2074</v>
      </c>
      <c r="UVE1002" t="s">
        <v>2074</v>
      </c>
      <c r="UVF1002" t="s">
        <v>2074</v>
      </c>
      <c r="UVG1002" t="s">
        <v>2074</v>
      </c>
      <c r="UVH1002" t="s">
        <v>2074</v>
      </c>
      <c r="UVI1002" t="s">
        <v>2074</v>
      </c>
      <c r="UVJ1002" t="s">
        <v>2074</v>
      </c>
      <c r="UVK1002" t="s">
        <v>2074</v>
      </c>
      <c r="UVL1002" t="s">
        <v>2074</v>
      </c>
      <c r="UVM1002" t="s">
        <v>2074</v>
      </c>
      <c r="UVN1002" t="s">
        <v>2074</v>
      </c>
      <c r="UVO1002" t="s">
        <v>2074</v>
      </c>
      <c r="UVP1002" t="s">
        <v>2074</v>
      </c>
      <c r="UVQ1002" t="s">
        <v>2074</v>
      </c>
      <c r="UVR1002" t="s">
        <v>2074</v>
      </c>
      <c r="UVS1002" t="s">
        <v>2074</v>
      </c>
      <c r="UVT1002" t="s">
        <v>2074</v>
      </c>
      <c r="UVU1002" t="s">
        <v>2074</v>
      </c>
      <c r="UVV1002" t="s">
        <v>2074</v>
      </c>
      <c r="UVW1002" t="s">
        <v>2074</v>
      </c>
      <c r="UVX1002" t="s">
        <v>2074</v>
      </c>
      <c r="UVY1002" t="s">
        <v>2074</v>
      </c>
      <c r="UVZ1002" t="s">
        <v>2074</v>
      </c>
      <c r="UWA1002" t="s">
        <v>2074</v>
      </c>
      <c r="UWB1002" t="s">
        <v>2074</v>
      </c>
      <c r="UWC1002" t="s">
        <v>2074</v>
      </c>
      <c r="UWD1002" t="s">
        <v>2074</v>
      </c>
      <c r="UWE1002" t="s">
        <v>2074</v>
      </c>
      <c r="UWF1002" t="s">
        <v>2074</v>
      </c>
      <c r="UWG1002" t="s">
        <v>2074</v>
      </c>
      <c r="UWH1002" t="s">
        <v>2074</v>
      </c>
      <c r="UWI1002" t="s">
        <v>2074</v>
      </c>
      <c r="UWJ1002" t="s">
        <v>2074</v>
      </c>
      <c r="UWK1002" t="s">
        <v>2074</v>
      </c>
      <c r="UWL1002" t="s">
        <v>2074</v>
      </c>
      <c r="UWM1002" t="s">
        <v>2074</v>
      </c>
      <c r="UWN1002" t="s">
        <v>2074</v>
      </c>
      <c r="UWO1002" t="s">
        <v>2074</v>
      </c>
      <c r="UWP1002" t="s">
        <v>2074</v>
      </c>
      <c r="UWQ1002" t="s">
        <v>2074</v>
      </c>
      <c r="UWR1002" t="s">
        <v>2074</v>
      </c>
      <c r="UWS1002" t="s">
        <v>2074</v>
      </c>
      <c r="UWT1002" t="s">
        <v>2074</v>
      </c>
      <c r="UWU1002" t="s">
        <v>2074</v>
      </c>
      <c r="UWV1002" t="s">
        <v>2074</v>
      </c>
      <c r="UWW1002" t="s">
        <v>2074</v>
      </c>
      <c r="UWX1002" t="s">
        <v>2074</v>
      </c>
      <c r="UWY1002" t="s">
        <v>2074</v>
      </c>
      <c r="UWZ1002" t="s">
        <v>2074</v>
      </c>
      <c r="UXA1002" t="s">
        <v>2074</v>
      </c>
      <c r="UXB1002" t="s">
        <v>2074</v>
      </c>
      <c r="UXC1002" t="s">
        <v>2074</v>
      </c>
      <c r="UXD1002" t="s">
        <v>2074</v>
      </c>
      <c r="UXE1002" t="s">
        <v>2074</v>
      </c>
      <c r="UXF1002" t="s">
        <v>2074</v>
      </c>
      <c r="UXG1002" t="s">
        <v>2074</v>
      </c>
      <c r="UXH1002" t="s">
        <v>2074</v>
      </c>
      <c r="UXI1002" t="s">
        <v>2074</v>
      </c>
      <c r="UXJ1002" t="s">
        <v>2074</v>
      </c>
      <c r="UXK1002" t="s">
        <v>2074</v>
      </c>
      <c r="UXL1002" t="s">
        <v>2074</v>
      </c>
      <c r="UXM1002" t="s">
        <v>2074</v>
      </c>
      <c r="UXN1002" t="s">
        <v>2074</v>
      </c>
      <c r="UXO1002" t="s">
        <v>2074</v>
      </c>
      <c r="UXP1002" t="s">
        <v>2074</v>
      </c>
      <c r="UXQ1002" t="s">
        <v>2074</v>
      </c>
      <c r="UXR1002" t="s">
        <v>2074</v>
      </c>
      <c r="UXS1002" t="s">
        <v>2074</v>
      </c>
      <c r="UXT1002" t="s">
        <v>2074</v>
      </c>
      <c r="UXU1002" t="s">
        <v>2074</v>
      </c>
      <c r="UXV1002" t="s">
        <v>2074</v>
      </c>
      <c r="UXW1002" t="s">
        <v>2074</v>
      </c>
      <c r="UXX1002" t="s">
        <v>2074</v>
      </c>
      <c r="UXY1002" t="s">
        <v>2074</v>
      </c>
      <c r="UXZ1002" t="s">
        <v>2074</v>
      </c>
      <c r="UYA1002" t="s">
        <v>2074</v>
      </c>
      <c r="UYB1002" t="s">
        <v>2074</v>
      </c>
      <c r="UYC1002" t="s">
        <v>2074</v>
      </c>
      <c r="UYD1002" t="s">
        <v>2074</v>
      </c>
      <c r="UYE1002" t="s">
        <v>2074</v>
      </c>
      <c r="UYF1002" t="s">
        <v>2074</v>
      </c>
      <c r="UYG1002" t="s">
        <v>2074</v>
      </c>
      <c r="UYH1002" t="s">
        <v>2074</v>
      </c>
      <c r="UYI1002" t="s">
        <v>2074</v>
      </c>
      <c r="UYJ1002" t="s">
        <v>2074</v>
      </c>
      <c r="UYK1002" t="s">
        <v>2074</v>
      </c>
      <c r="UYL1002" t="s">
        <v>2074</v>
      </c>
      <c r="UYM1002" t="s">
        <v>2074</v>
      </c>
      <c r="UYN1002" t="s">
        <v>2074</v>
      </c>
      <c r="UYO1002" t="s">
        <v>2074</v>
      </c>
      <c r="UYP1002" t="s">
        <v>2074</v>
      </c>
      <c r="UYQ1002" t="s">
        <v>2074</v>
      </c>
      <c r="UYR1002" t="s">
        <v>2074</v>
      </c>
      <c r="UYS1002" t="s">
        <v>2074</v>
      </c>
      <c r="UYT1002" t="s">
        <v>2074</v>
      </c>
      <c r="UYU1002" t="s">
        <v>2074</v>
      </c>
      <c r="UYV1002" t="s">
        <v>2074</v>
      </c>
      <c r="UYW1002" t="s">
        <v>2074</v>
      </c>
      <c r="UYX1002" t="s">
        <v>2074</v>
      </c>
      <c r="UYY1002" t="s">
        <v>2074</v>
      </c>
      <c r="UYZ1002" t="s">
        <v>2074</v>
      </c>
      <c r="UZA1002" t="s">
        <v>2074</v>
      </c>
      <c r="UZB1002" t="s">
        <v>2074</v>
      </c>
      <c r="UZC1002" t="s">
        <v>2074</v>
      </c>
      <c r="UZD1002" t="s">
        <v>2074</v>
      </c>
      <c r="UZE1002" t="s">
        <v>2074</v>
      </c>
      <c r="UZF1002" t="s">
        <v>2074</v>
      </c>
      <c r="UZG1002" t="s">
        <v>2074</v>
      </c>
      <c r="UZH1002" t="s">
        <v>2074</v>
      </c>
      <c r="UZI1002" t="s">
        <v>2074</v>
      </c>
      <c r="UZJ1002" t="s">
        <v>2074</v>
      </c>
      <c r="UZK1002" t="s">
        <v>2074</v>
      </c>
      <c r="UZL1002" t="s">
        <v>2074</v>
      </c>
      <c r="UZM1002" t="s">
        <v>2074</v>
      </c>
      <c r="UZN1002" t="s">
        <v>2074</v>
      </c>
      <c r="UZO1002" t="s">
        <v>2074</v>
      </c>
      <c r="UZP1002" t="s">
        <v>2074</v>
      </c>
      <c r="UZQ1002" t="s">
        <v>2074</v>
      </c>
      <c r="UZR1002" t="s">
        <v>2074</v>
      </c>
      <c r="UZS1002" t="s">
        <v>2074</v>
      </c>
      <c r="UZT1002" t="s">
        <v>2074</v>
      </c>
      <c r="UZU1002" t="s">
        <v>2074</v>
      </c>
      <c r="UZV1002" t="s">
        <v>2074</v>
      </c>
      <c r="UZW1002" t="s">
        <v>2074</v>
      </c>
      <c r="UZX1002" t="s">
        <v>2074</v>
      </c>
      <c r="UZY1002" t="s">
        <v>2074</v>
      </c>
      <c r="UZZ1002" t="s">
        <v>2074</v>
      </c>
      <c r="VAA1002" t="s">
        <v>2074</v>
      </c>
      <c r="VAB1002" t="s">
        <v>2074</v>
      </c>
      <c r="VAC1002" t="s">
        <v>2074</v>
      </c>
      <c r="VAD1002" t="s">
        <v>2074</v>
      </c>
      <c r="VAE1002" t="s">
        <v>2074</v>
      </c>
      <c r="VAF1002" t="s">
        <v>2074</v>
      </c>
      <c r="VAG1002" t="s">
        <v>2074</v>
      </c>
      <c r="VAH1002" t="s">
        <v>2074</v>
      </c>
      <c r="VAI1002" t="s">
        <v>2074</v>
      </c>
      <c r="VAJ1002" t="s">
        <v>2074</v>
      </c>
      <c r="VAK1002" t="s">
        <v>2074</v>
      </c>
      <c r="VAL1002" t="s">
        <v>2074</v>
      </c>
      <c r="VAM1002" t="s">
        <v>2074</v>
      </c>
      <c r="VAN1002" t="s">
        <v>2074</v>
      </c>
      <c r="VAO1002" t="s">
        <v>2074</v>
      </c>
      <c r="VAP1002" t="s">
        <v>2074</v>
      </c>
      <c r="VAQ1002" t="s">
        <v>2074</v>
      </c>
      <c r="VAR1002" t="s">
        <v>2074</v>
      </c>
      <c r="VAS1002" t="s">
        <v>2074</v>
      </c>
      <c r="VAT1002" t="s">
        <v>2074</v>
      </c>
      <c r="VAU1002" t="s">
        <v>2074</v>
      </c>
      <c r="VAV1002" t="s">
        <v>2074</v>
      </c>
      <c r="VAW1002" t="s">
        <v>2074</v>
      </c>
      <c r="VAX1002" t="s">
        <v>2074</v>
      </c>
      <c r="VAY1002" t="s">
        <v>2074</v>
      </c>
      <c r="VAZ1002" t="s">
        <v>2074</v>
      </c>
      <c r="VBA1002" t="s">
        <v>2074</v>
      </c>
      <c r="VBB1002" t="s">
        <v>2074</v>
      </c>
      <c r="VBC1002" t="s">
        <v>2074</v>
      </c>
      <c r="VBD1002" t="s">
        <v>2074</v>
      </c>
      <c r="VBE1002" t="s">
        <v>2074</v>
      </c>
      <c r="VBF1002" t="s">
        <v>2074</v>
      </c>
      <c r="VBG1002" t="s">
        <v>2074</v>
      </c>
      <c r="VBH1002" t="s">
        <v>2074</v>
      </c>
      <c r="VBI1002" t="s">
        <v>2074</v>
      </c>
      <c r="VBJ1002" t="s">
        <v>2074</v>
      </c>
      <c r="VBK1002" t="s">
        <v>2074</v>
      </c>
      <c r="VBL1002" t="s">
        <v>2074</v>
      </c>
      <c r="VBM1002" t="s">
        <v>2074</v>
      </c>
      <c r="VBN1002" t="s">
        <v>2074</v>
      </c>
      <c r="VBO1002" t="s">
        <v>2074</v>
      </c>
      <c r="VBP1002" t="s">
        <v>2074</v>
      </c>
      <c r="VBQ1002" t="s">
        <v>2074</v>
      </c>
      <c r="VBR1002" t="s">
        <v>2074</v>
      </c>
      <c r="VBS1002" t="s">
        <v>2074</v>
      </c>
      <c r="VBT1002" t="s">
        <v>2074</v>
      </c>
      <c r="VBU1002" t="s">
        <v>2074</v>
      </c>
      <c r="VBV1002" t="s">
        <v>2074</v>
      </c>
      <c r="VBW1002" t="s">
        <v>2074</v>
      </c>
      <c r="VBX1002" t="s">
        <v>2074</v>
      </c>
      <c r="VBY1002" t="s">
        <v>2074</v>
      </c>
      <c r="VBZ1002" t="s">
        <v>2074</v>
      </c>
      <c r="VCA1002" t="s">
        <v>2074</v>
      </c>
      <c r="VCB1002" t="s">
        <v>2074</v>
      </c>
      <c r="VCC1002" t="s">
        <v>2074</v>
      </c>
      <c r="VCD1002" t="s">
        <v>2074</v>
      </c>
      <c r="VCE1002" t="s">
        <v>2074</v>
      </c>
      <c r="VCF1002" t="s">
        <v>2074</v>
      </c>
      <c r="VCG1002" t="s">
        <v>2074</v>
      </c>
      <c r="VCH1002" t="s">
        <v>2074</v>
      </c>
      <c r="VCI1002" t="s">
        <v>2074</v>
      </c>
      <c r="VCJ1002" t="s">
        <v>2074</v>
      </c>
      <c r="VCK1002" t="s">
        <v>2074</v>
      </c>
      <c r="VCL1002" t="s">
        <v>2074</v>
      </c>
      <c r="VCM1002" t="s">
        <v>2074</v>
      </c>
      <c r="VCN1002" t="s">
        <v>2074</v>
      </c>
      <c r="VCO1002" t="s">
        <v>2074</v>
      </c>
      <c r="VCP1002" t="s">
        <v>2074</v>
      </c>
      <c r="VCQ1002" t="s">
        <v>2074</v>
      </c>
      <c r="VCR1002" t="s">
        <v>2074</v>
      </c>
      <c r="VCS1002" t="s">
        <v>2074</v>
      </c>
      <c r="VCT1002" t="s">
        <v>2074</v>
      </c>
      <c r="VCU1002" t="s">
        <v>2074</v>
      </c>
      <c r="VCV1002" t="s">
        <v>2074</v>
      </c>
      <c r="VCW1002" t="s">
        <v>2074</v>
      </c>
      <c r="VCX1002" t="s">
        <v>2074</v>
      </c>
      <c r="VCY1002" t="s">
        <v>2074</v>
      </c>
      <c r="VCZ1002" t="s">
        <v>2074</v>
      </c>
      <c r="VDA1002" t="s">
        <v>2074</v>
      </c>
      <c r="VDB1002" t="s">
        <v>2074</v>
      </c>
      <c r="VDC1002" t="s">
        <v>2074</v>
      </c>
      <c r="VDD1002" t="s">
        <v>2074</v>
      </c>
      <c r="VDE1002" t="s">
        <v>2074</v>
      </c>
      <c r="VDF1002" t="s">
        <v>2074</v>
      </c>
      <c r="VDG1002" t="s">
        <v>2074</v>
      </c>
      <c r="VDH1002" t="s">
        <v>2074</v>
      </c>
      <c r="VDI1002" t="s">
        <v>2074</v>
      </c>
      <c r="VDJ1002" t="s">
        <v>2074</v>
      </c>
      <c r="VDK1002" t="s">
        <v>2074</v>
      </c>
      <c r="VDL1002" t="s">
        <v>2074</v>
      </c>
      <c r="VDM1002" t="s">
        <v>2074</v>
      </c>
      <c r="VDN1002" t="s">
        <v>2074</v>
      </c>
      <c r="VDO1002" t="s">
        <v>2074</v>
      </c>
      <c r="VDP1002" t="s">
        <v>2074</v>
      </c>
      <c r="VDQ1002" t="s">
        <v>2074</v>
      </c>
      <c r="VDR1002" t="s">
        <v>2074</v>
      </c>
      <c r="VDS1002" t="s">
        <v>2074</v>
      </c>
      <c r="VDT1002" t="s">
        <v>2074</v>
      </c>
      <c r="VDU1002" t="s">
        <v>2074</v>
      </c>
      <c r="VDV1002" t="s">
        <v>2074</v>
      </c>
      <c r="VDW1002" t="s">
        <v>2074</v>
      </c>
      <c r="VDX1002" t="s">
        <v>2074</v>
      </c>
      <c r="VDY1002" t="s">
        <v>2074</v>
      </c>
      <c r="VDZ1002" t="s">
        <v>2074</v>
      </c>
      <c r="VEA1002" t="s">
        <v>2074</v>
      </c>
      <c r="VEB1002" t="s">
        <v>2074</v>
      </c>
      <c r="VEC1002" t="s">
        <v>2074</v>
      </c>
      <c r="VED1002" t="s">
        <v>2074</v>
      </c>
      <c r="VEE1002" t="s">
        <v>2074</v>
      </c>
      <c r="VEF1002" t="s">
        <v>2074</v>
      </c>
      <c r="VEG1002" t="s">
        <v>2074</v>
      </c>
      <c r="VEH1002" t="s">
        <v>2074</v>
      </c>
      <c r="VEI1002" t="s">
        <v>2074</v>
      </c>
      <c r="VEJ1002" t="s">
        <v>2074</v>
      </c>
      <c r="VEK1002" t="s">
        <v>2074</v>
      </c>
      <c r="VEL1002" t="s">
        <v>2074</v>
      </c>
      <c r="VEM1002" t="s">
        <v>2074</v>
      </c>
      <c r="VEN1002" t="s">
        <v>2074</v>
      </c>
      <c r="VEO1002" t="s">
        <v>2074</v>
      </c>
      <c r="VEP1002" t="s">
        <v>2074</v>
      </c>
      <c r="VEQ1002" t="s">
        <v>2074</v>
      </c>
      <c r="VER1002" t="s">
        <v>2074</v>
      </c>
      <c r="VES1002" t="s">
        <v>2074</v>
      </c>
      <c r="VET1002" t="s">
        <v>2074</v>
      </c>
      <c r="VEU1002" t="s">
        <v>2074</v>
      </c>
      <c r="VEV1002" t="s">
        <v>2074</v>
      </c>
      <c r="VEW1002" t="s">
        <v>2074</v>
      </c>
      <c r="VEX1002" t="s">
        <v>2074</v>
      </c>
      <c r="VEY1002" t="s">
        <v>2074</v>
      </c>
      <c r="VEZ1002" t="s">
        <v>2074</v>
      </c>
      <c r="VFA1002" t="s">
        <v>2074</v>
      </c>
      <c r="VFB1002" t="s">
        <v>2074</v>
      </c>
      <c r="VFC1002" t="s">
        <v>2074</v>
      </c>
      <c r="VFD1002" t="s">
        <v>2074</v>
      </c>
      <c r="VFE1002" t="s">
        <v>2074</v>
      </c>
      <c r="VFF1002" t="s">
        <v>2074</v>
      </c>
      <c r="VFG1002" t="s">
        <v>2074</v>
      </c>
      <c r="VFH1002" t="s">
        <v>2074</v>
      </c>
      <c r="VFI1002" t="s">
        <v>2074</v>
      </c>
      <c r="VFJ1002" t="s">
        <v>2074</v>
      </c>
      <c r="VFK1002" t="s">
        <v>2074</v>
      </c>
      <c r="VFL1002" t="s">
        <v>2074</v>
      </c>
      <c r="VFM1002" t="s">
        <v>2074</v>
      </c>
      <c r="VFN1002" t="s">
        <v>2074</v>
      </c>
      <c r="VFO1002" t="s">
        <v>2074</v>
      </c>
      <c r="VFP1002" t="s">
        <v>2074</v>
      </c>
      <c r="VFQ1002" t="s">
        <v>2074</v>
      </c>
      <c r="VFR1002" t="s">
        <v>2074</v>
      </c>
      <c r="VFS1002" t="s">
        <v>2074</v>
      </c>
      <c r="VFT1002" t="s">
        <v>2074</v>
      </c>
      <c r="VFU1002" t="s">
        <v>2074</v>
      </c>
      <c r="VFV1002" t="s">
        <v>2074</v>
      </c>
      <c r="VFW1002" t="s">
        <v>2074</v>
      </c>
      <c r="VFX1002" t="s">
        <v>2074</v>
      </c>
      <c r="VFY1002" t="s">
        <v>2074</v>
      </c>
      <c r="VFZ1002" t="s">
        <v>2074</v>
      </c>
      <c r="VGA1002" t="s">
        <v>2074</v>
      </c>
      <c r="VGB1002" t="s">
        <v>2074</v>
      </c>
      <c r="VGC1002" t="s">
        <v>2074</v>
      </c>
      <c r="VGD1002" t="s">
        <v>2074</v>
      </c>
      <c r="VGE1002" t="s">
        <v>2074</v>
      </c>
      <c r="VGF1002" t="s">
        <v>2074</v>
      </c>
      <c r="VGG1002" t="s">
        <v>2074</v>
      </c>
      <c r="VGH1002" t="s">
        <v>2074</v>
      </c>
      <c r="VGI1002" t="s">
        <v>2074</v>
      </c>
      <c r="VGJ1002" t="s">
        <v>2074</v>
      </c>
      <c r="VGK1002" t="s">
        <v>2074</v>
      </c>
      <c r="VGL1002" t="s">
        <v>2074</v>
      </c>
      <c r="VGM1002" t="s">
        <v>2074</v>
      </c>
      <c r="VGN1002" t="s">
        <v>2074</v>
      </c>
      <c r="VGO1002" t="s">
        <v>2074</v>
      </c>
      <c r="VGP1002" t="s">
        <v>2074</v>
      </c>
      <c r="VGQ1002" t="s">
        <v>2074</v>
      </c>
      <c r="VGR1002" t="s">
        <v>2074</v>
      </c>
      <c r="VGS1002" t="s">
        <v>2074</v>
      </c>
      <c r="VGT1002" t="s">
        <v>2074</v>
      </c>
      <c r="VGU1002" t="s">
        <v>2074</v>
      </c>
      <c r="VGV1002" t="s">
        <v>2074</v>
      </c>
      <c r="VGW1002" t="s">
        <v>2074</v>
      </c>
      <c r="VGX1002" t="s">
        <v>2074</v>
      </c>
      <c r="VGY1002" t="s">
        <v>2074</v>
      </c>
      <c r="VGZ1002" t="s">
        <v>2074</v>
      </c>
      <c r="VHA1002" t="s">
        <v>2074</v>
      </c>
      <c r="VHB1002" t="s">
        <v>2074</v>
      </c>
      <c r="VHC1002" t="s">
        <v>2074</v>
      </c>
      <c r="VHD1002" t="s">
        <v>2074</v>
      </c>
      <c r="VHE1002" t="s">
        <v>2074</v>
      </c>
      <c r="VHF1002" t="s">
        <v>2074</v>
      </c>
      <c r="VHG1002" t="s">
        <v>2074</v>
      </c>
      <c r="VHH1002" t="s">
        <v>2074</v>
      </c>
      <c r="VHI1002" t="s">
        <v>2074</v>
      </c>
      <c r="VHJ1002" t="s">
        <v>2074</v>
      </c>
      <c r="VHK1002" t="s">
        <v>2074</v>
      </c>
      <c r="VHL1002" t="s">
        <v>2074</v>
      </c>
      <c r="VHM1002" t="s">
        <v>2074</v>
      </c>
      <c r="VHN1002" t="s">
        <v>2074</v>
      </c>
      <c r="VHO1002" t="s">
        <v>2074</v>
      </c>
      <c r="VHP1002" t="s">
        <v>2074</v>
      </c>
      <c r="VHQ1002" t="s">
        <v>2074</v>
      </c>
      <c r="VHR1002" t="s">
        <v>2074</v>
      </c>
      <c r="VHS1002" t="s">
        <v>2074</v>
      </c>
      <c r="VHT1002" t="s">
        <v>2074</v>
      </c>
      <c r="VHU1002" t="s">
        <v>2074</v>
      </c>
      <c r="VHV1002" t="s">
        <v>2074</v>
      </c>
      <c r="VHW1002" t="s">
        <v>2074</v>
      </c>
      <c r="VHX1002" t="s">
        <v>2074</v>
      </c>
      <c r="VHY1002" t="s">
        <v>2074</v>
      </c>
      <c r="VHZ1002" t="s">
        <v>2074</v>
      </c>
      <c r="VIA1002" t="s">
        <v>2074</v>
      </c>
      <c r="VIB1002" t="s">
        <v>2074</v>
      </c>
      <c r="VIC1002" t="s">
        <v>2074</v>
      </c>
      <c r="VID1002" t="s">
        <v>2074</v>
      </c>
      <c r="VIE1002" t="s">
        <v>2074</v>
      </c>
      <c r="VIF1002" t="s">
        <v>2074</v>
      </c>
      <c r="VIG1002" t="s">
        <v>2074</v>
      </c>
      <c r="VIH1002" t="s">
        <v>2074</v>
      </c>
      <c r="VII1002" t="s">
        <v>2074</v>
      </c>
      <c r="VIJ1002" t="s">
        <v>2074</v>
      </c>
      <c r="VIK1002" t="s">
        <v>2074</v>
      </c>
      <c r="VIL1002" t="s">
        <v>2074</v>
      </c>
      <c r="VIM1002" t="s">
        <v>2074</v>
      </c>
      <c r="VIN1002" t="s">
        <v>2074</v>
      </c>
      <c r="VIO1002" t="s">
        <v>2074</v>
      </c>
      <c r="VIP1002" t="s">
        <v>2074</v>
      </c>
      <c r="VIQ1002" t="s">
        <v>2074</v>
      </c>
      <c r="VIR1002" t="s">
        <v>2074</v>
      </c>
      <c r="VIS1002" t="s">
        <v>2074</v>
      </c>
      <c r="VIT1002" t="s">
        <v>2074</v>
      </c>
      <c r="VIU1002" t="s">
        <v>2074</v>
      </c>
      <c r="VIV1002" t="s">
        <v>2074</v>
      </c>
      <c r="VIW1002" t="s">
        <v>2074</v>
      </c>
      <c r="VIX1002" t="s">
        <v>2074</v>
      </c>
      <c r="VIY1002" t="s">
        <v>2074</v>
      </c>
      <c r="VIZ1002" t="s">
        <v>2074</v>
      </c>
      <c r="VJA1002" t="s">
        <v>2074</v>
      </c>
      <c r="VJB1002" t="s">
        <v>2074</v>
      </c>
      <c r="VJC1002" t="s">
        <v>2074</v>
      </c>
      <c r="VJD1002" t="s">
        <v>2074</v>
      </c>
      <c r="VJE1002" t="s">
        <v>2074</v>
      </c>
      <c r="VJF1002" t="s">
        <v>2074</v>
      </c>
      <c r="VJG1002" t="s">
        <v>2074</v>
      </c>
      <c r="VJH1002" t="s">
        <v>2074</v>
      </c>
      <c r="VJI1002" t="s">
        <v>2074</v>
      </c>
      <c r="VJJ1002" t="s">
        <v>2074</v>
      </c>
      <c r="VJK1002" t="s">
        <v>2074</v>
      </c>
      <c r="VJL1002" t="s">
        <v>2074</v>
      </c>
      <c r="VJM1002" t="s">
        <v>2074</v>
      </c>
      <c r="VJN1002" t="s">
        <v>2074</v>
      </c>
      <c r="VJO1002" t="s">
        <v>2074</v>
      </c>
      <c r="VJP1002" t="s">
        <v>2074</v>
      </c>
      <c r="VJQ1002" t="s">
        <v>2074</v>
      </c>
      <c r="VJR1002" t="s">
        <v>2074</v>
      </c>
      <c r="VJS1002" t="s">
        <v>2074</v>
      </c>
      <c r="VJT1002" t="s">
        <v>2074</v>
      </c>
      <c r="VJU1002" t="s">
        <v>2074</v>
      </c>
      <c r="VJV1002" t="s">
        <v>2074</v>
      </c>
      <c r="VJW1002" t="s">
        <v>2074</v>
      </c>
      <c r="VJX1002" t="s">
        <v>2074</v>
      </c>
      <c r="VJY1002" t="s">
        <v>2074</v>
      </c>
      <c r="VJZ1002" t="s">
        <v>2074</v>
      </c>
      <c r="VKA1002" t="s">
        <v>2074</v>
      </c>
      <c r="VKB1002" t="s">
        <v>2074</v>
      </c>
      <c r="VKC1002" t="s">
        <v>2074</v>
      </c>
      <c r="VKD1002" t="s">
        <v>2074</v>
      </c>
      <c r="VKE1002" t="s">
        <v>2074</v>
      </c>
      <c r="VKF1002" t="s">
        <v>2074</v>
      </c>
      <c r="VKG1002" t="s">
        <v>2074</v>
      </c>
      <c r="VKH1002" t="s">
        <v>2074</v>
      </c>
      <c r="VKI1002" t="s">
        <v>2074</v>
      </c>
      <c r="VKJ1002" t="s">
        <v>2074</v>
      </c>
      <c r="VKK1002" t="s">
        <v>2074</v>
      </c>
      <c r="VKL1002" t="s">
        <v>2074</v>
      </c>
      <c r="VKM1002" t="s">
        <v>2074</v>
      </c>
      <c r="VKN1002" t="s">
        <v>2074</v>
      </c>
      <c r="VKO1002" t="s">
        <v>2074</v>
      </c>
      <c r="VKP1002" t="s">
        <v>2074</v>
      </c>
      <c r="VKQ1002" t="s">
        <v>2074</v>
      </c>
      <c r="VKR1002" t="s">
        <v>2074</v>
      </c>
      <c r="VKS1002" t="s">
        <v>2074</v>
      </c>
      <c r="VKT1002" t="s">
        <v>2074</v>
      </c>
      <c r="VKU1002" t="s">
        <v>2074</v>
      </c>
      <c r="VKV1002" t="s">
        <v>2074</v>
      </c>
      <c r="VKW1002" t="s">
        <v>2074</v>
      </c>
      <c r="VKX1002" t="s">
        <v>2074</v>
      </c>
      <c r="VKY1002" t="s">
        <v>2074</v>
      </c>
      <c r="VKZ1002" t="s">
        <v>2074</v>
      </c>
      <c r="VLA1002" t="s">
        <v>2074</v>
      </c>
      <c r="VLB1002" t="s">
        <v>2074</v>
      </c>
      <c r="VLC1002" t="s">
        <v>2074</v>
      </c>
      <c r="VLD1002" t="s">
        <v>2074</v>
      </c>
      <c r="VLE1002" t="s">
        <v>2074</v>
      </c>
      <c r="VLF1002" t="s">
        <v>2074</v>
      </c>
      <c r="VLG1002" t="s">
        <v>2074</v>
      </c>
      <c r="VLH1002" t="s">
        <v>2074</v>
      </c>
      <c r="VLI1002" t="s">
        <v>2074</v>
      </c>
      <c r="VLJ1002" t="s">
        <v>2074</v>
      </c>
      <c r="VLK1002" t="s">
        <v>2074</v>
      </c>
      <c r="VLL1002" t="s">
        <v>2074</v>
      </c>
      <c r="VLM1002" t="s">
        <v>2074</v>
      </c>
      <c r="VLN1002" t="s">
        <v>2074</v>
      </c>
      <c r="VLO1002" t="s">
        <v>2074</v>
      </c>
      <c r="VLP1002" t="s">
        <v>2074</v>
      </c>
      <c r="VLQ1002" t="s">
        <v>2074</v>
      </c>
      <c r="VLR1002" t="s">
        <v>2074</v>
      </c>
      <c r="VLS1002" t="s">
        <v>2074</v>
      </c>
      <c r="VLT1002" t="s">
        <v>2074</v>
      </c>
      <c r="VLU1002" t="s">
        <v>2074</v>
      </c>
      <c r="VLV1002" t="s">
        <v>2074</v>
      </c>
      <c r="VLW1002" t="s">
        <v>2074</v>
      </c>
      <c r="VLX1002" t="s">
        <v>2074</v>
      </c>
      <c r="VLY1002" t="s">
        <v>2074</v>
      </c>
      <c r="VLZ1002" t="s">
        <v>2074</v>
      </c>
      <c r="VMA1002" t="s">
        <v>2074</v>
      </c>
      <c r="VMB1002" t="s">
        <v>2074</v>
      </c>
      <c r="VMC1002" t="s">
        <v>2074</v>
      </c>
      <c r="VMD1002" t="s">
        <v>2074</v>
      </c>
      <c r="VME1002" t="s">
        <v>2074</v>
      </c>
      <c r="VMF1002" t="s">
        <v>2074</v>
      </c>
      <c r="VMG1002" t="s">
        <v>2074</v>
      </c>
      <c r="VMH1002" t="s">
        <v>2074</v>
      </c>
      <c r="VMI1002" t="s">
        <v>2074</v>
      </c>
      <c r="VMJ1002" t="s">
        <v>2074</v>
      </c>
      <c r="VMK1002" t="s">
        <v>2074</v>
      </c>
      <c r="VML1002" t="s">
        <v>2074</v>
      </c>
      <c r="VMM1002" t="s">
        <v>2074</v>
      </c>
      <c r="VMN1002" t="s">
        <v>2074</v>
      </c>
      <c r="VMO1002" t="s">
        <v>2074</v>
      </c>
      <c r="VMP1002" t="s">
        <v>2074</v>
      </c>
      <c r="VMQ1002" t="s">
        <v>2074</v>
      </c>
      <c r="VMR1002" t="s">
        <v>2074</v>
      </c>
      <c r="VMS1002" t="s">
        <v>2074</v>
      </c>
      <c r="VMT1002" t="s">
        <v>2074</v>
      </c>
      <c r="VMU1002" t="s">
        <v>2074</v>
      </c>
      <c r="VMV1002" t="s">
        <v>2074</v>
      </c>
      <c r="VMW1002" t="s">
        <v>2074</v>
      </c>
      <c r="VMX1002" t="s">
        <v>2074</v>
      </c>
      <c r="VMY1002" t="s">
        <v>2074</v>
      </c>
      <c r="VMZ1002" t="s">
        <v>2074</v>
      </c>
      <c r="VNA1002" t="s">
        <v>2074</v>
      </c>
      <c r="VNB1002" t="s">
        <v>2074</v>
      </c>
      <c r="VNC1002" t="s">
        <v>2074</v>
      </c>
      <c r="VND1002" t="s">
        <v>2074</v>
      </c>
      <c r="VNE1002" t="s">
        <v>2074</v>
      </c>
      <c r="VNF1002" t="s">
        <v>2074</v>
      </c>
      <c r="VNG1002" t="s">
        <v>2074</v>
      </c>
      <c r="VNH1002" t="s">
        <v>2074</v>
      </c>
      <c r="VNI1002" t="s">
        <v>2074</v>
      </c>
      <c r="VNJ1002" t="s">
        <v>2074</v>
      </c>
      <c r="VNK1002" t="s">
        <v>2074</v>
      </c>
      <c r="VNL1002" t="s">
        <v>2074</v>
      </c>
      <c r="VNM1002" t="s">
        <v>2074</v>
      </c>
      <c r="VNN1002" t="s">
        <v>2074</v>
      </c>
      <c r="VNO1002" t="s">
        <v>2074</v>
      </c>
      <c r="VNP1002" t="s">
        <v>2074</v>
      </c>
      <c r="VNQ1002" t="s">
        <v>2074</v>
      </c>
      <c r="VNR1002" t="s">
        <v>2074</v>
      </c>
      <c r="VNS1002" t="s">
        <v>2074</v>
      </c>
      <c r="VNT1002" t="s">
        <v>2074</v>
      </c>
      <c r="VNU1002" t="s">
        <v>2074</v>
      </c>
      <c r="VNV1002" t="s">
        <v>2074</v>
      </c>
      <c r="VNW1002" t="s">
        <v>2074</v>
      </c>
      <c r="VNX1002" t="s">
        <v>2074</v>
      </c>
      <c r="VNY1002" t="s">
        <v>2074</v>
      </c>
      <c r="VNZ1002" t="s">
        <v>2074</v>
      </c>
      <c r="VOA1002" t="s">
        <v>2074</v>
      </c>
      <c r="VOB1002" t="s">
        <v>2074</v>
      </c>
      <c r="VOC1002" t="s">
        <v>2074</v>
      </c>
      <c r="VOD1002" t="s">
        <v>2074</v>
      </c>
      <c r="VOE1002" t="s">
        <v>2074</v>
      </c>
      <c r="VOF1002" t="s">
        <v>2074</v>
      </c>
      <c r="VOG1002" t="s">
        <v>2074</v>
      </c>
      <c r="VOH1002" t="s">
        <v>2074</v>
      </c>
      <c r="VOI1002" t="s">
        <v>2074</v>
      </c>
      <c r="VOJ1002" t="s">
        <v>2074</v>
      </c>
      <c r="VOK1002" t="s">
        <v>2074</v>
      </c>
      <c r="VOL1002" t="s">
        <v>2074</v>
      </c>
      <c r="VOM1002" t="s">
        <v>2074</v>
      </c>
      <c r="VON1002" t="s">
        <v>2074</v>
      </c>
      <c r="VOO1002" t="s">
        <v>2074</v>
      </c>
      <c r="VOP1002" t="s">
        <v>2074</v>
      </c>
      <c r="VOQ1002" t="s">
        <v>2074</v>
      </c>
      <c r="VOR1002" t="s">
        <v>2074</v>
      </c>
      <c r="VOS1002" t="s">
        <v>2074</v>
      </c>
      <c r="VOT1002" t="s">
        <v>2074</v>
      </c>
      <c r="VOU1002" t="s">
        <v>2074</v>
      </c>
      <c r="VOV1002" t="s">
        <v>2074</v>
      </c>
      <c r="VOW1002" t="s">
        <v>2074</v>
      </c>
      <c r="VOX1002" t="s">
        <v>2074</v>
      </c>
      <c r="VOY1002" t="s">
        <v>2074</v>
      </c>
      <c r="VOZ1002" t="s">
        <v>2074</v>
      </c>
      <c r="VPA1002" t="s">
        <v>2074</v>
      </c>
      <c r="VPB1002" t="s">
        <v>2074</v>
      </c>
      <c r="VPC1002" t="s">
        <v>2074</v>
      </c>
      <c r="VPD1002" t="s">
        <v>2074</v>
      </c>
      <c r="VPE1002" t="s">
        <v>2074</v>
      </c>
      <c r="VPF1002" t="s">
        <v>2074</v>
      </c>
      <c r="VPG1002" t="s">
        <v>2074</v>
      </c>
      <c r="VPH1002" t="s">
        <v>2074</v>
      </c>
      <c r="VPI1002" t="s">
        <v>2074</v>
      </c>
      <c r="VPJ1002" t="s">
        <v>2074</v>
      </c>
      <c r="VPK1002" t="s">
        <v>2074</v>
      </c>
      <c r="VPL1002" t="s">
        <v>2074</v>
      </c>
      <c r="VPM1002" t="s">
        <v>2074</v>
      </c>
      <c r="VPN1002" t="s">
        <v>2074</v>
      </c>
      <c r="VPO1002" t="s">
        <v>2074</v>
      </c>
      <c r="VPP1002" t="s">
        <v>2074</v>
      </c>
      <c r="VPQ1002" t="s">
        <v>2074</v>
      </c>
      <c r="VPR1002" t="s">
        <v>2074</v>
      </c>
      <c r="VPS1002" t="s">
        <v>2074</v>
      </c>
      <c r="VPT1002" t="s">
        <v>2074</v>
      </c>
      <c r="VPU1002" t="s">
        <v>2074</v>
      </c>
      <c r="VPV1002" t="s">
        <v>2074</v>
      </c>
      <c r="VPW1002" t="s">
        <v>2074</v>
      </c>
      <c r="VPX1002" t="s">
        <v>2074</v>
      </c>
      <c r="VPY1002" t="s">
        <v>2074</v>
      </c>
      <c r="VPZ1002" t="s">
        <v>2074</v>
      </c>
      <c r="VQA1002" t="s">
        <v>2074</v>
      </c>
      <c r="VQB1002" t="s">
        <v>2074</v>
      </c>
      <c r="VQC1002" t="s">
        <v>2074</v>
      </c>
      <c r="VQD1002" t="s">
        <v>2074</v>
      </c>
      <c r="VQE1002" t="s">
        <v>2074</v>
      </c>
      <c r="VQF1002" t="s">
        <v>2074</v>
      </c>
      <c r="VQG1002" t="s">
        <v>2074</v>
      </c>
      <c r="VQH1002" t="s">
        <v>2074</v>
      </c>
      <c r="VQI1002" t="s">
        <v>2074</v>
      </c>
      <c r="VQJ1002" t="s">
        <v>2074</v>
      </c>
      <c r="VQK1002" t="s">
        <v>2074</v>
      </c>
      <c r="VQL1002" t="s">
        <v>2074</v>
      </c>
      <c r="VQM1002" t="s">
        <v>2074</v>
      </c>
      <c r="VQN1002" t="s">
        <v>2074</v>
      </c>
      <c r="VQO1002" t="s">
        <v>2074</v>
      </c>
      <c r="VQP1002" t="s">
        <v>2074</v>
      </c>
      <c r="VQQ1002" t="s">
        <v>2074</v>
      </c>
      <c r="VQR1002" t="s">
        <v>2074</v>
      </c>
      <c r="VQS1002" t="s">
        <v>2074</v>
      </c>
      <c r="VQT1002" t="s">
        <v>2074</v>
      </c>
      <c r="VQU1002" t="s">
        <v>2074</v>
      </c>
      <c r="VQV1002" t="s">
        <v>2074</v>
      </c>
      <c r="VQW1002" t="s">
        <v>2074</v>
      </c>
      <c r="VQX1002" t="s">
        <v>2074</v>
      </c>
      <c r="VQY1002" t="s">
        <v>2074</v>
      </c>
      <c r="VQZ1002" t="s">
        <v>2074</v>
      </c>
      <c r="VRA1002" t="s">
        <v>2074</v>
      </c>
      <c r="VRB1002" t="s">
        <v>2074</v>
      </c>
      <c r="VRC1002" t="s">
        <v>2074</v>
      </c>
      <c r="VRD1002" t="s">
        <v>2074</v>
      </c>
      <c r="VRE1002" t="s">
        <v>2074</v>
      </c>
      <c r="VRF1002" t="s">
        <v>2074</v>
      </c>
      <c r="VRG1002" t="s">
        <v>2074</v>
      </c>
      <c r="VRH1002" t="s">
        <v>2074</v>
      </c>
      <c r="VRI1002" t="s">
        <v>2074</v>
      </c>
      <c r="VRJ1002" t="s">
        <v>2074</v>
      </c>
      <c r="VRK1002" t="s">
        <v>2074</v>
      </c>
      <c r="VRL1002" t="s">
        <v>2074</v>
      </c>
      <c r="VRM1002" t="s">
        <v>2074</v>
      </c>
      <c r="VRN1002" t="s">
        <v>2074</v>
      </c>
      <c r="VRO1002" t="s">
        <v>2074</v>
      </c>
      <c r="VRP1002" t="s">
        <v>2074</v>
      </c>
      <c r="VRQ1002" t="s">
        <v>2074</v>
      </c>
      <c r="VRR1002" t="s">
        <v>2074</v>
      </c>
      <c r="VRS1002" t="s">
        <v>2074</v>
      </c>
      <c r="VRT1002" t="s">
        <v>2074</v>
      </c>
      <c r="VRU1002" t="s">
        <v>2074</v>
      </c>
      <c r="VRV1002" t="s">
        <v>2074</v>
      </c>
      <c r="VRW1002" t="s">
        <v>2074</v>
      </c>
      <c r="VRX1002" t="s">
        <v>2074</v>
      </c>
      <c r="VRY1002" t="s">
        <v>2074</v>
      </c>
      <c r="VRZ1002" t="s">
        <v>2074</v>
      </c>
      <c r="VSA1002" t="s">
        <v>2074</v>
      </c>
      <c r="VSB1002" t="s">
        <v>2074</v>
      </c>
      <c r="VSC1002" t="s">
        <v>2074</v>
      </c>
      <c r="VSD1002" t="s">
        <v>2074</v>
      </c>
      <c r="VSE1002" t="s">
        <v>2074</v>
      </c>
      <c r="VSF1002" t="s">
        <v>2074</v>
      </c>
      <c r="VSG1002" t="s">
        <v>2074</v>
      </c>
      <c r="VSH1002" t="s">
        <v>2074</v>
      </c>
      <c r="VSI1002" t="s">
        <v>2074</v>
      </c>
      <c r="VSJ1002" t="s">
        <v>2074</v>
      </c>
      <c r="VSK1002" t="s">
        <v>2074</v>
      </c>
      <c r="VSL1002" t="s">
        <v>2074</v>
      </c>
      <c r="VSM1002" t="s">
        <v>2074</v>
      </c>
      <c r="VSN1002" t="s">
        <v>2074</v>
      </c>
      <c r="VSO1002" t="s">
        <v>2074</v>
      </c>
      <c r="VSP1002" t="s">
        <v>2074</v>
      </c>
      <c r="VSQ1002" t="s">
        <v>2074</v>
      </c>
      <c r="VSR1002" t="s">
        <v>2074</v>
      </c>
      <c r="VSS1002" t="s">
        <v>2074</v>
      </c>
      <c r="VST1002" t="s">
        <v>2074</v>
      </c>
      <c r="VSU1002" t="s">
        <v>2074</v>
      </c>
      <c r="VSV1002" t="s">
        <v>2074</v>
      </c>
      <c r="VSW1002" t="s">
        <v>2074</v>
      </c>
      <c r="VSX1002" t="s">
        <v>2074</v>
      </c>
      <c r="VSY1002" t="s">
        <v>2074</v>
      </c>
      <c r="VSZ1002" t="s">
        <v>2074</v>
      </c>
      <c r="VTA1002" t="s">
        <v>2074</v>
      </c>
      <c r="VTB1002" t="s">
        <v>2074</v>
      </c>
      <c r="VTC1002" t="s">
        <v>2074</v>
      </c>
      <c r="VTD1002" t="s">
        <v>2074</v>
      </c>
      <c r="VTE1002" t="s">
        <v>2074</v>
      </c>
      <c r="VTF1002" t="s">
        <v>2074</v>
      </c>
      <c r="VTG1002" t="s">
        <v>2074</v>
      </c>
      <c r="VTH1002" t="s">
        <v>2074</v>
      </c>
      <c r="VTI1002" t="s">
        <v>2074</v>
      </c>
      <c r="VTJ1002" t="s">
        <v>2074</v>
      </c>
      <c r="VTK1002" t="s">
        <v>2074</v>
      </c>
      <c r="VTL1002" t="s">
        <v>2074</v>
      </c>
      <c r="VTM1002" t="s">
        <v>2074</v>
      </c>
      <c r="VTN1002" t="s">
        <v>2074</v>
      </c>
      <c r="VTO1002" t="s">
        <v>2074</v>
      </c>
      <c r="VTP1002" t="s">
        <v>2074</v>
      </c>
      <c r="VTQ1002" t="s">
        <v>2074</v>
      </c>
      <c r="VTR1002" t="s">
        <v>2074</v>
      </c>
      <c r="VTS1002" t="s">
        <v>2074</v>
      </c>
      <c r="VTT1002" t="s">
        <v>2074</v>
      </c>
      <c r="VTU1002" t="s">
        <v>2074</v>
      </c>
      <c r="VTV1002" t="s">
        <v>2074</v>
      </c>
      <c r="VTW1002" t="s">
        <v>2074</v>
      </c>
      <c r="VTX1002" t="s">
        <v>2074</v>
      </c>
      <c r="VTY1002" t="s">
        <v>2074</v>
      </c>
      <c r="VTZ1002" t="s">
        <v>2074</v>
      </c>
      <c r="VUA1002" t="s">
        <v>2074</v>
      </c>
      <c r="VUB1002" t="s">
        <v>2074</v>
      </c>
      <c r="VUC1002" t="s">
        <v>2074</v>
      </c>
      <c r="VUD1002" t="s">
        <v>2074</v>
      </c>
      <c r="VUE1002" t="s">
        <v>2074</v>
      </c>
      <c r="VUF1002" t="s">
        <v>2074</v>
      </c>
      <c r="VUG1002" t="s">
        <v>2074</v>
      </c>
      <c r="VUH1002" t="s">
        <v>2074</v>
      </c>
      <c r="VUI1002" t="s">
        <v>2074</v>
      </c>
      <c r="VUJ1002" t="s">
        <v>2074</v>
      </c>
      <c r="VUK1002" t="s">
        <v>2074</v>
      </c>
      <c r="VUL1002" t="s">
        <v>2074</v>
      </c>
      <c r="VUM1002" t="s">
        <v>2074</v>
      </c>
      <c r="VUN1002" t="s">
        <v>2074</v>
      </c>
      <c r="VUO1002" t="s">
        <v>2074</v>
      </c>
      <c r="VUP1002" t="s">
        <v>2074</v>
      </c>
      <c r="VUQ1002" t="s">
        <v>2074</v>
      </c>
      <c r="VUR1002" t="s">
        <v>2074</v>
      </c>
      <c r="VUS1002" t="s">
        <v>2074</v>
      </c>
      <c r="VUT1002" t="s">
        <v>2074</v>
      </c>
      <c r="VUU1002" t="s">
        <v>2074</v>
      </c>
      <c r="VUV1002" t="s">
        <v>2074</v>
      </c>
      <c r="VUW1002" t="s">
        <v>2074</v>
      </c>
      <c r="VUX1002" t="s">
        <v>2074</v>
      </c>
      <c r="VUY1002" t="s">
        <v>2074</v>
      </c>
      <c r="VUZ1002" t="s">
        <v>2074</v>
      </c>
      <c r="VVA1002" t="s">
        <v>2074</v>
      </c>
      <c r="VVB1002" t="s">
        <v>2074</v>
      </c>
      <c r="VVC1002" t="s">
        <v>2074</v>
      </c>
      <c r="VVD1002" t="s">
        <v>2074</v>
      </c>
      <c r="VVE1002" t="s">
        <v>2074</v>
      </c>
      <c r="VVF1002" t="s">
        <v>2074</v>
      </c>
      <c r="VVG1002" t="s">
        <v>2074</v>
      </c>
      <c r="VVH1002" t="s">
        <v>2074</v>
      </c>
      <c r="VVI1002" t="s">
        <v>2074</v>
      </c>
      <c r="VVJ1002" t="s">
        <v>2074</v>
      </c>
      <c r="VVK1002" t="s">
        <v>2074</v>
      </c>
      <c r="VVL1002" t="s">
        <v>2074</v>
      </c>
      <c r="VVM1002" t="s">
        <v>2074</v>
      </c>
      <c r="VVN1002" t="s">
        <v>2074</v>
      </c>
      <c r="VVO1002" t="s">
        <v>2074</v>
      </c>
      <c r="VVP1002" t="s">
        <v>2074</v>
      </c>
      <c r="VVQ1002" t="s">
        <v>2074</v>
      </c>
      <c r="VVR1002" t="s">
        <v>2074</v>
      </c>
      <c r="VVS1002" t="s">
        <v>2074</v>
      </c>
      <c r="VVT1002" t="s">
        <v>2074</v>
      </c>
      <c r="VVU1002" t="s">
        <v>2074</v>
      </c>
      <c r="VVV1002" t="s">
        <v>2074</v>
      </c>
      <c r="VVW1002" t="s">
        <v>2074</v>
      </c>
      <c r="VVX1002" t="s">
        <v>2074</v>
      </c>
      <c r="VVY1002" t="s">
        <v>2074</v>
      </c>
      <c r="VVZ1002" t="s">
        <v>2074</v>
      </c>
      <c r="VWA1002" t="s">
        <v>2074</v>
      </c>
      <c r="VWB1002" t="s">
        <v>2074</v>
      </c>
      <c r="VWC1002" t="s">
        <v>2074</v>
      </c>
      <c r="VWD1002" t="s">
        <v>2074</v>
      </c>
      <c r="VWE1002" t="s">
        <v>2074</v>
      </c>
      <c r="VWF1002" t="s">
        <v>2074</v>
      </c>
      <c r="VWG1002" t="s">
        <v>2074</v>
      </c>
      <c r="VWH1002" t="s">
        <v>2074</v>
      </c>
      <c r="VWI1002" t="s">
        <v>2074</v>
      </c>
      <c r="VWJ1002" t="s">
        <v>2074</v>
      </c>
      <c r="VWK1002" t="s">
        <v>2074</v>
      </c>
      <c r="VWL1002" t="s">
        <v>2074</v>
      </c>
      <c r="VWM1002" t="s">
        <v>2074</v>
      </c>
      <c r="VWN1002" t="s">
        <v>2074</v>
      </c>
      <c r="VWO1002" t="s">
        <v>2074</v>
      </c>
      <c r="VWP1002" t="s">
        <v>2074</v>
      </c>
      <c r="VWQ1002" t="s">
        <v>2074</v>
      </c>
      <c r="VWR1002" t="s">
        <v>2074</v>
      </c>
      <c r="VWS1002" t="s">
        <v>2074</v>
      </c>
      <c r="VWT1002" t="s">
        <v>2074</v>
      </c>
      <c r="VWU1002" t="s">
        <v>2074</v>
      </c>
      <c r="VWV1002" t="s">
        <v>2074</v>
      </c>
      <c r="VWW1002" t="s">
        <v>2074</v>
      </c>
      <c r="VWX1002" t="s">
        <v>2074</v>
      </c>
      <c r="VWY1002" t="s">
        <v>2074</v>
      </c>
      <c r="VWZ1002" t="s">
        <v>2074</v>
      </c>
      <c r="VXA1002" t="s">
        <v>2074</v>
      </c>
      <c r="VXB1002" t="s">
        <v>2074</v>
      </c>
      <c r="VXC1002" t="s">
        <v>2074</v>
      </c>
      <c r="VXD1002" t="s">
        <v>2074</v>
      </c>
      <c r="VXE1002" t="s">
        <v>2074</v>
      </c>
      <c r="VXF1002" t="s">
        <v>2074</v>
      </c>
      <c r="VXG1002" t="s">
        <v>2074</v>
      </c>
      <c r="VXH1002" t="s">
        <v>2074</v>
      </c>
      <c r="VXI1002" t="s">
        <v>2074</v>
      </c>
      <c r="VXJ1002" t="s">
        <v>2074</v>
      </c>
      <c r="VXK1002" t="s">
        <v>2074</v>
      </c>
      <c r="VXL1002" t="s">
        <v>2074</v>
      </c>
      <c r="VXM1002" t="s">
        <v>2074</v>
      </c>
      <c r="VXN1002" t="s">
        <v>2074</v>
      </c>
      <c r="VXO1002" t="s">
        <v>2074</v>
      </c>
      <c r="VXP1002" t="s">
        <v>2074</v>
      </c>
      <c r="VXQ1002" t="s">
        <v>2074</v>
      </c>
      <c r="VXR1002" t="s">
        <v>2074</v>
      </c>
      <c r="VXS1002" t="s">
        <v>2074</v>
      </c>
      <c r="VXT1002" t="s">
        <v>2074</v>
      </c>
      <c r="VXU1002" t="s">
        <v>2074</v>
      </c>
      <c r="VXV1002" t="s">
        <v>2074</v>
      </c>
      <c r="VXW1002" t="s">
        <v>2074</v>
      </c>
      <c r="VXX1002" t="s">
        <v>2074</v>
      </c>
      <c r="VXY1002" t="s">
        <v>2074</v>
      </c>
      <c r="VXZ1002" t="s">
        <v>2074</v>
      </c>
      <c r="VYA1002" t="s">
        <v>2074</v>
      </c>
      <c r="VYB1002" t="s">
        <v>2074</v>
      </c>
      <c r="VYC1002" t="s">
        <v>2074</v>
      </c>
      <c r="VYD1002" t="s">
        <v>2074</v>
      </c>
      <c r="VYE1002" t="s">
        <v>2074</v>
      </c>
      <c r="VYF1002" t="s">
        <v>2074</v>
      </c>
      <c r="VYG1002" t="s">
        <v>2074</v>
      </c>
      <c r="VYH1002" t="s">
        <v>2074</v>
      </c>
      <c r="VYI1002" t="s">
        <v>2074</v>
      </c>
      <c r="VYJ1002" t="s">
        <v>2074</v>
      </c>
      <c r="VYK1002" t="s">
        <v>2074</v>
      </c>
      <c r="VYL1002" t="s">
        <v>2074</v>
      </c>
      <c r="VYM1002" t="s">
        <v>2074</v>
      </c>
      <c r="VYN1002" t="s">
        <v>2074</v>
      </c>
      <c r="VYO1002" t="s">
        <v>2074</v>
      </c>
      <c r="VYP1002" t="s">
        <v>2074</v>
      </c>
      <c r="VYQ1002" t="s">
        <v>2074</v>
      </c>
      <c r="VYR1002" t="s">
        <v>2074</v>
      </c>
      <c r="VYS1002" t="s">
        <v>2074</v>
      </c>
      <c r="VYT1002" t="s">
        <v>2074</v>
      </c>
      <c r="VYU1002" t="s">
        <v>2074</v>
      </c>
      <c r="VYV1002" t="s">
        <v>2074</v>
      </c>
      <c r="VYW1002" t="s">
        <v>2074</v>
      </c>
      <c r="VYX1002" t="s">
        <v>2074</v>
      </c>
      <c r="VYY1002" t="s">
        <v>2074</v>
      </c>
      <c r="VYZ1002" t="s">
        <v>2074</v>
      </c>
      <c r="VZA1002" t="s">
        <v>2074</v>
      </c>
      <c r="VZB1002" t="s">
        <v>2074</v>
      </c>
      <c r="VZC1002" t="s">
        <v>2074</v>
      </c>
      <c r="VZD1002" t="s">
        <v>2074</v>
      </c>
      <c r="VZE1002" t="s">
        <v>2074</v>
      </c>
      <c r="VZF1002" t="s">
        <v>2074</v>
      </c>
      <c r="VZG1002" t="s">
        <v>2074</v>
      </c>
      <c r="VZH1002" t="s">
        <v>2074</v>
      </c>
      <c r="VZI1002" t="s">
        <v>2074</v>
      </c>
      <c r="VZJ1002" t="s">
        <v>2074</v>
      </c>
      <c r="VZK1002" t="s">
        <v>2074</v>
      </c>
      <c r="VZL1002" t="s">
        <v>2074</v>
      </c>
      <c r="VZM1002" t="s">
        <v>2074</v>
      </c>
      <c r="VZN1002" t="s">
        <v>2074</v>
      </c>
      <c r="VZO1002" t="s">
        <v>2074</v>
      </c>
      <c r="VZP1002" t="s">
        <v>2074</v>
      </c>
      <c r="VZQ1002" t="s">
        <v>2074</v>
      </c>
      <c r="VZR1002" t="s">
        <v>2074</v>
      </c>
      <c r="VZS1002" t="s">
        <v>2074</v>
      </c>
      <c r="VZT1002" t="s">
        <v>2074</v>
      </c>
      <c r="VZU1002" t="s">
        <v>2074</v>
      </c>
      <c r="VZV1002" t="s">
        <v>2074</v>
      </c>
      <c r="VZW1002" t="s">
        <v>2074</v>
      </c>
      <c r="VZX1002" t="s">
        <v>2074</v>
      </c>
      <c r="VZY1002" t="s">
        <v>2074</v>
      </c>
      <c r="VZZ1002" t="s">
        <v>2074</v>
      </c>
      <c r="WAA1002" t="s">
        <v>2074</v>
      </c>
      <c r="WAB1002" t="s">
        <v>2074</v>
      </c>
      <c r="WAC1002" t="s">
        <v>2074</v>
      </c>
      <c r="WAD1002" t="s">
        <v>2074</v>
      </c>
      <c r="WAE1002" t="s">
        <v>2074</v>
      </c>
      <c r="WAF1002" t="s">
        <v>2074</v>
      </c>
      <c r="WAG1002" t="s">
        <v>2074</v>
      </c>
      <c r="WAH1002" t="s">
        <v>2074</v>
      </c>
      <c r="WAI1002" t="s">
        <v>2074</v>
      </c>
      <c r="WAJ1002" t="s">
        <v>2074</v>
      </c>
      <c r="WAK1002" t="s">
        <v>2074</v>
      </c>
      <c r="WAL1002" t="s">
        <v>2074</v>
      </c>
      <c r="WAM1002" t="s">
        <v>2074</v>
      </c>
      <c r="WAN1002" t="s">
        <v>2074</v>
      </c>
      <c r="WAO1002" t="s">
        <v>2074</v>
      </c>
      <c r="WAP1002" t="s">
        <v>2074</v>
      </c>
      <c r="WAQ1002" t="s">
        <v>2074</v>
      </c>
      <c r="WAR1002" t="s">
        <v>2074</v>
      </c>
      <c r="WAS1002" t="s">
        <v>2074</v>
      </c>
      <c r="WAT1002" t="s">
        <v>2074</v>
      </c>
      <c r="WAU1002" t="s">
        <v>2074</v>
      </c>
      <c r="WAV1002" t="s">
        <v>2074</v>
      </c>
      <c r="WAW1002" t="s">
        <v>2074</v>
      </c>
      <c r="WAX1002" t="s">
        <v>2074</v>
      </c>
      <c r="WAY1002" t="s">
        <v>2074</v>
      </c>
      <c r="WAZ1002" t="s">
        <v>2074</v>
      </c>
      <c r="WBA1002" t="s">
        <v>2074</v>
      </c>
      <c r="WBB1002" t="s">
        <v>2074</v>
      </c>
      <c r="WBC1002" t="s">
        <v>2074</v>
      </c>
      <c r="WBD1002" t="s">
        <v>2074</v>
      </c>
      <c r="WBE1002" t="s">
        <v>2074</v>
      </c>
      <c r="WBF1002" t="s">
        <v>2074</v>
      </c>
      <c r="WBG1002" t="s">
        <v>2074</v>
      </c>
      <c r="WBH1002" t="s">
        <v>2074</v>
      </c>
      <c r="WBI1002" t="s">
        <v>2074</v>
      </c>
      <c r="WBJ1002" t="s">
        <v>2074</v>
      </c>
      <c r="WBK1002" t="s">
        <v>2074</v>
      </c>
      <c r="WBL1002" t="s">
        <v>2074</v>
      </c>
      <c r="WBM1002" t="s">
        <v>2074</v>
      </c>
      <c r="WBN1002" t="s">
        <v>2074</v>
      </c>
      <c r="WBO1002" t="s">
        <v>2074</v>
      </c>
      <c r="WBP1002" t="s">
        <v>2074</v>
      </c>
      <c r="WBQ1002" t="s">
        <v>2074</v>
      </c>
      <c r="WBR1002" t="s">
        <v>2074</v>
      </c>
      <c r="WBS1002" t="s">
        <v>2074</v>
      </c>
      <c r="WBT1002" t="s">
        <v>2074</v>
      </c>
      <c r="WBU1002" t="s">
        <v>2074</v>
      </c>
      <c r="WBV1002" t="s">
        <v>2074</v>
      </c>
      <c r="WBW1002" t="s">
        <v>2074</v>
      </c>
      <c r="WBX1002" t="s">
        <v>2074</v>
      </c>
      <c r="WBY1002" t="s">
        <v>2074</v>
      </c>
      <c r="WBZ1002" t="s">
        <v>2074</v>
      </c>
      <c r="WCA1002" t="s">
        <v>2074</v>
      </c>
      <c r="WCB1002" t="s">
        <v>2074</v>
      </c>
      <c r="WCC1002" t="s">
        <v>2074</v>
      </c>
      <c r="WCD1002" t="s">
        <v>2074</v>
      </c>
      <c r="WCE1002" t="s">
        <v>2074</v>
      </c>
      <c r="WCF1002" t="s">
        <v>2074</v>
      </c>
      <c r="WCG1002" t="s">
        <v>2074</v>
      </c>
      <c r="WCH1002" t="s">
        <v>2074</v>
      </c>
      <c r="WCI1002" t="s">
        <v>2074</v>
      </c>
      <c r="WCJ1002" t="s">
        <v>2074</v>
      </c>
      <c r="WCK1002" t="s">
        <v>2074</v>
      </c>
      <c r="WCL1002" t="s">
        <v>2074</v>
      </c>
      <c r="WCM1002" t="s">
        <v>2074</v>
      </c>
      <c r="WCN1002" t="s">
        <v>2074</v>
      </c>
      <c r="WCO1002" t="s">
        <v>2074</v>
      </c>
      <c r="WCP1002" t="s">
        <v>2074</v>
      </c>
      <c r="WCQ1002" t="s">
        <v>2074</v>
      </c>
      <c r="WCR1002" t="s">
        <v>2074</v>
      </c>
      <c r="WCS1002" t="s">
        <v>2074</v>
      </c>
      <c r="WCT1002" t="s">
        <v>2074</v>
      </c>
      <c r="WCU1002" t="s">
        <v>2074</v>
      </c>
      <c r="WCV1002" t="s">
        <v>2074</v>
      </c>
      <c r="WCW1002" t="s">
        <v>2074</v>
      </c>
      <c r="WCX1002" t="s">
        <v>2074</v>
      </c>
      <c r="WCY1002" t="s">
        <v>2074</v>
      </c>
      <c r="WCZ1002" t="s">
        <v>2074</v>
      </c>
      <c r="WDA1002" t="s">
        <v>2074</v>
      </c>
      <c r="WDB1002" t="s">
        <v>2074</v>
      </c>
      <c r="WDC1002" t="s">
        <v>2074</v>
      </c>
      <c r="WDD1002" t="s">
        <v>2074</v>
      </c>
      <c r="WDE1002" t="s">
        <v>2074</v>
      </c>
      <c r="WDF1002" t="s">
        <v>2074</v>
      </c>
      <c r="WDG1002" t="s">
        <v>2074</v>
      </c>
      <c r="WDH1002" t="s">
        <v>2074</v>
      </c>
      <c r="WDI1002" t="s">
        <v>2074</v>
      </c>
      <c r="WDJ1002" t="s">
        <v>2074</v>
      </c>
      <c r="WDK1002" t="s">
        <v>2074</v>
      </c>
      <c r="WDL1002" t="s">
        <v>2074</v>
      </c>
      <c r="WDM1002" t="s">
        <v>2074</v>
      </c>
      <c r="WDN1002" t="s">
        <v>2074</v>
      </c>
      <c r="WDO1002" t="s">
        <v>2074</v>
      </c>
      <c r="WDP1002" t="s">
        <v>2074</v>
      </c>
      <c r="WDQ1002" t="s">
        <v>2074</v>
      </c>
      <c r="WDR1002" t="s">
        <v>2074</v>
      </c>
      <c r="WDS1002" t="s">
        <v>2074</v>
      </c>
      <c r="WDT1002" t="s">
        <v>2074</v>
      </c>
      <c r="WDU1002" t="s">
        <v>2074</v>
      </c>
      <c r="WDV1002" t="s">
        <v>2074</v>
      </c>
      <c r="WDW1002" t="s">
        <v>2074</v>
      </c>
      <c r="WDX1002" t="s">
        <v>2074</v>
      </c>
      <c r="WDY1002" t="s">
        <v>2074</v>
      </c>
      <c r="WDZ1002" t="s">
        <v>2074</v>
      </c>
      <c r="WEA1002" t="s">
        <v>2074</v>
      </c>
      <c r="WEB1002" t="s">
        <v>2074</v>
      </c>
      <c r="WEC1002" t="s">
        <v>2074</v>
      </c>
      <c r="WED1002" t="s">
        <v>2074</v>
      </c>
      <c r="WEE1002" t="s">
        <v>2074</v>
      </c>
      <c r="WEF1002" t="s">
        <v>2074</v>
      </c>
      <c r="WEG1002" t="s">
        <v>2074</v>
      </c>
      <c r="WEH1002" t="s">
        <v>2074</v>
      </c>
      <c r="WEI1002" t="s">
        <v>2074</v>
      </c>
      <c r="WEJ1002" t="s">
        <v>2074</v>
      </c>
      <c r="WEK1002" t="s">
        <v>2074</v>
      </c>
      <c r="WEL1002" t="s">
        <v>2074</v>
      </c>
      <c r="WEM1002" t="s">
        <v>2074</v>
      </c>
      <c r="WEN1002" t="s">
        <v>2074</v>
      </c>
      <c r="WEO1002" t="s">
        <v>2074</v>
      </c>
      <c r="WEP1002" t="s">
        <v>2074</v>
      </c>
      <c r="WEQ1002" t="s">
        <v>2074</v>
      </c>
      <c r="WER1002" t="s">
        <v>2074</v>
      </c>
      <c r="WES1002" t="s">
        <v>2074</v>
      </c>
      <c r="WET1002" t="s">
        <v>2074</v>
      </c>
      <c r="WEU1002" t="s">
        <v>2074</v>
      </c>
      <c r="WEV1002" t="s">
        <v>2074</v>
      </c>
      <c r="WEW1002" t="s">
        <v>2074</v>
      </c>
      <c r="WEX1002" t="s">
        <v>2074</v>
      </c>
      <c r="WEY1002" t="s">
        <v>2074</v>
      </c>
      <c r="WEZ1002" t="s">
        <v>2074</v>
      </c>
      <c r="WFA1002" t="s">
        <v>2074</v>
      </c>
      <c r="WFB1002" t="s">
        <v>2074</v>
      </c>
      <c r="WFC1002" t="s">
        <v>2074</v>
      </c>
      <c r="WFD1002" t="s">
        <v>2074</v>
      </c>
      <c r="WFE1002" t="s">
        <v>2074</v>
      </c>
      <c r="WFF1002" t="s">
        <v>2074</v>
      </c>
      <c r="WFG1002" t="s">
        <v>2074</v>
      </c>
      <c r="WFH1002" t="s">
        <v>2074</v>
      </c>
      <c r="WFI1002" t="s">
        <v>2074</v>
      </c>
      <c r="WFJ1002" t="s">
        <v>2074</v>
      </c>
      <c r="WFK1002" t="s">
        <v>2074</v>
      </c>
      <c r="WFL1002" t="s">
        <v>2074</v>
      </c>
      <c r="WFM1002" t="s">
        <v>2074</v>
      </c>
      <c r="WFN1002" t="s">
        <v>2074</v>
      </c>
      <c r="WFO1002" t="s">
        <v>2074</v>
      </c>
      <c r="WFP1002" t="s">
        <v>2074</v>
      </c>
      <c r="WFQ1002" t="s">
        <v>2074</v>
      </c>
      <c r="WFR1002" t="s">
        <v>2074</v>
      </c>
      <c r="WFS1002" t="s">
        <v>2074</v>
      </c>
      <c r="WFT1002" t="s">
        <v>2074</v>
      </c>
      <c r="WFU1002" t="s">
        <v>2074</v>
      </c>
      <c r="WFV1002" t="s">
        <v>2074</v>
      </c>
      <c r="WFW1002" t="s">
        <v>2074</v>
      </c>
      <c r="WFX1002" t="s">
        <v>2074</v>
      </c>
      <c r="WFY1002" t="s">
        <v>2074</v>
      </c>
      <c r="WFZ1002" t="s">
        <v>2074</v>
      </c>
      <c r="WGA1002" t="s">
        <v>2074</v>
      </c>
      <c r="WGB1002" t="s">
        <v>2074</v>
      </c>
      <c r="WGC1002" t="s">
        <v>2074</v>
      </c>
      <c r="WGD1002" t="s">
        <v>2074</v>
      </c>
      <c r="WGE1002" t="s">
        <v>2074</v>
      </c>
      <c r="WGF1002" t="s">
        <v>2074</v>
      </c>
      <c r="WGG1002" t="s">
        <v>2074</v>
      </c>
      <c r="WGH1002" t="s">
        <v>2074</v>
      </c>
      <c r="WGI1002" t="s">
        <v>2074</v>
      </c>
      <c r="WGJ1002" t="s">
        <v>2074</v>
      </c>
      <c r="WGK1002" t="s">
        <v>2074</v>
      </c>
      <c r="WGL1002" t="s">
        <v>2074</v>
      </c>
      <c r="WGM1002" t="s">
        <v>2074</v>
      </c>
      <c r="WGN1002" t="s">
        <v>2074</v>
      </c>
      <c r="WGO1002" t="s">
        <v>2074</v>
      </c>
      <c r="WGP1002" t="s">
        <v>2074</v>
      </c>
      <c r="WGQ1002" t="s">
        <v>2074</v>
      </c>
      <c r="WGR1002" t="s">
        <v>2074</v>
      </c>
      <c r="WGS1002" t="s">
        <v>2074</v>
      </c>
      <c r="WGT1002" t="s">
        <v>2074</v>
      </c>
      <c r="WGU1002" t="s">
        <v>2074</v>
      </c>
      <c r="WGV1002" t="s">
        <v>2074</v>
      </c>
      <c r="WGW1002" t="s">
        <v>2074</v>
      </c>
      <c r="WGX1002" t="s">
        <v>2074</v>
      </c>
      <c r="WGY1002" t="s">
        <v>2074</v>
      </c>
      <c r="WGZ1002" t="s">
        <v>2074</v>
      </c>
      <c r="WHA1002" t="s">
        <v>2074</v>
      </c>
      <c r="WHB1002" t="s">
        <v>2074</v>
      </c>
      <c r="WHC1002" t="s">
        <v>2074</v>
      </c>
      <c r="WHD1002" t="s">
        <v>2074</v>
      </c>
      <c r="WHE1002" t="s">
        <v>2074</v>
      </c>
      <c r="WHF1002" t="s">
        <v>2074</v>
      </c>
      <c r="WHG1002" t="s">
        <v>2074</v>
      </c>
      <c r="WHH1002" t="s">
        <v>2074</v>
      </c>
      <c r="WHI1002" t="s">
        <v>2074</v>
      </c>
      <c r="WHJ1002" t="s">
        <v>2074</v>
      </c>
      <c r="WHK1002" t="s">
        <v>2074</v>
      </c>
      <c r="WHL1002" t="s">
        <v>2074</v>
      </c>
      <c r="WHM1002" t="s">
        <v>2074</v>
      </c>
      <c r="WHN1002" t="s">
        <v>2074</v>
      </c>
      <c r="WHO1002" t="s">
        <v>2074</v>
      </c>
      <c r="WHP1002" t="s">
        <v>2074</v>
      </c>
      <c r="WHQ1002" t="s">
        <v>2074</v>
      </c>
      <c r="WHR1002" t="s">
        <v>2074</v>
      </c>
      <c r="WHS1002" t="s">
        <v>2074</v>
      </c>
      <c r="WHT1002" t="s">
        <v>2074</v>
      </c>
      <c r="WHU1002" t="s">
        <v>2074</v>
      </c>
      <c r="WHV1002" t="s">
        <v>2074</v>
      </c>
      <c r="WHW1002" t="s">
        <v>2074</v>
      </c>
      <c r="WHX1002" t="s">
        <v>2074</v>
      </c>
      <c r="WHY1002" t="s">
        <v>2074</v>
      </c>
      <c r="WHZ1002" t="s">
        <v>2074</v>
      </c>
      <c r="WIA1002" t="s">
        <v>2074</v>
      </c>
      <c r="WIB1002" t="s">
        <v>2074</v>
      </c>
      <c r="WIC1002" t="s">
        <v>2074</v>
      </c>
      <c r="WID1002" t="s">
        <v>2074</v>
      </c>
      <c r="WIE1002" t="s">
        <v>2074</v>
      </c>
      <c r="WIF1002" t="s">
        <v>2074</v>
      </c>
      <c r="WIG1002" t="s">
        <v>2074</v>
      </c>
      <c r="WIH1002" t="s">
        <v>2074</v>
      </c>
      <c r="WII1002" t="s">
        <v>2074</v>
      </c>
      <c r="WIJ1002" t="s">
        <v>2074</v>
      </c>
      <c r="WIK1002" t="s">
        <v>2074</v>
      </c>
      <c r="WIL1002" t="s">
        <v>2074</v>
      </c>
      <c r="WIM1002" t="s">
        <v>2074</v>
      </c>
      <c r="WIN1002" t="s">
        <v>2074</v>
      </c>
      <c r="WIO1002" t="s">
        <v>2074</v>
      </c>
      <c r="WIP1002" t="s">
        <v>2074</v>
      </c>
      <c r="WIQ1002" t="s">
        <v>2074</v>
      </c>
      <c r="WIR1002" t="s">
        <v>2074</v>
      </c>
      <c r="WIS1002" t="s">
        <v>2074</v>
      </c>
      <c r="WIT1002" t="s">
        <v>2074</v>
      </c>
      <c r="WIU1002" t="s">
        <v>2074</v>
      </c>
      <c r="WIV1002" t="s">
        <v>2074</v>
      </c>
      <c r="WIW1002" t="s">
        <v>2074</v>
      </c>
      <c r="WIX1002" t="s">
        <v>2074</v>
      </c>
      <c r="WIY1002" t="s">
        <v>2074</v>
      </c>
      <c r="WIZ1002" t="s">
        <v>2074</v>
      </c>
      <c r="WJA1002" t="s">
        <v>2074</v>
      </c>
      <c r="WJB1002" t="s">
        <v>2074</v>
      </c>
      <c r="WJC1002" t="s">
        <v>2074</v>
      </c>
      <c r="WJD1002" t="s">
        <v>2074</v>
      </c>
      <c r="WJE1002" t="s">
        <v>2074</v>
      </c>
      <c r="WJF1002" t="s">
        <v>2074</v>
      </c>
      <c r="WJG1002" t="s">
        <v>2074</v>
      </c>
      <c r="WJH1002" t="s">
        <v>2074</v>
      </c>
      <c r="WJI1002" t="s">
        <v>2074</v>
      </c>
      <c r="WJJ1002" t="s">
        <v>2074</v>
      </c>
      <c r="WJK1002" t="s">
        <v>2074</v>
      </c>
      <c r="WJL1002" t="s">
        <v>2074</v>
      </c>
      <c r="WJM1002" t="s">
        <v>2074</v>
      </c>
      <c r="WJN1002" t="s">
        <v>2074</v>
      </c>
      <c r="WJO1002" t="s">
        <v>2074</v>
      </c>
      <c r="WJP1002" t="s">
        <v>2074</v>
      </c>
      <c r="WJQ1002" t="s">
        <v>2074</v>
      </c>
      <c r="WJR1002" t="s">
        <v>2074</v>
      </c>
      <c r="WJS1002" t="s">
        <v>2074</v>
      </c>
      <c r="WJT1002" t="s">
        <v>2074</v>
      </c>
      <c r="WJU1002" t="s">
        <v>2074</v>
      </c>
      <c r="WJV1002" t="s">
        <v>2074</v>
      </c>
      <c r="WJW1002" t="s">
        <v>2074</v>
      </c>
      <c r="WJX1002" t="s">
        <v>2074</v>
      </c>
      <c r="WJY1002" t="s">
        <v>2074</v>
      </c>
      <c r="WJZ1002" t="s">
        <v>2074</v>
      </c>
      <c r="WKA1002" t="s">
        <v>2074</v>
      </c>
      <c r="WKB1002" t="s">
        <v>2074</v>
      </c>
      <c r="WKC1002" t="s">
        <v>2074</v>
      </c>
      <c r="WKD1002" t="s">
        <v>2074</v>
      </c>
      <c r="WKE1002" t="s">
        <v>2074</v>
      </c>
      <c r="WKF1002" t="s">
        <v>2074</v>
      </c>
      <c r="WKG1002" t="s">
        <v>2074</v>
      </c>
      <c r="WKH1002" t="s">
        <v>2074</v>
      </c>
      <c r="WKI1002" t="s">
        <v>2074</v>
      </c>
      <c r="WKJ1002" t="s">
        <v>2074</v>
      </c>
      <c r="WKK1002" t="s">
        <v>2074</v>
      </c>
      <c r="WKL1002" t="s">
        <v>2074</v>
      </c>
      <c r="WKM1002" t="s">
        <v>2074</v>
      </c>
      <c r="WKN1002" t="s">
        <v>2074</v>
      </c>
      <c r="WKO1002" t="s">
        <v>2074</v>
      </c>
      <c r="WKP1002" t="s">
        <v>2074</v>
      </c>
      <c r="WKQ1002" t="s">
        <v>2074</v>
      </c>
      <c r="WKR1002" t="s">
        <v>2074</v>
      </c>
      <c r="WKS1002" t="s">
        <v>2074</v>
      </c>
      <c r="WKT1002" t="s">
        <v>2074</v>
      </c>
      <c r="WKU1002" t="s">
        <v>2074</v>
      </c>
      <c r="WKV1002" t="s">
        <v>2074</v>
      </c>
      <c r="WKW1002" t="s">
        <v>2074</v>
      </c>
      <c r="WKX1002" t="s">
        <v>2074</v>
      </c>
      <c r="WKY1002" t="s">
        <v>2074</v>
      </c>
      <c r="WKZ1002" t="s">
        <v>2074</v>
      </c>
      <c r="WLA1002" t="s">
        <v>2074</v>
      </c>
      <c r="WLB1002" t="s">
        <v>2074</v>
      </c>
      <c r="WLC1002" t="s">
        <v>2074</v>
      </c>
      <c r="WLD1002" t="s">
        <v>2074</v>
      </c>
      <c r="WLE1002" t="s">
        <v>2074</v>
      </c>
      <c r="WLF1002" t="s">
        <v>2074</v>
      </c>
      <c r="WLG1002" t="s">
        <v>2074</v>
      </c>
      <c r="WLH1002" t="s">
        <v>2074</v>
      </c>
      <c r="WLI1002" t="s">
        <v>2074</v>
      </c>
      <c r="WLJ1002" t="s">
        <v>2074</v>
      </c>
      <c r="WLK1002" t="s">
        <v>2074</v>
      </c>
      <c r="WLL1002" t="s">
        <v>2074</v>
      </c>
      <c r="WLM1002" t="s">
        <v>2074</v>
      </c>
      <c r="WLN1002" t="s">
        <v>2074</v>
      </c>
      <c r="WLO1002" t="s">
        <v>2074</v>
      </c>
      <c r="WLP1002" t="s">
        <v>2074</v>
      </c>
      <c r="WLQ1002" t="s">
        <v>2074</v>
      </c>
      <c r="WLR1002" t="s">
        <v>2074</v>
      </c>
      <c r="WLS1002" t="s">
        <v>2074</v>
      </c>
      <c r="WLT1002" t="s">
        <v>2074</v>
      </c>
      <c r="WLU1002" t="s">
        <v>2074</v>
      </c>
      <c r="WLV1002" t="s">
        <v>2074</v>
      </c>
      <c r="WLW1002" t="s">
        <v>2074</v>
      </c>
      <c r="WLX1002" t="s">
        <v>2074</v>
      </c>
      <c r="WLY1002" t="s">
        <v>2074</v>
      </c>
      <c r="WLZ1002" t="s">
        <v>2074</v>
      </c>
      <c r="WMA1002" t="s">
        <v>2074</v>
      </c>
      <c r="WMB1002" t="s">
        <v>2074</v>
      </c>
      <c r="WMC1002" t="s">
        <v>2074</v>
      </c>
      <c r="WMD1002" t="s">
        <v>2074</v>
      </c>
      <c r="WME1002" t="s">
        <v>2074</v>
      </c>
      <c r="WMF1002" t="s">
        <v>2074</v>
      </c>
      <c r="WMG1002" t="s">
        <v>2074</v>
      </c>
      <c r="WMH1002" t="s">
        <v>2074</v>
      </c>
      <c r="WMI1002" t="s">
        <v>2074</v>
      </c>
      <c r="WMJ1002" t="s">
        <v>2074</v>
      </c>
      <c r="WMK1002" t="s">
        <v>2074</v>
      </c>
      <c r="WML1002" t="s">
        <v>2074</v>
      </c>
      <c r="WMM1002" t="s">
        <v>2074</v>
      </c>
      <c r="WMN1002" t="s">
        <v>2074</v>
      </c>
      <c r="WMO1002" t="s">
        <v>2074</v>
      </c>
      <c r="WMP1002" t="s">
        <v>2074</v>
      </c>
      <c r="WMQ1002" t="s">
        <v>2074</v>
      </c>
      <c r="WMR1002" t="s">
        <v>2074</v>
      </c>
      <c r="WMS1002" t="s">
        <v>2074</v>
      </c>
      <c r="WMT1002" t="s">
        <v>2074</v>
      </c>
      <c r="WMU1002" t="s">
        <v>2074</v>
      </c>
      <c r="WMV1002" t="s">
        <v>2074</v>
      </c>
      <c r="WMW1002" t="s">
        <v>2074</v>
      </c>
      <c r="WMX1002" t="s">
        <v>2074</v>
      </c>
      <c r="WMY1002" t="s">
        <v>2074</v>
      </c>
      <c r="WMZ1002" t="s">
        <v>2074</v>
      </c>
      <c r="WNA1002" t="s">
        <v>2074</v>
      </c>
      <c r="WNB1002" t="s">
        <v>2074</v>
      </c>
      <c r="WNC1002" t="s">
        <v>2074</v>
      </c>
      <c r="WND1002" t="s">
        <v>2074</v>
      </c>
      <c r="WNE1002" t="s">
        <v>2074</v>
      </c>
      <c r="WNF1002" t="s">
        <v>2074</v>
      </c>
      <c r="WNG1002" t="s">
        <v>2074</v>
      </c>
      <c r="WNH1002" t="s">
        <v>2074</v>
      </c>
      <c r="WNI1002" t="s">
        <v>2074</v>
      </c>
      <c r="WNJ1002" t="s">
        <v>2074</v>
      </c>
      <c r="WNK1002" t="s">
        <v>2074</v>
      </c>
      <c r="WNL1002" t="s">
        <v>2074</v>
      </c>
      <c r="WNM1002" t="s">
        <v>2074</v>
      </c>
      <c r="WNN1002" t="s">
        <v>2074</v>
      </c>
      <c r="WNO1002" t="s">
        <v>2074</v>
      </c>
      <c r="WNP1002" t="s">
        <v>2074</v>
      </c>
      <c r="WNQ1002" t="s">
        <v>2074</v>
      </c>
      <c r="WNR1002" t="s">
        <v>2074</v>
      </c>
      <c r="WNS1002" t="s">
        <v>2074</v>
      </c>
      <c r="WNT1002" t="s">
        <v>2074</v>
      </c>
      <c r="WNU1002" t="s">
        <v>2074</v>
      </c>
      <c r="WNV1002" t="s">
        <v>2074</v>
      </c>
      <c r="WNW1002" t="s">
        <v>2074</v>
      </c>
      <c r="WNX1002" t="s">
        <v>2074</v>
      </c>
      <c r="WNY1002" t="s">
        <v>2074</v>
      </c>
      <c r="WNZ1002" t="s">
        <v>2074</v>
      </c>
      <c r="WOA1002" t="s">
        <v>2074</v>
      </c>
      <c r="WOB1002" t="s">
        <v>2074</v>
      </c>
      <c r="WOC1002" t="s">
        <v>2074</v>
      </c>
      <c r="WOD1002" t="s">
        <v>2074</v>
      </c>
      <c r="WOE1002" t="s">
        <v>2074</v>
      </c>
      <c r="WOF1002" t="s">
        <v>2074</v>
      </c>
      <c r="WOG1002" t="s">
        <v>2074</v>
      </c>
      <c r="WOH1002" t="s">
        <v>2074</v>
      </c>
      <c r="WOI1002" t="s">
        <v>2074</v>
      </c>
      <c r="WOJ1002" t="s">
        <v>2074</v>
      </c>
      <c r="WOK1002" t="s">
        <v>2074</v>
      </c>
      <c r="WOL1002" t="s">
        <v>2074</v>
      </c>
      <c r="WOM1002" t="s">
        <v>2074</v>
      </c>
      <c r="WON1002" t="s">
        <v>2074</v>
      </c>
      <c r="WOO1002" t="s">
        <v>2074</v>
      </c>
      <c r="WOP1002" t="s">
        <v>2074</v>
      </c>
      <c r="WOQ1002" t="s">
        <v>2074</v>
      </c>
      <c r="WOR1002" t="s">
        <v>2074</v>
      </c>
      <c r="WOS1002" t="s">
        <v>2074</v>
      </c>
      <c r="WOT1002" t="s">
        <v>2074</v>
      </c>
      <c r="WOU1002" t="s">
        <v>2074</v>
      </c>
      <c r="WOV1002" t="s">
        <v>2074</v>
      </c>
      <c r="WOW1002" t="s">
        <v>2074</v>
      </c>
      <c r="WOX1002" t="s">
        <v>2074</v>
      </c>
      <c r="WOY1002" t="s">
        <v>2074</v>
      </c>
      <c r="WOZ1002" t="s">
        <v>2074</v>
      </c>
      <c r="WPA1002" t="s">
        <v>2074</v>
      </c>
      <c r="WPB1002" t="s">
        <v>2074</v>
      </c>
      <c r="WPC1002" t="s">
        <v>2074</v>
      </c>
      <c r="WPD1002" t="s">
        <v>2074</v>
      </c>
      <c r="WPE1002" t="s">
        <v>2074</v>
      </c>
      <c r="WPF1002" t="s">
        <v>2074</v>
      </c>
      <c r="WPG1002" t="s">
        <v>2074</v>
      </c>
      <c r="WPH1002" t="s">
        <v>2074</v>
      </c>
      <c r="WPI1002" t="s">
        <v>2074</v>
      </c>
      <c r="WPJ1002" t="s">
        <v>2074</v>
      </c>
      <c r="WPK1002" t="s">
        <v>2074</v>
      </c>
      <c r="WPL1002" t="s">
        <v>2074</v>
      </c>
      <c r="WPM1002" t="s">
        <v>2074</v>
      </c>
      <c r="WPN1002" t="s">
        <v>2074</v>
      </c>
      <c r="WPO1002" t="s">
        <v>2074</v>
      </c>
      <c r="WPP1002" t="s">
        <v>2074</v>
      </c>
      <c r="WPQ1002" t="s">
        <v>2074</v>
      </c>
      <c r="WPR1002" t="s">
        <v>2074</v>
      </c>
      <c r="WPS1002" t="s">
        <v>2074</v>
      </c>
      <c r="WPT1002" t="s">
        <v>2074</v>
      </c>
      <c r="WPU1002" t="s">
        <v>2074</v>
      </c>
      <c r="WPV1002" t="s">
        <v>2074</v>
      </c>
      <c r="WPW1002" t="s">
        <v>2074</v>
      </c>
      <c r="WPX1002" t="s">
        <v>2074</v>
      </c>
      <c r="WPY1002" t="s">
        <v>2074</v>
      </c>
      <c r="WPZ1002" t="s">
        <v>2074</v>
      </c>
      <c r="WQA1002" t="s">
        <v>2074</v>
      </c>
      <c r="WQB1002" t="s">
        <v>2074</v>
      </c>
      <c r="WQC1002" t="s">
        <v>2074</v>
      </c>
      <c r="WQD1002" t="s">
        <v>2074</v>
      </c>
      <c r="WQE1002" t="s">
        <v>2074</v>
      </c>
      <c r="WQF1002" t="s">
        <v>2074</v>
      </c>
      <c r="WQG1002" t="s">
        <v>2074</v>
      </c>
      <c r="WQH1002" t="s">
        <v>2074</v>
      </c>
      <c r="WQI1002" t="s">
        <v>2074</v>
      </c>
      <c r="WQJ1002" t="s">
        <v>2074</v>
      </c>
      <c r="WQK1002" t="s">
        <v>2074</v>
      </c>
      <c r="WQL1002" t="s">
        <v>2074</v>
      </c>
      <c r="WQM1002" t="s">
        <v>2074</v>
      </c>
      <c r="WQN1002" t="s">
        <v>2074</v>
      </c>
      <c r="WQO1002" t="s">
        <v>2074</v>
      </c>
      <c r="WQP1002" t="s">
        <v>2074</v>
      </c>
      <c r="WQQ1002" t="s">
        <v>2074</v>
      </c>
      <c r="WQR1002" t="s">
        <v>2074</v>
      </c>
      <c r="WQS1002" t="s">
        <v>2074</v>
      </c>
      <c r="WQT1002" t="s">
        <v>2074</v>
      </c>
      <c r="WQU1002" t="s">
        <v>2074</v>
      </c>
      <c r="WQV1002" t="s">
        <v>2074</v>
      </c>
      <c r="WQW1002" t="s">
        <v>2074</v>
      </c>
      <c r="WQX1002" t="s">
        <v>2074</v>
      </c>
      <c r="WQY1002" t="s">
        <v>2074</v>
      </c>
      <c r="WQZ1002" t="s">
        <v>2074</v>
      </c>
      <c r="WRA1002" t="s">
        <v>2074</v>
      </c>
      <c r="WRB1002" t="s">
        <v>2074</v>
      </c>
      <c r="WRC1002" t="s">
        <v>2074</v>
      </c>
      <c r="WRD1002" t="s">
        <v>2074</v>
      </c>
      <c r="WRE1002" t="s">
        <v>2074</v>
      </c>
      <c r="WRF1002" t="s">
        <v>2074</v>
      </c>
      <c r="WRG1002" t="s">
        <v>2074</v>
      </c>
      <c r="WRH1002" t="s">
        <v>2074</v>
      </c>
      <c r="WRI1002" t="s">
        <v>2074</v>
      </c>
      <c r="WRJ1002" t="s">
        <v>2074</v>
      </c>
      <c r="WRK1002" t="s">
        <v>2074</v>
      </c>
      <c r="WRL1002" t="s">
        <v>2074</v>
      </c>
      <c r="WRM1002" t="s">
        <v>2074</v>
      </c>
      <c r="WRN1002" t="s">
        <v>2074</v>
      </c>
      <c r="WRO1002" t="s">
        <v>2074</v>
      </c>
      <c r="WRP1002" t="s">
        <v>2074</v>
      </c>
      <c r="WRQ1002" t="s">
        <v>2074</v>
      </c>
      <c r="WRR1002" t="s">
        <v>2074</v>
      </c>
      <c r="WRS1002" t="s">
        <v>2074</v>
      </c>
      <c r="WRT1002" t="s">
        <v>2074</v>
      </c>
      <c r="WRU1002" t="s">
        <v>2074</v>
      </c>
      <c r="WRV1002" t="s">
        <v>2074</v>
      </c>
      <c r="WRW1002" t="s">
        <v>2074</v>
      </c>
      <c r="WRX1002" t="s">
        <v>2074</v>
      </c>
      <c r="WRY1002" t="s">
        <v>2074</v>
      </c>
      <c r="WRZ1002" t="s">
        <v>2074</v>
      </c>
      <c r="WSA1002" t="s">
        <v>2074</v>
      </c>
      <c r="WSB1002" t="s">
        <v>2074</v>
      </c>
      <c r="WSC1002" t="s">
        <v>2074</v>
      </c>
      <c r="WSD1002" t="s">
        <v>2074</v>
      </c>
      <c r="WSE1002" t="s">
        <v>2074</v>
      </c>
      <c r="WSF1002" t="s">
        <v>2074</v>
      </c>
      <c r="WSG1002" t="s">
        <v>2074</v>
      </c>
      <c r="WSH1002" t="s">
        <v>2074</v>
      </c>
      <c r="WSI1002" t="s">
        <v>2074</v>
      </c>
      <c r="WSJ1002" t="s">
        <v>2074</v>
      </c>
      <c r="WSK1002" t="s">
        <v>2074</v>
      </c>
      <c r="WSL1002" t="s">
        <v>2074</v>
      </c>
      <c r="WSM1002" t="s">
        <v>2074</v>
      </c>
      <c r="WSN1002" t="s">
        <v>2074</v>
      </c>
      <c r="WSO1002" t="s">
        <v>2074</v>
      </c>
      <c r="WSP1002" t="s">
        <v>2074</v>
      </c>
      <c r="WSQ1002" t="s">
        <v>2074</v>
      </c>
      <c r="WSR1002" t="s">
        <v>2074</v>
      </c>
      <c r="WSS1002" t="s">
        <v>2074</v>
      </c>
      <c r="WST1002" t="s">
        <v>2074</v>
      </c>
      <c r="WSU1002" t="s">
        <v>2074</v>
      </c>
      <c r="WSV1002" t="s">
        <v>2074</v>
      </c>
      <c r="WSW1002" t="s">
        <v>2074</v>
      </c>
      <c r="WSX1002" t="s">
        <v>2074</v>
      </c>
      <c r="WSY1002" t="s">
        <v>2074</v>
      </c>
      <c r="WSZ1002" t="s">
        <v>2074</v>
      </c>
      <c r="WTA1002" t="s">
        <v>2074</v>
      </c>
      <c r="WTB1002" t="s">
        <v>2074</v>
      </c>
      <c r="WTC1002" t="s">
        <v>2074</v>
      </c>
      <c r="WTD1002" t="s">
        <v>2074</v>
      </c>
      <c r="WTE1002" t="s">
        <v>2074</v>
      </c>
      <c r="WTF1002" t="s">
        <v>2074</v>
      </c>
      <c r="WTG1002" t="s">
        <v>2074</v>
      </c>
      <c r="WTH1002" t="s">
        <v>2074</v>
      </c>
      <c r="WTI1002" t="s">
        <v>2074</v>
      </c>
      <c r="WTJ1002" t="s">
        <v>2074</v>
      </c>
      <c r="WTK1002" t="s">
        <v>2074</v>
      </c>
      <c r="WTL1002" t="s">
        <v>2074</v>
      </c>
      <c r="WTM1002" t="s">
        <v>2074</v>
      </c>
      <c r="WTN1002" t="s">
        <v>2074</v>
      </c>
      <c r="WTO1002" t="s">
        <v>2074</v>
      </c>
      <c r="WTP1002" t="s">
        <v>2074</v>
      </c>
      <c r="WTQ1002" t="s">
        <v>2074</v>
      </c>
      <c r="WTR1002" t="s">
        <v>2074</v>
      </c>
      <c r="WTS1002" t="s">
        <v>2074</v>
      </c>
      <c r="WTT1002" t="s">
        <v>2074</v>
      </c>
      <c r="WTU1002" t="s">
        <v>2074</v>
      </c>
      <c r="WTV1002" t="s">
        <v>2074</v>
      </c>
      <c r="WTW1002" t="s">
        <v>2074</v>
      </c>
      <c r="WTX1002" t="s">
        <v>2074</v>
      </c>
      <c r="WTY1002" t="s">
        <v>2074</v>
      </c>
      <c r="WTZ1002" t="s">
        <v>2074</v>
      </c>
      <c r="WUA1002" t="s">
        <v>2074</v>
      </c>
      <c r="WUB1002" t="s">
        <v>2074</v>
      </c>
      <c r="WUC1002" t="s">
        <v>2074</v>
      </c>
      <c r="WUD1002" t="s">
        <v>2074</v>
      </c>
      <c r="WUE1002" t="s">
        <v>2074</v>
      </c>
      <c r="WUF1002" t="s">
        <v>2074</v>
      </c>
      <c r="WUG1002" t="s">
        <v>2074</v>
      </c>
      <c r="WUH1002" t="s">
        <v>2074</v>
      </c>
      <c r="WUI1002" t="s">
        <v>2074</v>
      </c>
      <c r="WUJ1002" t="s">
        <v>2074</v>
      </c>
      <c r="WUK1002" t="s">
        <v>2074</v>
      </c>
      <c r="WUL1002" t="s">
        <v>2074</v>
      </c>
      <c r="WUM1002" t="s">
        <v>2074</v>
      </c>
      <c r="WUN1002" t="s">
        <v>2074</v>
      </c>
      <c r="WUO1002" t="s">
        <v>2074</v>
      </c>
      <c r="WUP1002" t="s">
        <v>2074</v>
      </c>
      <c r="WUQ1002" t="s">
        <v>2074</v>
      </c>
      <c r="WUR1002" t="s">
        <v>2074</v>
      </c>
      <c r="WUS1002" t="s">
        <v>2074</v>
      </c>
      <c r="WUT1002" t="s">
        <v>2074</v>
      </c>
      <c r="WUU1002" t="s">
        <v>2074</v>
      </c>
      <c r="WUV1002" t="s">
        <v>2074</v>
      </c>
      <c r="WUW1002" t="s">
        <v>2074</v>
      </c>
      <c r="WUX1002" t="s">
        <v>2074</v>
      </c>
      <c r="WUY1002" t="s">
        <v>2074</v>
      </c>
      <c r="WUZ1002" t="s">
        <v>2074</v>
      </c>
      <c r="WVA1002" t="s">
        <v>2074</v>
      </c>
      <c r="WVB1002" t="s">
        <v>2074</v>
      </c>
      <c r="WVC1002" t="s">
        <v>2074</v>
      </c>
      <c r="WVD1002" t="s">
        <v>2074</v>
      </c>
      <c r="WVE1002" t="s">
        <v>2074</v>
      </c>
      <c r="WVF1002" t="s">
        <v>2074</v>
      </c>
      <c r="WVG1002" t="s">
        <v>2074</v>
      </c>
      <c r="WVH1002" t="s">
        <v>2074</v>
      </c>
      <c r="WVI1002" t="s">
        <v>2074</v>
      </c>
      <c r="WVJ1002" t="s">
        <v>2074</v>
      </c>
      <c r="WVK1002" t="s">
        <v>2074</v>
      </c>
      <c r="WVL1002" t="s">
        <v>2074</v>
      </c>
      <c r="WVM1002" t="s">
        <v>2074</v>
      </c>
      <c r="WVN1002" t="s">
        <v>2074</v>
      </c>
      <c r="WVO1002" t="s">
        <v>2074</v>
      </c>
      <c r="WVP1002" t="s">
        <v>2074</v>
      </c>
      <c r="WVQ1002" t="s">
        <v>2074</v>
      </c>
      <c r="WVR1002" t="s">
        <v>2074</v>
      </c>
      <c r="WVS1002" t="s">
        <v>2074</v>
      </c>
      <c r="WVT1002" t="s">
        <v>2074</v>
      </c>
      <c r="WVU1002" t="s">
        <v>2074</v>
      </c>
      <c r="WVV1002" t="s">
        <v>2074</v>
      </c>
      <c r="WVW1002" t="s">
        <v>2074</v>
      </c>
      <c r="WVX1002" t="s">
        <v>2074</v>
      </c>
      <c r="WVY1002" t="s">
        <v>2074</v>
      </c>
      <c r="WVZ1002" t="s">
        <v>2074</v>
      </c>
      <c r="WWA1002" t="s">
        <v>2074</v>
      </c>
      <c r="WWB1002" t="s">
        <v>2074</v>
      </c>
      <c r="WWC1002" t="s">
        <v>2074</v>
      </c>
      <c r="WWD1002" t="s">
        <v>2074</v>
      </c>
      <c r="WWE1002" t="s">
        <v>2074</v>
      </c>
      <c r="WWF1002" t="s">
        <v>2074</v>
      </c>
      <c r="WWG1002" t="s">
        <v>2074</v>
      </c>
      <c r="WWH1002" t="s">
        <v>2074</v>
      </c>
      <c r="WWI1002" t="s">
        <v>2074</v>
      </c>
      <c r="WWJ1002" t="s">
        <v>2074</v>
      </c>
      <c r="WWK1002" t="s">
        <v>2074</v>
      </c>
      <c r="WWL1002" t="s">
        <v>2074</v>
      </c>
      <c r="WWM1002" t="s">
        <v>2074</v>
      </c>
      <c r="WWN1002" t="s">
        <v>2074</v>
      </c>
      <c r="WWO1002" t="s">
        <v>2074</v>
      </c>
      <c r="WWP1002" t="s">
        <v>2074</v>
      </c>
      <c r="WWQ1002" t="s">
        <v>2074</v>
      </c>
      <c r="WWR1002" t="s">
        <v>2074</v>
      </c>
      <c r="WWS1002" t="s">
        <v>2074</v>
      </c>
      <c r="WWT1002" t="s">
        <v>2074</v>
      </c>
      <c r="WWU1002" t="s">
        <v>2074</v>
      </c>
      <c r="WWV1002" t="s">
        <v>2074</v>
      </c>
      <c r="WWW1002" t="s">
        <v>2074</v>
      </c>
      <c r="WWX1002" t="s">
        <v>2074</v>
      </c>
      <c r="WWY1002" t="s">
        <v>2074</v>
      </c>
      <c r="WWZ1002" t="s">
        <v>2074</v>
      </c>
      <c r="WXA1002" t="s">
        <v>2074</v>
      </c>
      <c r="WXB1002" t="s">
        <v>2074</v>
      </c>
      <c r="WXC1002" t="s">
        <v>2074</v>
      </c>
      <c r="WXD1002" t="s">
        <v>2074</v>
      </c>
      <c r="WXE1002" t="s">
        <v>2074</v>
      </c>
      <c r="WXF1002" t="s">
        <v>2074</v>
      </c>
      <c r="WXG1002" t="s">
        <v>2074</v>
      </c>
      <c r="WXH1002" t="s">
        <v>2074</v>
      </c>
      <c r="WXI1002" t="s">
        <v>2074</v>
      </c>
      <c r="WXJ1002" t="s">
        <v>2074</v>
      </c>
      <c r="WXK1002" t="s">
        <v>2074</v>
      </c>
      <c r="WXL1002" t="s">
        <v>2074</v>
      </c>
      <c r="WXM1002" t="s">
        <v>2074</v>
      </c>
      <c r="WXN1002" t="s">
        <v>2074</v>
      </c>
      <c r="WXO1002" t="s">
        <v>2074</v>
      </c>
      <c r="WXP1002" t="s">
        <v>2074</v>
      </c>
      <c r="WXQ1002" t="s">
        <v>2074</v>
      </c>
      <c r="WXR1002" t="s">
        <v>2074</v>
      </c>
      <c r="WXS1002" t="s">
        <v>2074</v>
      </c>
      <c r="WXT1002" t="s">
        <v>2074</v>
      </c>
      <c r="WXU1002" t="s">
        <v>2074</v>
      </c>
      <c r="WXV1002" t="s">
        <v>2074</v>
      </c>
      <c r="WXW1002" t="s">
        <v>2074</v>
      </c>
      <c r="WXX1002" t="s">
        <v>2074</v>
      </c>
      <c r="WXY1002" t="s">
        <v>2074</v>
      </c>
      <c r="WXZ1002" t="s">
        <v>2074</v>
      </c>
      <c r="WYA1002" t="s">
        <v>2074</v>
      </c>
      <c r="WYB1002" t="s">
        <v>2074</v>
      </c>
      <c r="WYC1002" t="s">
        <v>2074</v>
      </c>
      <c r="WYD1002" t="s">
        <v>2074</v>
      </c>
      <c r="WYE1002" t="s">
        <v>2074</v>
      </c>
      <c r="WYF1002" t="s">
        <v>2074</v>
      </c>
      <c r="WYG1002" t="s">
        <v>2074</v>
      </c>
      <c r="WYH1002" t="s">
        <v>2074</v>
      </c>
      <c r="WYI1002" t="s">
        <v>2074</v>
      </c>
      <c r="WYJ1002" t="s">
        <v>2074</v>
      </c>
      <c r="WYK1002" t="s">
        <v>2074</v>
      </c>
      <c r="WYL1002" t="s">
        <v>2074</v>
      </c>
      <c r="WYM1002" t="s">
        <v>2074</v>
      </c>
      <c r="WYN1002" t="s">
        <v>2074</v>
      </c>
      <c r="WYO1002" t="s">
        <v>2074</v>
      </c>
      <c r="WYP1002" t="s">
        <v>2074</v>
      </c>
      <c r="WYQ1002" t="s">
        <v>2074</v>
      </c>
      <c r="WYR1002" t="s">
        <v>2074</v>
      </c>
      <c r="WYS1002" t="s">
        <v>2074</v>
      </c>
      <c r="WYT1002" t="s">
        <v>2074</v>
      </c>
      <c r="WYU1002" t="s">
        <v>2074</v>
      </c>
      <c r="WYV1002" t="s">
        <v>2074</v>
      </c>
      <c r="WYW1002" t="s">
        <v>2074</v>
      </c>
      <c r="WYX1002" t="s">
        <v>2074</v>
      </c>
      <c r="WYY1002" t="s">
        <v>2074</v>
      </c>
      <c r="WYZ1002" t="s">
        <v>2074</v>
      </c>
      <c r="WZA1002" t="s">
        <v>2074</v>
      </c>
      <c r="WZB1002" t="s">
        <v>2074</v>
      </c>
      <c r="WZC1002" t="s">
        <v>2074</v>
      </c>
      <c r="WZD1002" t="s">
        <v>2074</v>
      </c>
      <c r="WZE1002" t="s">
        <v>2074</v>
      </c>
      <c r="WZF1002" t="s">
        <v>2074</v>
      </c>
      <c r="WZG1002" t="s">
        <v>2074</v>
      </c>
      <c r="WZH1002" t="s">
        <v>2074</v>
      </c>
      <c r="WZI1002" t="s">
        <v>2074</v>
      </c>
      <c r="WZJ1002" t="s">
        <v>2074</v>
      </c>
      <c r="WZK1002" t="s">
        <v>2074</v>
      </c>
      <c r="WZL1002" t="s">
        <v>2074</v>
      </c>
      <c r="WZM1002" t="s">
        <v>2074</v>
      </c>
      <c r="WZN1002" t="s">
        <v>2074</v>
      </c>
      <c r="WZO1002" t="s">
        <v>2074</v>
      </c>
      <c r="WZP1002" t="s">
        <v>2074</v>
      </c>
      <c r="WZQ1002" t="s">
        <v>2074</v>
      </c>
      <c r="WZR1002" t="s">
        <v>2074</v>
      </c>
      <c r="WZS1002" t="s">
        <v>2074</v>
      </c>
      <c r="WZT1002" t="s">
        <v>2074</v>
      </c>
      <c r="WZU1002" t="s">
        <v>2074</v>
      </c>
      <c r="WZV1002" t="s">
        <v>2074</v>
      </c>
      <c r="WZW1002" t="s">
        <v>2074</v>
      </c>
      <c r="WZX1002" t="s">
        <v>2074</v>
      </c>
      <c r="WZY1002" t="s">
        <v>2074</v>
      </c>
      <c r="WZZ1002" t="s">
        <v>2074</v>
      </c>
      <c r="XAA1002" t="s">
        <v>2074</v>
      </c>
      <c r="XAB1002" t="s">
        <v>2074</v>
      </c>
      <c r="XAC1002" t="s">
        <v>2074</v>
      </c>
      <c r="XAD1002" t="s">
        <v>2074</v>
      </c>
      <c r="XAE1002" t="s">
        <v>2074</v>
      </c>
      <c r="XAF1002" t="s">
        <v>2074</v>
      </c>
      <c r="XAG1002" t="s">
        <v>2074</v>
      </c>
      <c r="XAH1002" t="s">
        <v>2074</v>
      </c>
      <c r="XAI1002" t="s">
        <v>2074</v>
      </c>
      <c r="XAJ1002" t="s">
        <v>2074</v>
      </c>
      <c r="XAK1002" t="s">
        <v>2074</v>
      </c>
      <c r="XAL1002" t="s">
        <v>2074</v>
      </c>
      <c r="XAM1002" t="s">
        <v>2074</v>
      </c>
      <c r="XAN1002" t="s">
        <v>2074</v>
      </c>
      <c r="XAO1002" t="s">
        <v>2074</v>
      </c>
      <c r="XAP1002" t="s">
        <v>2074</v>
      </c>
      <c r="XAQ1002" t="s">
        <v>2074</v>
      </c>
      <c r="XAR1002" t="s">
        <v>2074</v>
      </c>
      <c r="XAS1002" t="s">
        <v>2074</v>
      </c>
      <c r="XAT1002" t="s">
        <v>2074</v>
      </c>
      <c r="XAU1002" t="s">
        <v>2074</v>
      </c>
      <c r="XAV1002" t="s">
        <v>2074</v>
      </c>
      <c r="XAW1002" t="s">
        <v>2074</v>
      </c>
      <c r="XAX1002" t="s">
        <v>2074</v>
      </c>
      <c r="XAY1002" t="s">
        <v>2074</v>
      </c>
      <c r="XAZ1002" t="s">
        <v>2074</v>
      </c>
      <c r="XBA1002" t="s">
        <v>2074</v>
      </c>
      <c r="XBB1002" t="s">
        <v>2074</v>
      </c>
      <c r="XBC1002" t="s">
        <v>2074</v>
      </c>
      <c r="XBD1002" t="s">
        <v>2074</v>
      </c>
      <c r="XBE1002" t="s">
        <v>2074</v>
      </c>
      <c r="XBF1002" t="s">
        <v>2074</v>
      </c>
      <c r="XBG1002" t="s">
        <v>2074</v>
      </c>
      <c r="XBH1002" t="s">
        <v>2074</v>
      </c>
      <c r="XBI1002" t="s">
        <v>2074</v>
      </c>
      <c r="XBJ1002" t="s">
        <v>2074</v>
      </c>
      <c r="XBK1002" t="s">
        <v>2074</v>
      </c>
      <c r="XBL1002" t="s">
        <v>2074</v>
      </c>
      <c r="XBM1002" t="s">
        <v>2074</v>
      </c>
      <c r="XBN1002" t="s">
        <v>2074</v>
      </c>
      <c r="XBO1002" t="s">
        <v>2074</v>
      </c>
      <c r="XBP1002" t="s">
        <v>2074</v>
      </c>
      <c r="XBQ1002" t="s">
        <v>2074</v>
      </c>
      <c r="XBR1002" t="s">
        <v>2074</v>
      </c>
      <c r="XBS1002" t="s">
        <v>2074</v>
      </c>
      <c r="XBT1002" t="s">
        <v>2074</v>
      </c>
      <c r="XBU1002" t="s">
        <v>2074</v>
      </c>
      <c r="XBV1002" t="s">
        <v>2074</v>
      </c>
      <c r="XBW1002" t="s">
        <v>2074</v>
      </c>
      <c r="XBX1002" t="s">
        <v>2074</v>
      </c>
      <c r="XBY1002" t="s">
        <v>2074</v>
      </c>
      <c r="XBZ1002" t="s">
        <v>2074</v>
      </c>
      <c r="XCA1002" t="s">
        <v>2074</v>
      </c>
      <c r="XCB1002" t="s">
        <v>2074</v>
      </c>
      <c r="XCC1002" t="s">
        <v>2074</v>
      </c>
      <c r="XCD1002" t="s">
        <v>2074</v>
      </c>
      <c r="XCE1002" t="s">
        <v>2074</v>
      </c>
      <c r="XCF1002" t="s">
        <v>2074</v>
      </c>
      <c r="XCG1002" t="s">
        <v>2074</v>
      </c>
      <c r="XCH1002" t="s">
        <v>2074</v>
      </c>
      <c r="XCI1002" t="s">
        <v>2074</v>
      </c>
      <c r="XCJ1002" t="s">
        <v>2074</v>
      </c>
      <c r="XCK1002" t="s">
        <v>2074</v>
      </c>
      <c r="XCL1002" t="s">
        <v>2074</v>
      </c>
      <c r="XCM1002" t="s">
        <v>2074</v>
      </c>
      <c r="XCN1002" t="s">
        <v>2074</v>
      </c>
      <c r="XCO1002" t="s">
        <v>2074</v>
      </c>
      <c r="XCP1002" t="s">
        <v>2074</v>
      </c>
      <c r="XCQ1002" t="s">
        <v>2074</v>
      </c>
      <c r="XCR1002" t="s">
        <v>2074</v>
      </c>
      <c r="XCS1002" t="s">
        <v>2074</v>
      </c>
      <c r="XCT1002" t="s">
        <v>2074</v>
      </c>
      <c r="XCU1002" t="s">
        <v>2074</v>
      </c>
      <c r="XCV1002" t="s">
        <v>2074</v>
      </c>
      <c r="XCW1002" t="s">
        <v>2074</v>
      </c>
      <c r="XCX1002" t="s">
        <v>2074</v>
      </c>
      <c r="XCY1002" t="s">
        <v>2074</v>
      </c>
      <c r="XCZ1002" t="s">
        <v>2074</v>
      </c>
      <c r="XDA1002" t="s">
        <v>2074</v>
      </c>
      <c r="XDB1002" t="s">
        <v>2074</v>
      </c>
      <c r="XDC1002" t="s">
        <v>2074</v>
      </c>
      <c r="XDD1002" t="s">
        <v>2074</v>
      </c>
      <c r="XDE1002" t="s">
        <v>2074</v>
      </c>
      <c r="XDF1002" t="s">
        <v>2074</v>
      </c>
      <c r="XDG1002" t="s">
        <v>2074</v>
      </c>
      <c r="XDH1002" t="s">
        <v>2074</v>
      </c>
      <c r="XDI1002" t="s">
        <v>2074</v>
      </c>
      <c r="XDJ1002" t="s">
        <v>2074</v>
      </c>
      <c r="XDK1002" t="s">
        <v>2074</v>
      </c>
      <c r="XDL1002" t="s">
        <v>2074</v>
      </c>
      <c r="XDM1002" t="s">
        <v>2074</v>
      </c>
      <c r="XDN1002" t="s">
        <v>2074</v>
      </c>
      <c r="XDO1002" t="s">
        <v>2074</v>
      </c>
      <c r="XDP1002" t="s">
        <v>2074</v>
      </c>
      <c r="XDQ1002" t="s">
        <v>2074</v>
      </c>
      <c r="XDR1002" t="s">
        <v>2074</v>
      </c>
      <c r="XDS1002" t="s">
        <v>2074</v>
      </c>
      <c r="XDT1002" t="s">
        <v>2074</v>
      </c>
      <c r="XDU1002" t="s">
        <v>2074</v>
      </c>
      <c r="XDV1002" t="s">
        <v>2074</v>
      </c>
      <c r="XDW1002" t="s">
        <v>2074</v>
      </c>
      <c r="XDX1002" t="s">
        <v>2074</v>
      </c>
      <c r="XDY1002" t="s">
        <v>2074</v>
      </c>
      <c r="XDZ1002" t="s">
        <v>2074</v>
      </c>
      <c r="XEA1002" t="s">
        <v>2074</v>
      </c>
      <c r="XEB1002" t="s">
        <v>2074</v>
      </c>
      <c r="XEC1002" t="s">
        <v>2074</v>
      </c>
      <c r="XED1002" t="s">
        <v>2074</v>
      </c>
      <c r="XEE1002" t="s">
        <v>2074</v>
      </c>
      <c r="XEF1002" t="s">
        <v>2074</v>
      </c>
      <c r="XEG1002" t="s">
        <v>2074</v>
      </c>
      <c r="XEH1002" t="s">
        <v>2074</v>
      </c>
      <c r="XEI1002" t="s">
        <v>2074</v>
      </c>
      <c r="XEJ1002" t="s">
        <v>2074</v>
      </c>
      <c r="XEK1002" t="s">
        <v>2074</v>
      </c>
      <c r="XEL1002" t="s">
        <v>2074</v>
      </c>
      <c r="XEM1002" t="s">
        <v>2074</v>
      </c>
      <c r="XEN1002" t="s">
        <v>2074</v>
      </c>
      <c r="XEO1002" t="s">
        <v>2074</v>
      </c>
      <c r="XEP1002" t="s">
        <v>2074</v>
      </c>
      <c r="XEQ1002" t="s">
        <v>2074</v>
      </c>
      <c r="XER1002" t="s">
        <v>2074</v>
      </c>
      <c r="XES1002" t="s">
        <v>2074</v>
      </c>
      <c r="XET1002" t="s">
        <v>2074</v>
      </c>
      <c r="XEU1002" t="s">
        <v>2074</v>
      </c>
      <c r="XEV1002" t="s">
        <v>2074</v>
      </c>
      <c r="XEW1002" t="s">
        <v>2074</v>
      </c>
      <c r="XEX1002" t="s">
        <v>2074</v>
      </c>
      <c r="XEY1002" t="s">
        <v>2074</v>
      </c>
      <c r="XEZ1002" t="s">
        <v>2074</v>
      </c>
      <c r="XFA1002" t="s">
        <v>2074</v>
      </c>
      <c r="XFB1002" t="s">
        <v>2074</v>
      </c>
      <c r="XFC1002" t="s">
        <v>2074</v>
      </c>
      <c r="XFD1002" t="s">
        <v>2074</v>
      </c>
    </row>
  </sheetData>
  <conditionalFormatting sqref="F1:F1048576">
    <cfRule type="cellIs" dxfId="3" priority="7" operator="equal">
      <formula>"canceled"</formula>
    </cfRule>
    <cfRule type="cellIs" dxfId="2" priority="8" operator="equal">
      <formula>"live"</formula>
    </cfRule>
    <cfRule type="cellIs" dxfId="1" priority="9" operator="equal">
      <formula>"successful"</formula>
    </cfRule>
    <cfRule type="cellIs" dxfId="0" priority="10" operator="equal">
      <formula>"failed"</formula>
    </cfRule>
  </conditionalFormatting>
  <conditionalFormatting sqref="O1:O1048576">
    <cfRule type="colorScale" priority="1">
      <colorScale>
        <cfvo type="num" val="0"/>
        <cfvo type="num" val="1"/>
        <cfvo type="num" val="2"/>
        <color rgb="FFFF0000"/>
        <color rgb="FF92D050"/>
        <color rgb="FF00B0F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27CC-CB93-344F-BFE7-8C5E66D55B63}">
  <dimension ref="A1:T46"/>
  <sheetViews>
    <sheetView workbookViewId="0">
      <selection activeCell="G10" sqref="G10"/>
    </sheetView>
  </sheetViews>
  <sheetFormatPr baseColWidth="10" defaultRowHeight="16" x14ac:dyDescent="0.2"/>
  <cols>
    <col min="7" max="7" width="15.33203125" customWidth="1"/>
    <col min="10" max="10" width="13.5" customWidth="1"/>
    <col min="12" max="12" width="11.6640625" customWidth="1"/>
    <col min="14" max="14" width="23.6640625" customWidth="1"/>
    <col min="15" max="15" width="16.1640625" customWidth="1"/>
    <col min="16" max="16" width="18.33203125" customWidth="1"/>
    <col min="17" max="17" width="16.6640625" customWidth="1"/>
    <col min="18" max="18" width="14.5" customWidth="1"/>
    <col min="19" max="19" width="23.83203125" customWidth="1"/>
    <col min="20" max="20" width="22.5" customWidth="1"/>
  </cols>
  <sheetData>
    <row r="1" spans="1:20" x14ac:dyDescent="0.2">
      <c r="A1" t="s">
        <v>2027</v>
      </c>
      <c r="B1" t="s">
        <v>0</v>
      </c>
      <c r="C1" t="s">
        <v>1</v>
      </c>
      <c r="D1" t="s">
        <v>2</v>
      </c>
      <c r="E1" t="s">
        <v>3</v>
      </c>
      <c r="F1" t="s">
        <v>4</v>
      </c>
      <c r="G1" t="s">
        <v>5</v>
      </c>
      <c r="H1" t="s">
        <v>6</v>
      </c>
      <c r="I1" t="s">
        <v>7</v>
      </c>
      <c r="J1" t="s">
        <v>8</v>
      </c>
      <c r="K1" t="s">
        <v>9</v>
      </c>
      <c r="L1" t="s">
        <v>10</v>
      </c>
      <c r="M1" t="s">
        <v>11</v>
      </c>
      <c r="N1" t="s">
        <v>2028</v>
      </c>
      <c r="O1" t="s">
        <v>2071</v>
      </c>
      <c r="P1" t="s">
        <v>2072</v>
      </c>
      <c r="Q1" t="s">
        <v>2062</v>
      </c>
      <c r="R1" t="s">
        <v>2063</v>
      </c>
      <c r="S1" t="s">
        <v>2070</v>
      </c>
      <c r="T1" t="s">
        <v>2073</v>
      </c>
    </row>
    <row r="2" spans="1:20" x14ac:dyDescent="0.2">
      <c r="A2">
        <v>924</v>
      </c>
      <c r="B2" t="s">
        <v>1880</v>
      </c>
      <c r="C2" t="s">
        <v>1881</v>
      </c>
      <c r="D2">
        <v>39400</v>
      </c>
      <c r="E2">
        <v>192292</v>
      </c>
      <c r="F2" t="s">
        <v>20</v>
      </c>
      <c r="G2">
        <v>2289</v>
      </c>
      <c r="H2" t="s">
        <v>107</v>
      </c>
      <c r="I2" t="s">
        <v>108</v>
      </c>
      <c r="J2">
        <v>1572498000</v>
      </c>
      <c r="K2">
        <v>1573452000</v>
      </c>
      <c r="L2" t="b">
        <v>0</v>
      </c>
      <c r="M2" t="b">
        <v>0</v>
      </c>
      <c r="N2" t="s">
        <v>33</v>
      </c>
      <c r="O2">
        <v>4.8805076142131982</v>
      </c>
      <c r="P2">
        <v>84.006989951944078</v>
      </c>
      <c r="Q2" t="s">
        <v>2035</v>
      </c>
      <c r="R2" t="s">
        <v>2036</v>
      </c>
      <c r="S2" s="11">
        <v>43769.208333333336</v>
      </c>
      <c r="T2" s="11">
        <v>43780.25</v>
      </c>
    </row>
    <row r="3" spans="1:20" x14ac:dyDescent="0.2">
      <c r="A3">
        <v>899</v>
      </c>
      <c r="B3" t="s">
        <v>1830</v>
      </c>
      <c r="C3" t="s">
        <v>1831</v>
      </c>
      <c r="D3">
        <v>3100</v>
      </c>
      <c r="E3">
        <v>12620</v>
      </c>
      <c r="F3" t="s">
        <v>20</v>
      </c>
      <c r="G3">
        <v>123</v>
      </c>
      <c r="H3" t="s">
        <v>98</v>
      </c>
      <c r="I3" t="s">
        <v>99</v>
      </c>
      <c r="J3">
        <v>1381122000</v>
      </c>
      <c r="K3">
        <v>1382677200</v>
      </c>
      <c r="L3" t="b">
        <v>0</v>
      </c>
      <c r="M3" t="b">
        <v>0</v>
      </c>
      <c r="N3" t="s">
        <v>159</v>
      </c>
      <c r="O3">
        <v>4.0709677419354842</v>
      </c>
      <c r="P3">
        <v>102.60162601626017</v>
      </c>
      <c r="Q3" t="s">
        <v>2031</v>
      </c>
      <c r="R3" t="s">
        <v>2054</v>
      </c>
      <c r="S3" s="11">
        <v>41554.208333333336</v>
      </c>
      <c r="T3" s="11">
        <v>41572.208333333336</v>
      </c>
    </row>
    <row r="4" spans="1:20" x14ac:dyDescent="0.2">
      <c r="A4">
        <v>868</v>
      </c>
      <c r="B4" t="s">
        <v>1768</v>
      </c>
      <c r="C4" t="s">
        <v>1769</v>
      </c>
      <c r="D4">
        <v>7000</v>
      </c>
      <c r="E4">
        <v>12939</v>
      </c>
      <c r="F4" t="s">
        <v>20</v>
      </c>
      <c r="G4">
        <v>126</v>
      </c>
      <c r="H4" t="s">
        <v>21</v>
      </c>
      <c r="I4" t="s">
        <v>22</v>
      </c>
      <c r="J4">
        <v>1381554000</v>
      </c>
      <c r="K4">
        <v>1382504400</v>
      </c>
      <c r="L4" t="b">
        <v>0</v>
      </c>
      <c r="M4" t="b">
        <v>0</v>
      </c>
      <c r="N4" t="s">
        <v>33</v>
      </c>
      <c r="O4">
        <v>1.8484285714285715</v>
      </c>
      <c r="P4">
        <v>102.69047619047619</v>
      </c>
      <c r="Q4" t="s">
        <v>2035</v>
      </c>
      <c r="R4" t="s">
        <v>2036</v>
      </c>
      <c r="S4" s="11">
        <v>41559.208333333336</v>
      </c>
      <c r="T4" s="11">
        <v>41570.208333333336</v>
      </c>
    </row>
    <row r="5" spans="1:20" x14ac:dyDescent="0.2">
      <c r="A5">
        <v>867</v>
      </c>
      <c r="B5" t="s">
        <v>1766</v>
      </c>
      <c r="C5" t="s">
        <v>1767</v>
      </c>
      <c r="D5">
        <v>4800</v>
      </c>
      <c r="E5">
        <v>7797</v>
      </c>
      <c r="F5" t="s">
        <v>20</v>
      </c>
      <c r="G5">
        <v>300</v>
      </c>
      <c r="H5" t="s">
        <v>21</v>
      </c>
      <c r="I5" t="s">
        <v>22</v>
      </c>
      <c r="J5">
        <v>1539061200</v>
      </c>
      <c r="K5">
        <v>1539579600</v>
      </c>
      <c r="L5" t="b">
        <v>0</v>
      </c>
      <c r="M5" t="b">
        <v>0</v>
      </c>
      <c r="N5" t="s">
        <v>17</v>
      </c>
      <c r="O5">
        <v>1.6243749999999999</v>
      </c>
      <c r="P5">
        <v>25.99</v>
      </c>
      <c r="Q5" t="s">
        <v>2029</v>
      </c>
      <c r="R5" t="s">
        <v>2030</v>
      </c>
      <c r="S5" s="11">
        <v>43382.208333333336</v>
      </c>
      <c r="T5" s="11">
        <v>43388.208333333336</v>
      </c>
    </row>
    <row r="6" spans="1:20" x14ac:dyDescent="0.2">
      <c r="A6">
        <v>832</v>
      </c>
      <c r="B6" t="s">
        <v>1697</v>
      </c>
      <c r="C6" t="s">
        <v>1698</v>
      </c>
      <c r="D6">
        <v>43200</v>
      </c>
      <c r="E6">
        <v>136156</v>
      </c>
      <c r="F6" t="s">
        <v>20</v>
      </c>
      <c r="G6">
        <v>1297</v>
      </c>
      <c r="H6" t="s">
        <v>36</v>
      </c>
      <c r="I6" t="s">
        <v>37</v>
      </c>
      <c r="J6">
        <v>1445490000</v>
      </c>
      <c r="K6">
        <v>1448431200</v>
      </c>
      <c r="L6" t="b">
        <v>1</v>
      </c>
      <c r="M6" t="b">
        <v>0</v>
      </c>
      <c r="N6" t="s">
        <v>206</v>
      </c>
      <c r="O6">
        <v>3.1517592592592591</v>
      </c>
      <c r="P6">
        <v>104.97764070932922</v>
      </c>
      <c r="Q6" t="s">
        <v>2043</v>
      </c>
      <c r="R6" t="s">
        <v>2055</v>
      </c>
      <c r="S6" s="11">
        <v>42299.208333333336</v>
      </c>
      <c r="T6" s="11">
        <v>42333.25</v>
      </c>
    </row>
    <row r="7" spans="1:20" x14ac:dyDescent="0.2">
      <c r="A7">
        <v>807</v>
      </c>
      <c r="B7" t="s">
        <v>1649</v>
      </c>
      <c r="C7" t="s">
        <v>1650</v>
      </c>
      <c r="D7">
        <v>700</v>
      </c>
      <c r="E7">
        <v>1848</v>
      </c>
      <c r="F7" t="s">
        <v>20</v>
      </c>
      <c r="G7">
        <v>43</v>
      </c>
      <c r="H7" t="s">
        <v>21</v>
      </c>
      <c r="I7" t="s">
        <v>22</v>
      </c>
      <c r="J7">
        <v>1571115600</v>
      </c>
      <c r="K7">
        <v>1574920800</v>
      </c>
      <c r="L7" t="b">
        <v>0</v>
      </c>
      <c r="M7" t="b">
        <v>1</v>
      </c>
      <c r="N7" t="s">
        <v>33</v>
      </c>
      <c r="O7">
        <v>2.64</v>
      </c>
      <c r="P7">
        <v>42.97674418604651</v>
      </c>
      <c r="Q7" t="s">
        <v>2035</v>
      </c>
      <c r="R7" t="s">
        <v>2036</v>
      </c>
      <c r="S7" s="11">
        <v>43753.208333333336</v>
      </c>
      <c r="T7" s="11">
        <v>43797.25</v>
      </c>
    </row>
    <row r="8" spans="1:20" x14ac:dyDescent="0.2">
      <c r="A8">
        <v>758</v>
      </c>
      <c r="B8" t="s">
        <v>1552</v>
      </c>
      <c r="C8" t="s">
        <v>1553</v>
      </c>
      <c r="D8">
        <v>29600</v>
      </c>
      <c r="E8">
        <v>167005</v>
      </c>
      <c r="F8" t="s">
        <v>20</v>
      </c>
      <c r="G8">
        <v>1518</v>
      </c>
      <c r="H8" t="s">
        <v>15</v>
      </c>
      <c r="I8" t="s">
        <v>16</v>
      </c>
      <c r="J8">
        <v>1414126800</v>
      </c>
      <c r="K8">
        <v>1414904400</v>
      </c>
      <c r="L8" t="b">
        <v>0</v>
      </c>
      <c r="M8" t="b">
        <v>0</v>
      </c>
      <c r="N8" t="s">
        <v>23</v>
      </c>
      <c r="O8">
        <v>5.6420608108108112</v>
      </c>
      <c r="P8">
        <v>110.01646903820817</v>
      </c>
      <c r="Q8" t="s">
        <v>2031</v>
      </c>
      <c r="R8" t="s">
        <v>2032</v>
      </c>
      <c r="S8" s="11">
        <v>41936.208333333336</v>
      </c>
      <c r="T8" s="11">
        <v>41945.208333333336</v>
      </c>
    </row>
    <row r="9" spans="1:20" x14ac:dyDescent="0.2">
      <c r="A9">
        <v>754</v>
      </c>
      <c r="B9" t="s">
        <v>1544</v>
      </c>
      <c r="C9" t="s">
        <v>1545</v>
      </c>
      <c r="D9">
        <v>70400</v>
      </c>
      <c r="E9">
        <v>118603</v>
      </c>
      <c r="F9" t="s">
        <v>20</v>
      </c>
      <c r="G9">
        <v>3205</v>
      </c>
      <c r="H9" t="s">
        <v>21</v>
      </c>
      <c r="I9" t="s">
        <v>22</v>
      </c>
      <c r="J9">
        <v>1351400400</v>
      </c>
      <c r="K9">
        <v>1355983200</v>
      </c>
      <c r="L9" t="b">
        <v>0</v>
      </c>
      <c r="M9" t="b">
        <v>0</v>
      </c>
      <c r="N9" t="s">
        <v>33</v>
      </c>
      <c r="O9">
        <v>1.6847017045454546</v>
      </c>
      <c r="P9">
        <v>37.005616224648989</v>
      </c>
      <c r="Q9" t="s">
        <v>2035</v>
      </c>
      <c r="R9" t="s">
        <v>2036</v>
      </c>
      <c r="S9" s="11">
        <v>41210.208333333336</v>
      </c>
      <c r="T9" s="11">
        <v>41263.25</v>
      </c>
    </row>
    <row r="10" spans="1:20" x14ac:dyDescent="0.2">
      <c r="A10">
        <v>749</v>
      </c>
      <c r="B10" t="s">
        <v>1534</v>
      </c>
      <c r="C10" t="s">
        <v>1535</v>
      </c>
      <c r="D10">
        <v>8600</v>
      </c>
      <c r="E10">
        <v>13527</v>
      </c>
      <c r="F10" t="s">
        <v>20</v>
      </c>
      <c r="G10">
        <v>366</v>
      </c>
      <c r="H10" t="s">
        <v>107</v>
      </c>
      <c r="I10" t="s">
        <v>108</v>
      </c>
      <c r="J10">
        <v>1412744400</v>
      </c>
      <c r="K10">
        <v>1413781200</v>
      </c>
      <c r="L10" t="b">
        <v>0</v>
      </c>
      <c r="M10" t="b">
        <v>1</v>
      </c>
      <c r="N10" t="s">
        <v>65</v>
      </c>
      <c r="O10">
        <v>1.5729069767441861</v>
      </c>
      <c r="P10">
        <v>36.959016393442624</v>
      </c>
      <c r="Q10" t="s">
        <v>2033</v>
      </c>
      <c r="R10" t="s">
        <v>2042</v>
      </c>
      <c r="S10" s="11">
        <v>41920.208333333336</v>
      </c>
      <c r="T10" s="11">
        <v>41932.208333333336</v>
      </c>
    </row>
    <row r="11" spans="1:20" x14ac:dyDescent="0.2">
      <c r="A11">
        <v>746</v>
      </c>
      <c r="B11" t="s">
        <v>1528</v>
      </c>
      <c r="C11" t="s">
        <v>1529</v>
      </c>
      <c r="D11">
        <v>55800</v>
      </c>
      <c r="E11">
        <v>118580</v>
      </c>
      <c r="F11" t="s">
        <v>20</v>
      </c>
      <c r="G11">
        <v>3388</v>
      </c>
      <c r="H11" t="s">
        <v>21</v>
      </c>
      <c r="I11" t="s">
        <v>22</v>
      </c>
      <c r="J11">
        <v>1318136400</v>
      </c>
      <c r="K11">
        <v>1318568400</v>
      </c>
      <c r="L11" t="b">
        <v>0</v>
      </c>
      <c r="M11" t="b">
        <v>0</v>
      </c>
      <c r="N11" t="s">
        <v>28</v>
      </c>
      <c r="O11">
        <v>2.1250896057347672</v>
      </c>
      <c r="P11">
        <v>35</v>
      </c>
      <c r="Q11" t="s">
        <v>2033</v>
      </c>
      <c r="R11" t="s">
        <v>2034</v>
      </c>
      <c r="S11" s="11">
        <v>40825.208333333336</v>
      </c>
      <c r="T11" s="11">
        <v>40830.208333333336</v>
      </c>
    </row>
    <row r="12" spans="1:20" x14ac:dyDescent="0.2">
      <c r="A12">
        <v>724</v>
      </c>
      <c r="B12" t="s">
        <v>1486</v>
      </c>
      <c r="C12" t="s">
        <v>1487</v>
      </c>
      <c r="D12">
        <v>8400</v>
      </c>
      <c r="E12">
        <v>11261</v>
      </c>
      <c r="F12" t="s">
        <v>20</v>
      </c>
      <c r="G12">
        <v>121</v>
      </c>
      <c r="H12" t="s">
        <v>40</v>
      </c>
      <c r="I12" t="s">
        <v>41</v>
      </c>
      <c r="J12">
        <v>1413954000</v>
      </c>
      <c r="K12">
        <v>1414126800</v>
      </c>
      <c r="L12" t="b">
        <v>0</v>
      </c>
      <c r="M12" t="b">
        <v>1</v>
      </c>
      <c r="N12" t="s">
        <v>33</v>
      </c>
      <c r="O12">
        <v>1.3405952380952382</v>
      </c>
      <c r="P12">
        <v>93.066115702479337</v>
      </c>
      <c r="Q12" t="s">
        <v>2035</v>
      </c>
      <c r="R12" t="s">
        <v>2036</v>
      </c>
      <c r="S12" s="11">
        <v>41934.208333333336</v>
      </c>
      <c r="T12" s="11">
        <v>41936.208333333336</v>
      </c>
    </row>
    <row r="13" spans="1:20" x14ac:dyDescent="0.2">
      <c r="A13">
        <v>691</v>
      </c>
      <c r="B13" t="s">
        <v>1421</v>
      </c>
      <c r="C13" t="s">
        <v>1422</v>
      </c>
      <c r="D13">
        <v>5000</v>
      </c>
      <c r="E13">
        <v>7119</v>
      </c>
      <c r="F13" t="s">
        <v>20</v>
      </c>
      <c r="G13">
        <v>237</v>
      </c>
      <c r="H13" t="s">
        <v>21</v>
      </c>
      <c r="I13" t="s">
        <v>22</v>
      </c>
      <c r="J13">
        <v>1349240400</v>
      </c>
      <c r="K13">
        <v>1350709200</v>
      </c>
      <c r="L13" t="b">
        <v>1</v>
      </c>
      <c r="M13" t="b">
        <v>1</v>
      </c>
      <c r="N13" t="s">
        <v>42</v>
      </c>
      <c r="O13">
        <v>1.4238</v>
      </c>
      <c r="P13">
        <v>30.037974683544302</v>
      </c>
      <c r="Q13" t="s">
        <v>2037</v>
      </c>
      <c r="R13" t="s">
        <v>2038</v>
      </c>
      <c r="S13" s="11">
        <v>41185.208333333336</v>
      </c>
      <c r="T13" s="11">
        <v>41202.208333333336</v>
      </c>
    </row>
    <row r="14" spans="1:20" x14ac:dyDescent="0.2">
      <c r="A14">
        <v>689</v>
      </c>
      <c r="B14" t="s">
        <v>1417</v>
      </c>
      <c r="C14" t="s">
        <v>1418</v>
      </c>
      <c r="D14">
        <v>7300</v>
      </c>
      <c r="E14">
        <v>7348</v>
      </c>
      <c r="F14" t="s">
        <v>20</v>
      </c>
      <c r="G14">
        <v>69</v>
      </c>
      <c r="H14" t="s">
        <v>21</v>
      </c>
      <c r="I14" t="s">
        <v>22</v>
      </c>
      <c r="J14">
        <v>1383022800</v>
      </c>
      <c r="K14">
        <v>1384063200</v>
      </c>
      <c r="L14" t="b">
        <v>0</v>
      </c>
      <c r="M14" t="b">
        <v>0</v>
      </c>
      <c r="N14" t="s">
        <v>28</v>
      </c>
      <c r="O14">
        <v>1.0065753424657535</v>
      </c>
      <c r="P14">
        <v>106.49275362318841</v>
      </c>
      <c r="Q14" t="s">
        <v>2033</v>
      </c>
      <c r="R14" t="s">
        <v>2034</v>
      </c>
      <c r="S14" s="11">
        <v>41576.208333333336</v>
      </c>
      <c r="T14" s="11">
        <v>41588.25</v>
      </c>
    </row>
    <row r="15" spans="1:20" x14ac:dyDescent="0.2">
      <c r="A15">
        <v>679</v>
      </c>
      <c r="B15" t="s">
        <v>668</v>
      </c>
      <c r="C15" t="s">
        <v>1398</v>
      </c>
      <c r="D15">
        <v>1400</v>
      </c>
      <c r="E15">
        <v>14511</v>
      </c>
      <c r="F15" t="s">
        <v>20</v>
      </c>
      <c r="G15">
        <v>363</v>
      </c>
      <c r="H15" t="s">
        <v>21</v>
      </c>
      <c r="I15" t="s">
        <v>22</v>
      </c>
      <c r="J15">
        <v>1571374800</v>
      </c>
      <c r="K15">
        <v>1571806800</v>
      </c>
      <c r="L15" t="b">
        <v>0</v>
      </c>
      <c r="M15" t="b">
        <v>1</v>
      </c>
      <c r="N15" t="s">
        <v>17</v>
      </c>
      <c r="O15">
        <v>10.365</v>
      </c>
      <c r="P15">
        <v>39.97520661157025</v>
      </c>
      <c r="Q15" t="s">
        <v>2029</v>
      </c>
      <c r="R15" t="s">
        <v>2030</v>
      </c>
      <c r="S15" s="11">
        <v>43756.208333333336</v>
      </c>
      <c r="T15" s="11">
        <v>43761.208333333336</v>
      </c>
    </row>
    <row r="16" spans="1:20" x14ac:dyDescent="0.2">
      <c r="A16">
        <v>628</v>
      </c>
      <c r="B16" t="s">
        <v>1298</v>
      </c>
      <c r="C16" t="s">
        <v>1299</v>
      </c>
      <c r="D16">
        <v>1900</v>
      </c>
      <c r="E16">
        <v>2884</v>
      </c>
      <c r="F16" t="s">
        <v>20</v>
      </c>
      <c r="G16">
        <v>96</v>
      </c>
      <c r="H16" t="s">
        <v>21</v>
      </c>
      <c r="I16" t="s">
        <v>22</v>
      </c>
      <c r="J16">
        <v>1286168400</v>
      </c>
      <c r="K16">
        <v>1286427600</v>
      </c>
      <c r="L16" t="b">
        <v>0</v>
      </c>
      <c r="M16" t="b">
        <v>0</v>
      </c>
      <c r="N16" t="s">
        <v>60</v>
      </c>
      <c r="O16">
        <v>1.5178947368421052</v>
      </c>
      <c r="P16">
        <v>30.041666666666668</v>
      </c>
      <c r="Q16" t="s">
        <v>2031</v>
      </c>
      <c r="R16" t="s">
        <v>2041</v>
      </c>
      <c r="S16" s="11">
        <v>40455.208333333336</v>
      </c>
      <c r="T16" s="11">
        <v>40458.208333333336</v>
      </c>
    </row>
    <row r="17" spans="1:20" x14ac:dyDescent="0.2">
      <c r="A17">
        <v>612</v>
      </c>
      <c r="B17" t="s">
        <v>1266</v>
      </c>
      <c r="C17" t="s">
        <v>1267</v>
      </c>
      <c r="D17">
        <v>6200</v>
      </c>
      <c r="E17">
        <v>8645</v>
      </c>
      <c r="F17" t="s">
        <v>20</v>
      </c>
      <c r="G17">
        <v>192</v>
      </c>
      <c r="H17" t="s">
        <v>21</v>
      </c>
      <c r="I17" t="s">
        <v>22</v>
      </c>
      <c r="J17">
        <v>1287810000</v>
      </c>
      <c r="K17">
        <v>1289800800</v>
      </c>
      <c r="L17" t="b">
        <v>0</v>
      </c>
      <c r="M17" t="b">
        <v>0</v>
      </c>
      <c r="N17" t="s">
        <v>50</v>
      </c>
      <c r="O17">
        <v>1.3943548387096774</v>
      </c>
      <c r="P17">
        <v>45.026041666666664</v>
      </c>
      <c r="Q17" t="s">
        <v>2031</v>
      </c>
      <c r="R17" t="s">
        <v>2039</v>
      </c>
      <c r="S17" s="11">
        <v>40474.208333333336</v>
      </c>
      <c r="T17" s="11">
        <v>40497.25</v>
      </c>
    </row>
    <row r="18" spans="1:20" x14ac:dyDescent="0.2">
      <c r="A18">
        <v>605</v>
      </c>
      <c r="B18" t="s">
        <v>1252</v>
      </c>
      <c r="C18" t="s">
        <v>1253</v>
      </c>
      <c r="D18">
        <v>3300</v>
      </c>
      <c r="E18">
        <v>6178</v>
      </c>
      <c r="F18" t="s">
        <v>20</v>
      </c>
      <c r="G18">
        <v>107</v>
      </c>
      <c r="H18" t="s">
        <v>21</v>
      </c>
      <c r="I18" t="s">
        <v>22</v>
      </c>
      <c r="J18">
        <v>1443848400</v>
      </c>
      <c r="K18">
        <v>1447394400</v>
      </c>
      <c r="L18" t="b">
        <v>0</v>
      </c>
      <c r="M18" t="b">
        <v>0</v>
      </c>
      <c r="N18" t="s">
        <v>68</v>
      </c>
      <c r="O18">
        <v>1.8721212121212121</v>
      </c>
      <c r="P18">
        <v>57.738317757009348</v>
      </c>
      <c r="Q18" t="s">
        <v>2043</v>
      </c>
      <c r="R18" t="s">
        <v>2044</v>
      </c>
      <c r="S18" s="11">
        <v>42280.208333333336</v>
      </c>
      <c r="T18" s="11">
        <v>42321.25</v>
      </c>
    </row>
    <row r="19" spans="1:20" x14ac:dyDescent="0.2">
      <c r="A19">
        <v>561</v>
      </c>
      <c r="B19" t="s">
        <v>1166</v>
      </c>
      <c r="C19" t="s">
        <v>1167</v>
      </c>
      <c r="D19">
        <v>3000</v>
      </c>
      <c r="E19">
        <v>11091</v>
      </c>
      <c r="F19" t="s">
        <v>20</v>
      </c>
      <c r="G19">
        <v>198</v>
      </c>
      <c r="H19" t="s">
        <v>98</v>
      </c>
      <c r="I19" t="s">
        <v>99</v>
      </c>
      <c r="J19">
        <v>1318827600</v>
      </c>
      <c r="K19">
        <v>1319000400</v>
      </c>
      <c r="L19" t="b">
        <v>0</v>
      </c>
      <c r="M19" t="b">
        <v>0</v>
      </c>
      <c r="N19" t="s">
        <v>33</v>
      </c>
      <c r="O19">
        <v>3.6970000000000001</v>
      </c>
      <c r="P19">
        <v>56.015151515151516</v>
      </c>
      <c r="Q19" t="s">
        <v>2035</v>
      </c>
      <c r="R19" t="s">
        <v>2036</v>
      </c>
      <c r="S19" s="11">
        <v>40833.208333333336</v>
      </c>
      <c r="T19" s="11">
        <v>40835.208333333336</v>
      </c>
    </row>
    <row r="20" spans="1:20" x14ac:dyDescent="0.2">
      <c r="A20">
        <v>557</v>
      </c>
      <c r="B20" t="s">
        <v>1158</v>
      </c>
      <c r="C20" t="s">
        <v>1159</v>
      </c>
      <c r="D20">
        <v>6000</v>
      </c>
      <c r="E20">
        <v>11960</v>
      </c>
      <c r="F20" t="s">
        <v>20</v>
      </c>
      <c r="G20">
        <v>221</v>
      </c>
      <c r="H20" t="s">
        <v>21</v>
      </c>
      <c r="I20" t="s">
        <v>22</v>
      </c>
      <c r="J20">
        <v>1443762000</v>
      </c>
      <c r="K20">
        <v>1444021200</v>
      </c>
      <c r="L20" t="b">
        <v>0</v>
      </c>
      <c r="M20" t="b">
        <v>1</v>
      </c>
      <c r="N20" t="s">
        <v>474</v>
      </c>
      <c r="O20">
        <v>1.9933333333333334</v>
      </c>
      <c r="P20">
        <v>54.117647058823529</v>
      </c>
      <c r="Q20" t="s">
        <v>2037</v>
      </c>
      <c r="R20" t="s">
        <v>2059</v>
      </c>
      <c r="S20" s="11">
        <v>42279.208333333336</v>
      </c>
      <c r="T20" s="11">
        <v>42282.208333333336</v>
      </c>
    </row>
    <row r="21" spans="1:20" x14ac:dyDescent="0.2">
      <c r="A21">
        <v>407</v>
      </c>
      <c r="B21" t="s">
        <v>865</v>
      </c>
      <c r="C21" t="s">
        <v>866</v>
      </c>
      <c r="D21">
        <v>3400</v>
      </c>
      <c r="E21">
        <v>12100</v>
      </c>
      <c r="F21" t="s">
        <v>20</v>
      </c>
      <c r="G21">
        <v>484</v>
      </c>
      <c r="H21" t="s">
        <v>36</v>
      </c>
      <c r="I21" t="s">
        <v>37</v>
      </c>
      <c r="J21">
        <v>1570942800</v>
      </c>
      <c r="K21">
        <v>1571547600</v>
      </c>
      <c r="L21" t="b">
        <v>0</v>
      </c>
      <c r="M21" t="b">
        <v>0</v>
      </c>
      <c r="N21" t="s">
        <v>33</v>
      </c>
      <c r="O21">
        <v>3.5588235294117645</v>
      </c>
      <c r="P21">
        <v>25</v>
      </c>
      <c r="Q21" t="s">
        <v>2035</v>
      </c>
      <c r="R21" t="s">
        <v>2036</v>
      </c>
      <c r="S21" s="11">
        <v>43751.208333333336</v>
      </c>
      <c r="T21" s="11">
        <v>43758.208333333336</v>
      </c>
    </row>
    <row r="22" spans="1:20" x14ac:dyDescent="0.2">
      <c r="A22">
        <v>401</v>
      </c>
      <c r="B22" t="s">
        <v>853</v>
      </c>
      <c r="C22" t="s">
        <v>854</v>
      </c>
      <c r="D22">
        <v>900</v>
      </c>
      <c r="E22">
        <v>13772</v>
      </c>
      <c r="F22" t="s">
        <v>20</v>
      </c>
      <c r="G22">
        <v>299</v>
      </c>
      <c r="H22" t="s">
        <v>21</v>
      </c>
      <c r="I22" t="s">
        <v>22</v>
      </c>
      <c r="J22">
        <v>1572152400</v>
      </c>
      <c r="K22">
        <v>1572152400</v>
      </c>
      <c r="L22" t="b">
        <v>0</v>
      </c>
      <c r="M22" t="b">
        <v>0</v>
      </c>
      <c r="N22" t="s">
        <v>33</v>
      </c>
      <c r="O22">
        <v>15.302222222222222</v>
      </c>
      <c r="P22">
        <v>46.060200668896321</v>
      </c>
      <c r="Q22" t="s">
        <v>2035</v>
      </c>
      <c r="R22" t="s">
        <v>2036</v>
      </c>
      <c r="S22" s="11">
        <v>43765.208333333336</v>
      </c>
      <c r="T22" s="11">
        <v>43765.208333333336</v>
      </c>
    </row>
    <row r="23" spans="1:20" x14ac:dyDescent="0.2">
      <c r="A23">
        <v>396</v>
      </c>
      <c r="B23" t="s">
        <v>843</v>
      </c>
      <c r="C23" t="s">
        <v>844</v>
      </c>
      <c r="D23">
        <v>46100</v>
      </c>
      <c r="E23">
        <v>77012</v>
      </c>
      <c r="F23" t="s">
        <v>20</v>
      </c>
      <c r="G23">
        <v>1604</v>
      </c>
      <c r="H23" t="s">
        <v>26</v>
      </c>
      <c r="I23" t="s">
        <v>27</v>
      </c>
      <c r="J23">
        <v>1538715600</v>
      </c>
      <c r="K23">
        <v>1539406800</v>
      </c>
      <c r="L23" t="b">
        <v>0</v>
      </c>
      <c r="M23" t="b">
        <v>0</v>
      </c>
      <c r="N23" t="s">
        <v>53</v>
      </c>
      <c r="O23">
        <v>1.6705422993492407</v>
      </c>
      <c r="P23">
        <v>48.012468827930178</v>
      </c>
      <c r="Q23" t="s">
        <v>2037</v>
      </c>
      <c r="R23" t="s">
        <v>2040</v>
      </c>
      <c r="S23" s="11">
        <v>43378.208333333336</v>
      </c>
      <c r="T23" s="11">
        <v>43386.208333333336</v>
      </c>
    </row>
    <row r="24" spans="1:20" x14ac:dyDescent="0.2">
      <c r="A24">
        <v>389</v>
      </c>
      <c r="B24" t="s">
        <v>830</v>
      </c>
      <c r="C24" t="s">
        <v>831</v>
      </c>
      <c r="D24">
        <v>83000</v>
      </c>
      <c r="E24">
        <v>101352</v>
      </c>
      <c r="F24" t="s">
        <v>20</v>
      </c>
      <c r="G24">
        <v>1152</v>
      </c>
      <c r="H24" t="s">
        <v>21</v>
      </c>
      <c r="I24" t="s">
        <v>22</v>
      </c>
      <c r="J24">
        <v>1288242000</v>
      </c>
      <c r="K24">
        <v>1290578400</v>
      </c>
      <c r="L24" t="b">
        <v>0</v>
      </c>
      <c r="M24" t="b">
        <v>0</v>
      </c>
      <c r="N24" t="s">
        <v>33</v>
      </c>
      <c r="O24">
        <v>1.2211084337349398</v>
      </c>
      <c r="P24">
        <v>87.979166666666671</v>
      </c>
      <c r="Q24" t="s">
        <v>2035</v>
      </c>
      <c r="R24" t="s">
        <v>2036</v>
      </c>
      <c r="S24" s="11">
        <v>40479.208333333336</v>
      </c>
      <c r="T24" s="11">
        <v>40506.25</v>
      </c>
    </row>
    <row r="25" spans="1:20" x14ac:dyDescent="0.2">
      <c r="A25">
        <v>368</v>
      </c>
      <c r="B25" t="s">
        <v>788</v>
      </c>
      <c r="C25" t="s">
        <v>789</v>
      </c>
      <c r="D25">
        <v>5200</v>
      </c>
      <c r="E25">
        <v>14394</v>
      </c>
      <c r="F25" t="s">
        <v>20</v>
      </c>
      <c r="G25">
        <v>206</v>
      </c>
      <c r="H25" t="s">
        <v>40</v>
      </c>
      <c r="I25" t="s">
        <v>41</v>
      </c>
      <c r="J25">
        <v>1286946000</v>
      </c>
      <c r="K25">
        <v>1288933200</v>
      </c>
      <c r="L25" t="b">
        <v>0</v>
      </c>
      <c r="M25" t="b">
        <v>1</v>
      </c>
      <c r="N25" t="s">
        <v>42</v>
      </c>
      <c r="O25">
        <v>2.7680769230769231</v>
      </c>
      <c r="P25">
        <v>69.873786407766985</v>
      </c>
      <c r="Q25" t="s">
        <v>2037</v>
      </c>
      <c r="R25" t="s">
        <v>2038</v>
      </c>
      <c r="S25" s="11">
        <v>40464.208333333336</v>
      </c>
      <c r="T25" s="11">
        <v>40487.208333333336</v>
      </c>
    </row>
    <row r="26" spans="1:20" x14ac:dyDescent="0.2">
      <c r="A26">
        <v>361</v>
      </c>
      <c r="B26" t="s">
        <v>774</v>
      </c>
      <c r="C26" t="s">
        <v>775</v>
      </c>
      <c r="D26">
        <v>5500</v>
      </c>
      <c r="E26">
        <v>9546</v>
      </c>
      <c r="F26" t="s">
        <v>20</v>
      </c>
      <c r="G26">
        <v>88</v>
      </c>
      <c r="H26" t="s">
        <v>21</v>
      </c>
      <c r="I26" t="s">
        <v>22</v>
      </c>
      <c r="J26">
        <v>1507352400</v>
      </c>
      <c r="K26">
        <v>1509426000</v>
      </c>
      <c r="L26" t="b">
        <v>0</v>
      </c>
      <c r="M26" t="b">
        <v>0</v>
      </c>
      <c r="N26" t="s">
        <v>33</v>
      </c>
      <c r="O26">
        <v>1.7356363636363636</v>
      </c>
      <c r="P26">
        <v>108.47727272727273</v>
      </c>
      <c r="Q26" t="s">
        <v>2035</v>
      </c>
      <c r="R26" t="s">
        <v>2036</v>
      </c>
      <c r="S26" s="11">
        <v>43015.208333333336</v>
      </c>
      <c r="T26" s="11">
        <v>43039.208333333336</v>
      </c>
    </row>
    <row r="27" spans="1:20" x14ac:dyDescent="0.2">
      <c r="A27">
        <v>338</v>
      </c>
      <c r="B27" t="s">
        <v>728</v>
      </c>
      <c r="C27" t="s">
        <v>729</v>
      </c>
      <c r="D27">
        <v>69800</v>
      </c>
      <c r="E27">
        <v>125042</v>
      </c>
      <c r="F27" t="s">
        <v>20</v>
      </c>
      <c r="G27">
        <v>1690</v>
      </c>
      <c r="H27" t="s">
        <v>21</v>
      </c>
      <c r="I27" t="s">
        <v>22</v>
      </c>
      <c r="J27">
        <v>1317790800</v>
      </c>
      <c r="K27">
        <v>1320382800</v>
      </c>
      <c r="L27" t="b">
        <v>0</v>
      </c>
      <c r="M27" t="b">
        <v>0</v>
      </c>
      <c r="N27" t="s">
        <v>33</v>
      </c>
      <c r="O27">
        <v>1.7914326647564469</v>
      </c>
      <c r="P27">
        <v>73.989349112426041</v>
      </c>
      <c r="Q27" t="s">
        <v>2035</v>
      </c>
      <c r="R27" t="s">
        <v>2036</v>
      </c>
      <c r="S27" s="11">
        <v>40821.208333333336</v>
      </c>
      <c r="T27" s="11">
        <v>40851.208333333336</v>
      </c>
    </row>
    <row r="28" spans="1:20" x14ac:dyDescent="0.2">
      <c r="A28">
        <v>312</v>
      </c>
      <c r="B28" t="s">
        <v>676</v>
      </c>
      <c r="C28" t="s">
        <v>677</v>
      </c>
      <c r="D28">
        <v>59100</v>
      </c>
      <c r="E28">
        <v>183345</v>
      </c>
      <c r="F28" t="s">
        <v>20</v>
      </c>
      <c r="G28">
        <v>3742</v>
      </c>
      <c r="H28" t="s">
        <v>21</v>
      </c>
      <c r="I28" t="s">
        <v>22</v>
      </c>
      <c r="J28">
        <v>1382677200</v>
      </c>
      <c r="K28">
        <v>1383282000</v>
      </c>
      <c r="L28" t="b">
        <v>0</v>
      </c>
      <c r="M28" t="b">
        <v>0</v>
      </c>
      <c r="N28" t="s">
        <v>33</v>
      </c>
      <c r="O28">
        <v>3.1022842639593908</v>
      </c>
      <c r="P28">
        <v>48.996525921966864</v>
      </c>
      <c r="Q28" t="s">
        <v>2035</v>
      </c>
      <c r="R28" t="s">
        <v>2036</v>
      </c>
      <c r="S28" s="11">
        <v>41572.208333333336</v>
      </c>
      <c r="T28" s="11">
        <v>41579.208333333336</v>
      </c>
    </row>
    <row r="29" spans="1:20" x14ac:dyDescent="0.2">
      <c r="A29">
        <v>294</v>
      </c>
      <c r="B29" t="s">
        <v>640</v>
      </c>
      <c r="C29" t="s">
        <v>641</v>
      </c>
      <c r="D29">
        <v>600</v>
      </c>
      <c r="E29">
        <v>8038</v>
      </c>
      <c r="F29" t="s">
        <v>20</v>
      </c>
      <c r="G29">
        <v>183</v>
      </c>
      <c r="H29" t="s">
        <v>21</v>
      </c>
      <c r="I29" t="s">
        <v>22</v>
      </c>
      <c r="J29">
        <v>1540530000</v>
      </c>
      <c r="K29">
        <v>1541570400</v>
      </c>
      <c r="L29" t="b">
        <v>0</v>
      </c>
      <c r="M29" t="b">
        <v>0</v>
      </c>
      <c r="N29" t="s">
        <v>33</v>
      </c>
      <c r="O29">
        <v>13.396666666666667</v>
      </c>
      <c r="P29">
        <v>43.923497267759565</v>
      </c>
      <c r="Q29" t="s">
        <v>2035</v>
      </c>
      <c r="R29" t="s">
        <v>2036</v>
      </c>
      <c r="S29" s="11">
        <v>43399.208333333336</v>
      </c>
      <c r="T29" s="11">
        <v>43411.25</v>
      </c>
    </row>
    <row r="30" spans="1:20" x14ac:dyDescent="0.2">
      <c r="A30">
        <v>291</v>
      </c>
      <c r="B30" t="s">
        <v>634</v>
      </c>
      <c r="C30" t="s">
        <v>635</v>
      </c>
      <c r="D30">
        <v>1800</v>
      </c>
      <c r="E30">
        <v>8219</v>
      </c>
      <c r="F30" t="s">
        <v>20</v>
      </c>
      <c r="G30">
        <v>107</v>
      </c>
      <c r="H30" t="s">
        <v>21</v>
      </c>
      <c r="I30" t="s">
        <v>22</v>
      </c>
      <c r="J30">
        <v>1318654800</v>
      </c>
      <c r="K30">
        <v>1319000400</v>
      </c>
      <c r="L30" t="b">
        <v>1</v>
      </c>
      <c r="M30" t="b">
        <v>0</v>
      </c>
      <c r="N30" t="s">
        <v>28</v>
      </c>
      <c r="O30">
        <v>4.5661111111111108</v>
      </c>
      <c r="P30">
        <v>76.813084112149539</v>
      </c>
      <c r="Q30" t="s">
        <v>2033</v>
      </c>
      <c r="R30" t="s">
        <v>2034</v>
      </c>
      <c r="S30" s="11">
        <v>40831.208333333336</v>
      </c>
      <c r="T30" s="11">
        <v>40835.208333333336</v>
      </c>
    </row>
    <row r="31" spans="1:20" x14ac:dyDescent="0.2">
      <c r="A31">
        <v>268</v>
      </c>
      <c r="B31" t="s">
        <v>588</v>
      </c>
      <c r="C31" t="s">
        <v>589</v>
      </c>
      <c r="D31">
        <v>1500</v>
      </c>
      <c r="E31">
        <v>2708</v>
      </c>
      <c r="F31" t="s">
        <v>20</v>
      </c>
      <c r="G31">
        <v>48</v>
      </c>
      <c r="H31" t="s">
        <v>21</v>
      </c>
      <c r="I31" t="s">
        <v>22</v>
      </c>
      <c r="J31">
        <v>1349326800</v>
      </c>
      <c r="K31">
        <v>1353304800</v>
      </c>
      <c r="L31" t="b">
        <v>0</v>
      </c>
      <c r="M31" t="b">
        <v>0</v>
      </c>
      <c r="N31" t="s">
        <v>42</v>
      </c>
      <c r="O31">
        <v>1.8053333333333332</v>
      </c>
      <c r="P31">
        <v>56.416666666666664</v>
      </c>
      <c r="Q31" t="s">
        <v>2037</v>
      </c>
      <c r="R31" t="s">
        <v>2038</v>
      </c>
      <c r="S31" s="11">
        <v>41186.208333333336</v>
      </c>
      <c r="T31" s="11">
        <v>41232.25</v>
      </c>
    </row>
    <row r="32" spans="1:20" x14ac:dyDescent="0.2">
      <c r="A32">
        <v>267</v>
      </c>
      <c r="B32" t="s">
        <v>586</v>
      </c>
      <c r="C32" t="s">
        <v>587</v>
      </c>
      <c r="D32">
        <v>61600</v>
      </c>
      <c r="E32">
        <v>143910</v>
      </c>
      <c r="F32" t="s">
        <v>20</v>
      </c>
      <c r="G32">
        <v>2768</v>
      </c>
      <c r="H32" t="s">
        <v>26</v>
      </c>
      <c r="I32" t="s">
        <v>27</v>
      </c>
      <c r="J32">
        <v>1351054800</v>
      </c>
      <c r="K32">
        <v>1352440800</v>
      </c>
      <c r="L32" t="b">
        <v>0</v>
      </c>
      <c r="M32" t="b">
        <v>0</v>
      </c>
      <c r="N32" t="s">
        <v>33</v>
      </c>
      <c r="O32">
        <v>2.3362012987012988</v>
      </c>
      <c r="P32">
        <v>51.990606936416185</v>
      </c>
      <c r="Q32" t="s">
        <v>2035</v>
      </c>
      <c r="R32" t="s">
        <v>2036</v>
      </c>
      <c r="S32" s="11">
        <v>41206.208333333336</v>
      </c>
      <c r="T32" s="11">
        <v>41222.25</v>
      </c>
    </row>
    <row r="33" spans="1:20" x14ac:dyDescent="0.2">
      <c r="A33">
        <v>252</v>
      </c>
      <c r="B33" t="s">
        <v>556</v>
      </c>
      <c r="C33" t="s">
        <v>557</v>
      </c>
      <c r="D33">
        <v>1000</v>
      </c>
      <c r="E33">
        <v>6263</v>
      </c>
      <c r="F33" t="s">
        <v>20</v>
      </c>
      <c r="G33">
        <v>59</v>
      </c>
      <c r="H33" t="s">
        <v>21</v>
      </c>
      <c r="I33" t="s">
        <v>22</v>
      </c>
      <c r="J33">
        <v>1382677200</v>
      </c>
      <c r="K33">
        <v>1383109200</v>
      </c>
      <c r="L33" t="b">
        <v>0</v>
      </c>
      <c r="M33" t="b">
        <v>0</v>
      </c>
      <c r="N33" t="s">
        <v>33</v>
      </c>
      <c r="O33">
        <v>6.2629999999999999</v>
      </c>
      <c r="P33">
        <v>106.15254237288136</v>
      </c>
      <c r="Q33" t="s">
        <v>2035</v>
      </c>
      <c r="R33" t="s">
        <v>2036</v>
      </c>
      <c r="S33" s="11">
        <v>41572.208333333336</v>
      </c>
      <c r="T33" s="11">
        <v>41577.208333333336</v>
      </c>
    </row>
    <row r="34" spans="1:20" x14ac:dyDescent="0.2">
      <c r="A34">
        <v>222</v>
      </c>
      <c r="B34" t="s">
        <v>497</v>
      </c>
      <c r="C34" t="s">
        <v>498</v>
      </c>
      <c r="D34">
        <v>4800</v>
      </c>
      <c r="E34">
        <v>6623</v>
      </c>
      <c r="F34" t="s">
        <v>20</v>
      </c>
      <c r="G34">
        <v>138</v>
      </c>
      <c r="H34" t="s">
        <v>21</v>
      </c>
      <c r="I34" t="s">
        <v>22</v>
      </c>
      <c r="J34">
        <v>1412226000</v>
      </c>
      <c r="K34">
        <v>1412312400</v>
      </c>
      <c r="L34" t="b">
        <v>0</v>
      </c>
      <c r="M34" t="b">
        <v>0</v>
      </c>
      <c r="N34" t="s">
        <v>122</v>
      </c>
      <c r="O34">
        <v>1.3797916666666667</v>
      </c>
      <c r="P34">
        <v>47.992753623188406</v>
      </c>
      <c r="Q34" t="s">
        <v>2050</v>
      </c>
      <c r="R34" t="s">
        <v>2051</v>
      </c>
      <c r="S34" s="11">
        <v>41914.208333333336</v>
      </c>
      <c r="T34" s="11">
        <v>41915.208333333336</v>
      </c>
    </row>
    <row r="35" spans="1:20" x14ac:dyDescent="0.2">
      <c r="A35">
        <v>33</v>
      </c>
      <c r="B35" t="s">
        <v>109</v>
      </c>
      <c r="C35" t="s">
        <v>110</v>
      </c>
      <c r="D35">
        <v>50200</v>
      </c>
      <c r="E35">
        <v>189666</v>
      </c>
      <c r="F35" t="s">
        <v>20</v>
      </c>
      <c r="G35">
        <v>5419</v>
      </c>
      <c r="H35" t="s">
        <v>21</v>
      </c>
      <c r="I35" t="s">
        <v>22</v>
      </c>
      <c r="J35">
        <v>1412485200</v>
      </c>
      <c r="K35">
        <v>1415685600</v>
      </c>
      <c r="L35" t="b">
        <v>0</v>
      </c>
      <c r="M35" t="b">
        <v>0</v>
      </c>
      <c r="N35" t="s">
        <v>33</v>
      </c>
      <c r="O35">
        <v>3.7782071713147412</v>
      </c>
      <c r="P35">
        <v>35.000184535892231</v>
      </c>
      <c r="Q35" t="s">
        <v>2035</v>
      </c>
      <c r="R35" t="s">
        <v>2036</v>
      </c>
      <c r="S35" s="11">
        <v>41917.208333333336</v>
      </c>
      <c r="T35" s="11">
        <v>41954.25</v>
      </c>
    </row>
    <row r="36" spans="1:20" x14ac:dyDescent="0.2">
      <c r="A36">
        <v>205</v>
      </c>
      <c r="B36" t="s">
        <v>462</v>
      </c>
      <c r="C36" t="s">
        <v>463</v>
      </c>
      <c r="D36">
        <v>1300</v>
      </c>
      <c r="E36">
        <v>5614</v>
      </c>
      <c r="F36" t="s">
        <v>20</v>
      </c>
      <c r="G36">
        <v>80</v>
      </c>
      <c r="H36" t="s">
        <v>21</v>
      </c>
      <c r="I36" t="s">
        <v>22</v>
      </c>
      <c r="J36">
        <v>1539752400</v>
      </c>
      <c r="K36">
        <v>1540789200</v>
      </c>
      <c r="L36" t="b">
        <v>1</v>
      </c>
      <c r="M36" t="b">
        <v>0</v>
      </c>
      <c r="N36" t="s">
        <v>33</v>
      </c>
      <c r="O36">
        <v>4.3184615384615386</v>
      </c>
      <c r="P36">
        <v>70.174999999999997</v>
      </c>
      <c r="Q36" t="s">
        <v>2035</v>
      </c>
      <c r="R36" t="s">
        <v>2036</v>
      </c>
      <c r="S36" s="11">
        <v>43390.208333333336</v>
      </c>
      <c r="T36" s="11">
        <v>43402.208333333336</v>
      </c>
    </row>
    <row r="37" spans="1:20" x14ac:dyDescent="0.2">
      <c r="A37">
        <v>174</v>
      </c>
      <c r="B37" t="s">
        <v>400</v>
      </c>
      <c r="C37" t="s">
        <v>401</v>
      </c>
      <c r="D37">
        <v>600</v>
      </c>
      <c r="E37">
        <v>5368</v>
      </c>
      <c r="F37" t="s">
        <v>20</v>
      </c>
      <c r="G37">
        <v>48</v>
      </c>
      <c r="H37" t="s">
        <v>21</v>
      </c>
      <c r="I37" t="s">
        <v>22</v>
      </c>
      <c r="J37">
        <v>1444021200</v>
      </c>
      <c r="K37">
        <v>1444107600</v>
      </c>
      <c r="L37" t="b">
        <v>0</v>
      </c>
      <c r="M37" t="b">
        <v>1</v>
      </c>
      <c r="N37" t="s">
        <v>65</v>
      </c>
      <c r="O37">
        <v>8.9466666666666672</v>
      </c>
      <c r="P37">
        <v>111.83333333333333</v>
      </c>
      <c r="Q37" t="s">
        <v>2033</v>
      </c>
      <c r="R37" t="s">
        <v>2042</v>
      </c>
      <c r="S37" s="11">
        <v>42282.208333333336</v>
      </c>
      <c r="T37" s="11">
        <v>42283.208333333336</v>
      </c>
    </row>
    <row r="38" spans="1:20" x14ac:dyDescent="0.2">
      <c r="A38">
        <v>164</v>
      </c>
      <c r="B38" t="s">
        <v>380</v>
      </c>
      <c r="C38" t="s">
        <v>381</v>
      </c>
      <c r="D38">
        <v>150500</v>
      </c>
      <c r="E38">
        <v>150755</v>
      </c>
      <c r="F38" t="s">
        <v>20</v>
      </c>
      <c r="G38">
        <v>1396</v>
      </c>
      <c r="H38" t="s">
        <v>21</v>
      </c>
      <c r="I38" t="s">
        <v>22</v>
      </c>
      <c r="J38">
        <v>1507438800</v>
      </c>
      <c r="K38">
        <v>1507525200</v>
      </c>
      <c r="L38" t="b">
        <v>0</v>
      </c>
      <c r="M38" t="b">
        <v>0</v>
      </c>
      <c r="N38" t="s">
        <v>33</v>
      </c>
      <c r="O38">
        <v>1.0016943521594683</v>
      </c>
      <c r="P38">
        <v>107.99068767908309</v>
      </c>
      <c r="Q38" t="s">
        <v>2035</v>
      </c>
      <c r="R38" t="s">
        <v>2036</v>
      </c>
      <c r="S38" s="11">
        <v>43016.208333333336</v>
      </c>
      <c r="T38" s="11">
        <v>43017.208333333336</v>
      </c>
    </row>
    <row r="39" spans="1:20" x14ac:dyDescent="0.2">
      <c r="A39">
        <v>37</v>
      </c>
      <c r="B39" t="s">
        <v>117</v>
      </c>
      <c r="C39" t="s">
        <v>118</v>
      </c>
      <c r="D39">
        <v>8100</v>
      </c>
      <c r="E39">
        <v>11339</v>
      </c>
      <c r="F39" t="s">
        <v>20</v>
      </c>
      <c r="G39">
        <v>107</v>
      </c>
      <c r="H39" t="s">
        <v>21</v>
      </c>
      <c r="I39" t="s">
        <v>22</v>
      </c>
      <c r="J39">
        <v>1570338000</v>
      </c>
      <c r="K39">
        <v>1573192800</v>
      </c>
      <c r="L39" t="b">
        <v>0</v>
      </c>
      <c r="M39" t="b">
        <v>1</v>
      </c>
      <c r="N39" t="s">
        <v>119</v>
      </c>
      <c r="O39">
        <v>1.3998765432098765</v>
      </c>
      <c r="P39">
        <v>105.97196261682242</v>
      </c>
      <c r="Q39" t="s">
        <v>2043</v>
      </c>
      <c r="R39" t="s">
        <v>2049</v>
      </c>
      <c r="S39" s="11">
        <v>43744.208333333336</v>
      </c>
      <c r="T39" s="11">
        <v>43777.25</v>
      </c>
    </row>
    <row r="40" spans="1:20" x14ac:dyDescent="0.2">
      <c r="A40">
        <v>38</v>
      </c>
      <c r="B40" t="s">
        <v>120</v>
      </c>
      <c r="C40" t="s">
        <v>121</v>
      </c>
      <c r="D40">
        <v>3100</v>
      </c>
      <c r="E40">
        <v>10085</v>
      </c>
      <c r="F40" t="s">
        <v>20</v>
      </c>
      <c r="G40">
        <v>134</v>
      </c>
      <c r="H40" t="s">
        <v>21</v>
      </c>
      <c r="I40" t="s">
        <v>22</v>
      </c>
      <c r="J40">
        <v>1287378000</v>
      </c>
      <c r="K40">
        <v>1287810000</v>
      </c>
      <c r="L40" t="b">
        <v>0</v>
      </c>
      <c r="M40" t="b">
        <v>0</v>
      </c>
      <c r="N40" t="s">
        <v>122</v>
      </c>
      <c r="O40">
        <v>3.2532258064516131</v>
      </c>
      <c r="P40">
        <v>75.261194029850742</v>
      </c>
      <c r="Q40" t="s">
        <v>2050</v>
      </c>
      <c r="R40" t="s">
        <v>2051</v>
      </c>
      <c r="S40" s="11">
        <v>40469.208333333336</v>
      </c>
      <c r="T40" s="11">
        <v>40474.208333333336</v>
      </c>
    </row>
    <row r="41" spans="1:20" x14ac:dyDescent="0.2">
      <c r="A41">
        <v>163</v>
      </c>
      <c r="B41" t="s">
        <v>378</v>
      </c>
      <c r="C41" t="s">
        <v>379</v>
      </c>
      <c r="D41">
        <v>3500</v>
      </c>
      <c r="E41">
        <v>8864</v>
      </c>
      <c r="F41" t="s">
        <v>20</v>
      </c>
      <c r="G41">
        <v>246</v>
      </c>
      <c r="H41" t="s">
        <v>21</v>
      </c>
      <c r="I41" t="s">
        <v>22</v>
      </c>
      <c r="J41">
        <v>1508475600</v>
      </c>
      <c r="K41">
        <v>1512712800</v>
      </c>
      <c r="L41" t="b">
        <v>0</v>
      </c>
      <c r="M41" t="b">
        <v>1</v>
      </c>
      <c r="N41" t="s">
        <v>122</v>
      </c>
      <c r="O41">
        <v>2.5325714285714285</v>
      </c>
      <c r="P41">
        <v>36.032520325203251</v>
      </c>
      <c r="Q41" t="s">
        <v>2050</v>
      </c>
      <c r="R41" t="s">
        <v>2051</v>
      </c>
      <c r="S41" s="11">
        <v>43028.208333333336</v>
      </c>
      <c r="T41" s="11">
        <v>43077.25</v>
      </c>
    </row>
    <row r="42" spans="1:20" x14ac:dyDescent="0.2">
      <c r="A42">
        <v>137</v>
      </c>
      <c r="B42" t="s">
        <v>326</v>
      </c>
      <c r="C42" t="s">
        <v>327</v>
      </c>
      <c r="D42">
        <v>1800</v>
      </c>
      <c r="E42">
        <v>4712</v>
      </c>
      <c r="F42" t="s">
        <v>20</v>
      </c>
      <c r="G42">
        <v>50</v>
      </c>
      <c r="H42" t="s">
        <v>21</v>
      </c>
      <c r="I42" t="s">
        <v>22</v>
      </c>
      <c r="J42">
        <v>1286341200</v>
      </c>
      <c r="K42">
        <v>1286859600</v>
      </c>
      <c r="L42" t="b">
        <v>0</v>
      </c>
      <c r="M42" t="b">
        <v>0</v>
      </c>
      <c r="N42" t="s">
        <v>68</v>
      </c>
      <c r="O42">
        <v>2.617777777777778</v>
      </c>
      <c r="P42">
        <v>94.24</v>
      </c>
      <c r="Q42" t="s">
        <v>2043</v>
      </c>
      <c r="R42" t="s">
        <v>2044</v>
      </c>
      <c r="S42" s="11">
        <v>40457.208333333336</v>
      </c>
      <c r="T42" s="11">
        <v>40463.208333333336</v>
      </c>
    </row>
    <row r="43" spans="1:20" x14ac:dyDescent="0.2">
      <c r="A43">
        <v>130</v>
      </c>
      <c r="B43" t="s">
        <v>311</v>
      </c>
      <c r="C43" t="s">
        <v>312</v>
      </c>
      <c r="D43">
        <v>9600</v>
      </c>
      <c r="E43">
        <v>14925</v>
      </c>
      <c r="F43" t="s">
        <v>20</v>
      </c>
      <c r="G43">
        <v>533</v>
      </c>
      <c r="H43" t="s">
        <v>36</v>
      </c>
      <c r="I43" t="s">
        <v>37</v>
      </c>
      <c r="J43">
        <v>1319605200</v>
      </c>
      <c r="K43">
        <v>1320991200</v>
      </c>
      <c r="L43" t="b">
        <v>0</v>
      </c>
      <c r="M43" t="b">
        <v>0</v>
      </c>
      <c r="N43" t="s">
        <v>53</v>
      </c>
      <c r="O43">
        <v>1.5546875</v>
      </c>
      <c r="P43">
        <v>28.001876172607879</v>
      </c>
      <c r="Q43" t="s">
        <v>2037</v>
      </c>
      <c r="R43" t="s">
        <v>2040</v>
      </c>
      <c r="S43" s="11">
        <v>40842.208333333336</v>
      </c>
      <c r="T43" s="11">
        <v>40858.25</v>
      </c>
    </row>
    <row r="44" spans="1:20" x14ac:dyDescent="0.2">
      <c r="A44">
        <v>121</v>
      </c>
      <c r="B44" t="s">
        <v>293</v>
      </c>
      <c r="C44" t="s">
        <v>294</v>
      </c>
      <c r="D44">
        <v>45300</v>
      </c>
      <c r="E44">
        <v>99361</v>
      </c>
      <c r="F44" t="s">
        <v>20</v>
      </c>
      <c r="G44">
        <v>903</v>
      </c>
      <c r="H44" t="s">
        <v>21</v>
      </c>
      <c r="I44" t="s">
        <v>22</v>
      </c>
      <c r="J44">
        <v>1412485200</v>
      </c>
      <c r="K44">
        <v>1413608400</v>
      </c>
      <c r="L44" t="b">
        <v>0</v>
      </c>
      <c r="M44" t="b">
        <v>0</v>
      </c>
      <c r="N44" t="s">
        <v>89</v>
      </c>
      <c r="O44">
        <v>2.1933995584988963</v>
      </c>
      <c r="P44">
        <v>110.0343300110742</v>
      </c>
      <c r="Q44" t="s">
        <v>2046</v>
      </c>
      <c r="R44" t="s">
        <v>2047</v>
      </c>
      <c r="S44" s="11">
        <v>41917.208333333336</v>
      </c>
      <c r="T44" s="11">
        <v>41930.208333333336</v>
      </c>
    </row>
    <row r="45" spans="1:20" x14ac:dyDescent="0.2">
      <c r="A45">
        <v>95</v>
      </c>
      <c r="B45" t="s">
        <v>239</v>
      </c>
      <c r="C45" t="s">
        <v>240</v>
      </c>
      <c r="D45">
        <v>900</v>
      </c>
      <c r="E45">
        <v>1017</v>
      </c>
      <c r="F45" t="s">
        <v>20</v>
      </c>
      <c r="G45">
        <v>27</v>
      </c>
      <c r="H45" t="s">
        <v>21</v>
      </c>
      <c r="I45" t="s">
        <v>22</v>
      </c>
      <c r="J45">
        <v>1571029200</v>
      </c>
      <c r="K45">
        <v>1571634000</v>
      </c>
      <c r="L45" t="b">
        <v>0</v>
      </c>
      <c r="M45" t="b">
        <v>0</v>
      </c>
      <c r="N45" t="s">
        <v>42</v>
      </c>
      <c r="O45">
        <v>1.1299999999999999</v>
      </c>
      <c r="P45">
        <v>37.666666666666664</v>
      </c>
      <c r="Q45" t="s">
        <v>2037</v>
      </c>
      <c r="R45" t="s">
        <v>2038</v>
      </c>
      <c r="S45" s="11">
        <v>43752.208333333336</v>
      </c>
      <c r="T45" s="11">
        <v>43759.208333333336</v>
      </c>
    </row>
    <row r="46" spans="1:20" x14ac:dyDescent="0.2">
      <c r="A46">
        <v>49</v>
      </c>
      <c r="B46" t="s">
        <v>144</v>
      </c>
      <c r="C46" t="s">
        <v>145</v>
      </c>
      <c r="D46">
        <v>7200</v>
      </c>
      <c r="E46">
        <v>13653</v>
      </c>
      <c r="F46" t="s">
        <v>20</v>
      </c>
      <c r="G46">
        <v>303</v>
      </c>
      <c r="H46" t="s">
        <v>21</v>
      </c>
      <c r="I46" t="s">
        <v>22</v>
      </c>
      <c r="J46">
        <v>1571547600</v>
      </c>
      <c r="K46">
        <v>1575439200</v>
      </c>
      <c r="L46" t="b">
        <v>0</v>
      </c>
      <c r="M46" t="b">
        <v>0</v>
      </c>
      <c r="N46" t="s">
        <v>23</v>
      </c>
      <c r="O46">
        <v>1.89625</v>
      </c>
      <c r="P46">
        <v>45.059405940594061</v>
      </c>
      <c r="Q46" t="s">
        <v>2031</v>
      </c>
      <c r="R46" t="s">
        <v>2032</v>
      </c>
      <c r="S46" s="11">
        <v>43758.208333333336</v>
      </c>
      <c r="T46" s="11">
        <v>43803.25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91AB-C52F-CA46-B8F8-5F20B6C2D3EC}">
  <dimension ref="A1:F14"/>
  <sheetViews>
    <sheetView workbookViewId="0">
      <selection activeCell="I27" sqref="I27"/>
    </sheetView>
  </sheetViews>
  <sheetFormatPr baseColWidth="10" defaultRowHeight="16" x14ac:dyDescent="0.2"/>
  <cols>
    <col min="1" max="1" width="13"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14.6640625" bestFit="1" customWidth="1"/>
    <col min="8" max="8" width="10" bestFit="1" customWidth="1"/>
    <col min="9" max="10" width="14.6640625" bestFit="1" customWidth="1"/>
    <col min="11" max="11" width="19.5" bestFit="1" customWidth="1"/>
  </cols>
  <sheetData>
    <row r="1" spans="1:6" x14ac:dyDescent="0.2">
      <c r="A1" s="8" t="s">
        <v>6</v>
      </c>
      <c r="B1" t="s">
        <v>2068</v>
      </c>
    </row>
    <row r="3" spans="1:6" x14ac:dyDescent="0.2">
      <c r="A3" s="8" t="s">
        <v>2067</v>
      </c>
      <c r="B3" s="8" t="s">
        <v>2064</v>
      </c>
    </row>
    <row r="4" spans="1:6" x14ac:dyDescent="0.2">
      <c r="A4" s="8" t="s">
        <v>2066</v>
      </c>
      <c r="B4" t="s">
        <v>74</v>
      </c>
      <c r="C4" t="s">
        <v>14</v>
      </c>
      <c r="D4" t="s">
        <v>47</v>
      </c>
      <c r="E4" t="s">
        <v>20</v>
      </c>
      <c r="F4" t="s">
        <v>2065</v>
      </c>
    </row>
    <row r="5" spans="1:6" x14ac:dyDescent="0.2">
      <c r="A5" s="9" t="s">
        <v>2037</v>
      </c>
      <c r="B5">
        <v>11</v>
      </c>
      <c r="C5">
        <v>60</v>
      </c>
      <c r="D5">
        <v>5</v>
      </c>
      <c r="E5">
        <v>102</v>
      </c>
      <c r="F5">
        <v>178</v>
      </c>
    </row>
    <row r="6" spans="1:6" x14ac:dyDescent="0.2">
      <c r="A6" s="9" t="s">
        <v>2029</v>
      </c>
      <c r="B6">
        <v>4</v>
      </c>
      <c r="C6">
        <v>20</v>
      </c>
      <c r="E6">
        <v>22</v>
      </c>
      <c r="F6">
        <v>46</v>
      </c>
    </row>
    <row r="7" spans="1:6" x14ac:dyDescent="0.2">
      <c r="A7" s="9" t="s">
        <v>2046</v>
      </c>
      <c r="B7">
        <v>1</v>
      </c>
      <c r="C7">
        <v>23</v>
      </c>
      <c r="D7">
        <v>3</v>
      </c>
      <c r="E7">
        <v>21</v>
      </c>
      <c r="F7">
        <v>48</v>
      </c>
    </row>
    <row r="8" spans="1:6" x14ac:dyDescent="0.2">
      <c r="A8" s="9" t="s">
        <v>2060</v>
      </c>
      <c r="E8">
        <v>4</v>
      </c>
      <c r="F8">
        <v>4</v>
      </c>
    </row>
    <row r="9" spans="1:6" x14ac:dyDescent="0.2">
      <c r="A9" s="9" t="s">
        <v>2031</v>
      </c>
      <c r="B9">
        <v>10</v>
      </c>
      <c r="C9">
        <v>66</v>
      </c>
      <c r="E9">
        <v>99</v>
      </c>
      <c r="F9">
        <v>175</v>
      </c>
    </row>
    <row r="10" spans="1:6" x14ac:dyDescent="0.2">
      <c r="A10" s="9" t="s">
        <v>2050</v>
      </c>
      <c r="B10">
        <v>4</v>
      </c>
      <c r="C10">
        <v>11</v>
      </c>
      <c r="D10">
        <v>1</v>
      </c>
      <c r="E10">
        <v>26</v>
      </c>
      <c r="F10">
        <v>42</v>
      </c>
    </row>
    <row r="11" spans="1:6" x14ac:dyDescent="0.2">
      <c r="A11" s="9" t="s">
        <v>2043</v>
      </c>
      <c r="B11">
        <v>2</v>
      </c>
      <c r="C11">
        <v>24</v>
      </c>
      <c r="D11">
        <v>1</v>
      </c>
      <c r="E11">
        <v>40</v>
      </c>
      <c r="F11">
        <v>67</v>
      </c>
    </row>
    <row r="12" spans="1:6" x14ac:dyDescent="0.2">
      <c r="A12" s="9" t="s">
        <v>2033</v>
      </c>
      <c r="B12">
        <v>2</v>
      </c>
      <c r="C12">
        <v>28</v>
      </c>
      <c r="D12">
        <v>2</v>
      </c>
      <c r="E12">
        <v>64</v>
      </c>
      <c r="F12">
        <v>96</v>
      </c>
    </row>
    <row r="13" spans="1:6" x14ac:dyDescent="0.2">
      <c r="A13" s="9" t="s">
        <v>2035</v>
      </c>
      <c r="B13">
        <v>23</v>
      </c>
      <c r="C13">
        <v>132</v>
      </c>
      <c r="D13">
        <v>2</v>
      </c>
      <c r="E13">
        <v>187</v>
      </c>
      <c r="F13">
        <v>344</v>
      </c>
    </row>
    <row r="14" spans="1:6" x14ac:dyDescent="0.2">
      <c r="A14" s="9" t="s">
        <v>2065</v>
      </c>
      <c r="B14">
        <v>57</v>
      </c>
      <c r="C14">
        <v>364</v>
      </c>
      <c r="D14">
        <v>14</v>
      </c>
      <c r="E14">
        <v>565</v>
      </c>
      <c r="F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0457-A7C0-0242-973E-6DB3ECBF936F}">
  <dimension ref="A1:F30"/>
  <sheetViews>
    <sheetView workbookViewId="0">
      <selection activeCell="G14" sqref="G14"/>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7" width="22" bestFit="1" customWidth="1"/>
    <col min="8" max="8" width="10" bestFit="1" customWidth="1"/>
    <col min="9" max="9" width="22" bestFit="1" customWidth="1"/>
    <col min="10" max="10" width="14.6640625" bestFit="1" customWidth="1"/>
    <col min="11" max="11" width="26.83203125" bestFit="1" customWidth="1"/>
  </cols>
  <sheetData>
    <row r="1" spans="1:6" x14ac:dyDescent="0.2">
      <c r="A1" s="8" t="s">
        <v>6</v>
      </c>
      <c r="B1" t="s">
        <v>2068</v>
      </c>
    </row>
    <row r="2" spans="1:6" x14ac:dyDescent="0.2">
      <c r="A2" s="8" t="s">
        <v>2062</v>
      </c>
      <c r="B2" t="s">
        <v>2068</v>
      </c>
    </row>
    <row r="4" spans="1:6" x14ac:dyDescent="0.2">
      <c r="A4" s="8" t="s">
        <v>2067</v>
      </c>
      <c r="B4" s="8" t="s">
        <v>2064</v>
      </c>
    </row>
    <row r="5" spans="1:6" x14ac:dyDescent="0.2">
      <c r="A5" s="8" t="s">
        <v>2066</v>
      </c>
      <c r="B5" t="s">
        <v>74</v>
      </c>
      <c r="C5" t="s">
        <v>14</v>
      </c>
      <c r="D5" t="s">
        <v>47</v>
      </c>
      <c r="E5" t="s">
        <v>20</v>
      </c>
      <c r="F5" t="s">
        <v>2065</v>
      </c>
    </row>
    <row r="6" spans="1:6" x14ac:dyDescent="0.2">
      <c r="A6" s="9" t="s">
        <v>2045</v>
      </c>
      <c r="B6">
        <v>1</v>
      </c>
      <c r="C6">
        <v>10</v>
      </c>
      <c r="D6">
        <v>2</v>
      </c>
      <c r="E6">
        <v>21</v>
      </c>
      <c r="F6">
        <v>34</v>
      </c>
    </row>
    <row r="7" spans="1:6" x14ac:dyDescent="0.2">
      <c r="A7" s="9" t="s">
        <v>2061</v>
      </c>
      <c r="E7">
        <v>4</v>
      </c>
      <c r="F7">
        <v>4</v>
      </c>
    </row>
    <row r="8" spans="1:6" x14ac:dyDescent="0.2">
      <c r="A8" s="9" t="s">
        <v>2038</v>
      </c>
      <c r="B8">
        <v>4</v>
      </c>
      <c r="C8">
        <v>21</v>
      </c>
      <c r="D8">
        <v>1</v>
      </c>
      <c r="E8">
        <v>34</v>
      </c>
      <c r="F8">
        <v>60</v>
      </c>
    </row>
    <row r="9" spans="1:6" x14ac:dyDescent="0.2">
      <c r="A9" s="9" t="s">
        <v>2040</v>
      </c>
      <c r="B9">
        <v>2</v>
      </c>
      <c r="C9">
        <v>12</v>
      </c>
      <c r="D9">
        <v>1</v>
      </c>
      <c r="E9">
        <v>22</v>
      </c>
      <c r="F9">
        <v>37</v>
      </c>
    </row>
    <row r="10" spans="1:6" x14ac:dyDescent="0.2">
      <c r="A10" s="9" t="s">
        <v>2039</v>
      </c>
      <c r="C10">
        <v>8</v>
      </c>
      <c r="E10">
        <v>10</v>
      </c>
      <c r="F10">
        <v>18</v>
      </c>
    </row>
    <row r="11" spans="1:6" x14ac:dyDescent="0.2">
      <c r="A11" s="9" t="s">
        <v>2049</v>
      </c>
      <c r="B11">
        <v>1</v>
      </c>
      <c r="C11">
        <v>7</v>
      </c>
      <c r="E11">
        <v>9</v>
      </c>
      <c r="F11">
        <v>17</v>
      </c>
    </row>
    <row r="12" spans="1:6" x14ac:dyDescent="0.2">
      <c r="A12" s="9" t="s">
        <v>2030</v>
      </c>
      <c r="B12">
        <v>4</v>
      </c>
      <c r="C12">
        <v>20</v>
      </c>
      <c r="E12">
        <v>22</v>
      </c>
      <c r="F12">
        <v>46</v>
      </c>
    </row>
    <row r="13" spans="1:6" x14ac:dyDescent="0.2">
      <c r="A13" s="9" t="s">
        <v>2041</v>
      </c>
      <c r="B13">
        <v>3</v>
      </c>
      <c r="C13">
        <v>19</v>
      </c>
      <c r="E13">
        <v>23</v>
      </c>
      <c r="F13">
        <v>45</v>
      </c>
    </row>
    <row r="14" spans="1:6" x14ac:dyDescent="0.2">
      <c r="A14" s="9" t="s">
        <v>2054</v>
      </c>
      <c r="B14">
        <v>1</v>
      </c>
      <c r="C14">
        <v>6</v>
      </c>
      <c r="E14">
        <v>10</v>
      </c>
      <c r="F14">
        <v>17</v>
      </c>
    </row>
    <row r="15" spans="1:6" x14ac:dyDescent="0.2">
      <c r="A15" s="9" t="s">
        <v>2053</v>
      </c>
      <c r="C15">
        <v>3</v>
      </c>
      <c r="E15">
        <v>4</v>
      </c>
      <c r="F15">
        <v>7</v>
      </c>
    </row>
    <row r="16" spans="1:6" x14ac:dyDescent="0.2">
      <c r="A16" s="9" t="s">
        <v>2057</v>
      </c>
      <c r="C16">
        <v>8</v>
      </c>
      <c r="D16">
        <v>1</v>
      </c>
      <c r="E16">
        <v>4</v>
      </c>
      <c r="F16">
        <v>13</v>
      </c>
    </row>
    <row r="17" spans="1:6" x14ac:dyDescent="0.2">
      <c r="A17" s="9" t="s">
        <v>2044</v>
      </c>
      <c r="B17">
        <v>1</v>
      </c>
      <c r="C17">
        <v>6</v>
      </c>
      <c r="D17">
        <v>1</v>
      </c>
      <c r="E17">
        <v>13</v>
      </c>
      <c r="F17">
        <v>21</v>
      </c>
    </row>
    <row r="18" spans="1:6" x14ac:dyDescent="0.2">
      <c r="A18" s="9" t="s">
        <v>2051</v>
      </c>
      <c r="B18">
        <v>4</v>
      </c>
      <c r="C18">
        <v>11</v>
      </c>
      <c r="D18">
        <v>1</v>
      </c>
      <c r="E18">
        <v>26</v>
      </c>
      <c r="F18">
        <v>42</v>
      </c>
    </row>
    <row r="19" spans="1:6" x14ac:dyDescent="0.2">
      <c r="A19" s="9" t="s">
        <v>2036</v>
      </c>
      <c r="B19">
        <v>23</v>
      </c>
      <c r="C19">
        <v>132</v>
      </c>
      <c r="D19">
        <v>2</v>
      </c>
      <c r="E19">
        <v>187</v>
      </c>
      <c r="F19">
        <v>344</v>
      </c>
    </row>
    <row r="20" spans="1:6" x14ac:dyDescent="0.2">
      <c r="A20" s="9" t="s">
        <v>2052</v>
      </c>
      <c r="C20">
        <v>4</v>
      </c>
      <c r="E20">
        <v>4</v>
      </c>
      <c r="F20">
        <v>8</v>
      </c>
    </row>
    <row r="21" spans="1:6" x14ac:dyDescent="0.2">
      <c r="A21" s="9" t="s">
        <v>2032</v>
      </c>
      <c r="B21">
        <v>6</v>
      </c>
      <c r="C21">
        <v>30</v>
      </c>
      <c r="E21">
        <v>49</v>
      </c>
      <c r="F21">
        <v>85</v>
      </c>
    </row>
    <row r="22" spans="1:6" x14ac:dyDescent="0.2">
      <c r="A22" s="9" t="s">
        <v>2059</v>
      </c>
      <c r="C22">
        <v>9</v>
      </c>
      <c r="E22">
        <v>5</v>
      </c>
      <c r="F22">
        <v>14</v>
      </c>
    </row>
    <row r="23" spans="1:6" x14ac:dyDescent="0.2">
      <c r="A23" s="9" t="s">
        <v>2048</v>
      </c>
      <c r="B23">
        <v>1</v>
      </c>
      <c r="C23">
        <v>5</v>
      </c>
      <c r="D23">
        <v>1</v>
      </c>
      <c r="E23">
        <v>9</v>
      </c>
      <c r="F23">
        <v>16</v>
      </c>
    </row>
    <row r="24" spans="1:6" x14ac:dyDescent="0.2">
      <c r="A24" s="9" t="s">
        <v>2056</v>
      </c>
      <c r="B24">
        <v>3</v>
      </c>
      <c r="C24">
        <v>3</v>
      </c>
      <c r="E24">
        <v>11</v>
      </c>
      <c r="F24">
        <v>17</v>
      </c>
    </row>
    <row r="25" spans="1:6" x14ac:dyDescent="0.2">
      <c r="A25" s="9" t="s">
        <v>2055</v>
      </c>
      <c r="C25">
        <v>7</v>
      </c>
      <c r="E25">
        <v>14</v>
      </c>
      <c r="F25">
        <v>21</v>
      </c>
    </row>
    <row r="26" spans="1:6" x14ac:dyDescent="0.2">
      <c r="A26" s="9" t="s">
        <v>2047</v>
      </c>
      <c r="B26">
        <v>1</v>
      </c>
      <c r="C26">
        <v>15</v>
      </c>
      <c r="D26">
        <v>2</v>
      </c>
      <c r="E26">
        <v>17</v>
      </c>
      <c r="F26">
        <v>35</v>
      </c>
    </row>
    <row r="27" spans="1:6" x14ac:dyDescent="0.2">
      <c r="A27" s="9" t="s">
        <v>2042</v>
      </c>
      <c r="C27">
        <v>16</v>
      </c>
      <c r="D27">
        <v>1</v>
      </c>
      <c r="E27">
        <v>28</v>
      </c>
      <c r="F27">
        <v>45</v>
      </c>
    </row>
    <row r="28" spans="1:6" x14ac:dyDescent="0.2">
      <c r="A28" s="9" t="s">
        <v>2034</v>
      </c>
      <c r="B28">
        <v>2</v>
      </c>
      <c r="C28">
        <v>12</v>
      </c>
      <c r="D28">
        <v>1</v>
      </c>
      <c r="E28">
        <v>36</v>
      </c>
      <c r="F28">
        <v>51</v>
      </c>
    </row>
    <row r="29" spans="1:6" x14ac:dyDescent="0.2">
      <c r="A29" s="9" t="s">
        <v>2058</v>
      </c>
      <c r="E29">
        <v>3</v>
      </c>
      <c r="F29">
        <v>3</v>
      </c>
    </row>
    <row r="30" spans="1:6" x14ac:dyDescent="0.2">
      <c r="A30" s="9" t="s">
        <v>2065</v>
      </c>
      <c r="B30">
        <v>57</v>
      </c>
      <c r="C30">
        <v>364</v>
      </c>
      <c r="D30">
        <v>14</v>
      </c>
      <c r="E30">
        <v>565</v>
      </c>
      <c r="F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E9C8-E46A-D64E-89A5-3415EE077A30}">
  <dimension ref="A1:F18"/>
  <sheetViews>
    <sheetView workbookViewId="0">
      <selection activeCell="E15" sqref="E15"/>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2062</v>
      </c>
      <c r="B1" t="s">
        <v>2068</v>
      </c>
    </row>
    <row r="2" spans="1:6" x14ac:dyDescent="0.2">
      <c r="A2" s="8" t="s">
        <v>2087</v>
      </c>
      <c r="B2" t="s">
        <v>2068</v>
      </c>
    </row>
    <row r="4" spans="1:6" x14ac:dyDescent="0.2">
      <c r="A4" s="8" t="s">
        <v>2069</v>
      </c>
      <c r="B4" s="8" t="s">
        <v>2064</v>
      </c>
    </row>
    <row r="5" spans="1:6" x14ac:dyDescent="0.2">
      <c r="A5" s="8" t="s">
        <v>2066</v>
      </c>
      <c r="B5" t="s">
        <v>74</v>
      </c>
      <c r="C5" t="s">
        <v>14</v>
      </c>
      <c r="D5" t="s">
        <v>47</v>
      </c>
      <c r="E5" t="s">
        <v>20</v>
      </c>
      <c r="F5" t="s">
        <v>2065</v>
      </c>
    </row>
    <row r="6" spans="1:6" x14ac:dyDescent="0.2">
      <c r="A6" s="10" t="s">
        <v>2075</v>
      </c>
      <c r="B6">
        <v>6</v>
      </c>
      <c r="C6">
        <v>36</v>
      </c>
      <c r="D6">
        <v>1</v>
      </c>
      <c r="E6">
        <v>49</v>
      </c>
      <c r="F6">
        <v>92</v>
      </c>
    </row>
    <row r="7" spans="1:6" x14ac:dyDescent="0.2">
      <c r="A7" s="10" t="s">
        <v>2076</v>
      </c>
      <c r="B7">
        <v>7</v>
      </c>
      <c r="C7">
        <v>28</v>
      </c>
      <c r="E7">
        <v>44</v>
      </c>
      <c r="F7">
        <v>79</v>
      </c>
    </row>
    <row r="8" spans="1:6" x14ac:dyDescent="0.2">
      <c r="A8" s="10" t="s">
        <v>2077</v>
      </c>
      <c r="B8">
        <v>4</v>
      </c>
      <c r="C8">
        <v>33</v>
      </c>
      <c r="E8">
        <v>49</v>
      </c>
      <c r="F8">
        <v>86</v>
      </c>
    </row>
    <row r="9" spans="1:6" x14ac:dyDescent="0.2">
      <c r="A9" s="10" t="s">
        <v>2078</v>
      </c>
      <c r="B9">
        <v>1</v>
      </c>
      <c r="C9">
        <v>30</v>
      </c>
      <c r="D9">
        <v>1</v>
      </c>
      <c r="E9">
        <v>46</v>
      </c>
      <c r="F9">
        <v>78</v>
      </c>
    </row>
    <row r="10" spans="1:6" x14ac:dyDescent="0.2">
      <c r="A10" s="10" t="s">
        <v>2079</v>
      </c>
      <c r="B10">
        <v>3</v>
      </c>
      <c r="C10">
        <v>35</v>
      </c>
      <c r="D10">
        <v>2</v>
      </c>
      <c r="E10">
        <v>46</v>
      </c>
      <c r="F10">
        <v>86</v>
      </c>
    </row>
    <row r="11" spans="1:6" x14ac:dyDescent="0.2">
      <c r="A11" s="10" t="s">
        <v>2080</v>
      </c>
      <c r="B11">
        <v>3</v>
      </c>
      <c r="C11">
        <v>28</v>
      </c>
      <c r="D11">
        <v>1</v>
      </c>
      <c r="E11">
        <v>55</v>
      </c>
      <c r="F11">
        <v>87</v>
      </c>
    </row>
    <row r="12" spans="1:6" x14ac:dyDescent="0.2">
      <c r="A12" s="10" t="s">
        <v>2081</v>
      </c>
      <c r="B12">
        <v>4</v>
      </c>
      <c r="C12">
        <v>31</v>
      </c>
      <c r="D12">
        <v>1</v>
      </c>
      <c r="E12">
        <v>58</v>
      </c>
      <c r="F12">
        <v>94</v>
      </c>
    </row>
    <row r="13" spans="1:6" x14ac:dyDescent="0.2">
      <c r="A13" s="10" t="s">
        <v>2082</v>
      </c>
      <c r="B13">
        <v>8</v>
      </c>
      <c r="C13">
        <v>35</v>
      </c>
      <c r="D13">
        <v>1</v>
      </c>
      <c r="E13">
        <v>41</v>
      </c>
      <c r="F13">
        <v>85</v>
      </c>
    </row>
    <row r="14" spans="1:6" x14ac:dyDescent="0.2">
      <c r="A14" s="10" t="s">
        <v>2083</v>
      </c>
      <c r="B14">
        <v>5</v>
      </c>
      <c r="C14">
        <v>23</v>
      </c>
      <c r="E14">
        <v>45</v>
      </c>
      <c r="F14">
        <v>73</v>
      </c>
    </row>
    <row r="15" spans="1:6" x14ac:dyDescent="0.2">
      <c r="A15" s="10" t="s">
        <v>2084</v>
      </c>
      <c r="B15">
        <v>6</v>
      </c>
      <c r="C15">
        <v>26</v>
      </c>
      <c r="D15">
        <v>1</v>
      </c>
      <c r="E15">
        <v>45</v>
      </c>
      <c r="F15">
        <v>78</v>
      </c>
    </row>
    <row r="16" spans="1:6" x14ac:dyDescent="0.2">
      <c r="A16" s="10" t="s">
        <v>2085</v>
      </c>
      <c r="B16">
        <v>3</v>
      </c>
      <c r="C16">
        <v>27</v>
      </c>
      <c r="D16">
        <v>3</v>
      </c>
      <c r="E16">
        <v>45</v>
      </c>
      <c r="F16">
        <v>78</v>
      </c>
    </row>
    <row r="17" spans="1:6" x14ac:dyDescent="0.2">
      <c r="A17" s="10" t="s">
        <v>2086</v>
      </c>
      <c r="B17">
        <v>7</v>
      </c>
      <c r="C17">
        <v>32</v>
      </c>
      <c r="D17">
        <v>3</v>
      </c>
      <c r="E17">
        <v>42</v>
      </c>
      <c r="F17">
        <v>84</v>
      </c>
    </row>
    <row r="18" spans="1:6" x14ac:dyDescent="0.2">
      <c r="A18" s="10" t="s">
        <v>2065</v>
      </c>
      <c r="B18">
        <v>57</v>
      </c>
      <c r="C18">
        <v>364</v>
      </c>
      <c r="D18">
        <v>14</v>
      </c>
      <c r="E18">
        <v>565</v>
      </c>
      <c r="F18">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F62E-359D-EF43-9330-83CAAAE9EE5B}">
  <dimension ref="A1:H13"/>
  <sheetViews>
    <sheetView workbookViewId="0">
      <selection activeCell="F1" sqref="F1"/>
    </sheetView>
  </sheetViews>
  <sheetFormatPr baseColWidth="10" defaultRowHeight="16" x14ac:dyDescent="0.2"/>
  <cols>
    <col min="1" max="1" width="21.6640625" customWidth="1"/>
    <col min="2" max="2" width="17.83203125" customWidth="1"/>
    <col min="3" max="3" width="17" customWidth="1"/>
    <col min="4" max="4" width="18.33203125" customWidth="1"/>
    <col min="5" max="5" width="15.83203125" customWidth="1"/>
    <col min="6" max="6" width="24" customWidth="1"/>
    <col min="7" max="7" width="19.5" customWidth="1"/>
    <col min="8" max="8" width="21.33203125" customWidth="1"/>
  </cols>
  <sheetData>
    <row r="1" spans="1:8" s="12" customFormat="1" x14ac:dyDescent="0.2">
      <c r="A1" s="12" t="s">
        <v>2088</v>
      </c>
      <c r="B1" s="12" t="s">
        <v>2089</v>
      </c>
      <c r="C1" s="12" t="s">
        <v>2090</v>
      </c>
      <c r="D1" s="12" t="s">
        <v>2091</v>
      </c>
      <c r="E1" s="12" t="s">
        <v>2092</v>
      </c>
      <c r="F1" s="12" t="s">
        <v>2093</v>
      </c>
      <c r="G1" s="12" t="s">
        <v>2094</v>
      </c>
      <c r="H1" s="12" t="s">
        <v>2095</v>
      </c>
    </row>
    <row r="2" spans="1:8" x14ac:dyDescent="0.2">
      <c r="A2" t="s">
        <v>2096</v>
      </c>
      <c r="B2">
        <f>COUNTIFS(Crowdfunding!$D:$D, "&lt;=999",Crowdfunding!$F:$F, "successful")</f>
        <v>30</v>
      </c>
      <c r="C2">
        <f>COUNTIFS(Crowdfunding!$D:$D, "&lt;=999",Crowdfunding!$F:$F, "failed")</f>
        <v>20</v>
      </c>
      <c r="D2">
        <f>COUNTIFS(Crowdfunding!$D:$D,"&lt;=999",Crowdfunding!$F:$F,"canceled")</f>
        <v>1</v>
      </c>
      <c r="E2">
        <f>SUM(B2:D2)</f>
        <v>51</v>
      </c>
      <c r="F2" s="13">
        <f>B2/E2</f>
        <v>0.58823529411764708</v>
      </c>
      <c r="G2" s="13">
        <f>C2/E2</f>
        <v>0.39215686274509803</v>
      </c>
      <c r="H2" s="13">
        <f>D2/E2</f>
        <v>1.9607843137254902E-2</v>
      </c>
    </row>
    <row r="3" spans="1:8" x14ac:dyDescent="0.2">
      <c r="A3" t="s">
        <v>2097</v>
      </c>
      <c r="B3">
        <f>COUNTIFS(Crowdfunding!$D:$D,"&gt;=1000",Crowdfunding!$D:$D,"&lt;=4999",Crowdfunding!$F:$F,"successful")</f>
        <v>191</v>
      </c>
      <c r="C3">
        <f>COUNTIFS(Crowdfunding!$D:$D,"&gt;=1000",Crowdfunding!$D:$D,"&lt;=4999",Crowdfunding!$F:$F,"failed")</f>
        <v>38</v>
      </c>
      <c r="D3">
        <f>COUNTIFS(Crowdfunding!$D:$D,"&gt;=1000",Crowdfunding!$D:$D,"&lt;=4999",Crowdfunding!$F:$F,"canceled")</f>
        <v>2</v>
      </c>
      <c r="E3">
        <f t="shared" ref="E3:E13" si="0">SUM(B3:D3)</f>
        <v>231</v>
      </c>
      <c r="F3" s="13">
        <f t="shared" ref="F3:F13" si="1">B3/E3</f>
        <v>0.82683982683982682</v>
      </c>
      <c r="G3" s="13">
        <f t="shared" ref="G3:G13" si="2">C3/E3</f>
        <v>0.16450216450216451</v>
      </c>
      <c r="H3" s="13">
        <f t="shared" ref="H3:H13" si="3">D3/E3</f>
        <v>8.658008658008658E-3</v>
      </c>
    </row>
    <row r="4" spans="1:8" x14ac:dyDescent="0.2">
      <c r="A4" t="s">
        <v>2098</v>
      </c>
      <c r="B4">
        <f>COUNTIFS(Crowdfunding!$D:$D,"&gt;=5000",Crowdfunding!$D:$D,"&lt;=9999",Crowdfunding!$F:$F,"successful")</f>
        <v>164</v>
      </c>
      <c r="C4">
        <f>COUNTIFS(Crowdfunding!$D:$D,"&gt;=5000",Crowdfunding!$D:$D,"&lt;=9999",Crowdfunding!$F:$F,"failed")</f>
        <v>126</v>
      </c>
      <c r="D4">
        <f>COUNTIFS(Crowdfunding!$D:$D,"&gt;=5000",Crowdfunding!$D:$D,"&lt;=9999",Crowdfunding!$F:$F,"canceled")</f>
        <v>25</v>
      </c>
      <c r="E4">
        <f t="shared" si="0"/>
        <v>315</v>
      </c>
      <c r="F4" s="13">
        <f t="shared" si="1"/>
        <v>0.52063492063492067</v>
      </c>
      <c r="G4" s="13">
        <f t="shared" si="2"/>
        <v>0.4</v>
      </c>
      <c r="H4" s="13">
        <f t="shared" si="3"/>
        <v>7.9365079365079361E-2</v>
      </c>
    </row>
    <row r="5" spans="1:8" x14ac:dyDescent="0.2">
      <c r="A5" t="s">
        <v>2099</v>
      </c>
      <c r="B5">
        <f>COUNTIFS(Crowdfunding!$D:$D,"&gt;=10000",Crowdfunding!$D:$D,"&lt;=14999",Crowdfunding!$F:$F,"successful")</f>
        <v>4</v>
      </c>
      <c r="C5">
        <f>COUNTIFS(Crowdfunding!$D:$D,"&gt;=10000",Crowdfunding!$D:$D,"&lt;=14999",Crowdfunding!$F:$F,"failed")</f>
        <v>5</v>
      </c>
      <c r="D5">
        <f>COUNTIFS(Crowdfunding!$D:$D,"&gt;=10000",Crowdfunding!$D:$D,"&lt;=14999",Crowdfunding!$F:$F,"canceled")</f>
        <v>0</v>
      </c>
      <c r="E5">
        <f t="shared" si="0"/>
        <v>9</v>
      </c>
      <c r="F5" s="13">
        <f t="shared" si="1"/>
        <v>0.44444444444444442</v>
      </c>
      <c r="G5" s="13">
        <f t="shared" si="2"/>
        <v>0.55555555555555558</v>
      </c>
      <c r="H5" s="13">
        <f t="shared" si="3"/>
        <v>0</v>
      </c>
    </row>
    <row r="6" spans="1:8" x14ac:dyDescent="0.2">
      <c r="A6" t="s">
        <v>2100</v>
      </c>
      <c r="B6">
        <f>COUNTIFS(Crowdfunding!$D:$D,"&gt;=15000",Crowdfunding!$D:$D,"&lt;=19999",Crowdfunding!$F:$F,"successful")</f>
        <v>10</v>
      </c>
      <c r="C6">
        <f>COUNTIFS(Crowdfunding!$D:$D,"&gt;=15000",Crowdfunding!$D:$D,"&lt;=19999",Crowdfunding!$F:$F,"failed")</f>
        <v>0</v>
      </c>
      <c r="D6">
        <f>COUNTIFS(Crowdfunding!$D:$D,"&gt;=15000",Crowdfunding!$D:$D,"&lt;=19999",Crowdfunding!$F:$F,"canceled")</f>
        <v>0</v>
      </c>
      <c r="E6">
        <f t="shared" si="0"/>
        <v>10</v>
      </c>
      <c r="F6" s="13">
        <f t="shared" si="1"/>
        <v>1</v>
      </c>
      <c r="G6" s="13">
        <f t="shared" si="2"/>
        <v>0</v>
      </c>
      <c r="H6" s="13">
        <f t="shared" si="3"/>
        <v>0</v>
      </c>
    </row>
    <row r="7" spans="1:8" x14ac:dyDescent="0.2">
      <c r="A7" t="s">
        <v>2101</v>
      </c>
      <c r="B7">
        <f>COUNTIFS(Crowdfunding!$D:$D,"&gt;=20000",Crowdfunding!$D:$D,"&lt;=24999",Crowdfunding!$F:$F,"successful")</f>
        <v>7</v>
      </c>
      <c r="C7">
        <f>COUNTIFS(Crowdfunding!$D:$D,"&gt;=20000",Crowdfunding!$D:$D,"&lt;=24999",Crowdfunding!$F:$F,"failed")</f>
        <v>0</v>
      </c>
      <c r="D7">
        <f>COUNTIFS(Crowdfunding!$D:$D,"&gt;=20000",Crowdfunding!$D:$D,"&lt;=24999",Crowdfunding!$F:$F,"canceled")</f>
        <v>0</v>
      </c>
      <c r="E7">
        <f t="shared" si="0"/>
        <v>7</v>
      </c>
      <c r="F7" s="13">
        <f t="shared" si="1"/>
        <v>1</v>
      </c>
      <c r="G7" s="13">
        <f t="shared" si="2"/>
        <v>0</v>
      </c>
      <c r="H7" s="13">
        <f t="shared" si="3"/>
        <v>0</v>
      </c>
    </row>
    <row r="8" spans="1:8" x14ac:dyDescent="0.2">
      <c r="A8" t="s">
        <v>2102</v>
      </c>
      <c r="B8">
        <f>COUNTIFS(Crowdfunding!$D:$D,"&gt;=25000",Crowdfunding!$D:$D,"&lt;=29999",Crowdfunding!$F:$F,"successful")</f>
        <v>11</v>
      </c>
      <c r="C8">
        <f>COUNTIFS(Crowdfunding!$D:$D,"&gt;=25000",Crowdfunding!$D:$D,"&lt;=29999",Crowdfunding!$F:$F,"failed")</f>
        <v>3</v>
      </c>
      <c r="D8">
        <f>COUNTIFS(Crowdfunding!$D:$D,"&gt;=25000",Crowdfunding!$D:$D,"&lt;=29999",Crowdfunding!$F:$F,"canceled")</f>
        <v>0</v>
      </c>
      <c r="E8">
        <f t="shared" si="0"/>
        <v>14</v>
      </c>
      <c r="F8" s="13">
        <f t="shared" si="1"/>
        <v>0.7857142857142857</v>
      </c>
      <c r="G8" s="13">
        <f t="shared" si="2"/>
        <v>0.21428571428571427</v>
      </c>
      <c r="H8" s="13">
        <f t="shared" si="3"/>
        <v>0</v>
      </c>
    </row>
    <row r="9" spans="1:8" x14ac:dyDescent="0.2">
      <c r="A9" t="s">
        <v>2103</v>
      </c>
      <c r="B9">
        <f>COUNTIFS(Crowdfunding!D:D,"&gt;=30000",Crowdfunding!$D:$D,"&lt;=34999",Crowdfunding!$F:$F,"successful")</f>
        <v>7</v>
      </c>
      <c r="C9">
        <f>COUNTIFS(Crowdfunding!E:E,"&gt;=30000",Crowdfunding!$D:$D,"&lt;=34999",Crowdfunding!$F:$F,"failed")</f>
        <v>0</v>
      </c>
      <c r="D9">
        <f>COUNTIFS(Crowdfunding!F:F,"&gt;=30000",Crowdfunding!$D:$D,"&lt;=34999",Crowdfunding!$F:$F,"canceled")</f>
        <v>0</v>
      </c>
      <c r="E9">
        <f t="shared" si="0"/>
        <v>7</v>
      </c>
      <c r="F9" s="13">
        <f t="shared" si="1"/>
        <v>1</v>
      </c>
      <c r="G9" s="13">
        <f t="shared" si="2"/>
        <v>0</v>
      </c>
      <c r="H9" s="13">
        <f t="shared" si="3"/>
        <v>0</v>
      </c>
    </row>
    <row r="10" spans="1:8" x14ac:dyDescent="0.2">
      <c r="A10" t="s">
        <v>2104</v>
      </c>
      <c r="B10">
        <f>COUNTIFS(Crowdfunding!$D:$D,"&gt;=35000",Crowdfunding!$D:$D,"&lt;=39999",Crowdfunding!$F:$F,"successful")</f>
        <v>8</v>
      </c>
      <c r="C10">
        <f>COUNTIFS(Crowdfunding!$D:$D,"&gt;=35000",Crowdfunding!$D:$D,"&lt;=39999",Crowdfunding!$F:$F,"failed")</f>
        <v>3</v>
      </c>
      <c r="D10">
        <f>COUNTIFS(Crowdfunding!$D:$D,"&gt;=35000",Crowdfunding!$D:$D,"&lt;=39999",Crowdfunding!$F:$F,"canceled")</f>
        <v>1</v>
      </c>
      <c r="E10">
        <f t="shared" si="0"/>
        <v>12</v>
      </c>
      <c r="F10" s="13">
        <f t="shared" si="1"/>
        <v>0.66666666666666663</v>
      </c>
      <c r="G10" s="13">
        <f t="shared" si="2"/>
        <v>0.25</v>
      </c>
      <c r="H10" s="13">
        <f t="shared" si="3"/>
        <v>8.3333333333333329E-2</v>
      </c>
    </row>
    <row r="11" spans="1:8" x14ac:dyDescent="0.2">
      <c r="A11" t="s">
        <v>2105</v>
      </c>
      <c r="B11">
        <f>COUNTIFS(Crowdfunding!$D:$D,"&gt;=40000",Crowdfunding!$D:$D,"&lt;=44999",Crowdfunding!$F:$F,"successful")</f>
        <v>11</v>
      </c>
      <c r="C11">
        <f>COUNTIFS(Crowdfunding!$D:$D,"&gt;=40000",Crowdfunding!$D:$D,"&lt;=44999",Crowdfunding!$F:$F,"failed")</f>
        <v>3</v>
      </c>
      <c r="D11">
        <f>COUNTIFS(Crowdfunding!$D:$D,"&gt;=40000",Crowdfunding!$D:$D,"&lt;=44999",Crowdfunding!$F:$F,"canceled")</f>
        <v>0</v>
      </c>
      <c r="E11">
        <f t="shared" si="0"/>
        <v>14</v>
      </c>
      <c r="F11" s="13">
        <f t="shared" si="1"/>
        <v>0.7857142857142857</v>
      </c>
      <c r="G11" s="13">
        <f t="shared" si="2"/>
        <v>0.21428571428571427</v>
      </c>
      <c r="H11" s="13">
        <f t="shared" si="3"/>
        <v>0</v>
      </c>
    </row>
    <row r="12" spans="1:8" x14ac:dyDescent="0.2">
      <c r="A12" t="s">
        <v>2106</v>
      </c>
      <c r="B12">
        <f>COUNTIFS(Crowdfunding!$D:$D,"&gt;=45000",Crowdfunding!$D:$D,"&lt;=49999",Crowdfunding!$F:$F,"successful")</f>
        <v>8</v>
      </c>
      <c r="C12">
        <f>COUNTIFS(Crowdfunding!$D:$D,"&gt;=45000",Crowdfunding!$D:$D,"&lt;=49999",Crowdfunding!$F:$F,"failed")</f>
        <v>3</v>
      </c>
      <c r="D12">
        <f>COUNTIFS(Crowdfunding!$D:$D,"&gt;=45000",Crowdfunding!$D:$D,"&lt;=49999",Crowdfunding!$F:$F,"canceled")</f>
        <v>0</v>
      </c>
      <c r="E12">
        <f t="shared" si="0"/>
        <v>11</v>
      </c>
      <c r="F12" s="13">
        <f t="shared" si="1"/>
        <v>0.72727272727272729</v>
      </c>
      <c r="G12" s="13">
        <f t="shared" si="2"/>
        <v>0.27272727272727271</v>
      </c>
      <c r="H12" s="13">
        <f t="shared" si="3"/>
        <v>0</v>
      </c>
    </row>
    <row r="13" spans="1:8" x14ac:dyDescent="0.2">
      <c r="A13" t="s">
        <v>2107</v>
      </c>
      <c r="B13">
        <f>COUNTIFS(Crowdfunding!$D:$D,"&gt;=50000",Crowdfunding!$F:$F,"successful")</f>
        <v>114</v>
      </c>
      <c r="C13">
        <f>COUNTIFS(Crowdfunding!$D:$D,"&gt;=50000",Crowdfunding!$F:$F,"failed")</f>
        <v>163</v>
      </c>
      <c r="D13">
        <f>COUNTIFS(Crowdfunding!$D:$D,"&gt;=50000",Crowdfunding!$F:$F,"canceled")</f>
        <v>28</v>
      </c>
      <c r="E13">
        <f t="shared" si="0"/>
        <v>305</v>
      </c>
      <c r="F13" s="13">
        <f t="shared" si="1"/>
        <v>0.3737704918032787</v>
      </c>
      <c r="G13" s="13">
        <f t="shared" si="2"/>
        <v>0.53442622950819674</v>
      </c>
      <c r="H13" s="13">
        <f t="shared" si="3"/>
        <v>9.1803278688524587E-2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C2288-963B-2344-BD70-AB57D5E49EFE}">
  <dimension ref="A1:N565"/>
  <sheetViews>
    <sheetView workbookViewId="0">
      <selection activeCell="C2" sqref="C2:C7"/>
    </sheetView>
  </sheetViews>
  <sheetFormatPr baseColWidth="10" defaultRowHeight="16" x14ac:dyDescent="0.2"/>
  <cols>
    <col min="1" max="1" width="35.6640625" customWidth="1"/>
    <col min="2" max="2" width="35.1640625" customWidth="1"/>
    <col min="3" max="3" width="33.5" customWidth="1"/>
  </cols>
  <sheetData>
    <row r="1" spans="1:14" x14ac:dyDescent="0.2">
      <c r="B1" s="12" t="s">
        <v>2108</v>
      </c>
      <c r="C1" s="12" t="s">
        <v>2109</v>
      </c>
      <c r="J1" s="12" t="s">
        <v>2116</v>
      </c>
      <c r="K1" cm="1">
        <f t="array" ref="K1:K565">_xlfn._xlws.FILTER(Crowdfunding!$G:$G,Crowdfunding!$F:$F="successful","")</f>
        <v>158</v>
      </c>
      <c r="M1" s="12" t="s">
        <v>2117</v>
      </c>
      <c r="N1" cm="1">
        <f t="array" ref="N1:N364">_xlfn._xlws.FILTER(Crowdfunding!$G:$G,Crowdfunding!$F:$F="failed","")</f>
        <v>0</v>
      </c>
    </row>
    <row r="2" spans="1:14" x14ac:dyDescent="0.2">
      <c r="A2" s="12" t="s">
        <v>2110</v>
      </c>
      <c r="B2" s="16">
        <f>AVERAGE(K:K)</f>
        <v>851.14690265486729</v>
      </c>
      <c r="C2" s="16">
        <f>AVERAGE(N:N)</f>
        <v>585.61538461538464</v>
      </c>
      <c r="K2">
        <v>1425</v>
      </c>
      <c r="N2">
        <v>24</v>
      </c>
    </row>
    <row r="3" spans="1:14" x14ac:dyDescent="0.2">
      <c r="A3" s="12" t="s">
        <v>2111</v>
      </c>
      <c r="B3" s="16">
        <f>MEDIAN(K:K)</f>
        <v>201</v>
      </c>
      <c r="C3" s="16">
        <f>MEDIAN(N:N)</f>
        <v>114.5</v>
      </c>
      <c r="K3">
        <v>174</v>
      </c>
      <c r="N3">
        <v>53</v>
      </c>
    </row>
    <row r="4" spans="1:14" x14ac:dyDescent="0.2">
      <c r="A4" s="12" t="s">
        <v>2112</v>
      </c>
      <c r="B4" s="16">
        <f>MIN(K1:K565)</f>
        <v>16</v>
      </c>
      <c r="C4" s="16">
        <f>MIN(N:N)</f>
        <v>0</v>
      </c>
      <c r="K4">
        <v>227</v>
      </c>
      <c r="N4">
        <v>18</v>
      </c>
    </row>
    <row r="5" spans="1:14" x14ac:dyDescent="0.2">
      <c r="A5" s="12" t="s">
        <v>2113</v>
      </c>
      <c r="B5" s="16">
        <f>MAX(K:K)</f>
        <v>7295</v>
      </c>
      <c r="C5" s="16">
        <f>MAX(N:N)</f>
        <v>6080</v>
      </c>
      <c r="K5">
        <v>220</v>
      </c>
      <c r="N5">
        <v>44</v>
      </c>
    </row>
    <row r="6" spans="1:14" x14ac:dyDescent="0.2">
      <c r="A6" s="12" t="s">
        <v>2114</v>
      </c>
      <c r="B6" s="16">
        <f>_xlfn.VAR.P(K:K)</f>
        <v>1603373.7324019109</v>
      </c>
      <c r="C6" s="16">
        <f>_xlfn.VAR.P(N:N)</f>
        <v>921574.68174133555</v>
      </c>
      <c r="K6">
        <v>98</v>
      </c>
      <c r="N6">
        <v>27</v>
      </c>
    </row>
    <row r="7" spans="1:14" x14ac:dyDescent="0.2">
      <c r="A7" s="12" t="s">
        <v>2115</v>
      </c>
      <c r="B7" s="16">
        <f>STDEV(K:K)</f>
        <v>1267.366006183523</v>
      </c>
      <c r="C7" s="16">
        <f>STDEV(N:N)</f>
        <v>961.30819978260524</v>
      </c>
      <c r="K7">
        <v>100</v>
      </c>
      <c r="N7">
        <v>55</v>
      </c>
    </row>
    <row r="8" spans="1:14" x14ac:dyDescent="0.2">
      <c r="K8">
        <v>1249</v>
      </c>
      <c r="N8">
        <v>200</v>
      </c>
    </row>
    <row r="9" spans="1:14" ht="119" x14ac:dyDescent="0.2">
      <c r="A9" s="17" t="s">
        <v>2119</v>
      </c>
      <c r="K9">
        <v>1396</v>
      </c>
      <c r="N9">
        <v>452</v>
      </c>
    </row>
    <row r="10" spans="1:14" x14ac:dyDescent="0.2">
      <c r="K10">
        <v>890</v>
      </c>
      <c r="N10">
        <v>674</v>
      </c>
    </row>
    <row r="11" spans="1:14" ht="68" x14ac:dyDescent="0.2">
      <c r="A11" s="17" t="s">
        <v>2118</v>
      </c>
      <c r="K11">
        <v>142</v>
      </c>
      <c r="N11">
        <v>558</v>
      </c>
    </row>
    <row r="12" spans="1:14" x14ac:dyDescent="0.2">
      <c r="K12">
        <v>2673</v>
      </c>
      <c r="N12">
        <v>15</v>
      </c>
    </row>
    <row r="13" spans="1:14" x14ac:dyDescent="0.2">
      <c r="K13">
        <v>163</v>
      </c>
      <c r="N13">
        <v>2307</v>
      </c>
    </row>
    <row r="14" spans="1:14" x14ac:dyDescent="0.2">
      <c r="K14">
        <v>2220</v>
      </c>
      <c r="N14">
        <v>88</v>
      </c>
    </row>
    <row r="15" spans="1:14" x14ac:dyDescent="0.2">
      <c r="K15">
        <v>1606</v>
      </c>
      <c r="N15">
        <v>48</v>
      </c>
    </row>
    <row r="16" spans="1:14" x14ac:dyDescent="0.2">
      <c r="K16">
        <v>129</v>
      </c>
      <c r="N16">
        <v>1</v>
      </c>
    </row>
    <row r="17" spans="11:14" x14ac:dyDescent="0.2">
      <c r="K17">
        <v>226</v>
      </c>
      <c r="N17">
        <v>1467</v>
      </c>
    </row>
    <row r="18" spans="11:14" x14ac:dyDescent="0.2">
      <c r="K18">
        <v>5419</v>
      </c>
      <c r="N18">
        <v>75</v>
      </c>
    </row>
    <row r="19" spans="11:14" x14ac:dyDescent="0.2">
      <c r="K19">
        <v>165</v>
      </c>
      <c r="N19">
        <v>120</v>
      </c>
    </row>
    <row r="20" spans="11:14" x14ac:dyDescent="0.2">
      <c r="K20">
        <v>1965</v>
      </c>
      <c r="N20">
        <v>2253</v>
      </c>
    </row>
    <row r="21" spans="11:14" x14ac:dyDescent="0.2">
      <c r="K21">
        <v>16</v>
      </c>
      <c r="N21">
        <v>5</v>
      </c>
    </row>
    <row r="22" spans="11:14" x14ac:dyDescent="0.2">
      <c r="K22">
        <v>107</v>
      </c>
      <c r="N22">
        <v>38</v>
      </c>
    </row>
    <row r="23" spans="11:14" x14ac:dyDescent="0.2">
      <c r="K23">
        <v>134</v>
      </c>
      <c r="N23">
        <v>12</v>
      </c>
    </row>
    <row r="24" spans="11:14" x14ac:dyDescent="0.2">
      <c r="K24">
        <v>198</v>
      </c>
      <c r="N24">
        <v>1684</v>
      </c>
    </row>
    <row r="25" spans="11:14" x14ac:dyDescent="0.2">
      <c r="K25">
        <v>111</v>
      </c>
      <c r="N25">
        <v>56</v>
      </c>
    </row>
    <row r="26" spans="11:14" x14ac:dyDescent="0.2">
      <c r="K26">
        <v>222</v>
      </c>
      <c r="N26">
        <v>838</v>
      </c>
    </row>
    <row r="27" spans="11:14" x14ac:dyDescent="0.2">
      <c r="K27">
        <v>6212</v>
      </c>
      <c r="N27">
        <v>1000</v>
      </c>
    </row>
    <row r="28" spans="11:14" x14ac:dyDescent="0.2">
      <c r="K28">
        <v>98</v>
      </c>
      <c r="N28">
        <v>1482</v>
      </c>
    </row>
    <row r="29" spans="11:14" x14ac:dyDescent="0.2">
      <c r="K29">
        <v>92</v>
      </c>
      <c r="N29">
        <v>106</v>
      </c>
    </row>
    <row r="30" spans="11:14" x14ac:dyDescent="0.2">
      <c r="K30">
        <v>149</v>
      </c>
      <c r="N30">
        <v>679</v>
      </c>
    </row>
    <row r="31" spans="11:14" x14ac:dyDescent="0.2">
      <c r="K31">
        <v>2431</v>
      </c>
      <c r="N31">
        <v>1220</v>
      </c>
    </row>
    <row r="32" spans="11:14" x14ac:dyDescent="0.2">
      <c r="K32">
        <v>303</v>
      </c>
      <c r="N32">
        <v>1</v>
      </c>
    </row>
    <row r="33" spans="11:14" x14ac:dyDescent="0.2">
      <c r="K33">
        <v>209</v>
      </c>
      <c r="N33">
        <v>37</v>
      </c>
    </row>
    <row r="34" spans="11:14" x14ac:dyDescent="0.2">
      <c r="K34">
        <v>131</v>
      </c>
      <c r="N34">
        <v>60</v>
      </c>
    </row>
    <row r="35" spans="11:14" x14ac:dyDescent="0.2">
      <c r="K35">
        <v>164</v>
      </c>
      <c r="N35">
        <v>296</v>
      </c>
    </row>
    <row r="36" spans="11:14" x14ac:dyDescent="0.2">
      <c r="K36">
        <v>201</v>
      </c>
      <c r="N36">
        <v>3304</v>
      </c>
    </row>
    <row r="37" spans="11:14" x14ac:dyDescent="0.2">
      <c r="K37">
        <v>211</v>
      </c>
      <c r="N37">
        <v>73</v>
      </c>
    </row>
    <row r="38" spans="11:14" x14ac:dyDescent="0.2">
      <c r="K38">
        <v>128</v>
      </c>
      <c r="N38">
        <v>3387</v>
      </c>
    </row>
    <row r="39" spans="11:14" x14ac:dyDescent="0.2">
      <c r="K39">
        <v>1600</v>
      </c>
      <c r="N39">
        <v>662</v>
      </c>
    </row>
    <row r="40" spans="11:14" x14ac:dyDescent="0.2">
      <c r="K40">
        <v>249</v>
      </c>
      <c r="N40">
        <v>774</v>
      </c>
    </row>
    <row r="41" spans="11:14" x14ac:dyDescent="0.2">
      <c r="K41">
        <v>236</v>
      </c>
      <c r="N41">
        <v>672</v>
      </c>
    </row>
    <row r="42" spans="11:14" x14ac:dyDescent="0.2">
      <c r="K42">
        <v>4065</v>
      </c>
      <c r="N42">
        <v>940</v>
      </c>
    </row>
    <row r="43" spans="11:14" x14ac:dyDescent="0.2">
      <c r="K43">
        <v>246</v>
      </c>
      <c r="N43">
        <v>117</v>
      </c>
    </row>
    <row r="44" spans="11:14" x14ac:dyDescent="0.2">
      <c r="K44">
        <v>2475</v>
      </c>
      <c r="N44">
        <v>115</v>
      </c>
    </row>
    <row r="45" spans="11:14" x14ac:dyDescent="0.2">
      <c r="K45">
        <v>76</v>
      </c>
      <c r="N45">
        <v>326</v>
      </c>
    </row>
    <row r="46" spans="11:14" x14ac:dyDescent="0.2">
      <c r="K46">
        <v>54</v>
      </c>
      <c r="N46">
        <v>1</v>
      </c>
    </row>
    <row r="47" spans="11:14" x14ac:dyDescent="0.2">
      <c r="K47">
        <v>88</v>
      </c>
      <c r="N47">
        <v>1467</v>
      </c>
    </row>
    <row r="48" spans="11:14" x14ac:dyDescent="0.2">
      <c r="K48">
        <v>85</v>
      </c>
      <c r="N48">
        <v>5681</v>
      </c>
    </row>
    <row r="49" spans="11:14" x14ac:dyDescent="0.2">
      <c r="K49">
        <v>170</v>
      </c>
      <c r="N49">
        <v>1059</v>
      </c>
    </row>
    <row r="50" spans="11:14" x14ac:dyDescent="0.2">
      <c r="K50">
        <v>330</v>
      </c>
      <c r="N50">
        <v>1194</v>
      </c>
    </row>
    <row r="51" spans="11:14" x14ac:dyDescent="0.2">
      <c r="K51">
        <v>127</v>
      </c>
      <c r="N51">
        <v>30</v>
      </c>
    </row>
    <row r="52" spans="11:14" x14ac:dyDescent="0.2">
      <c r="K52">
        <v>411</v>
      </c>
      <c r="N52">
        <v>75</v>
      </c>
    </row>
    <row r="53" spans="11:14" x14ac:dyDescent="0.2">
      <c r="K53">
        <v>180</v>
      </c>
      <c r="N53">
        <v>955</v>
      </c>
    </row>
    <row r="54" spans="11:14" x14ac:dyDescent="0.2">
      <c r="K54">
        <v>374</v>
      </c>
      <c r="N54">
        <v>67</v>
      </c>
    </row>
    <row r="55" spans="11:14" x14ac:dyDescent="0.2">
      <c r="K55">
        <v>71</v>
      </c>
      <c r="N55">
        <v>5</v>
      </c>
    </row>
    <row r="56" spans="11:14" x14ac:dyDescent="0.2">
      <c r="K56">
        <v>203</v>
      </c>
      <c r="N56">
        <v>26</v>
      </c>
    </row>
    <row r="57" spans="11:14" x14ac:dyDescent="0.2">
      <c r="K57">
        <v>113</v>
      </c>
      <c r="N57">
        <v>1130</v>
      </c>
    </row>
    <row r="58" spans="11:14" x14ac:dyDescent="0.2">
      <c r="K58">
        <v>96</v>
      </c>
      <c r="N58">
        <v>782</v>
      </c>
    </row>
    <row r="59" spans="11:14" x14ac:dyDescent="0.2">
      <c r="K59">
        <v>498</v>
      </c>
      <c r="N59">
        <v>210</v>
      </c>
    </row>
    <row r="60" spans="11:14" x14ac:dyDescent="0.2">
      <c r="K60">
        <v>180</v>
      </c>
      <c r="N60">
        <v>136</v>
      </c>
    </row>
    <row r="61" spans="11:14" x14ac:dyDescent="0.2">
      <c r="K61">
        <v>27</v>
      </c>
      <c r="N61">
        <v>86</v>
      </c>
    </row>
    <row r="62" spans="11:14" x14ac:dyDescent="0.2">
      <c r="K62">
        <v>2331</v>
      </c>
      <c r="N62">
        <v>19</v>
      </c>
    </row>
    <row r="63" spans="11:14" x14ac:dyDescent="0.2">
      <c r="K63">
        <v>113</v>
      </c>
      <c r="N63">
        <v>886</v>
      </c>
    </row>
    <row r="64" spans="11:14" x14ac:dyDescent="0.2">
      <c r="K64">
        <v>164</v>
      </c>
      <c r="N64">
        <v>35</v>
      </c>
    </row>
    <row r="65" spans="11:14" x14ac:dyDescent="0.2">
      <c r="K65">
        <v>164</v>
      </c>
      <c r="N65">
        <v>24</v>
      </c>
    </row>
    <row r="66" spans="11:14" x14ac:dyDescent="0.2">
      <c r="K66">
        <v>336</v>
      </c>
      <c r="N66">
        <v>86</v>
      </c>
    </row>
    <row r="67" spans="11:14" x14ac:dyDescent="0.2">
      <c r="K67">
        <v>1917</v>
      </c>
      <c r="N67">
        <v>243</v>
      </c>
    </row>
    <row r="68" spans="11:14" x14ac:dyDescent="0.2">
      <c r="K68">
        <v>95</v>
      </c>
      <c r="N68">
        <v>65</v>
      </c>
    </row>
    <row r="69" spans="11:14" x14ac:dyDescent="0.2">
      <c r="K69">
        <v>147</v>
      </c>
      <c r="N69">
        <v>100</v>
      </c>
    </row>
    <row r="70" spans="11:14" x14ac:dyDescent="0.2">
      <c r="K70">
        <v>86</v>
      </c>
      <c r="N70">
        <v>168</v>
      </c>
    </row>
    <row r="71" spans="11:14" x14ac:dyDescent="0.2">
      <c r="K71">
        <v>83</v>
      </c>
      <c r="N71">
        <v>13</v>
      </c>
    </row>
    <row r="72" spans="11:14" x14ac:dyDescent="0.2">
      <c r="K72">
        <v>676</v>
      </c>
      <c r="N72">
        <v>1</v>
      </c>
    </row>
    <row r="73" spans="11:14" x14ac:dyDescent="0.2">
      <c r="K73">
        <v>361</v>
      </c>
      <c r="N73">
        <v>40</v>
      </c>
    </row>
    <row r="74" spans="11:14" x14ac:dyDescent="0.2">
      <c r="K74">
        <v>131</v>
      </c>
      <c r="N74">
        <v>226</v>
      </c>
    </row>
    <row r="75" spans="11:14" x14ac:dyDescent="0.2">
      <c r="K75">
        <v>126</v>
      </c>
      <c r="N75">
        <v>1625</v>
      </c>
    </row>
    <row r="76" spans="11:14" x14ac:dyDescent="0.2">
      <c r="K76">
        <v>275</v>
      </c>
      <c r="N76">
        <v>143</v>
      </c>
    </row>
    <row r="77" spans="11:14" x14ac:dyDescent="0.2">
      <c r="K77">
        <v>67</v>
      </c>
      <c r="N77">
        <v>934</v>
      </c>
    </row>
    <row r="78" spans="11:14" x14ac:dyDescent="0.2">
      <c r="K78">
        <v>154</v>
      </c>
      <c r="N78">
        <v>17</v>
      </c>
    </row>
    <row r="79" spans="11:14" x14ac:dyDescent="0.2">
      <c r="K79">
        <v>1782</v>
      </c>
      <c r="N79">
        <v>2179</v>
      </c>
    </row>
    <row r="80" spans="11:14" x14ac:dyDescent="0.2">
      <c r="K80">
        <v>903</v>
      </c>
      <c r="N80">
        <v>931</v>
      </c>
    </row>
    <row r="81" spans="11:14" x14ac:dyDescent="0.2">
      <c r="K81">
        <v>94</v>
      </c>
      <c r="N81">
        <v>92</v>
      </c>
    </row>
    <row r="82" spans="11:14" x14ac:dyDescent="0.2">
      <c r="K82">
        <v>180</v>
      </c>
      <c r="N82">
        <v>57</v>
      </c>
    </row>
    <row r="83" spans="11:14" x14ac:dyDescent="0.2">
      <c r="K83">
        <v>533</v>
      </c>
      <c r="N83">
        <v>41</v>
      </c>
    </row>
    <row r="84" spans="11:14" x14ac:dyDescent="0.2">
      <c r="K84">
        <v>2443</v>
      </c>
      <c r="N84">
        <v>1</v>
      </c>
    </row>
    <row r="85" spans="11:14" x14ac:dyDescent="0.2">
      <c r="K85">
        <v>89</v>
      </c>
      <c r="N85">
        <v>101</v>
      </c>
    </row>
    <row r="86" spans="11:14" x14ac:dyDescent="0.2">
      <c r="K86">
        <v>159</v>
      </c>
      <c r="N86">
        <v>1335</v>
      </c>
    </row>
    <row r="87" spans="11:14" x14ac:dyDescent="0.2">
      <c r="K87">
        <v>50</v>
      </c>
      <c r="N87">
        <v>15</v>
      </c>
    </row>
    <row r="88" spans="11:14" x14ac:dyDescent="0.2">
      <c r="K88">
        <v>186</v>
      </c>
      <c r="N88">
        <v>454</v>
      </c>
    </row>
    <row r="89" spans="11:14" x14ac:dyDescent="0.2">
      <c r="K89">
        <v>1071</v>
      </c>
      <c r="N89">
        <v>3182</v>
      </c>
    </row>
    <row r="90" spans="11:14" x14ac:dyDescent="0.2">
      <c r="K90">
        <v>117</v>
      </c>
      <c r="N90">
        <v>15</v>
      </c>
    </row>
    <row r="91" spans="11:14" x14ac:dyDescent="0.2">
      <c r="K91">
        <v>70</v>
      </c>
      <c r="N91">
        <v>133</v>
      </c>
    </row>
    <row r="92" spans="11:14" x14ac:dyDescent="0.2">
      <c r="K92">
        <v>135</v>
      </c>
      <c r="N92">
        <v>2062</v>
      </c>
    </row>
    <row r="93" spans="11:14" x14ac:dyDescent="0.2">
      <c r="K93">
        <v>768</v>
      </c>
      <c r="N93">
        <v>29</v>
      </c>
    </row>
    <row r="94" spans="11:14" x14ac:dyDescent="0.2">
      <c r="K94">
        <v>199</v>
      </c>
      <c r="N94">
        <v>132</v>
      </c>
    </row>
    <row r="95" spans="11:14" x14ac:dyDescent="0.2">
      <c r="K95">
        <v>107</v>
      </c>
      <c r="N95">
        <v>137</v>
      </c>
    </row>
    <row r="96" spans="11:14" x14ac:dyDescent="0.2">
      <c r="K96">
        <v>195</v>
      </c>
      <c r="N96">
        <v>908</v>
      </c>
    </row>
    <row r="97" spans="11:14" x14ac:dyDescent="0.2">
      <c r="K97">
        <v>3376</v>
      </c>
      <c r="N97">
        <v>10</v>
      </c>
    </row>
    <row r="98" spans="11:14" x14ac:dyDescent="0.2">
      <c r="K98">
        <v>41</v>
      </c>
      <c r="N98">
        <v>1910</v>
      </c>
    </row>
    <row r="99" spans="11:14" x14ac:dyDescent="0.2">
      <c r="K99">
        <v>1821</v>
      </c>
      <c r="N99">
        <v>38</v>
      </c>
    </row>
    <row r="100" spans="11:14" x14ac:dyDescent="0.2">
      <c r="K100">
        <v>164</v>
      </c>
      <c r="N100">
        <v>104</v>
      </c>
    </row>
    <row r="101" spans="11:14" x14ac:dyDescent="0.2">
      <c r="K101">
        <v>157</v>
      </c>
      <c r="N101">
        <v>49</v>
      </c>
    </row>
    <row r="102" spans="11:14" x14ac:dyDescent="0.2">
      <c r="K102">
        <v>246</v>
      </c>
      <c r="N102">
        <v>1</v>
      </c>
    </row>
    <row r="103" spans="11:14" x14ac:dyDescent="0.2">
      <c r="K103">
        <v>1396</v>
      </c>
      <c r="N103">
        <v>245</v>
      </c>
    </row>
    <row r="104" spans="11:14" x14ac:dyDescent="0.2">
      <c r="K104">
        <v>2506</v>
      </c>
      <c r="N104">
        <v>32</v>
      </c>
    </row>
    <row r="105" spans="11:14" x14ac:dyDescent="0.2">
      <c r="K105">
        <v>244</v>
      </c>
      <c r="N105">
        <v>7</v>
      </c>
    </row>
    <row r="106" spans="11:14" x14ac:dyDescent="0.2">
      <c r="K106">
        <v>146</v>
      </c>
      <c r="N106">
        <v>803</v>
      </c>
    </row>
    <row r="107" spans="11:14" x14ac:dyDescent="0.2">
      <c r="K107">
        <v>1267</v>
      </c>
      <c r="N107">
        <v>16</v>
      </c>
    </row>
    <row r="108" spans="11:14" x14ac:dyDescent="0.2">
      <c r="K108">
        <v>1561</v>
      </c>
      <c r="N108">
        <v>31</v>
      </c>
    </row>
    <row r="109" spans="11:14" x14ac:dyDescent="0.2">
      <c r="K109">
        <v>48</v>
      </c>
      <c r="N109">
        <v>108</v>
      </c>
    </row>
    <row r="110" spans="11:14" x14ac:dyDescent="0.2">
      <c r="K110">
        <v>2739</v>
      </c>
      <c r="N110">
        <v>30</v>
      </c>
    </row>
    <row r="111" spans="11:14" x14ac:dyDescent="0.2">
      <c r="K111">
        <v>3537</v>
      </c>
      <c r="N111">
        <v>17</v>
      </c>
    </row>
    <row r="112" spans="11:14" x14ac:dyDescent="0.2">
      <c r="K112">
        <v>2107</v>
      </c>
      <c r="N112">
        <v>80</v>
      </c>
    </row>
    <row r="113" spans="11:14" x14ac:dyDescent="0.2">
      <c r="K113">
        <v>3318</v>
      </c>
      <c r="N113">
        <v>2468</v>
      </c>
    </row>
    <row r="114" spans="11:14" x14ac:dyDescent="0.2">
      <c r="K114">
        <v>340</v>
      </c>
      <c r="N114">
        <v>26</v>
      </c>
    </row>
    <row r="115" spans="11:14" x14ac:dyDescent="0.2">
      <c r="K115">
        <v>1442</v>
      </c>
      <c r="N115">
        <v>73</v>
      </c>
    </row>
    <row r="116" spans="11:14" x14ac:dyDescent="0.2">
      <c r="K116">
        <v>126</v>
      </c>
      <c r="N116">
        <v>128</v>
      </c>
    </row>
    <row r="117" spans="11:14" x14ac:dyDescent="0.2">
      <c r="K117">
        <v>524</v>
      </c>
      <c r="N117">
        <v>33</v>
      </c>
    </row>
    <row r="118" spans="11:14" x14ac:dyDescent="0.2">
      <c r="K118">
        <v>1989</v>
      </c>
      <c r="N118">
        <v>1072</v>
      </c>
    </row>
    <row r="119" spans="11:14" x14ac:dyDescent="0.2">
      <c r="K119">
        <v>157</v>
      </c>
      <c r="N119">
        <v>393</v>
      </c>
    </row>
    <row r="120" spans="11:14" x14ac:dyDescent="0.2">
      <c r="K120">
        <v>4498</v>
      </c>
      <c r="N120">
        <v>1257</v>
      </c>
    </row>
    <row r="121" spans="11:14" x14ac:dyDescent="0.2">
      <c r="K121">
        <v>80</v>
      </c>
      <c r="N121">
        <v>328</v>
      </c>
    </row>
    <row r="122" spans="11:14" x14ac:dyDescent="0.2">
      <c r="K122">
        <v>43</v>
      </c>
      <c r="N122">
        <v>147</v>
      </c>
    </row>
    <row r="123" spans="11:14" x14ac:dyDescent="0.2">
      <c r="K123">
        <v>2053</v>
      </c>
      <c r="N123">
        <v>830</v>
      </c>
    </row>
    <row r="124" spans="11:14" x14ac:dyDescent="0.2">
      <c r="K124">
        <v>168</v>
      </c>
      <c r="N124">
        <v>331</v>
      </c>
    </row>
    <row r="125" spans="11:14" x14ac:dyDescent="0.2">
      <c r="K125">
        <v>4289</v>
      </c>
      <c r="N125">
        <v>25</v>
      </c>
    </row>
    <row r="126" spans="11:14" x14ac:dyDescent="0.2">
      <c r="K126">
        <v>165</v>
      </c>
      <c r="N126">
        <v>3483</v>
      </c>
    </row>
    <row r="127" spans="11:14" x14ac:dyDescent="0.2">
      <c r="K127">
        <v>1815</v>
      </c>
      <c r="N127">
        <v>923</v>
      </c>
    </row>
    <row r="128" spans="11:14" x14ac:dyDescent="0.2">
      <c r="K128">
        <v>397</v>
      </c>
      <c r="N128">
        <v>1</v>
      </c>
    </row>
    <row r="129" spans="11:14" x14ac:dyDescent="0.2">
      <c r="K129">
        <v>1539</v>
      </c>
      <c r="N129">
        <v>33</v>
      </c>
    </row>
    <row r="130" spans="11:14" x14ac:dyDescent="0.2">
      <c r="K130">
        <v>138</v>
      </c>
      <c r="N130">
        <v>40</v>
      </c>
    </row>
    <row r="131" spans="11:14" x14ac:dyDescent="0.2">
      <c r="K131">
        <v>3594</v>
      </c>
      <c r="N131">
        <v>23</v>
      </c>
    </row>
    <row r="132" spans="11:14" x14ac:dyDescent="0.2">
      <c r="K132">
        <v>5880</v>
      </c>
      <c r="N132">
        <v>75</v>
      </c>
    </row>
    <row r="133" spans="11:14" x14ac:dyDescent="0.2">
      <c r="K133">
        <v>112</v>
      </c>
      <c r="N133">
        <v>2176</v>
      </c>
    </row>
    <row r="134" spans="11:14" x14ac:dyDescent="0.2">
      <c r="K134">
        <v>943</v>
      </c>
      <c r="N134">
        <v>441</v>
      </c>
    </row>
    <row r="135" spans="11:14" x14ac:dyDescent="0.2">
      <c r="K135">
        <v>2468</v>
      </c>
      <c r="N135">
        <v>25</v>
      </c>
    </row>
    <row r="136" spans="11:14" x14ac:dyDescent="0.2">
      <c r="K136">
        <v>2551</v>
      </c>
      <c r="N136">
        <v>127</v>
      </c>
    </row>
    <row r="137" spans="11:14" x14ac:dyDescent="0.2">
      <c r="K137">
        <v>101</v>
      </c>
      <c r="N137">
        <v>355</v>
      </c>
    </row>
    <row r="138" spans="11:14" x14ac:dyDescent="0.2">
      <c r="K138">
        <v>92</v>
      </c>
      <c r="N138">
        <v>44</v>
      </c>
    </row>
    <row r="139" spans="11:14" x14ac:dyDescent="0.2">
      <c r="K139">
        <v>62</v>
      </c>
      <c r="N139">
        <v>67</v>
      </c>
    </row>
    <row r="140" spans="11:14" x14ac:dyDescent="0.2">
      <c r="K140">
        <v>149</v>
      </c>
      <c r="N140">
        <v>1068</v>
      </c>
    </row>
    <row r="141" spans="11:14" x14ac:dyDescent="0.2">
      <c r="K141">
        <v>329</v>
      </c>
      <c r="N141">
        <v>424</v>
      </c>
    </row>
    <row r="142" spans="11:14" x14ac:dyDescent="0.2">
      <c r="K142">
        <v>97</v>
      </c>
      <c r="N142">
        <v>151</v>
      </c>
    </row>
    <row r="143" spans="11:14" x14ac:dyDescent="0.2">
      <c r="K143">
        <v>1784</v>
      </c>
      <c r="N143">
        <v>1608</v>
      </c>
    </row>
    <row r="144" spans="11:14" x14ac:dyDescent="0.2">
      <c r="K144">
        <v>1684</v>
      </c>
      <c r="N144">
        <v>941</v>
      </c>
    </row>
    <row r="145" spans="11:14" x14ac:dyDescent="0.2">
      <c r="K145">
        <v>250</v>
      </c>
      <c r="N145">
        <v>1</v>
      </c>
    </row>
    <row r="146" spans="11:14" x14ac:dyDescent="0.2">
      <c r="K146">
        <v>238</v>
      </c>
      <c r="N146">
        <v>40</v>
      </c>
    </row>
    <row r="147" spans="11:14" x14ac:dyDescent="0.2">
      <c r="K147">
        <v>53</v>
      </c>
      <c r="N147">
        <v>3015</v>
      </c>
    </row>
    <row r="148" spans="11:14" x14ac:dyDescent="0.2">
      <c r="K148">
        <v>214</v>
      </c>
      <c r="N148">
        <v>435</v>
      </c>
    </row>
    <row r="149" spans="11:14" x14ac:dyDescent="0.2">
      <c r="K149">
        <v>222</v>
      </c>
      <c r="N149">
        <v>714</v>
      </c>
    </row>
    <row r="150" spans="11:14" x14ac:dyDescent="0.2">
      <c r="K150">
        <v>1884</v>
      </c>
      <c r="N150">
        <v>5497</v>
      </c>
    </row>
    <row r="151" spans="11:14" x14ac:dyDescent="0.2">
      <c r="K151">
        <v>218</v>
      </c>
      <c r="N151">
        <v>418</v>
      </c>
    </row>
    <row r="152" spans="11:14" x14ac:dyDescent="0.2">
      <c r="K152">
        <v>6465</v>
      </c>
      <c r="N152">
        <v>1439</v>
      </c>
    </row>
    <row r="153" spans="11:14" x14ac:dyDescent="0.2">
      <c r="K153">
        <v>59</v>
      </c>
      <c r="N153">
        <v>15</v>
      </c>
    </row>
    <row r="154" spans="11:14" x14ac:dyDescent="0.2">
      <c r="K154">
        <v>88</v>
      </c>
      <c r="N154">
        <v>1999</v>
      </c>
    </row>
    <row r="155" spans="11:14" x14ac:dyDescent="0.2">
      <c r="K155">
        <v>1697</v>
      </c>
      <c r="N155">
        <v>118</v>
      </c>
    </row>
    <row r="156" spans="11:14" x14ac:dyDescent="0.2">
      <c r="K156">
        <v>92</v>
      </c>
      <c r="N156">
        <v>162</v>
      </c>
    </row>
    <row r="157" spans="11:14" x14ac:dyDescent="0.2">
      <c r="K157">
        <v>186</v>
      </c>
      <c r="N157">
        <v>83</v>
      </c>
    </row>
    <row r="158" spans="11:14" x14ac:dyDescent="0.2">
      <c r="K158">
        <v>138</v>
      </c>
      <c r="N158">
        <v>747</v>
      </c>
    </row>
    <row r="159" spans="11:14" x14ac:dyDescent="0.2">
      <c r="K159">
        <v>261</v>
      </c>
      <c r="N159">
        <v>84</v>
      </c>
    </row>
    <row r="160" spans="11:14" x14ac:dyDescent="0.2">
      <c r="K160">
        <v>107</v>
      </c>
      <c r="N160">
        <v>91</v>
      </c>
    </row>
    <row r="161" spans="11:14" x14ac:dyDescent="0.2">
      <c r="K161">
        <v>199</v>
      </c>
      <c r="N161">
        <v>792</v>
      </c>
    </row>
    <row r="162" spans="11:14" x14ac:dyDescent="0.2">
      <c r="K162">
        <v>5512</v>
      </c>
      <c r="N162">
        <v>32</v>
      </c>
    </row>
    <row r="163" spans="11:14" x14ac:dyDescent="0.2">
      <c r="K163">
        <v>86</v>
      </c>
      <c r="N163">
        <v>186</v>
      </c>
    </row>
    <row r="164" spans="11:14" x14ac:dyDescent="0.2">
      <c r="K164">
        <v>2768</v>
      </c>
      <c r="N164">
        <v>605</v>
      </c>
    </row>
    <row r="165" spans="11:14" x14ac:dyDescent="0.2">
      <c r="K165">
        <v>48</v>
      </c>
      <c r="N165">
        <v>1</v>
      </c>
    </row>
    <row r="166" spans="11:14" x14ac:dyDescent="0.2">
      <c r="K166">
        <v>87</v>
      </c>
      <c r="N166">
        <v>31</v>
      </c>
    </row>
    <row r="167" spans="11:14" x14ac:dyDescent="0.2">
      <c r="K167">
        <v>1894</v>
      </c>
      <c r="N167">
        <v>1181</v>
      </c>
    </row>
    <row r="168" spans="11:14" x14ac:dyDescent="0.2">
      <c r="K168">
        <v>282</v>
      </c>
      <c r="N168">
        <v>39</v>
      </c>
    </row>
    <row r="169" spans="11:14" x14ac:dyDescent="0.2">
      <c r="K169">
        <v>116</v>
      </c>
      <c r="N169">
        <v>46</v>
      </c>
    </row>
    <row r="170" spans="11:14" x14ac:dyDescent="0.2">
      <c r="K170">
        <v>83</v>
      </c>
      <c r="N170">
        <v>105</v>
      </c>
    </row>
    <row r="171" spans="11:14" x14ac:dyDescent="0.2">
      <c r="K171">
        <v>91</v>
      </c>
      <c r="N171">
        <v>535</v>
      </c>
    </row>
    <row r="172" spans="11:14" x14ac:dyDescent="0.2">
      <c r="K172">
        <v>546</v>
      </c>
      <c r="N172">
        <v>16</v>
      </c>
    </row>
    <row r="173" spans="11:14" x14ac:dyDescent="0.2">
      <c r="K173">
        <v>393</v>
      </c>
      <c r="N173">
        <v>575</v>
      </c>
    </row>
    <row r="174" spans="11:14" x14ac:dyDescent="0.2">
      <c r="K174">
        <v>133</v>
      </c>
      <c r="N174">
        <v>1120</v>
      </c>
    </row>
    <row r="175" spans="11:14" x14ac:dyDescent="0.2">
      <c r="K175">
        <v>254</v>
      </c>
      <c r="N175">
        <v>113</v>
      </c>
    </row>
    <row r="176" spans="11:14" x14ac:dyDescent="0.2">
      <c r="K176">
        <v>176</v>
      </c>
      <c r="N176">
        <v>1538</v>
      </c>
    </row>
    <row r="177" spans="11:14" x14ac:dyDescent="0.2">
      <c r="K177">
        <v>337</v>
      </c>
      <c r="N177">
        <v>9</v>
      </c>
    </row>
    <row r="178" spans="11:14" x14ac:dyDescent="0.2">
      <c r="K178">
        <v>107</v>
      </c>
      <c r="N178">
        <v>554</v>
      </c>
    </row>
    <row r="179" spans="11:14" x14ac:dyDescent="0.2">
      <c r="K179">
        <v>183</v>
      </c>
      <c r="N179">
        <v>648</v>
      </c>
    </row>
    <row r="180" spans="11:14" x14ac:dyDescent="0.2">
      <c r="K180">
        <v>72</v>
      </c>
      <c r="N180">
        <v>21</v>
      </c>
    </row>
    <row r="181" spans="11:14" x14ac:dyDescent="0.2">
      <c r="K181">
        <v>295</v>
      </c>
      <c r="N181">
        <v>54</v>
      </c>
    </row>
    <row r="182" spans="11:14" x14ac:dyDescent="0.2">
      <c r="K182">
        <v>142</v>
      </c>
      <c r="N182">
        <v>120</v>
      </c>
    </row>
    <row r="183" spans="11:14" x14ac:dyDescent="0.2">
      <c r="K183">
        <v>85</v>
      </c>
      <c r="N183">
        <v>579</v>
      </c>
    </row>
    <row r="184" spans="11:14" x14ac:dyDescent="0.2">
      <c r="K184">
        <v>659</v>
      </c>
      <c r="N184">
        <v>2072</v>
      </c>
    </row>
    <row r="185" spans="11:14" x14ac:dyDescent="0.2">
      <c r="K185">
        <v>121</v>
      </c>
      <c r="N185">
        <v>0</v>
      </c>
    </row>
    <row r="186" spans="11:14" x14ac:dyDescent="0.2">
      <c r="K186">
        <v>3742</v>
      </c>
      <c r="N186">
        <v>1796</v>
      </c>
    </row>
    <row r="187" spans="11:14" x14ac:dyDescent="0.2">
      <c r="K187">
        <v>223</v>
      </c>
      <c r="N187">
        <v>62</v>
      </c>
    </row>
    <row r="188" spans="11:14" x14ac:dyDescent="0.2">
      <c r="K188">
        <v>133</v>
      </c>
      <c r="N188">
        <v>347</v>
      </c>
    </row>
    <row r="189" spans="11:14" x14ac:dyDescent="0.2">
      <c r="K189">
        <v>5168</v>
      </c>
      <c r="N189">
        <v>19</v>
      </c>
    </row>
    <row r="190" spans="11:14" x14ac:dyDescent="0.2">
      <c r="K190">
        <v>307</v>
      </c>
      <c r="N190">
        <v>1258</v>
      </c>
    </row>
    <row r="191" spans="11:14" x14ac:dyDescent="0.2">
      <c r="K191">
        <v>2441</v>
      </c>
      <c r="N191">
        <v>362</v>
      </c>
    </row>
    <row r="192" spans="11:14" x14ac:dyDescent="0.2">
      <c r="K192">
        <v>1385</v>
      </c>
      <c r="N192">
        <v>133</v>
      </c>
    </row>
    <row r="193" spans="11:14" x14ac:dyDescent="0.2">
      <c r="K193">
        <v>190</v>
      </c>
      <c r="N193">
        <v>846</v>
      </c>
    </row>
    <row r="194" spans="11:14" x14ac:dyDescent="0.2">
      <c r="K194">
        <v>470</v>
      </c>
      <c r="N194">
        <v>10</v>
      </c>
    </row>
    <row r="195" spans="11:14" x14ac:dyDescent="0.2">
      <c r="K195">
        <v>253</v>
      </c>
      <c r="N195">
        <v>191</v>
      </c>
    </row>
    <row r="196" spans="11:14" x14ac:dyDescent="0.2">
      <c r="K196">
        <v>1113</v>
      </c>
      <c r="N196">
        <v>1979</v>
      </c>
    </row>
    <row r="197" spans="11:14" x14ac:dyDescent="0.2">
      <c r="K197">
        <v>2283</v>
      </c>
      <c r="N197">
        <v>63</v>
      </c>
    </row>
    <row r="198" spans="11:14" x14ac:dyDescent="0.2">
      <c r="K198">
        <v>1095</v>
      </c>
      <c r="N198">
        <v>6080</v>
      </c>
    </row>
    <row r="199" spans="11:14" x14ac:dyDescent="0.2">
      <c r="K199">
        <v>1690</v>
      </c>
      <c r="N199">
        <v>80</v>
      </c>
    </row>
    <row r="200" spans="11:14" x14ac:dyDescent="0.2">
      <c r="K200">
        <v>191</v>
      </c>
      <c r="N200">
        <v>9</v>
      </c>
    </row>
    <row r="201" spans="11:14" x14ac:dyDescent="0.2">
      <c r="K201">
        <v>2013</v>
      </c>
      <c r="N201">
        <v>1784</v>
      </c>
    </row>
    <row r="202" spans="11:14" x14ac:dyDescent="0.2">
      <c r="K202">
        <v>1703</v>
      </c>
      <c r="N202">
        <v>243</v>
      </c>
    </row>
    <row r="203" spans="11:14" x14ac:dyDescent="0.2">
      <c r="K203">
        <v>80</v>
      </c>
      <c r="N203">
        <v>1296</v>
      </c>
    </row>
    <row r="204" spans="11:14" x14ac:dyDescent="0.2">
      <c r="K204">
        <v>41</v>
      </c>
      <c r="N204">
        <v>77</v>
      </c>
    </row>
    <row r="205" spans="11:14" x14ac:dyDescent="0.2">
      <c r="K205">
        <v>187</v>
      </c>
      <c r="N205">
        <v>395</v>
      </c>
    </row>
    <row r="206" spans="11:14" x14ac:dyDescent="0.2">
      <c r="K206">
        <v>2875</v>
      </c>
      <c r="N206">
        <v>49</v>
      </c>
    </row>
    <row r="207" spans="11:14" x14ac:dyDescent="0.2">
      <c r="K207">
        <v>88</v>
      </c>
      <c r="N207">
        <v>180</v>
      </c>
    </row>
    <row r="208" spans="11:14" x14ac:dyDescent="0.2">
      <c r="K208">
        <v>191</v>
      </c>
      <c r="N208">
        <v>2690</v>
      </c>
    </row>
    <row r="209" spans="11:14" x14ac:dyDescent="0.2">
      <c r="K209">
        <v>139</v>
      </c>
      <c r="N209">
        <v>2779</v>
      </c>
    </row>
    <row r="210" spans="11:14" x14ac:dyDescent="0.2">
      <c r="K210">
        <v>186</v>
      </c>
      <c r="N210">
        <v>92</v>
      </c>
    </row>
    <row r="211" spans="11:14" x14ac:dyDescent="0.2">
      <c r="K211">
        <v>112</v>
      </c>
      <c r="N211">
        <v>1028</v>
      </c>
    </row>
    <row r="212" spans="11:14" x14ac:dyDescent="0.2">
      <c r="K212">
        <v>101</v>
      </c>
      <c r="N212">
        <v>26</v>
      </c>
    </row>
    <row r="213" spans="11:14" x14ac:dyDescent="0.2">
      <c r="K213">
        <v>206</v>
      </c>
      <c r="N213">
        <v>1790</v>
      </c>
    </row>
    <row r="214" spans="11:14" x14ac:dyDescent="0.2">
      <c r="K214">
        <v>154</v>
      </c>
      <c r="N214">
        <v>37</v>
      </c>
    </row>
    <row r="215" spans="11:14" x14ac:dyDescent="0.2">
      <c r="K215">
        <v>5966</v>
      </c>
      <c r="N215">
        <v>35</v>
      </c>
    </row>
    <row r="216" spans="11:14" x14ac:dyDescent="0.2">
      <c r="K216">
        <v>169</v>
      </c>
      <c r="N216">
        <v>558</v>
      </c>
    </row>
    <row r="217" spans="11:14" x14ac:dyDescent="0.2">
      <c r="K217">
        <v>2106</v>
      </c>
      <c r="N217">
        <v>64</v>
      </c>
    </row>
    <row r="218" spans="11:14" x14ac:dyDescent="0.2">
      <c r="K218">
        <v>131</v>
      </c>
      <c r="N218">
        <v>245</v>
      </c>
    </row>
    <row r="219" spans="11:14" x14ac:dyDescent="0.2">
      <c r="K219">
        <v>84</v>
      </c>
      <c r="N219">
        <v>71</v>
      </c>
    </row>
    <row r="220" spans="11:14" x14ac:dyDescent="0.2">
      <c r="K220">
        <v>155</v>
      </c>
      <c r="N220">
        <v>42</v>
      </c>
    </row>
    <row r="221" spans="11:14" x14ac:dyDescent="0.2">
      <c r="K221">
        <v>189</v>
      </c>
      <c r="N221">
        <v>156</v>
      </c>
    </row>
    <row r="222" spans="11:14" x14ac:dyDescent="0.2">
      <c r="K222">
        <v>4799</v>
      </c>
      <c r="N222">
        <v>1368</v>
      </c>
    </row>
    <row r="223" spans="11:14" x14ac:dyDescent="0.2">
      <c r="K223">
        <v>1137</v>
      </c>
      <c r="N223">
        <v>102</v>
      </c>
    </row>
    <row r="224" spans="11:14" x14ac:dyDescent="0.2">
      <c r="K224">
        <v>1152</v>
      </c>
      <c r="N224">
        <v>86</v>
      </c>
    </row>
    <row r="225" spans="11:14" x14ac:dyDescent="0.2">
      <c r="K225">
        <v>50</v>
      </c>
      <c r="N225">
        <v>253</v>
      </c>
    </row>
    <row r="226" spans="11:14" x14ac:dyDescent="0.2">
      <c r="K226">
        <v>3059</v>
      </c>
      <c r="N226">
        <v>157</v>
      </c>
    </row>
    <row r="227" spans="11:14" x14ac:dyDescent="0.2">
      <c r="K227">
        <v>34</v>
      </c>
      <c r="N227">
        <v>183</v>
      </c>
    </row>
    <row r="228" spans="11:14" x14ac:dyDescent="0.2">
      <c r="K228">
        <v>220</v>
      </c>
      <c r="N228">
        <v>82</v>
      </c>
    </row>
    <row r="229" spans="11:14" x14ac:dyDescent="0.2">
      <c r="K229">
        <v>1604</v>
      </c>
      <c r="N229">
        <v>1</v>
      </c>
    </row>
    <row r="230" spans="11:14" x14ac:dyDescent="0.2">
      <c r="K230">
        <v>454</v>
      </c>
      <c r="N230">
        <v>1198</v>
      </c>
    </row>
    <row r="231" spans="11:14" x14ac:dyDescent="0.2">
      <c r="K231">
        <v>123</v>
      </c>
      <c r="N231">
        <v>648</v>
      </c>
    </row>
    <row r="232" spans="11:14" x14ac:dyDescent="0.2">
      <c r="K232">
        <v>299</v>
      </c>
      <c r="N232">
        <v>64</v>
      </c>
    </row>
    <row r="233" spans="11:14" x14ac:dyDescent="0.2">
      <c r="K233">
        <v>2237</v>
      </c>
      <c r="N233">
        <v>62</v>
      </c>
    </row>
    <row r="234" spans="11:14" x14ac:dyDescent="0.2">
      <c r="K234">
        <v>645</v>
      </c>
      <c r="N234">
        <v>750</v>
      </c>
    </row>
    <row r="235" spans="11:14" x14ac:dyDescent="0.2">
      <c r="K235">
        <v>484</v>
      </c>
      <c r="N235">
        <v>105</v>
      </c>
    </row>
    <row r="236" spans="11:14" x14ac:dyDescent="0.2">
      <c r="K236">
        <v>154</v>
      </c>
      <c r="N236">
        <v>2604</v>
      </c>
    </row>
    <row r="237" spans="11:14" x14ac:dyDescent="0.2">
      <c r="K237">
        <v>82</v>
      </c>
      <c r="N237">
        <v>65</v>
      </c>
    </row>
    <row r="238" spans="11:14" x14ac:dyDescent="0.2">
      <c r="K238">
        <v>134</v>
      </c>
      <c r="N238">
        <v>94</v>
      </c>
    </row>
    <row r="239" spans="11:14" x14ac:dyDescent="0.2">
      <c r="K239">
        <v>5203</v>
      </c>
      <c r="N239">
        <v>257</v>
      </c>
    </row>
    <row r="240" spans="11:14" x14ac:dyDescent="0.2">
      <c r="K240">
        <v>94</v>
      </c>
      <c r="N240">
        <v>2928</v>
      </c>
    </row>
    <row r="241" spans="11:14" x14ac:dyDescent="0.2">
      <c r="K241">
        <v>205</v>
      </c>
      <c r="N241">
        <v>4697</v>
      </c>
    </row>
    <row r="242" spans="11:14" x14ac:dyDescent="0.2">
      <c r="K242">
        <v>92</v>
      </c>
      <c r="N242">
        <v>2915</v>
      </c>
    </row>
    <row r="243" spans="11:14" x14ac:dyDescent="0.2">
      <c r="K243">
        <v>219</v>
      </c>
      <c r="N243">
        <v>18</v>
      </c>
    </row>
    <row r="244" spans="11:14" x14ac:dyDescent="0.2">
      <c r="K244">
        <v>2526</v>
      </c>
      <c r="N244">
        <v>602</v>
      </c>
    </row>
    <row r="245" spans="11:14" x14ac:dyDescent="0.2">
      <c r="K245">
        <v>94</v>
      </c>
      <c r="N245">
        <v>1</v>
      </c>
    </row>
    <row r="246" spans="11:14" x14ac:dyDescent="0.2">
      <c r="K246">
        <v>1713</v>
      </c>
      <c r="N246">
        <v>3868</v>
      </c>
    </row>
    <row r="247" spans="11:14" x14ac:dyDescent="0.2">
      <c r="K247">
        <v>249</v>
      </c>
      <c r="N247">
        <v>504</v>
      </c>
    </row>
    <row r="248" spans="11:14" x14ac:dyDescent="0.2">
      <c r="K248">
        <v>192</v>
      </c>
      <c r="N248">
        <v>14</v>
      </c>
    </row>
    <row r="249" spans="11:14" x14ac:dyDescent="0.2">
      <c r="K249">
        <v>247</v>
      </c>
      <c r="N249">
        <v>750</v>
      </c>
    </row>
    <row r="250" spans="11:14" x14ac:dyDescent="0.2">
      <c r="K250">
        <v>2293</v>
      </c>
      <c r="N250">
        <v>77</v>
      </c>
    </row>
    <row r="251" spans="11:14" x14ac:dyDescent="0.2">
      <c r="K251">
        <v>3131</v>
      </c>
      <c r="N251">
        <v>752</v>
      </c>
    </row>
    <row r="252" spans="11:14" x14ac:dyDescent="0.2">
      <c r="K252">
        <v>143</v>
      </c>
      <c r="N252">
        <v>131</v>
      </c>
    </row>
    <row r="253" spans="11:14" x14ac:dyDescent="0.2">
      <c r="K253">
        <v>296</v>
      </c>
      <c r="N253">
        <v>87</v>
      </c>
    </row>
    <row r="254" spans="11:14" x14ac:dyDescent="0.2">
      <c r="K254">
        <v>170</v>
      </c>
      <c r="N254">
        <v>1063</v>
      </c>
    </row>
    <row r="255" spans="11:14" x14ac:dyDescent="0.2">
      <c r="K255">
        <v>86</v>
      </c>
      <c r="N255">
        <v>76</v>
      </c>
    </row>
    <row r="256" spans="11:14" x14ac:dyDescent="0.2">
      <c r="K256">
        <v>6286</v>
      </c>
      <c r="N256">
        <v>4428</v>
      </c>
    </row>
    <row r="257" spans="11:14" x14ac:dyDescent="0.2">
      <c r="K257">
        <v>3727</v>
      </c>
      <c r="N257">
        <v>58</v>
      </c>
    </row>
    <row r="258" spans="11:14" x14ac:dyDescent="0.2">
      <c r="K258">
        <v>1605</v>
      </c>
      <c r="N258">
        <v>111</v>
      </c>
    </row>
    <row r="259" spans="11:14" x14ac:dyDescent="0.2">
      <c r="K259">
        <v>2120</v>
      </c>
      <c r="N259">
        <v>2955</v>
      </c>
    </row>
    <row r="260" spans="11:14" x14ac:dyDescent="0.2">
      <c r="K260">
        <v>50</v>
      </c>
      <c r="N260">
        <v>1657</v>
      </c>
    </row>
    <row r="261" spans="11:14" x14ac:dyDescent="0.2">
      <c r="K261">
        <v>2080</v>
      </c>
      <c r="N261">
        <v>926</v>
      </c>
    </row>
    <row r="262" spans="11:14" x14ac:dyDescent="0.2">
      <c r="K262">
        <v>2105</v>
      </c>
      <c r="N262">
        <v>77</v>
      </c>
    </row>
    <row r="263" spans="11:14" x14ac:dyDescent="0.2">
      <c r="K263">
        <v>2436</v>
      </c>
      <c r="N263">
        <v>1748</v>
      </c>
    </row>
    <row r="264" spans="11:14" x14ac:dyDescent="0.2">
      <c r="K264">
        <v>80</v>
      </c>
      <c r="N264">
        <v>79</v>
      </c>
    </row>
    <row r="265" spans="11:14" x14ac:dyDescent="0.2">
      <c r="K265">
        <v>42</v>
      </c>
      <c r="N265">
        <v>889</v>
      </c>
    </row>
    <row r="266" spans="11:14" x14ac:dyDescent="0.2">
      <c r="K266">
        <v>139</v>
      </c>
      <c r="N266">
        <v>56</v>
      </c>
    </row>
    <row r="267" spans="11:14" x14ac:dyDescent="0.2">
      <c r="K267">
        <v>159</v>
      </c>
      <c r="N267">
        <v>1</v>
      </c>
    </row>
    <row r="268" spans="11:14" x14ac:dyDescent="0.2">
      <c r="K268">
        <v>381</v>
      </c>
      <c r="N268">
        <v>83</v>
      </c>
    </row>
    <row r="269" spans="11:14" x14ac:dyDescent="0.2">
      <c r="K269">
        <v>194</v>
      </c>
      <c r="N269">
        <v>2025</v>
      </c>
    </row>
    <row r="270" spans="11:14" x14ac:dyDescent="0.2">
      <c r="K270">
        <v>106</v>
      </c>
      <c r="N270">
        <v>14</v>
      </c>
    </row>
    <row r="271" spans="11:14" x14ac:dyDescent="0.2">
      <c r="K271">
        <v>142</v>
      </c>
      <c r="N271">
        <v>656</v>
      </c>
    </row>
    <row r="272" spans="11:14" x14ac:dyDescent="0.2">
      <c r="K272">
        <v>211</v>
      </c>
      <c r="N272">
        <v>1596</v>
      </c>
    </row>
    <row r="273" spans="11:14" x14ac:dyDescent="0.2">
      <c r="K273">
        <v>2756</v>
      </c>
      <c r="N273">
        <v>10</v>
      </c>
    </row>
    <row r="274" spans="11:14" x14ac:dyDescent="0.2">
      <c r="K274">
        <v>173</v>
      </c>
      <c r="N274">
        <v>1121</v>
      </c>
    </row>
    <row r="275" spans="11:14" x14ac:dyDescent="0.2">
      <c r="K275">
        <v>87</v>
      </c>
      <c r="N275">
        <v>15</v>
      </c>
    </row>
    <row r="276" spans="11:14" x14ac:dyDescent="0.2">
      <c r="K276">
        <v>1572</v>
      </c>
      <c r="N276">
        <v>191</v>
      </c>
    </row>
    <row r="277" spans="11:14" x14ac:dyDescent="0.2">
      <c r="K277">
        <v>2346</v>
      </c>
      <c r="N277">
        <v>16</v>
      </c>
    </row>
    <row r="278" spans="11:14" x14ac:dyDescent="0.2">
      <c r="K278">
        <v>115</v>
      </c>
      <c r="N278">
        <v>17</v>
      </c>
    </row>
    <row r="279" spans="11:14" x14ac:dyDescent="0.2">
      <c r="K279">
        <v>85</v>
      </c>
      <c r="N279">
        <v>34</v>
      </c>
    </row>
    <row r="280" spans="11:14" x14ac:dyDescent="0.2">
      <c r="K280">
        <v>144</v>
      </c>
      <c r="N280">
        <v>1</v>
      </c>
    </row>
    <row r="281" spans="11:14" x14ac:dyDescent="0.2">
      <c r="K281">
        <v>2443</v>
      </c>
      <c r="N281">
        <v>1274</v>
      </c>
    </row>
    <row r="282" spans="11:14" x14ac:dyDescent="0.2">
      <c r="K282">
        <v>64</v>
      </c>
      <c r="N282">
        <v>210</v>
      </c>
    </row>
    <row r="283" spans="11:14" x14ac:dyDescent="0.2">
      <c r="K283">
        <v>268</v>
      </c>
      <c r="N283">
        <v>248</v>
      </c>
    </row>
    <row r="284" spans="11:14" x14ac:dyDescent="0.2">
      <c r="K284">
        <v>195</v>
      </c>
      <c r="N284">
        <v>513</v>
      </c>
    </row>
    <row r="285" spans="11:14" x14ac:dyDescent="0.2">
      <c r="K285">
        <v>186</v>
      </c>
      <c r="N285">
        <v>3410</v>
      </c>
    </row>
    <row r="286" spans="11:14" x14ac:dyDescent="0.2">
      <c r="K286">
        <v>460</v>
      </c>
      <c r="N286">
        <v>10</v>
      </c>
    </row>
    <row r="287" spans="11:14" x14ac:dyDescent="0.2">
      <c r="K287">
        <v>2528</v>
      </c>
      <c r="N287">
        <v>2201</v>
      </c>
    </row>
    <row r="288" spans="11:14" x14ac:dyDescent="0.2">
      <c r="K288">
        <v>3657</v>
      </c>
      <c r="N288">
        <v>676</v>
      </c>
    </row>
    <row r="289" spans="11:14" x14ac:dyDescent="0.2">
      <c r="K289">
        <v>131</v>
      </c>
      <c r="N289">
        <v>831</v>
      </c>
    </row>
    <row r="290" spans="11:14" x14ac:dyDescent="0.2">
      <c r="K290">
        <v>239</v>
      </c>
      <c r="N290">
        <v>859</v>
      </c>
    </row>
    <row r="291" spans="11:14" x14ac:dyDescent="0.2">
      <c r="K291">
        <v>78</v>
      </c>
      <c r="N291">
        <v>45</v>
      </c>
    </row>
    <row r="292" spans="11:14" x14ac:dyDescent="0.2">
      <c r="K292">
        <v>1773</v>
      </c>
      <c r="N292">
        <v>6</v>
      </c>
    </row>
    <row r="293" spans="11:14" x14ac:dyDescent="0.2">
      <c r="K293">
        <v>32</v>
      </c>
      <c r="N293">
        <v>7</v>
      </c>
    </row>
    <row r="294" spans="11:14" x14ac:dyDescent="0.2">
      <c r="K294">
        <v>369</v>
      </c>
      <c r="N294">
        <v>31</v>
      </c>
    </row>
    <row r="295" spans="11:14" x14ac:dyDescent="0.2">
      <c r="K295">
        <v>89</v>
      </c>
      <c r="N295">
        <v>78</v>
      </c>
    </row>
    <row r="296" spans="11:14" x14ac:dyDescent="0.2">
      <c r="K296">
        <v>147</v>
      </c>
      <c r="N296">
        <v>1225</v>
      </c>
    </row>
    <row r="297" spans="11:14" x14ac:dyDescent="0.2">
      <c r="K297">
        <v>126</v>
      </c>
      <c r="N297">
        <v>1</v>
      </c>
    </row>
    <row r="298" spans="11:14" x14ac:dyDescent="0.2">
      <c r="K298">
        <v>2218</v>
      </c>
      <c r="N298">
        <v>67</v>
      </c>
    </row>
    <row r="299" spans="11:14" x14ac:dyDescent="0.2">
      <c r="K299">
        <v>202</v>
      </c>
      <c r="N299">
        <v>19</v>
      </c>
    </row>
    <row r="300" spans="11:14" x14ac:dyDescent="0.2">
      <c r="K300">
        <v>140</v>
      </c>
      <c r="N300">
        <v>2108</v>
      </c>
    </row>
    <row r="301" spans="11:14" x14ac:dyDescent="0.2">
      <c r="K301">
        <v>1052</v>
      </c>
      <c r="N301">
        <v>679</v>
      </c>
    </row>
    <row r="302" spans="11:14" x14ac:dyDescent="0.2">
      <c r="K302">
        <v>247</v>
      </c>
      <c r="N302">
        <v>36</v>
      </c>
    </row>
    <row r="303" spans="11:14" x14ac:dyDescent="0.2">
      <c r="K303">
        <v>84</v>
      </c>
      <c r="N303">
        <v>47</v>
      </c>
    </row>
    <row r="304" spans="11:14" x14ac:dyDescent="0.2">
      <c r="K304">
        <v>88</v>
      </c>
      <c r="N304">
        <v>70</v>
      </c>
    </row>
    <row r="305" spans="11:14" x14ac:dyDescent="0.2">
      <c r="K305">
        <v>156</v>
      </c>
      <c r="N305">
        <v>154</v>
      </c>
    </row>
    <row r="306" spans="11:14" x14ac:dyDescent="0.2">
      <c r="K306">
        <v>2985</v>
      </c>
      <c r="N306">
        <v>22</v>
      </c>
    </row>
    <row r="307" spans="11:14" x14ac:dyDescent="0.2">
      <c r="K307">
        <v>762</v>
      </c>
      <c r="N307">
        <v>1758</v>
      </c>
    </row>
    <row r="308" spans="11:14" x14ac:dyDescent="0.2">
      <c r="K308">
        <v>554</v>
      </c>
      <c r="N308">
        <v>94</v>
      </c>
    </row>
    <row r="309" spans="11:14" x14ac:dyDescent="0.2">
      <c r="K309">
        <v>135</v>
      </c>
      <c r="N309">
        <v>33</v>
      </c>
    </row>
    <row r="310" spans="11:14" x14ac:dyDescent="0.2">
      <c r="K310">
        <v>122</v>
      </c>
      <c r="N310">
        <v>1</v>
      </c>
    </row>
    <row r="311" spans="11:14" x14ac:dyDescent="0.2">
      <c r="K311">
        <v>221</v>
      </c>
      <c r="N311">
        <v>31</v>
      </c>
    </row>
    <row r="312" spans="11:14" x14ac:dyDescent="0.2">
      <c r="K312">
        <v>126</v>
      </c>
      <c r="N312">
        <v>35</v>
      </c>
    </row>
    <row r="313" spans="11:14" x14ac:dyDescent="0.2">
      <c r="K313">
        <v>1022</v>
      </c>
      <c r="N313">
        <v>63</v>
      </c>
    </row>
    <row r="314" spans="11:14" x14ac:dyDescent="0.2">
      <c r="K314">
        <v>3177</v>
      </c>
      <c r="N314">
        <v>526</v>
      </c>
    </row>
    <row r="315" spans="11:14" x14ac:dyDescent="0.2">
      <c r="K315">
        <v>198</v>
      </c>
      <c r="N315">
        <v>121</v>
      </c>
    </row>
    <row r="316" spans="11:14" x14ac:dyDescent="0.2">
      <c r="K316">
        <v>85</v>
      </c>
      <c r="N316">
        <v>67</v>
      </c>
    </row>
    <row r="317" spans="11:14" x14ac:dyDescent="0.2">
      <c r="K317">
        <v>3596</v>
      </c>
      <c r="N317">
        <v>57</v>
      </c>
    </row>
    <row r="318" spans="11:14" x14ac:dyDescent="0.2">
      <c r="K318">
        <v>244</v>
      </c>
      <c r="N318">
        <v>1229</v>
      </c>
    </row>
    <row r="319" spans="11:14" x14ac:dyDescent="0.2">
      <c r="K319">
        <v>5180</v>
      </c>
      <c r="N319">
        <v>12</v>
      </c>
    </row>
    <row r="320" spans="11:14" x14ac:dyDescent="0.2">
      <c r="K320">
        <v>589</v>
      </c>
      <c r="N320">
        <v>452</v>
      </c>
    </row>
    <row r="321" spans="11:14" x14ac:dyDescent="0.2">
      <c r="K321">
        <v>2725</v>
      </c>
      <c r="N321">
        <v>1886</v>
      </c>
    </row>
    <row r="322" spans="11:14" x14ac:dyDescent="0.2">
      <c r="K322">
        <v>300</v>
      </c>
      <c r="N322">
        <v>1825</v>
      </c>
    </row>
    <row r="323" spans="11:14" x14ac:dyDescent="0.2">
      <c r="K323">
        <v>144</v>
      </c>
      <c r="N323">
        <v>31</v>
      </c>
    </row>
    <row r="324" spans="11:14" x14ac:dyDescent="0.2">
      <c r="K324">
        <v>87</v>
      </c>
      <c r="N324">
        <v>107</v>
      </c>
    </row>
    <row r="325" spans="11:14" x14ac:dyDescent="0.2">
      <c r="K325">
        <v>3116</v>
      </c>
      <c r="N325">
        <v>27</v>
      </c>
    </row>
    <row r="326" spans="11:14" x14ac:dyDescent="0.2">
      <c r="K326">
        <v>909</v>
      </c>
      <c r="N326">
        <v>1221</v>
      </c>
    </row>
    <row r="327" spans="11:14" x14ac:dyDescent="0.2">
      <c r="K327">
        <v>1613</v>
      </c>
      <c r="N327">
        <v>1</v>
      </c>
    </row>
    <row r="328" spans="11:14" x14ac:dyDescent="0.2">
      <c r="K328">
        <v>136</v>
      </c>
      <c r="N328">
        <v>16</v>
      </c>
    </row>
    <row r="329" spans="11:14" x14ac:dyDescent="0.2">
      <c r="K329">
        <v>130</v>
      </c>
      <c r="N329">
        <v>41</v>
      </c>
    </row>
    <row r="330" spans="11:14" x14ac:dyDescent="0.2">
      <c r="K330">
        <v>102</v>
      </c>
      <c r="N330">
        <v>523</v>
      </c>
    </row>
    <row r="331" spans="11:14" x14ac:dyDescent="0.2">
      <c r="K331">
        <v>4006</v>
      </c>
      <c r="N331">
        <v>141</v>
      </c>
    </row>
    <row r="332" spans="11:14" x14ac:dyDescent="0.2">
      <c r="K332">
        <v>1629</v>
      </c>
      <c r="N332">
        <v>52</v>
      </c>
    </row>
    <row r="333" spans="11:14" x14ac:dyDescent="0.2">
      <c r="K333">
        <v>2188</v>
      </c>
      <c r="N333">
        <v>225</v>
      </c>
    </row>
    <row r="334" spans="11:14" x14ac:dyDescent="0.2">
      <c r="K334">
        <v>2409</v>
      </c>
      <c r="N334">
        <v>38</v>
      </c>
    </row>
    <row r="335" spans="11:14" x14ac:dyDescent="0.2">
      <c r="K335">
        <v>194</v>
      </c>
      <c r="N335">
        <v>15</v>
      </c>
    </row>
    <row r="336" spans="11:14" x14ac:dyDescent="0.2">
      <c r="K336">
        <v>1140</v>
      </c>
      <c r="N336">
        <v>37</v>
      </c>
    </row>
    <row r="337" spans="11:14" x14ac:dyDescent="0.2">
      <c r="K337">
        <v>102</v>
      </c>
      <c r="N337">
        <v>112</v>
      </c>
    </row>
    <row r="338" spans="11:14" x14ac:dyDescent="0.2">
      <c r="K338">
        <v>2857</v>
      </c>
      <c r="N338">
        <v>21</v>
      </c>
    </row>
    <row r="339" spans="11:14" x14ac:dyDescent="0.2">
      <c r="K339">
        <v>107</v>
      </c>
      <c r="N339">
        <v>67</v>
      </c>
    </row>
    <row r="340" spans="11:14" x14ac:dyDescent="0.2">
      <c r="K340">
        <v>160</v>
      </c>
      <c r="N340">
        <v>78</v>
      </c>
    </row>
    <row r="341" spans="11:14" x14ac:dyDescent="0.2">
      <c r="K341">
        <v>2230</v>
      </c>
      <c r="N341">
        <v>67</v>
      </c>
    </row>
    <row r="342" spans="11:14" x14ac:dyDescent="0.2">
      <c r="K342">
        <v>316</v>
      </c>
      <c r="N342">
        <v>263</v>
      </c>
    </row>
    <row r="343" spans="11:14" x14ac:dyDescent="0.2">
      <c r="K343">
        <v>117</v>
      </c>
      <c r="N343">
        <v>1691</v>
      </c>
    </row>
    <row r="344" spans="11:14" x14ac:dyDescent="0.2">
      <c r="K344">
        <v>6406</v>
      </c>
      <c r="N344">
        <v>181</v>
      </c>
    </row>
    <row r="345" spans="11:14" x14ac:dyDescent="0.2">
      <c r="K345">
        <v>192</v>
      </c>
      <c r="N345">
        <v>13</v>
      </c>
    </row>
    <row r="346" spans="11:14" x14ac:dyDescent="0.2">
      <c r="K346">
        <v>26</v>
      </c>
      <c r="N346">
        <v>1</v>
      </c>
    </row>
    <row r="347" spans="11:14" x14ac:dyDescent="0.2">
      <c r="K347">
        <v>723</v>
      </c>
      <c r="N347">
        <v>21</v>
      </c>
    </row>
    <row r="348" spans="11:14" x14ac:dyDescent="0.2">
      <c r="K348">
        <v>170</v>
      </c>
      <c r="N348">
        <v>830</v>
      </c>
    </row>
    <row r="349" spans="11:14" x14ac:dyDescent="0.2">
      <c r="K349">
        <v>238</v>
      </c>
      <c r="N349">
        <v>130</v>
      </c>
    </row>
    <row r="350" spans="11:14" x14ac:dyDescent="0.2">
      <c r="K350">
        <v>55</v>
      </c>
      <c r="N350">
        <v>55</v>
      </c>
    </row>
    <row r="351" spans="11:14" x14ac:dyDescent="0.2">
      <c r="K351">
        <v>128</v>
      </c>
      <c r="N351">
        <v>114</v>
      </c>
    </row>
    <row r="352" spans="11:14" x14ac:dyDescent="0.2">
      <c r="K352">
        <v>2144</v>
      </c>
      <c r="N352">
        <v>594</v>
      </c>
    </row>
    <row r="353" spans="11:14" x14ac:dyDescent="0.2">
      <c r="K353">
        <v>2693</v>
      </c>
      <c r="N353">
        <v>24</v>
      </c>
    </row>
    <row r="354" spans="11:14" x14ac:dyDescent="0.2">
      <c r="K354">
        <v>432</v>
      </c>
      <c r="N354">
        <v>252</v>
      </c>
    </row>
    <row r="355" spans="11:14" x14ac:dyDescent="0.2">
      <c r="K355">
        <v>189</v>
      </c>
      <c r="N355">
        <v>67</v>
      </c>
    </row>
    <row r="356" spans="11:14" x14ac:dyDescent="0.2">
      <c r="K356">
        <v>154</v>
      </c>
      <c r="N356">
        <v>742</v>
      </c>
    </row>
    <row r="357" spans="11:14" x14ac:dyDescent="0.2">
      <c r="K357">
        <v>96</v>
      </c>
      <c r="N357">
        <v>75</v>
      </c>
    </row>
    <row r="358" spans="11:14" x14ac:dyDescent="0.2">
      <c r="K358">
        <v>3063</v>
      </c>
      <c r="N358">
        <v>4405</v>
      </c>
    </row>
    <row r="359" spans="11:14" x14ac:dyDescent="0.2">
      <c r="K359">
        <v>2266</v>
      </c>
      <c r="N359">
        <v>92</v>
      </c>
    </row>
    <row r="360" spans="11:14" x14ac:dyDescent="0.2">
      <c r="K360">
        <v>194</v>
      </c>
      <c r="N360">
        <v>64</v>
      </c>
    </row>
    <row r="361" spans="11:14" x14ac:dyDescent="0.2">
      <c r="K361">
        <v>129</v>
      </c>
      <c r="N361">
        <v>64</v>
      </c>
    </row>
    <row r="362" spans="11:14" x14ac:dyDescent="0.2">
      <c r="K362">
        <v>375</v>
      </c>
      <c r="N362">
        <v>842</v>
      </c>
    </row>
    <row r="363" spans="11:14" x14ac:dyDescent="0.2">
      <c r="K363">
        <v>409</v>
      </c>
      <c r="N363">
        <v>112</v>
      </c>
    </row>
    <row r="364" spans="11:14" x14ac:dyDescent="0.2">
      <c r="K364">
        <v>234</v>
      </c>
      <c r="N364">
        <v>374</v>
      </c>
    </row>
    <row r="365" spans="11:14" x14ac:dyDescent="0.2">
      <c r="K365">
        <v>3016</v>
      </c>
    </row>
    <row r="366" spans="11:14" x14ac:dyDescent="0.2">
      <c r="K366">
        <v>264</v>
      </c>
    </row>
    <row r="367" spans="11:14" x14ac:dyDescent="0.2">
      <c r="K367">
        <v>272</v>
      </c>
    </row>
    <row r="368" spans="11:14" x14ac:dyDescent="0.2">
      <c r="K368">
        <v>419</v>
      </c>
    </row>
    <row r="369" spans="11:11" x14ac:dyDescent="0.2">
      <c r="K369">
        <v>1621</v>
      </c>
    </row>
    <row r="370" spans="11:11" x14ac:dyDescent="0.2">
      <c r="K370">
        <v>1101</v>
      </c>
    </row>
    <row r="371" spans="11:11" x14ac:dyDescent="0.2">
      <c r="K371">
        <v>1073</v>
      </c>
    </row>
    <row r="372" spans="11:11" x14ac:dyDescent="0.2">
      <c r="K372">
        <v>331</v>
      </c>
    </row>
    <row r="373" spans="11:11" x14ac:dyDescent="0.2">
      <c r="K373">
        <v>1170</v>
      </c>
    </row>
    <row r="374" spans="11:11" x14ac:dyDescent="0.2">
      <c r="K374">
        <v>363</v>
      </c>
    </row>
    <row r="375" spans="11:11" x14ac:dyDescent="0.2">
      <c r="K375">
        <v>103</v>
      </c>
    </row>
    <row r="376" spans="11:11" x14ac:dyDescent="0.2">
      <c r="K376">
        <v>147</v>
      </c>
    </row>
    <row r="377" spans="11:11" x14ac:dyDescent="0.2">
      <c r="K377">
        <v>110</v>
      </c>
    </row>
    <row r="378" spans="11:11" x14ac:dyDescent="0.2">
      <c r="K378">
        <v>134</v>
      </c>
    </row>
    <row r="379" spans="11:11" x14ac:dyDescent="0.2">
      <c r="K379">
        <v>269</v>
      </c>
    </row>
    <row r="380" spans="11:11" x14ac:dyDescent="0.2">
      <c r="K380">
        <v>175</v>
      </c>
    </row>
    <row r="381" spans="11:11" x14ac:dyDescent="0.2">
      <c r="K381">
        <v>69</v>
      </c>
    </row>
    <row r="382" spans="11:11" x14ac:dyDescent="0.2">
      <c r="K382">
        <v>190</v>
      </c>
    </row>
    <row r="383" spans="11:11" x14ac:dyDescent="0.2">
      <c r="K383">
        <v>237</v>
      </c>
    </row>
    <row r="384" spans="11:11" x14ac:dyDescent="0.2">
      <c r="K384">
        <v>196</v>
      </c>
    </row>
    <row r="385" spans="11:11" x14ac:dyDescent="0.2">
      <c r="K385">
        <v>7295</v>
      </c>
    </row>
    <row r="386" spans="11:11" x14ac:dyDescent="0.2">
      <c r="K386">
        <v>2893</v>
      </c>
    </row>
    <row r="387" spans="11:11" x14ac:dyDescent="0.2">
      <c r="K387">
        <v>820</v>
      </c>
    </row>
    <row r="388" spans="11:11" x14ac:dyDescent="0.2">
      <c r="K388">
        <v>2038</v>
      </c>
    </row>
    <row r="389" spans="11:11" x14ac:dyDescent="0.2">
      <c r="K389">
        <v>116</v>
      </c>
    </row>
    <row r="390" spans="11:11" x14ac:dyDescent="0.2">
      <c r="K390">
        <v>1345</v>
      </c>
    </row>
    <row r="391" spans="11:11" x14ac:dyDescent="0.2">
      <c r="K391">
        <v>168</v>
      </c>
    </row>
    <row r="392" spans="11:11" x14ac:dyDescent="0.2">
      <c r="K392">
        <v>137</v>
      </c>
    </row>
    <row r="393" spans="11:11" x14ac:dyDescent="0.2">
      <c r="K393">
        <v>186</v>
      </c>
    </row>
    <row r="394" spans="11:11" x14ac:dyDescent="0.2">
      <c r="K394">
        <v>125</v>
      </c>
    </row>
    <row r="395" spans="11:11" x14ac:dyDescent="0.2">
      <c r="K395">
        <v>202</v>
      </c>
    </row>
    <row r="396" spans="11:11" x14ac:dyDescent="0.2">
      <c r="K396">
        <v>103</v>
      </c>
    </row>
    <row r="397" spans="11:11" x14ac:dyDescent="0.2">
      <c r="K397">
        <v>1785</v>
      </c>
    </row>
    <row r="398" spans="11:11" x14ac:dyDescent="0.2">
      <c r="K398">
        <v>157</v>
      </c>
    </row>
    <row r="399" spans="11:11" x14ac:dyDescent="0.2">
      <c r="K399">
        <v>555</v>
      </c>
    </row>
    <row r="400" spans="11:11" x14ac:dyDescent="0.2">
      <c r="K400">
        <v>297</v>
      </c>
    </row>
    <row r="401" spans="11:11" x14ac:dyDescent="0.2">
      <c r="K401">
        <v>123</v>
      </c>
    </row>
    <row r="402" spans="11:11" x14ac:dyDescent="0.2">
      <c r="K402">
        <v>3036</v>
      </c>
    </row>
    <row r="403" spans="11:11" x14ac:dyDescent="0.2">
      <c r="K403">
        <v>144</v>
      </c>
    </row>
    <row r="404" spans="11:11" x14ac:dyDescent="0.2">
      <c r="K404">
        <v>121</v>
      </c>
    </row>
    <row r="405" spans="11:11" x14ac:dyDescent="0.2">
      <c r="K405">
        <v>181</v>
      </c>
    </row>
    <row r="406" spans="11:11" x14ac:dyDescent="0.2">
      <c r="K406">
        <v>122</v>
      </c>
    </row>
    <row r="407" spans="11:11" x14ac:dyDescent="0.2">
      <c r="K407">
        <v>1071</v>
      </c>
    </row>
    <row r="408" spans="11:11" x14ac:dyDescent="0.2">
      <c r="K408">
        <v>980</v>
      </c>
    </row>
    <row r="409" spans="11:11" x14ac:dyDescent="0.2">
      <c r="K409">
        <v>536</v>
      </c>
    </row>
    <row r="410" spans="11:11" x14ac:dyDescent="0.2">
      <c r="K410">
        <v>1991</v>
      </c>
    </row>
    <row r="411" spans="11:11" x14ac:dyDescent="0.2">
      <c r="K411">
        <v>180</v>
      </c>
    </row>
    <row r="412" spans="11:11" x14ac:dyDescent="0.2">
      <c r="K412">
        <v>130</v>
      </c>
    </row>
    <row r="413" spans="11:11" x14ac:dyDescent="0.2">
      <c r="K413">
        <v>122</v>
      </c>
    </row>
    <row r="414" spans="11:11" x14ac:dyDescent="0.2">
      <c r="K414">
        <v>140</v>
      </c>
    </row>
    <row r="415" spans="11:11" x14ac:dyDescent="0.2">
      <c r="K415">
        <v>3388</v>
      </c>
    </row>
    <row r="416" spans="11:11" x14ac:dyDescent="0.2">
      <c r="K416">
        <v>280</v>
      </c>
    </row>
    <row r="417" spans="11:11" x14ac:dyDescent="0.2">
      <c r="K417">
        <v>366</v>
      </c>
    </row>
    <row r="418" spans="11:11" x14ac:dyDescent="0.2">
      <c r="K418">
        <v>270</v>
      </c>
    </row>
    <row r="419" spans="11:11" x14ac:dyDescent="0.2">
      <c r="K419">
        <v>137</v>
      </c>
    </row>
    <row r="420" spans="11:11" x14ac:dyDescent="0.2">
      <c r="K420">
        <v>3205</v>
      </c>
    </row>
    <row r="421" spans="11:11" x14ac:dyDescent="0.2">
      <c r="K421">
        <v>288</v>
      </c>
    </row>
    <row r="422" spans="11:11" x14ac:dyDescent="0.2">
      <c r="K422">
        <v>148</v>
      </c>
    </row>
    <row r="423" spans="11:11" x14ac:dyDescent="0.2">
      <c r="K423">
        <v>114</v>
      </c>
    </row>
    <row r="424" spans="11:11" x14ac:dyDescent="0.2">
      <c r="K424">
        <v>1518</v>
      </c>
    </row>
    <row r="425" spans="11:11" x14ac:dyDescent="0.2">
      <c r="K425">
        <v>166</v>
      </c>
    </row>
    <row r="426" spans="11:11" x14ac:dyDescent="0.2">
      <c r="K426">
        <v>100</v>
      </c>
    </row>
    <row r="427" spans="11:11" x14ac:dyDescent="0.2">
      <c r="K427">
        <v>235</v>
      </c>
    </row>
    <row r="428" spans="11:11" x14ac:dyDescent="0.2">
      <c r="K428">
        <v>148</v>
      </c>
    </row>
    <row r="429" spans="11:11" x14ac:dyDescent="0.2">
      <c r="K429">
        <v>198</v>
      </c>
    </row>
    <row r="430" spans="11:11" x14ac:dyDescent="0.2">
      <c r="K430">
        <v>150</v>
      </c>
    </row>
    <row r="431" spans="11:11" x14ac:dyDescent="0.2">
      <c r="K431">
        <v>216</v>
      </c>
    </row>
    <row r="432" spans="11:11" x14ac:dyDescent="0.2">
      <c r="K432">
        <v>5139</v>
      </c>
    </row>
    <row r="433" spans="11:11" x14ac:dyDescent="0.2">
      <c r="K433">
        <v>2353</v>
      </c>
    </row>
    <row r="434" spans="11:11" x14ac:dyDescent="0.2">
      <c r="K434">
        <v>78</v>
      </c>
    </row>
    <row r="435" spans="11:11" x14ac:dyDescent="0.2">
      <c r="K435">
        <v>174</v>
      </c>
    </row>
    <row r="436" spans="11:11" x14ac:dyDescent="0.2">
      <c r="K436">
        <v>164</v>
      </c>
    </row>
    <row r="437" spans="11:11" x14ac:dyDescent="0.2">
      <c r="K437">
        <v>161</v>
      </c>
    </row>
    <row r="438" spans="11:11" x14ac:dyDescent="0.2">
      <c r="K438">
        <v>138</v>
      </c>
    </row>
    <row r="439" spans="11:11" x14ac:dyDescent="0.2">
      <c r="K439">
        <v>3308</v>
      </c>
    </row>
    <row r="440" spans="11:11" x14ac:dyDescent="0.2">
      <c r="K440">
        <v>127</v>
      </c>
    </row>
    <row r="441" spans="11:11" x14ac:dyDescent="0.2">
      <c r="K441">
        <v>207</v>
      </c>
    </row>
    <row r="442" spans="11:11" x14ac:dyDescent="0.2">
      <c r="K442">
        <v>181</v>
      </c>
    </row>
    <row r="443" spans="11:11" x14ac:dyDescent="0.2">
      <c r="K443">
        <v>110</v>
      </c>
    </row>
    <row r="444" spans="11:11" x14ac:dyDescent="0.2">
      <c r="K444">
        <v>185</v>
      </c>
    </row>
    <row r="445" spans="11:11" x14ac:dyDescent="0.2">
      <c r="K445">
        <v>121</v>
      </c>
    </row>
    <row r="446" spans="11:11" x14ac:dyDescent="0.2">
      <c r="K446">
        <v>106</v>
      </c>
    </row>
    <row r="447" spans="11:11" x14ac:dyDescent="0.2">
      <c r="K447">
        <v>142</v>
      </c>
    </row>
    <row r="448" spans="11:11" x14ac:dyDescent="0.2">
      <c r="K448">
        <v>233</v>
      </c>
    </row>
    <row r="449" spans="11:11" x14ac:dyDescent="0.2">
      <c r="K449">
        <v>218</v>
      </c>
    </row>
    <row r="450" spans="11:11" x14ac:dyDescent="0.2">
      <c r="K450">
        <v>76</v>
      </c>
    </row>
    <row r="451" spans="11:11" x14ac:dyDescent="0.2">
      <c r="K451">
        <v>43</v>
      </c>
    </row>
    <row r="452" spans="11:11" x14ac:dyDescent="0.2">
      <c r="K452">
        <v>221</v>
      </c>
    </row>
    <row r="453" spans="11:11" x14ac:dyDescent="0.2">
      <c r="K453">
        <v>2805</v>
      </c>
    </row>
    <row r="454" spans="11:11" x14ac:dyDescent="0.2">
      <c r="K454">
        <v>68</v>
      </c>
    </row>
    <row r="455" spans="11:11" x14ac:dyDescent="0.2">
      <c r="K455">
        <v>183</v>
      </c>
    </row>
    <row r="456" spans="11:11" x14ac:dyDescent="0.2">
      <c r="K456">
        <v>133</v>
      </c>
    </row>
    <row r="457" spans="11:11" x14ac:dyDescent="0.2">
      <c r="K457">
        <v>2489</v>
      </c>
    </row>
    <row r="458" spans="11:11" x14ac:dyDescent="0.2">
      <c r="K458">
        <v>69</v>
      </c>
    </row>
    <row r="459" spans="11:11" x14ac:dyDescent="0.2">
      <c r="K459">
        <v>279</v>
      </c>
    </row>
    <row r="460" spans="11:11" x14ac:dyDescent="0.2">
      <c r="K460">
        <v>210</v>
      </c>
    </row>
    <row r="461" spans="11:11" x14ac:dyDescent="0.2">
      <c r="K461">
        <v>2100</v>
      </c>
    </row>
    <row r="462" spans="11:11" x14ac:dyDescent="0.2">
      <c r="K462">
        <v>252</v>
      </c>
    </row>
    <row r="463" spans="11:11" x14ac:dyDescent="0.2">
      <c r="K463">
        <v>1280</v>
      </c>
    </row>
    <row r="464" spans="11:11" x14ac:dyDescent="0.2">
      <c r="K464">
        <v>157</v>
      </c>
    </row>
    <row r="465" spans="11:11" x14ac:dyDescent="0.2">
      <c r="K465">
        <v>194</v>
      </c>
    </row>
    <row r="466" spans="11:11" x14ac:dyDescent="0.2">
      <c r="K466">
        <v>82</v>
      </c>
    </row>
    <row r="467" spans="11:11" x14ac:dyDescent="0.2">
      <c r="K467">
        <v>4233</v>
      </c>
    </row>
    <row r="468" spans="11:11" x14ac:dyDescent="0.2">
      <c r="K468">
        <v>1297</v>
      </c>
    </row>
    <row r="469" spans="11:11" x14ac:dyDescent="0.2">
      <c r="K469">
        <v>165</v>
      </c>
    </row>
    <row r="470" spans="11:11" x14ac:dyDescent="0.2">
      <c r="K470">
        <v>119</v>
      </c>
    </row>
    <row r="471" spans="11:11" x14ac:dyDescent="0.2">
      <c r="K471">
        <v>1797</v>
      </c>
    </row>
    <row r="472" spans="11:11" x14ac:dyDescent="0.2">
      <c r="K472">
        <v>261</v>
      </c>
    </row>
    <row r="473" spans="11:11" x14ac:dyDescent="0.2">
      <c r="K473">
        <v>157</v>
      </c>
    </row>
    <row r="474" spans="11:11" x14ac:dyDescent="0.2">
      <c r="K474">
        <v>3533</v>
      </c>
    </row>
    <row r="475" spans="11:11" x14ac:dyDescent="0.2">
      <c r="K475">
        <v>155</v>
      </c>
    </row>
    <row r="476" spans="11:11" x14ac:dyDescent="0.2">
      <c r="K476">
        <v>132</v>
      </c>
    </row>
    <row r="477" spans="11:11" x14ac:dyDescent="0.2">
      <c r="K477">
        <v>1354</v>
      </c>
    </row>
    <row r="478" spans="11:11" x14ac:dyDescent="0.2">
      <c r="K478">
        <v>48</v>
      </c>
    </row>
    <row r="479" spans="11:11" x14ac:dyDescent="0.2">
      <c r="K479">
        <v>110</v>
      </c>
    </row>
    <row r="480" spans="11:11" x14ac:dyDescent="0.2">
      <c r="K480">
        <v>172</v>
      </c>
    </row>
    <row r="481" spans="11:11" x14ac:dyDescent="0.2">
      <c r="K481">
        <v>307</v>
      </c>
    </row>
    <row r="482" spans="11:11" x14ac:dyDescent="0.2">
      <c r="K482">
        <v>160</v>
      </c>
    </row>
    <row r="483" spans="11:11" x14ac:dyDescent="0.2">
      <c r="K483">
        <v>1467</v>
      </c>
    </row>
    <row r="484" spans="11:11" x14ac:dyDescent="0.2">
      <c r="K484">
        <v>2662</v>
      </c>
    </row>
    <row r="485" spans="11:11" x14ac:dyDescent="0.2">
      <c r="K485">
        <v>452</v>
      </c>
    </row>
    <row r="486" spans="11:11" x14ac:dyDescent="0.2">
      <c r="K486">
        <v>158</v>
      </c>
    </row>
    <row r="487" spans="11:11" x14ac:dyDescent="0.2">
      <c r="K487">
        <v>225</v>
      </c>
    </row>
    <row r="488" spans="11:11" x14ac:dyDescent="0.2">
      <c r="K488">
        <v>65</v>
      </c>
    </row>
    <row r="489" spans="11:11" x14ac:dyDescent="0.2">
      <c r="K489">
        <v>163</v>
      </c>
    </row>
    <row r="490" spans="11:11" x14ac:dyDescent="0.2">
      <c r="K490">
        <v>85</v>
      </c>
    </row>
    <row r="491" spans="11:11" x14ac:dyDescent="0.2">
      <c r="K491">
        <v>217</v>
      </c>
    </row>
    <row r="492" spans="11:11" x14ac:dyDescent="0.2">
      <c r="K492">
        <v>150</v>
      </c>
    </row>
    <row r="493" spans="11:11" x14ac:dyDescent="0.2">
      <c r="K493">
        <v>3272</v>
      </c>
    </row>
    <row r="494" spans="11:11" x14ac:dyDescent="0.2">
      <c r="K494">
        <v>300</v>
      </c>
    </row>
    <row r="495" spans="11:11" x14ac:dyDescent="0.2">
      <c r="K495">
        <v>126</v>
      </c>
    </row>
    <row r="496" spans="11:11" x14ac:dyDescent="0.2">
      <c r="K496">
        <v>2320</v>
      </c>
    </row>
    <row r="497" spans="11:11" x14ac:dyDescent="0.2">
      <c r="K497">
        <v>81</v>
      </c>
    </row>
    <row r="498" spans="11:11" x14ac:dyDescent="0.2">
      <c r="K498">
        <v>1887</v>
      </c>
    </row>
    <row r="499" spans="11:11" x14ac:dyDescent="0.2">
      <c r="K499">
        <v>4358</v>
      </c>
    </row>
    <row r="500" spans="11:11" x14ac:dyDescent="0.2">
      <c r="K500">
        <v>53</v>
      </c>
    </row>
    <row r="501" spans="11:11" x14ac:dyDescent="0.2">
      <c r="K501">
        <v>2414</v>
      </c>
    </row>
    <row r="502" spans="11:11" x14ac:dyDescent="0.2">
      <c r="K502">
        <v>80</v>
      </c>
    </row>
    <row r="503" spans="11:11" x14ac:dyDescent="0.2">
      <c r="K503">
        <v>193</v>
      </c>
    </row>
    <row r="504" spans="11:11" x14ac:dyDescent="0.2">
      <c r="K504">
        <v>52</v>
      </c>
    </row>
    <row r="505" spans="11:11" x14ac:dyDescent="0.2">
      <c r="K505">
        <v>290</v>
      </c>
    </row>
    <row r="506" spans="11:11" x14ac:dyDescent="0.2">
      <c r="K506">
        <v>122</v>
      </c>
    </row>
    <row r="507" spans="11:11" x14ac:dyDescent="0.2">
      <c r="K507">
        <v>1470</v>
      </c>
    </row>
    <row r="508" spans="11:11" x14ac:dyDescent="0.2">
      <c r="K508">
        <v>165</v>
      </c>
    </row>
    <row r="509" spans="11:11" x14ac:dyDescent="0.2">
      <c r="K509">
        <v>182</v>
      </c>
    </row>
    <row r="510" spans="11:11" x14ac:dyDescent="0.2">
      <c r="K510">
        <v>199</v>
      </c>
    </row>
    <row r="511" spans="11:11" x14ac:dyDescent="0.2">
      <c r="K511">
        <v>56</v>
      </c>
    </row>
    <row r="512" spans="11:11" x14ac:dyDescent="0.2">
      <c r="K512">
        <v>1460</v>
      </c>
    </row>
    <row r="513" spans="11:11" x14ac:dyDescent="0.2">
      <c r="K513">
        <v>123</v>
      </c>
    </row>
    <row r="514" spans="11:11" x14ac:dyDescent="0.2">
      <c r="K514">
        <v>159</v>
      </c>
    </row>
    <row r="515" spans="11:11" x14ac:dyDescent="0.2">
      <c r="K515">
        <v>110</v>
      </c>
    </row>
    <row r="516" spans="11:11" x14ac:dyDescent="0.2">
      <c r="K516">
        <v>236</v>
      </c>
    </row>
    <row r="517" spans="11:11" x14ac:dyDescent="0.2">
      <c r="K517">
        <v>191</v>
      </c>
    </row>
    <row r="518" spans="11:11" x14ac:dyDescent="0.2">
      <c r="K518">
        <v>3934</v>
      </c>
    </row>
    <row r="519" spans="11:11" x14ac:dyDescent="0.2">
      <c r="K519">
        <v>80</v>
      </c>
    </row>
    <row r="520" spans="11:11" x14ac:dyDescent="0.2">
      <c r="K520">
        <v>462</v>
      </c>
    </row>
    <row r="521" spans="11:11" x14ac:dyDescent="0.2">
      <c r="K521">
        <v>179</v>
      </c>
    </row>
    <row r="522" spans="11:11" x14ac:dyDescent="0.2">
      <c r="K522">
        <v>1866</v>
      </c>
    </row>
    <row r="523" spans="11:11" x14ac:dyDescent="0.2">
      <c r="K523">
        <v>156</v>
      </c>
    </row>
    <row r="524" spans="11:11" x14ac:dyDescent="0.2">
      <c r="K524">
        <v>255</v>
      </c>
    </row>
    <row r="525" spans="11:11" x14ac:dyDescent="0.2">
      <c r="K525">
        <v>2261</v>
      </c>
    </row>
    <row r="526" spans="11:11" x14ac:dyDescent="0.2">
      <c r="K526">
        <v>40</v>
      </c>
    </row>
    <row r="527" spans="11:11" x14ac:dyDescent="0.2">
      <c r="K527">
        <v>2289</v>
      </c>
    </row>
    <row r="528" spans="11:11" x14ac:dyDescent="0.2">
      <c r="K528">
        <v>65</v>
      </c>
    </row>
    <row r="529" spans="11:11" x14ac:dyDescent="0.2">
      <c r="K529">
        <v>3777</v>
      </c>
    </row>
    <row r="530" spans="11:11" x14ac:dyDescent="0.2">
      <c r="K530">
        <v>184</v>
      </c>
    </row>
    <row r="531" spans="11:11" x14ac:dyDescent="0.2">
      <c r="K531">
        <v>85</v>
      </c>
    </row>
    <row r="532" spans="11:11" x14ac:dyDescent="0.2">
      <c r="K532">
        <v>144</v>
      </c>
    </row>
    <row r="533" spans="11:11" x14ac:dyDescent="0.2">
      <c r="K533">
        <v>1902</v>
      </c>
    </row>
    <row r="534" spans="11:11" x14ac:dyDescent="0.2">
      <c r="K534">
        <v>105</v>
      </c>
    </row>
    <row r="535" spans="11:11" x14ac:dyDescent="0.2">
      <c r="K535">
        <v>132</v>
      </c>
    </row>
    <row r="536" spans="11:11" x14ac:dyDescent="0.2">
      <c r="K536">
        <v>96</v>
      </c>
    </row>
    <row r="537" spans="11:11" x14ac:dyDescent="0.2">
      <c r="K537">
        <v>114</v>
      </c>
    </row>
    <row r="538" spans="11:11" x14ac:dyDescent="0.2">
      <c r="K538">
        <v>203</v>
      </c>
    </row>
    <row r="539" spans="11:11" x14ac:dyDescent="0.2">
      <c r="K539">
        <v>1559</v>
      </c>
    </row>
    <row r="540" spans="11:11" x14ac:dyDescent="0.2">
      <c r="K540">
        <v>1548</v>
      </c>
    </row>
    <row r="541" spans="11:11" x14ac:dyDescent="0.2">
      <c r="K541">
        <v>80</v>
      </c>
    </row>
    <row r="542" spans="11:11" x14ac:dyDescent="0.2">
      <c r="K542">
        <v>131</v>
      </c>
    </row>
    <row r="543" spans="11:11" x14ac:dyDescent="0.2">
      <c r="K543">
        <v>112</v>
      </c>
    </row>
    <row r="544" spans="11:11" x14ac:dyDescent="0.2">
      <c r="K544">
        <v>155</v>
      </c>
    </row>
    <row r="545" spans="11:11" x14ac:dyDescent="0.2">
      <c r="K545">
        <v>266</v>
      </c>
    </row>
    <row r="546" spans="11:11" x14ac:dyDescent="0.2">
      <c r="K546">
        <v>155</v>
      </c>
    </row>
    <row r="547" spans="11:11" x14ac:dyDescent="0.2">
      <c r="K547">
        <v>207</v>
      </c>
    </row>
    <row r="548" spans="11:11" x14ac:dyDescent="0.2">
      <c r="K548">
        <v>245</v>
      </c>
    </row>
    <row r="549" spans="11:11" x14ac:dyDescent="0.2">
      <c r="K549">
        <v>1573</v>
      </c>
    </row>
    <row r="550" spans="11:11" x14ac:dyDescent="0.2">
      <c r="K550">
        <v>114</v>
      </c>
    </row>
    <row r="551" spans="11:11" x14ac:dyDescent="0.2">
      <c r="K551">
        <v>93</v>
      </c>
    </row>
    <row r="552" spans="11:11" x14ac:dyDescent="0.2">
      <c r="K552">
        <v>1681</v>
      </c>
    </row>
    <row r="553" spans="11:11" x14ac:dyDescent="0.2">
      <c r="K553">
        <v>32</v>
      </c>
    </row>
    <row r="554" spans="11:11" x14ac:dyDescent="0.2">
      <c r="K554">
        <v>135</v>
      </c>
    </row>
    <row r="555" spans="11:11" x14ac:dyDescent="0.2">
      <c r="K555">
        <v>140</v>
      </c>
    </row>
    <row r="556" spans="11:11" x14ac:dyDescent="0.2">
      <c r="K556">
        <v>92</v>
      </c>
    </row>
    <row r="557" spans="11:11" x14ac:dyDescent="0.2">
      <c r="K557">
        <v>1015</v>
      </c>
    </row>
    <row r="558" spans="11:11" x14ac:dyDescent="0.2">
      <c r="K558">
        <v>323</v>
      </c>
    </row>
    <row r="559" spans="11:11" x14ac:dyDescent="0.2">
      <c r="K559">
        <v>2326</v>
      </c>
    </row>
    <row r="560" spans="11:11" x14ac:dyDescent="0.2">
      <c r="K560">
        <v>381</v>
      </c>
    </row>
    <row r="561" spans="11:11" x14ac:dyDescent="0.2">
      <c r="K561">
        <v>480</v>
      </c>
    </row>
    <row r="562" spans="11:11" x14ac:dyDescent="0.2">
      <c r="K562">
        <v>226</v>
      </c>
    </row>
    <row r="563" spans="11:11" x14ac:dyDescent="0.2">
      <c r="K563">
        <v>241</v>
      </c>
    </row>
    <row r="564" spans="11:11" x14ac:dyDescent="0.2">
      <c r="K564">
        <v>132</v>
      </c>
    </row>
    <row r="565" spans="11:11" x14ac:dyDescent="0.2">
      <c r="K565">
        <v>2043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Sheet1</vt:lpstr>
      <vt:lpstr>Campaign Outcomes by Category</vt:lpstr>
      <vt:lpstr>Campaign Outcomes by Sub-Catego</vt:lpstr>
      <vt:lpstr>Launch Date Outcomes</vt:lpstr>
      <vt:lpstr>Goal Outcomes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Guntas Padda</cp:lastModifiedBy>
  <dcterms:created xsi:type="dcterms:W3CDTF">2021-09-29T18:52:28Z</dcterms:created>
  <dcterms:modified xsi:type="dcterms:W3CDTF">2023-08-11T02:16:13Z</dcterms:modified>
</cp:coreProperties>
</file>