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Richard\Documents\GitHub\EnergyEconomics\SeminarPaper\Literature\"/>
    </mc:Choice>
  </mc:AlternateContent>
  <xr:revisionPtr revIDLastSave="0" documentId="13_ncr:1_{06AACABF-30DC-482B-A3FE-637BE8A4371F}" xr6:coauthVersionLast="36" xr6:coauthVersionMax="36" xr10:uidLastSave="{00000000-0000-0000-0000-000000000000}"/>
  <bookViews>
    <workbookView xWindow="0" yWindow="0" windowWidth="23040" windowHeight="9252" firstSheet="1" activeTab="8" xr2:uid="{00000000-000D-0000-FFFF-FFFF00000000}"/>
  </bookViews>
  <sheets>
    <sheet name="Years" sheetId="17" r:id="rId1"/>
    <sheet name="Fuels" sheetId="9" r:id="rId2"/>
    <sheet name="Technologies" sheetId="7" r:id="rId3"/>
    <sheet name="Country" sheetId="11" r:id="rId4"/>
    <sheet name="CountryToGrid" sheetId="28" r:id="rId5"/>
    <sheet name="HVDC" sheetId="18" r:id="rId6"/>
    <sheet name="Country_Distances" sheetId="24" r:id="rId7"/>
    <sheet name="Line_expansion_cost" sheetId="25" r:id="rId8"/>
    <sheet name="Other" sheetId="4" r:id="rId9"/>
  </sheets>
  <definedNames>
    <definedName name="_xlnm._FilterDatabase" localSheetId="6" hidden="1">Country_Distances!$A$1:$C$1459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F48" i="7" l="1"/>
  <c r="BE48" i="7"/>
  <c r="BD48" i="7"/>
  <c r="BC48" i="7"/>
  <c r="BB48" i="7"/>
  <c r="BA48" i="7"/>
  <c r="AZ48" i="7"/>
  <c r="AY48" i="7"/>
  <c r="AX48" i="7"/>
  <c r="AX36" i="7"/>
  <c r="AY36" i="7"/>
  <c r="AZ36" i="7"/>
  <c r="BA36" i="7"/>
  <c r="BB36" i="7"/>
  <c r="BC36" i="7"/>
  <c r="BD36" i="7"/>
  <c r="BE36" i="7"/>
  <c r="BF36" i="7"/>
  <c r="AX37" i="7"/>
  <c r="AY37" i="7"/>
  <c r="AZ37" i="7"/>
  <c r="BA37" i="7"/>
  <c r="BB37" i="7"/>
  <c r="BC37" i="7"/>
  <c r="BD37" i="7"/>
  <c r="BE37" i="7"/>
  <c r="BF37" i="7"/>
  <c r="AX38" i="7"/>
  <c r="AY38" i="7"/>
  <c r="AZ38" i="7"/>
  <c r="BA38" i="7"/>
  <c r="BB38" i="7"/>
  <c r="BC38" i="7"/>
  <c r="BD38" i="7"/>
  <c r="BE38" i="7"/>
  <c r="BF38" i="7"/>
  <c r="AX39" i="7"/>
  <c r="AY39" i="7"/>
  <c r="AZ39" i="7"/>
  <c r="BA39" i="7"/>
  <c r="BB39" i="7"/>
  <c r="BC39" i="7"/>
  <c r="BD39" i="7"/>
  <c r="BE39" i="7"/>
  <c r="BF39" i="7"/>
  <c r="AX40" i="7"/>
  <c r="AY40" i="7"/>
  <c r="AZ40" i="7"/>
  <c r="BA40" i="7"/>
  <c r="BB40" i="7"/>
  <c r="BC40" i="7"/>
  <c r="BD40" i="7"/>
  <c r="BE40" i="7"/>
  <c r="BF40" i="7"/>
  <c r="AX41" i="7"/>
  <c r="AY41" i="7"/>
  <c r="AZ41" i="7"/>
  <c r="BA41" i="7"/>
  <c r="BB41" i="7"/>
  <c r="BC41" i="7"/>
  <c r="BD41" i="7"/>
  <c r="BE41" i="7"/>
  <c r="BF41" i="7"/>
  <c r="AX42" i="7"/>
  <c r="AY42" i="7"/>
  <c r="AZ42" i="7"/>
  <c r="BA42" i="7"/>
  <c r="BB42" i="7"/>
  <c r="BC42" i="7"/>
  <c r="BD42" i="7"/>
  <c r="BE42" i="7"/>
  <c r="BF42" i="7"/>
  <c r="BF35" i="7"/>
  <c r="BE35" i="7"/>
  <c r="BD35" i="7"/>
  <c r="BC35" i="7"/>
  <c r="BB35" i="7"/>
  <c r="BA35" i="7"/>
  <c r="AZ35" i="7"/>
  <c r="AY35" i="7"/>
  <c r="AX35" i="7"/>
  <c r="AY50" i="7"/>
  <c r="AZ50" i="7"/>
  <c r="BA50" i="7"/>
  <c r="BB50" i="7"/>
  <c r="BC50" i="7"/>
  <c r="BD50" i="7"/>
  <c r="BE50" i="7"/>
  <c r="BF50" i="7"/>
  <c r="AX50" i="7"/>
  <c r="AN50" i="7" l="1"/>
  <c r="AN49" i="7"/>
  <c r="AN48" i="7"/>
  <c r="J72" i="11" l="1"/>
  <c r="I72" i="11"/>
  <c r="H72" i="11"/>
  <c r="G72" i="11"/>
  <c r="F72" i="11"/>
  <c r="E72" i="11"/>
  <c r="D72" i="11"/>
  <c r="C72" i="11"/>
  <c r="B72" i="11"/>
  <c r="J68" i="11"/>
  <c r="I68" i="11"/>
  <c r="H68" i="11"/>
  <c r="G68" i="11"/>
  <c r="F68" i="11"/>
  <c r="E68" i="11"/>
  <c r="D68" i="11"/>
  <c r="C68" i="11"/>
  <c r="B68" i="11"/>
  <c r="J65" i="11"/>
  <c r="I65" i="11"/>
  <c r="H65" i="11"/>
  <c r="G65" i="11"/>
  <c r="F65" i="11"/>
  <c r="E65" i="11"/>
  <c r="D65" i="11"/>
  <c r="C65" i="11"/>
  <c r="B65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J49" i="11"/>
  <c r="I49" i="11"/>
  <c r="H49" i="11"/>
  <c r="G49" i="11"/>
  <c r="F49" i="11"/>
  <c r="E49" i="11"/>
  <c r="D49" i="11"/>
  <c r="C49" i="11"/>
  <c r="B49" i="11"/>
  <c r="AN5" i="7" l="1"/>
  <c r="AN6" i="7"/>
  <c r="AN7" i="7"/>
  <c r="AN8" i="7"/>
  <c r="AN9" i="7"/>
  <c r="AN10" i="7"/>
  <c r="AN11" i="7"/>
  <c r="AN12" i="7"/>
  <c r="AN13" i="7"/>
  <c r="AN14" i="7"/>
  <c r="AN15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7" i="7"/>
  <c r="AN4" i="7"/>
  <c r="C8" i="9" l="1"/>
  <c r="D8" i="9"/>
  <c r="E8" i="9"/>
  <c r="F8" i="9"/>
  <c r="G8" i="9"/>
  <c r="H8" i="9"/>
  <c r="I8" i="9"/>
  <c r="J8" i="9"/>
  <c r="B8" i="9"/>
  <c r="M30" i="7"/>
  <c r="N30" i="7"/>
  <c r="O30" i="7"/>
  <c r="P30" i="7"/>
  <c r="Q30" i="7"/>
  <c r="R30" i="7"/>
  <c r="S30" i="7"/>
  <c r="T30" i="7"/>
  <c r="L30" i="7"/>
  <c r="L46" i="7"/>
  <c r="CH46" i="7" l="1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46" i="7"/>
  <c r="D46" i="7"/>
  <c r="E46" i="7"/>
  <c r="F46" i="7"/>
  <c r="G46" i="7"/>
  <c r="H46" i="7"/>
  <c r="I46" i="7"/>
  <c r="J46" i="7"/>
  <c r="K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C176" i="11" l="1"/>
  <c r="J217" i="11" l="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AB217" i="11" l="1"/>
  <c r="V217" i="11" s="1"/>
  <c r="W217" i="11" s="1"/>
  <c r="X217" i="11" s="1"/>
  <c r="Y217" i="11" s="1"/>
  <c r="Z217" i="11" s="1"/>
  <c r="AA217" i="11" s="1"/>
  <c r="AB218" i="11"/>
  <c r="V218" i="11" s="1"/>
  <c r="W218" i="11" s="1"/>
  <c r="X218" i="11" s="1"/>
  <c r="Y218" i="11" s="1"/>
  <c r="Z218" i="11" s="1"/>
  <c r="AA218" i="11" s="1"/>
  <c r="AB219" i="11"/>
  <c r="V219" i="11" s="1"/>
  <c r="W219" i="11" s="1"/>
  <c r="X219" i="11" s="1"/>
  <c r="Y219" i="11" s="1"/>
  <c r="Z219" i="11" s="1"/>
  <c r="AA219" i="11" s="1"/>
  <c r="AB220" i="11"/>
  <c r="V220" i="11" s="1"/>
  <c r="W220" i="11" s="1"/>
  <c r="X220" i="11" s="1"/>
  <c r="Y220" i="11" s="1"/>
  <c r="Z220" i="11" s="1"/>
  <c r="AA220" i="11" s="1"/>
  <c r="AB221" i="11"/>
  <c r="V221" i="11" s="1"/>
  <c r="W221" i="11" s="1"/>
  <c r="X221" i="11" s="1"/>
  <c r="Y221" i="11" s="1"/>
  <c r="Z221" i="11" s="1"/>
  <c r="AA221" i="11" s="1"/>
  <c r="AB222" i="11"/>
  <c r="V222" i="11" s="1"/>
  <c r="W222" i="11" s="1"/>
  <c r="X222" i="11" s="1"/>
  <c r="Y222" i="11" s="1"/>
  <c r="Z222" i="11" s="1"/>
  <c r="AA222" i="11" s="1"/>
  <c r="AB223" i="11"/>
  <c r="V223" i="11" s="1"/>
  <c r="W223" i="11" s="1"/>
  <c r="X223" i="11" s="1"/>
  <c r="Y223" i="11" s="1"/>
  <c r="Z223" i="11" s="1"/>
  <c r="AA223" i="11" s="1"/>
  <c r="AB224" i="11"/>
  <c r="V224" i="11" s="1"/>
  <c r="W224" i="11" s="1"/>
  <c r="X224" i="11" s="1"/>
  <c r="Y224" i="11" s="1"/>
  <c r="Z224" i="11" s="1"/>
  <c r="AA224" i="11" s="1"/>
  <c r="AB225" i="11"/>
  <c r="V225" i="11" s="1"/>
  <c r="W225" i="11" s="1"/>
  <c r="X225" i="11" s="1"/>
  <c r="Y225" i="11" s="1"/>
  <c r="Z225" i="11" s="1"/>
  <c r="AA225" i="11" s="1"/>
  <c r="AB226" i="11"/>
  <c r="V226" i="11" s="1"/>
  <c r="W226" i="11" s="1"/>
  <c r="X226" i="11" s="1"/>
  <c r="Y226" i="11" s="1"/>
  <c r="Z226" i="11" s="1"/>
  <c r="AA226" i="11" s="1"/>
  <c r="AB227" i="11"/>
  <c r="V227" i="11" s="1"/>
  <c r="W227" i="11" s="1"/>
  <c r="X227" i="11" s="1"/>
  <c r="Y227" i="11" s="1"/>
  <c r="Z227" i="11" s="1"/>
  <c r="AA227" i="11" s="1"/>
  <c r="AB228" i="11"/>
  <c r="V228" i="11" s="1"/>
  <c r="W228" i="11" s="1"/>
  <c r="X228" i="11" s="1"/>
  <c r="Y228" i="11" s="1"/>
  <c r="Z228" i="11" s="1"/>
  <c r="AA228" i="11" s="1"/>
  <c r="AB229" i="11"/>
  <c r="V229" i="11" s="1"/>
  <c r="W229" i="11" s="1"/>
  <c r="X229" i="11" s="1"/>
  <c r="Y229" i="11" s="1"/>
  <c r="Z229" i="11" s="1"/>
  <c r="AA229" i="11" s="1"/>
  <c r="AB230" i="11"/>
  <c r="V230" i="11" s="1"/>
  <c r="W230" i="11" s="1"/>
  <c r="X230" i="11" s="1"/>
  <c r="Y230" i="11" s="1"/>
  <c r="Z230" i="11" s="1"/>
  <c r="AA230" i="11" s="1"/>
  <c r="AB231" i="11"/>
  <c r="V231" i="11" s="1"/>
  <c r="W231" i="11" s="1"/>
  <c r="X231" i="11" s="1"/>
  <c r="Y231" i="11" s="1"/>
  <c r="Z231" i="11" s="1"/>
  <c r="AA231" i="11" s="1"/>
  <c r="AB232" i="11"/>
  <c r="V232" i="11" s="1"/>
  <c r="W232" i="11" s="1"/>
  <c r="X232" i="11" s="1"/>
  <c r="Y232" i="11" s="1"/>
  <c r="Z232" i="11" s="1"/>
  <c r="AA232" i="11" s="1"/>
  <c r="AB233" i="11"/>
  <c r="V233" i="11" s="1"/>
  <c r="W233" i="11" s="1"/>
  <c r="X233" i="11" s="1"/>
  <c r="Y233" i="11" s="1"/>
  <c r="Z233" i="11" s="1"/>
  <c r="AA233" i="11" s="1"/>
  <c r="AB234" i="11"/>
  <c r="V234" i="11" s="1"/>
  <c r="W234" i="11" s="1"/>
  <c r="X234" i="11" s="1"/>
  <c r="Y234" i="11" s="1"/>
  <c r="Z234" i="11" s="1"/>
  <c r="AA234" i="11" s="1"/>
  <c r="AB235" i="11"/>
  <c r="V235" i="11" s="1"/>
  <c r="W235" i="11" s="1"/>
  <c r="X235" i="11" s="1"/>
  <c r="Y235" i="11" s="1"/>
  <c r="Z235" i="11" s="1"/>
  <c r="AA235" i="11" s="1"/>
  <c r="AB236" i="11"/>
  <c r="V236" i="11" s="1"/>
  <c r="W236" i="11" s="1"/>
  <c r="X236" i="11" s="1"/>
  <c r="Y236" i="11" s="1"/>
  <c r="Z236" i="11" s="1"/>
  <c r="AA236" i="11" s="1"/>
  <c r="AB237" i="11"/>
  <c r="V237" i="11" s="1"/>
  <c r="W237" i="11" s="1"/>
  <c r="X237" i="11" s="1"/>
  <c r="Y237" i="11" s="1"/>
  <c r="Z237" i="11" s="1"/>
  <c r="AA237" i="11" s="1"/>
  <c r="AB238" i="11"/>
  <c r="V238" i="11" s="1"/>
  <c r="W238" i="11" s="1"/>
  <c r="X238" i="11" s="1"/>
  <c r="Y238" i="11" s="1"/>
  <c r="Z238" i="11" s="1"/>
  <c r="AA238" i="11" s="1"/>
  <c r="AB239" i="11"/>
  <c r="V239" i="11" s="1"/>
  <c r="W239" i="11" s="1"/>
  <c r="X239" i="11" s="1"/>
  <c r="Y239" i="11" s="1"/>
  <c r="Z239" i="11" s="1"/>
  <c r="AA239" i="11" s="1"/>
  <c r="AB240" i="11"/>
  <c r="V240" i="11" s="1"/>
  <c r="W240" i="11" s="1"/>
  <c r="X240" i="11" s="1"/>
  <c r="Y240" i="11" s="1"/>
  <c r="Z240" i="11" s="1"/>
  <c r="AA240" i="11" s="1"/>
  <c r="AB241" i="11"/>
  <c r="V241" i="11" s="1"/>
  <c r="W241" i="11" s="1"/>
  <c r="X241" i="11" s="1"/>
  <c r="Y241" i="11" s="1"/>
  <c r="Z241" i="11" s="1"/>
  <c r="AA241" i="11" s="1"/>
  <c r="AB242" i="11"/>
  <c r="V242" i="11" s="1"/>
  <c r="W242" i="11" s="1"/>
  <c r="X242" i="11" s="1"/>
  <c r="Y242" i="11" s="1"/>
  <c r="Z242" i="11" s="1"/>
  <c r="AA242" i="11" s="1"/>
  <c r="AB243" i="11"/>
  <c r="V243" i="11" s="1"/>
  <c r="W243" i="11" s="1"/>
  <c r="X243" i="11" s="1"/>
  <c r="Y243" i="11" s="1"/>
  <c r="Z243" i="11" s="1"/>
  <c r="AA243" i="11" s="1"/>
  <c r="AB244" i="11"/>
  <c r="V244" i="11" s="1"/>
  <c r="W244" i="11" s="1"/>
  <c r="X244" i="11" s="1"/>
  <c r="Y244" i="11" s="1"/>
  <c r="Z244" i="11" s="1"/>
  <c r="AA244" i="11" s="1"/>
  <c r="AB245" i="11"/>
  <c r="V245" i="11" s="1"/>
  <c r="W245" i="11" s="1"/>
  <c r="X245" i="11" s="1"/>
  <c r="Y245" i="11" s="1"/>
  <c r="Z245" i="11" s="1"/>
  <c r="AA245" i="11" s="1"/>
  <c r="AB246" i="11"/>
  <c r="V246" i="11" s="1"/>
  <c r="W246" i="11" s="1"/>
  <c r="X246" i="11" s="1"/>
  <c r="Y246" i="11" s="1"/>
  <c r="Z246" i="11" s="1"/>
  <c r="AA246" i="11" s="1"/>
  <c r="AB247" i="11"/>
  <c r="V247" i="11" s="1"/>
  <c r="W247" i="11" s="1"/>
  <c r="X247" i="11" s="1"/>
  <c r="Y247" i="11" s="1"/>
  <c r="Z247" i="11" s="1"/>
  <c r="AA247" i="11" s="1"/>
  <c r="AB248" i="11"/>
  <c r="V248" i="11" s="1"/>
  <c r="W248" i="11" s="1"/>
  <c r="X248" i="11" s="1"/>
  <c r="Y248" i="11" s="1"/>
  <c r="Z248" i="11" s="1"/>
  <c r="AA248" i="11" s="1"/>
  <c r="AB249" i="11"/>
  <c r="V249" i="11" s="1"/>
  <c r="W249" i="11" s="1"/>
  <c r="X249" i="11" s="1"/>
  <c r="Y249" i="11" s="1"/>
  <c r="Z249" i="11" s="1"/>
  <c r="AA249" i="11" s="1"/>
  <c r="AB250" i="11"/>
  <c r="V250" i="11" s="1"/>
  <c r="W250" i="11" s="1"/>
  <c r="X250" i="11" s="1"/>
  <c r="Y250" i="11" s="1"/>
  <c r="Z250" i="11" s="1"/>
  <c r="AA250" i="11" s="1"/>
  <c r="AB251" i="11"/>
  <c r="V251" i="11" s="1"/>
  <c r="W251" i="11" s="1"/>
  <c r="X251" i="11" s="1"/>
  <c r="Y251" i="11" s="1"/>
  <c r="Z251" i="11" s="1"/>
  <c r="AA251" i="11" s="1"/>
  <c r="AB216" i="11"/>
  <c r="V216" i="11" s="1"/>
  <c r="W216" i="11" s="1"/>
  <c r="X216" i="11" s="1"/>
  <c r="Y216" i="11" s="1"/>
  <c r="Z216" i="11" s="1"/>
  <c r="AA216" i="11" s="1"/>
  <c r="D217" i="11"/>
  <c r="E217" i="11" s="1"/>
  <c r="F217" i="11" s="1"/>
  <c r="G217" i="11" s="1"/>
  <c r="H217" i="11" s="1"/>
  <c r="I217" i="11" s="1"/>
  <c r="D218" i="11"/>
  <c r="E218" i="11" s="1"/>
  <c r="F218" i="11" s="1"/>
  <c r="G218" i="11" s="1"/>
  <c r="H218" i="11" s="1"/>
  <c r="I218" i="11" s="1"/>
  <c r="D219" i="11"/>
  <c r="D222" i="11"/>
  <c r="J216" i="11"/>
  <c r="D216" i="11" s="1"/>
  <c r="E216" i="11" s="1"/>
  <c r="F216" i="11" s="1"/>
  <c r="G216" i="11" s="1"/>
  <c r="H216" i="11" s="1"/>
  <c r="I216" i="11" s="1"/>
  <c r="D221" i="11" l="1"/>
  <c r="E221" i="11" s="1"/>
  <c r="F221" i="11" s="1"/>
  <c r="G221" i="11" s="1"/>
  <c r="H221" i="11" s="1"/>
  <c r="I221" i="11" s="1"/>
  <c r="D220" i="11"/>
  <c r="D225" i="11"/>
  <c r="D226" i="11"/>
  <c r="E222" i="11"/>
  <c r="F222" i="11" s="1"/>
  <c r="G222" i="11" s="1"/>
  <c r="H222" i="11" s="1"/>
  <c r="I222" i="11" s="1"/>
  <c r="D223" i="11"/>
  <c r="E219" i="11"/>
  <c r="F219" i="11" s="1"/>
  <c r="G219" i="11" s="1"/>
  <c r="H219" i="11" s="1"/>
  <c r="I219" i="11" s="1"/>
  <c r="D224" i="11" l="1"/>
  <c r="E220" i="11"/>
  <c r="F220" i="11" s="1"/>
  <c r="G220" i="11" s="1"/>
  <c r="H220" i="11" s="1"/>
  <c r="I220" i="11" s="1"/>
  <c r="D227" i="11"/>
  <c r="E223" i="11"/>
  <c r="F223" i="11" s="1"/>
  <c r="G223" i="11" s="1"/>
  <c r="H223" i="11" s="1"/>
  <c r="I223" i="11" s="1"/>
  <c r="E226" i="11"/>
  <c r="F226" i="11" s="1"/>
  <c r="G226" i="11" s="1"/>
  <c r="H226" i="11" s="1"/>
  <c r="I226" i="11" s="1"/>
  <c r="D230" i="11"/>
  <c r="E225" i="11"/>
  <c r="F225" i="11" s="1"/>
  <c r="G225" i="11" s="1"/>
  <c r="H225" i="11" s="1"/>
  <c r="I225" i="11" s="1"/>
  <c r="D229" i="11"/>
  <c r="E224" i="11" l="1"/>
  <c r="F224" i="11" s="1"/>
  <c r="G224" i="11" s="1"/>
  <c r="H224" i="11" s="1"/>
  <c r="I224" i="11" s="1"/>
  <c r="D228" i="11"/>
  <c r="E230" i="11"/>
  <c r="F230" i="11" s="1"/>
  <c r="G230" i="11" s="1"/>
  <c r="H230" i="11" s="1"/>
  <c r="I230" i="11" s="1"/>
  <c r="D234" i="11"/>
  <c r="D231" i="11"/>
  <c r="E227" i="11"/>
  <c r="F227" i="11" s="1"/>
  <c r="G227" i="11" s="1"/>
  <c r="H227" i="11" s="1"/>
  <c r="I227" i="11" s="1"/>
  <c r="D233" i="11"/>
  <c r="E229" i="11"/>
  <c r="F229" i="11" s="1"/>
  <c r="G229" i="11" s="1"/>
  <c r="H229" i="11" s="1"/>
  <c r="I229" i="11" s="1"/>
  <c r="E228" i="11" l="1"/>
  <c r="F228" i="11" s="1"/>
  <c r="G228" i="11" s="1"/>
  <c r="H228" i="11" s="1"/>
  <c r="I228" i="11" s="1"/>
  <c r="D232" i="11"/>
  <c r="E231" i="11"/>
  <c r="F231" i="11" s="1"/>
  <c r="G231" i="11" s="1"/>
  <c r="H231" i="11" s="1"/>
  <c r="I231" i="11" s="1"/>
  <c r="D235" i="11"/>
  <c r="E234" i="11"/>
  <c r="F234" i="11" s="1"/>
  <c r="G234" i="11" s="1"/>
  <c r="H234" i="11" s="1"/>
  <c r="I234" i="11" s="1"/>
  <c r="D238" i="11"/>
  <c r="E233" i="11"/>
  <c r="F233" i="11" s="1"/>
  <c r="G233" i="11" s="1"/>
  <c r="H233" i="11" s="1"/>
  <c r="I233" i="11" s="1"/>
  <c r="D237" i="11"/>
  <c r="E232" i="11" l="1"/>
  <c r="F232" i="11" s="1"/>
  <c r="G232" i="11" s="1"/>
  <c r="H232" i="11" s="1"/>
  <c r="I232" i="11" s="1"/>
  <c r="D236" i="11"/>
  <c r="D242" i="11"/>
  <c r="E238" i="11"/>
  <c r="F238" i="11" s="1"/>
  <c r="G238" i="11" s="1"/>
  <c r="H238" i="11" s="1"/>
  <c r="I238" i="11" s="1"/>
  <c r="D239" i="11"/>
  <c r="E235" i="11"/>
  <c r="F235" i="11" s="1"/>
  <c r="G235" i="11" s="1"/>
  <c r="H235" i="11" s="1"/>
  <c r="I235" i="11" s="1"/>
  <c r="E237" i="11"/>
  <c r="F237" i="11" s="1"/>
  <c r="G237" i="11" s="1"/>
  <c r="H237" i="11" s="1"/>
  <c r="I237" i="11" s="1"/>
  <c r="D241" i="11"/>
  <c r="D240" i="11" l="1"/>
  <c r="E236" i="11"/>
  <c r="F236" i="11" s="1"/>
  <c r="G236" i="11" s="1"/>
  <c r="H236" i="11" s="1"/>
  <c r="I236" i="11" s="1"/>
  <c r="D243" i="11"/>
  <c r="E239" i="11"/>
  <c r="F239" i="11" s="1"/>
  <c r="G239" i="11" s="1"/>
  <c r="H239" i="11" s="1"/>
  <c r="I239" i="11" s="1"/>
  <c r="E242" i="11"/>
  <c r="F242" i="11" s="1"/>
  <c r="G242" i="11" s="1"/>
  <c r="H242" i="11" s="1"/>
  <c r="I242" i="11" s="1"/>
  <c r="D246" i="11"/>
  <c r="E246" i="11" s="1"/>
  <c r="F246" i="11" s="1"/>
  <c r="G246" i="11" s="1"/>
  <c r="H246" i="11" s="1"/>
  <c r="I246" i="11" s="1"/>
  <c r="E241" i="11"/>
  <c r="F241" i="11" s="1"/>
  <c r="G241" i="11" s="1"/>
  <c r="H241" i="11" s="1"/>
  <c r="I241" i="11" s="1"/>
  <c r="D245" i="11"/>
  <c r="D244" i="11" l="1"/>
  <c r="E240" i="11"/>
  <c r="F240" i="11" s="1"/>
  <c r="G240" i="11" s="1"/>
  <c r="H240" i="11" s="1"/>
  <c r="I240" i="11" s="1"/>
  <c r="D247" i="11"/>
  <c r="E247" i="11" s="1"/>
  <c r="F247" i="11" s="1"/>
  <c r="G247" i="11" s="1"/>
  <c r="H247" i="11" s="1"/>
  <c r="I247" i="11" s="1"/>
  <c r="E243" i="11"/>
  <c r="F243" i="11" s="1"/>
  <c r="G243" i="11" s="1"/>
  <c r="H243" i="11" s="1"/>
  <c r="I243" i="11" s="1"/>
  <c r="D249" i="11"/>
  <c r="E249" i="11" s="1"/>
  <c r="F249" i="11" s="1"/>
  <c r="G249" i="11" s="1"/>
  <c r="H249" i="11" s="1"/>
  <c r="I249" i="11" s="1"/>
  <c r="E245" i="11"/>
  <c r="F245" i="11" s="1"/>
  <c r="G245" i="11" s="1"/>
  <c r="H245" i="11" s="1"/>
  <c r="I245" i="11" s="1"/>
  <c r="E244" i="11" l="1"/>
  <c r="F244" i="11" s="1"/>
  <c r="G244" i="11" s="1"/>
  <c r="H244" i="11" s="1"/>
  <c r="I244" i="11" s="1"/>
  <c r="D248" i="11"/>
  <c r="E248" i="11" s="1"/>
  <c r="F248" i="11" s="1"/>
  <c r="G248" i="11" s="1"/>
  <c r="H248" i="11" s="1"/>
  <c r="I248" i="11" s="1"/>
  <c r="BW216" i="11" l="1"/>
  <c r="BX216" i="11"/>
  <c r="BY216" i="11"/>
  <c r="BZ216" i="11"/>
  <c r="CA216" i="11"/>
  <c r="CB216" i="11"/>
  <c r="CC216" i="11"/>
  <c r="CD216" i="11"/>
  <c r="BW217" i="11"/>
  <c r="BX217" i="11"/>
  <c r="BY217" i="11"/>
  <c r="BZ217" i="11"/>
  <c r="CA217" i="11"/>
  <c r="CB217" i="11"/>
  <c r="CC217" i="11"/>
  <c r="CD217" i="11"/>
  <c r="BW218" i="11"/>
  <c r="BX218" i="11"/>
  <c r="BY218" i="11"/>
  <c r="BZ218" i="11"/>
  <c r="CA218" i="11"/>
  <c r="CB218" i="11"/>
  <c r="CC218" i="11"/>
  <c r="CD218" i="11"/>
  <c r="BW219" i="11"/>
  <c r="BX219" i="11"/>
  <c r="BY219" i="11"/>
  <c r="BZ219" i="11"/>
  <c r="CA219" i="11"/>
  <c r="CB219" i="11"/>
  <c r="CC219" i="11"/>
  <c r="CD219" i="11"/>
  <c r="BW220" i="11"/>
  <c r="BX220" i="11"/>
  <c r="BY220" i="11"/>
  <c r="BZ220" i="11"/>
  <c r="CA220" i="11"/>
  <c r="CB220" i="11"/>
  <c r="CC220" i="11"/>
  <c r="CD220" i="11"/>
  <c r="BW221" i="11"/>
  <c r="BX221" i="11"/>
  <c r="BY221" i="11"/>
  <c r="BZ221" i="11"/>
  <c r="CA221" i="11"/>
  <c r="CB221" i="11"/>
  <c r="CC221" i="11"/>
  <c r="CD221" i="11"/>
  <c r="BW222" i="11"/>
  <c r="BX222" i="11"/>
  <c r="BY222" i="11"/>
  <c r="BZ222" i="11"/>
  <c r="CA222" i="11"/>
  <c r="CB222" i="11"/>
  <c r="CC222" i="11"/>
  <c r="CD222" i="11"/>
  <c r="BW223" i="11"/>
  <c r="BX223" i="11"/>
  <c r="BY223" i="11"/>
  <c r="BZ223" i="11"/>
  <c r="CA223" i="11"/>
  <c r="CB223" i="11"/>
  <c r="CC223" i="11"/>
  <c r="CD223" i="11"/>
  <c r="BW224" i="11"/>
  <c r="BX224" i="11"/>
  <c r="BY224" i="11"/>
  <c r="BZ224" i="11"/>
  <c r="CA224" i="11"/>
  <c r="CB224" i="11"/>
  <c r="CC224" i="11"/>
  <c r="CD224" i="11"/>
  <c r="BW225" i="11"/>
  <c r="BX225" i="11"/>
  <c r="BY225" i="11"/>
  <c r="BZ225" i="11"/>
  <c r="CA225" i="11"/>
  <c r="CB225" i="11"/>
  <c r="CC225" i="11"/>
  <c r="CD225" i="11"/>
  <c r="BW226" i="11"/>
  <c r="BX226" i="11"/>
  <c r="BY226" i="11"/>
  <c r="BZ226" i="11"/>
  <c r="CA226" i="11"/>
  <c r="CB226" i="11"/>
  <c r="CC226" i="11"/>
  <c r="CD226" i="11"/>
  <c r="BW227" i="11"/>
  <c r="BX227" i="11"/>
  <c r="BY227" i="11"/>
  <c r="BZ227" i="11"/>
  <c r="CA227" i="11"/>
  <c r="CB227" i="11"/>
  <c r="CC227" i="11"/>
  <c r="CD227" i="11"/>
  <c r="BW228" i="11"/>
  <c r="BX228" i="11"/>
  <c r="BY228" i="11"/>
  <c r="BZ228" i="11"/>
  <c r="CA228" i="11"/>
  <c r="CB228" i="11"/>
  <c r="CC228" i="11"/>
  <c r="CD228" i="11"/>
  <c r="BW229" i="11"/>
  <c r="BX229" i="11"/>
  <c r="BY229" i="11"/>
  <c r="BZ229" i="11"/>
  <c r="CA229" i="11"/>
  <c r="CB229" i="11"/>
  <c r="CC229" i="11"/>
  <c r="CD229" i="11"/>
  <c r="BW230" i="11"/>
  <c r="BX230" i="11"/>
  <c r="BY230" i="11"/>
  <c r="BZ230" i="11"/>
  <c r="CA230" i="11"/>
  <c r="CB230" i="11"/>
  <c r="CC230" i="11"/>
  <c r="CD230" i="11"/>
  <c r="BW231" i="11"/>
  <c r="BX231" i="11"/>
  <c r="BY231" i="11"/>
  <c r="BZ231" i="11"/>
  <c r="CA231" i="11"/>
  <c r="CB231" i="11"/>
  <c r="CC231" i="11"/>
  <c r="CD231" i="11"/>
  <c r="BW232" i="11"/>
  <c r="BX232" i="11"/>
  <c r="BY232" i="11"/>
  <c r="BZ232" i="11"/>
  <c r="CA232" i="11"/>
  <c r="CB232" i="11"/>
  <c r="CC232" i="11"/>
  <c r="CD232" i="11"/>
  <c r="BW233" i="11"/>
  <c r="BX233" i="11"/>
  <c r="BY233" i="11"/>
  <c r="BZ233" i="11"/>
  <c r="CA233" i="11"/>
  <c r="CB233" i="11"/>
  <c r="CC233" i="11"/>
  <c r="CD233" i="11"/>
  <c r="BW234" i="11"/>
  <c r="BX234" i="11"/>
  <c r="BY234" i="11"/>
  <c r="BZ234" i="11"/>
  <c r="CA234" i="11"/>
  <c r="CB234" i="11"/>
  <c r="CC234" i="11"/>
  <c r="CD234" i="11"/>
  <c r="BW235" i="11"/>
  <c r="BX235" i="11"/>
  <c r="BY235" i="11"/>
  <c r="BZ235" i="11"/>
  <c r="CA235" i="11"/>
  <c r="CB235" i="11"/>
  <c r="CC235" i="11"/>
  <c r="CD235" i="11"/>
  <c r="BW236" i="11"/>
  <c r="BX236" i="11"/>
  <c r="BY236" i="11"/>
  <c r="BZ236" i="11"/>
  <c r="CA236" i="11"/>
  <c r="CB236" i="11"/>
  <c r="CC236" i="11"/>
  <c r="CD236" i="11"/>
  <c r="BW237" i="11"/>
  <c r="BX237" i="11"/>
  <c r="BY237" i="11"/>
  <c r="BZ237" i="11"/>
  <c r="CA237" i="11"/>
  <c r="CB237" i="11"/>
  <c r="CC237" i="11"/>
  <c r="CD237" i="11"/>
  <c r="BW238" i="11"/>
  <c r="BX238" i="11"/>
  <c r="BY238" i="11"/>
  <c r="BZ238" i="11"/>
  <c r="CA238" i="11"/>
  <c r="CB238" i="11"/>
  <c r="CC238" i="11"/>
  <c r="CD238" i="11"/>
  <c r="BW239" i="11"/>
  <c r="BX239" i="11"/>
  <c r="BY239" i="11"/>
  <c r="BZ239" i="11"/>
  <c r="CA239" i="11"/>
  <c r="CB239" i="11"/>
  <c r="CC239" i="11"/>
  <c r="CD239" i="11"/>
  <c r="BW240" i="11"/>
  <c r="BX240" i="11"/>
  <c r="BY240" i="11"/>
  <c r="BZ240" i="11"/>
  <c r="CA240" i="11"/>
  <c r="CB240" i="11"/>
  <c r="CC240" i="11"/>
  <c r="CD240" i="11"/>
  <c r="BW241" i="11"/>
  <c r="BX241" i="11"/>
  <c r="BY241" i="11"/>
  <c r="BZ241" i="11"/>
  <c r="CA241" i="11"/>
  <c r="CB241" i="11"/>
  <c r="CC241" i="11"/>
  <c r="CD241" i="11"/>
  <c r="BW242" i="11"/>
  <c r="BX242" i="11"/>
  <c r="BY242" i="11"/>
  <c r="BZ242" i="11"/>
  <c r="CA242" i="11"/>
  <c r="CB242" i="11"/>
  <c r="CC242" i="11"/>
  <c r="CD242" i="11"/>
  <c r="BW243" i="11"/>
  <c r="BX243" i="11"/>
  <c r="BY243" i="11"/>
  <c r="BZ243" i="11"/>
  <c r="CA243" i="11"/>
  <c r="CB243" i="11"/>
  <c r="CC243" i="11"/>
  <c r="CD243" i="11"/>
  <c r="BW244" i="11"/>
  <c r="BX244" i="11"/>
  <c r="BY244" i="11"/>
  <c r="BZ244" i="11"/>
  <c r="CA244" i="11"/>
  <c r="CB244" i="11"/>
  <c r="CC244" i="11"/>
  <c r="CD244" i="11"/>
  <c r="BW245" i="11"/>
  <c r="BX245" i="11"/>
  <c r="BY245" i="11"/>
  <c r="BZ245" i="11"/>
  <c r="CA245" i="11"/>
  <c r="CB245" i="11"/>
  <c r="CC245" i="11"/>
  <c r="CD245" i="11"/>
  <c r="BW246" i="11"/>
  <c r="BX246" i="11"/>
  <c r="BY246" i="11"/>
  <c r="BZ246" i="11"/>
  <c r="CA246" i="11"/>
  <c r="CB246" i="11"/>
  <c r="CC246" i="11"/>
  <c r="CD246" i="11"/>
  <c r="BW247" i="11"/>
  <c r="BX247" i="11"/>
  <c r="BY247" i="11"/>
  <c r="BZ247" i="11"/>
  <c r="CA247" i="11"/>
  <c r="CB247" i="11"/>
  <c r="CC247" i="11"/>
  <c r="CD247" i="11"/>
  <c r="BW248" i="11"/>
  <c r="BX248" i="11"/>
  <c r="BY248" i="11"/>
  <c r="BZ248" i="11"/>
  <c r="CA248" i="11"/>
  <c r="CB248" i="11"/>
  <c r="CC248" i="11"/>
  <c r="CD248" i="11"/>
  <c r="BW249" i="11"/>
  <c r="BX249" i="11"/>
  <c r="BY249" i="11"/>
  <c r="BZ249" i="11"/>
  <c r="CA249" i="11"/>
  <c r="CB249" i="11"/>
  <c r="CC249" i="11"/>
  <c r="CD249" i="11"/>
  <c r="BW250" i="11"/>
  <c r="BX250" i="11"/>
  <c r="BY250" i="11"/>
  <c r="BZ250" i="11"/>
  <c r="CA250" i="11"/>
  <c r="CB250" i="11"/>
  <c r="CC250" i="11"/>
  <c r="CD250" i="11"/>
  <c r="BW251" i="11"/>
  <c r="BX251" i="11"/>
  <c r="BY251" i="11"/>
  <c r="BZ251" i="11"/>
  <c r="CA251" i="11"/>
  <c r="CB251" i="11"/>
  <c r="CC251" i="11"/>
  <c r="CD251" i="11"/>
  <c r="BE216" i="11"/>
  <c r="BF216" i="11"/>
  <c r="BG216" i="11"/>
  <c r="BH216" i="11"/>
  <c r="BI216" i="11"/>
  <c r="BJ216" i="11"/>
  <c r="BK216" i="11"/>
  <c r="BL216" i="11"/>
  <c r="BE217" i="11"/>
  <c r="BF217" i="11"/>
  <c r="BG217" i="11"/>
  <c r="BH217" i="11"/>
  <c r="BI217" i="11"/>
  <c r="BJ217" i="11"/>
  <c r="BK217" i="11"/>
  <c r="BL217" i="11"/>
  <c r="BE218" i="11"/>
  <c r="BF218" i="11"/>
  <c r="BG218" i="11"/>
  <c r="BH218" i="11"/>
  <c r="BI218" i="11"/>
  <c r="BJ218" i="11"/>
  <c r="BK218" i="11"/>
  <c r="BL218" i="11"/>
  <c r="BE219" i="11"/>
  <c r="BF219" i="11"/>
  <c r="BG219" i="11"/>
  <c r="BH219" i="11"/>
  <c r="BI219" i="11"/>
  <c r="BJ219" i="11"/>
  <c r="BK219" i="11"/>
  <c r="BL219" i="11"/>
  <c r="BE220" i="11"/>
  <c r="BF220" i="11"/>
  <c r="BG220" i="11"/>
  <c r="BH220" i="11"/>
  <c r="BI220" i="11"/>
  <c r="BJ220" i="11"/>
  <c r="BK220" i="11"/>
  <c r="BL220" i="11"/>
  <c r="BE221" i="11"/>
  <c r="BF221" i="11"/>
  <c r="BG221" i="11"/>
  <c r="BH221" i="11"/>
  <c r="BI221" i="11"/>
  <c r="BJ221" i="11"/>
  <c r="BK221" i="11"/>
  <c r="BL221" i="11"/>
  <c r="BE222" i="11"/>
  <c r="BF222" i="11"/>
  <c r="BG222" i="11"/>
  <c r="BH222" i="11"/>
  <c r="BI222" i="11"/>
  <c r="BJ222" i="11"/>
  <c r="BK222" i="11"/>
  <c r="BL222" i="11"/>
  <c r="BE223" i="11"/>
  <c r="BF223" i="11"/>
  <c r="BG223" i="11"/>
  <c r="BH223" i="11"/>
  <c r="BI223" i="11"/>
  <c r="BJ223" i="11"/>
  <c r="BK223" i="11"/>
  <c r="BL223" i="11"/>
  <c r="BE224" i="11"/>
  <c r="BF224" i="11"/>
  <c r="BG224" i="11"/>
  <c r="BH224" i="11"/>
  <c r="BI224" i="11"/>
  <c r="BJ224" i="11"/>
  <c r="BK224" i="11"/>
  <c r="BL224" i="11"/>
  <c r="BE225" i="11"/>
  <c r="BF225" i="11"/>
  <c r="BG225" i="11"/>
  <c r="BH225" i="11"/>
  <c r="BI225" i="11"/>
  <c r="BJ225" i="11"/>
  <c r="BK225" i="11"/>
  <c r="BL225" i="11"/>
  <c r="BE226" i="11"/>
  <c r="BF226" i="11"/>
  <c r="BG226" i="11"/>
  <c r="BH226" i="11"/>
  <c r="BI226" i="11"/>
  <c r="BJ226" i="11"/>
  <c r="BK226" i="11"/>
  <c r="BL226" i="11"/>
  <c r="BE227" i="11"/>
  <c r="BF227" i="11"/>
  <c r="BG227" i="11"/>
  <c r="BH227" i="11"/>
  <c r="BI227" i="11"/>
  <c r="BJ227" i="11"/>
  <c r="BK227" i="11"/>
  <c r="BL227" i="11"/>
  <c r="BE228" i="11"/>
  <c r="BF228" i="11"/>
  <c r="BG228" i="11"/>
  <c r="BH228" i="11"/>
  <c r="BI228" i="11"/>
  <c r="BJ228" i="11"/>
  <c r="BK228" i="11"/>
  <c r="BL228" i="11"/>
  <c r="BE229" i="11"/>
  <c r="BF229" i="11"/>
  <c r="BG229" i="11"/>
  <c r="BH229" i="11"/>
  <c r="BI229" i="11"/>
  <c r="BJ229" i="11"/>
  <c r="BK229" i="11"/>
  <c r="BL229" i="11"/>
  <c r="BE230" i="11"/>
  <c r="BF230" i="11"/>
  <c r="BG230" i="11"/>
  <c r="BH230" i="11"/>
  <c r="BI230" i="11"/>
  <c r="BJ230" i="11"/>
  <c r="BK230" i="11"/>
  <c r="BL230" i="11"/>
  <c r="BE231" i="11"/>
  <c r="BF231" i="11"/>
  <c r="BG231" i="11"/>
  <c r="BH231" i="11"/>
  <c r="BI231" i="11"/>
  <c r="BJ231" i="11"/>
  <c r="BK231" i="11"/>
  <c r="BL231" i="11"/>
  <c r="BE232" i="11"/>
  <c r="BF232" i="11"/>
  <c r="BG232" i="11"/>
  <c r="BH232" i="11"/>
  <c r="BI232" i="11"/>
  <c r="BJ232" i="11"/>
  <c r="BK232" i="11"/>
  <c r="BL232" i="11"/>
  <c r="BE233" i="11"/>
  <c r="BF233" i="11"/>
  <c r="BG233" i="11"/>
  <c r="BH233" i="11"/>
  <c r="BI233" i="11"/>
  <c r="BJ233" i="11"/>
  <c r="BK233" i="11"/>
  <c r="BL233" i="11"/>
  <c r="BE234" i="11"/>
  <c r="BF234" i="11"/>
  <c r="BG234" i="11"/>
  <c r="BH234" i="11"/>
  <c r="BI234" i="11"/>
  <c r="BJ234" i="11"/>
  <c r="BK234" i="11"/>
  <c r="BL234" i="11"/>
  <c r="BE235" i="11"/>
  <c r="BF235" i="11"/>
  <c r="BG235" i="11"/>
  <c r="BH235" i="11"/>
  <c r="BI235" i="11"/>
  <c r="BJ235" i="11"/>
  <c r="BK235" i="11"/>
  <c r="BL235" i="11"/>
  <c r="BE236" i="11"/>
  <c r="BF236" i="11"/>
  <c r="BG236" i="11"/>
  <c r="BH236" i="11"/>
  <c r="BI236" i="11"/>
  <c r="BJ236" i="11"/>
  <c r="BK236" i="11"/>
  <c r="BL236" i="11"/>
  <c r="BE237" i="11"/>
  <c r="BF237" i="11"/>
  <c r="BG237" i="11"/>
  <c r="BH237" i="11"/>
  <c r="BI237" i="11"/>
  <c r="BJ237" i="11"/>
  <c r="BK237" i="11"/>
  <c r="BL237" i="11"/>
  <c r="BE238" i="11"/>
  <c r="BF238" i="11"/>
  <c r="BG238" i="11"/>
  <c r="BH238" i="11"/>
  <c r="BI238" i="11"/>
  <c r="BJ238" i="11"/>
  <c r="BK238" i="11"/>
  <c r="BL238" i="11"/>
  <c r="BE239" i="11"/>
  <c r="BF239" i="11"/>
  <c r="BG239" i="11"/>
  <c r="BH239" i="11"/>
  <c r="BI239" i="11"/>
  <c r="BJ239" i="11"/>
  <c r="BK239" i="11"/>
  <c r="BL239" i="11"/>
  <c r="BE240" i="11"/>
  <c r="BF240" i="11"/>
  <c r="BG240" i="11"/>
  <c r="BH240" i="11"/>
  <c r="BI240" i="11"/>
  <c r="BJ240" i="11"/>
  <c r="BK240" i="11"/>
  <c r="BL240" i="11"/>
  <c r="BE241" i="11"/>
  <c r="BF241" i="11"/>
  <c r="BG241" i="11"/>
  <c r="BH241" i="11"/>
  <c r="BI241" i="11"/>
  <c r="BJ241" i="11"/>
  <c r="BK241" i="11"/>
  <c r="BL241" i="11"/>
  <c r="BE242" i="11"/>
  <c r="BF242" i="11"/>
  <c r="BG242" i="11"/>
  <c r="BH242" i="11"/>
  <c r="BI242" i="11"/>
  <c r="BJ242" i="11"/>
  <c r="BK242" i="11"/>
  <c r="BL242" i="11"/>
  <c r="BE243" i="11"/>
  <c r="BF243" i="11"/>
  <c r="BG243" i="11"/>
  <c r="BH243" i="11"/>
  <c r="BI243" i="11"/>
  <c r="BJ243" i="11"/>
  <c r="BK243" i="11"/>
  <c r="BL243" i="11"/>
  <c r="BE244" i="11"/>
  <c r="BF244" i="11"/>
  <c r="BG244" i="11"/>
  <c r="BH244" i="11"/>
  <c r="BI244" i="11"/>
  <c r="BJ244" i="11"/>
  <c r="BK244" i="11"/>
  <c r="BL244" i="11"/>
  <c r="BE245" i="11"/>
  <c r="BF245" i="11"/>
  <c r="BG245" i="11"/>
  <c r="BH245" i="11"/>
  <c r="BI245" i="11"/>
  <c r="BJ245" i="11"/>
  <c r="BK245" i="11"/>
  <c r="BL245" i="11"/>
  <c r="BE246" i="11"/>
  <c r="BF246" i="11"/>
  <c r="BG246" i="11"/>
  <c r="BH246" i="11"/>
  <c r="BI246" i="11"/>
  <c r="BJ246" i="11"/>
  <c r="BK246" i="11"/>
  <c r="BL246" i="11"/>
  <c r="BE247" i="11"/>
  <c r="BF247" i="11"/>
  <c r="BG247" i="11"/>
  <c r="BH247" i="11"/>
  <c r="BI247" i="11"/>
  <c r="BJ247" i="11"/>
  <c r="BK247" i="11"/>
  <c r="BL247" i="11"/>
  <c r="BE248" i="11"/>
  <c r="BF248" i="11"/>
  <c r="BG248" i="11"/>
  <c r="BH248" i="11"/>
  <c r="BI248" i="11"/>
  <c r="BJ248" i="11"/>
  <c r="BK248" i="11"/>
  <c r="BL248" i="11"/>
  <c r="BE249" i="11"/>
  <c r="BF249" i="11"/>
  <c r="BG249" i="11"/>
  <c r="BH249" i="11"/>
  <c r="BI249" i="11"/>
  <c r="BJ249" i="11"/>
  <c r="BK249" i="11"/>
  <c r="BL249" i="11"/>
  <c r="BD217" i="11"/>
  <c r="BD218" i="11"/>
  <c r="BD219" i="11"/>
  <c r="BD220" i="11"/>
  <c r="BD221" i="11"/>
  <c r="BD222" i="11"/>
  <c r="BD223" i="11"/>
  <c r="BD224" i="11"/>
  <c r="BD225" i="11"/>
  <c r="BD226" i="11"/>
  <c r="BD227" i="11"/>
  <c r="BD228" i="11"/>
  <c r="BD229" i="11"/>
  <c r="BD230" i="11"/>
  <c r="BD231" i="11"/>
  <c r="BD232" i="11"/>
  <c r="BD233" i="11"/>
  <c r="BD234" i="11"/>
  <c r="BD235" i="11"/>
  <c r="BD236" i="11"/>
  <c r="BD237" i="11"/>
  <c r="BD238" i="11"/>
  <c r="BD239" i="11"/>
  <c r="BD240" i="11"/>
  <c r="BD241" i="11"/>
  <c r="BD242" i="11"/>
  <c r="BD243" i="11"/>
  <c r="BD244" i="11"/>
  <c r="BD245" i="11"/>
  <c r="BD246" i="11"/>
  <c r="BD247" i="11"/>
  <c r="BD248" i="11"/>
  <c r="BD249" i="11"/>
  <c r="BD216" i="11"/>
  <c r="AV216" i="11"/>
  <c r="AW216" i="11"/>
  <c r="AX216" i="11"/>
  <c r="AY216" i="11"/>
  <c r="AZ216" i="11"/>
  <c r="BA216" i="11"/>
  <c r="BB216" i="11"/>
  <c r="BC216" i="11"/>
  <c r="AV217" i="11"/>
  <c r="AW217" i="11"/>
  <c r="AX217" i="11"/>
  <c r="AY217" i="11"/>
  <c r="AZ217" i="11"/>
  <c r="BA217" i="11"/>
  <c r="BB217" i="11"/>
  <c r="BC217" i="11"/>
  <c r="AV218" i="11"/>
  <c r="AW218" i="11"/>
  <c r="AX218" i="11"/>
  <c r="AY218" i="11"/>
  <c r="AZ218" i="11"/>
  <c r="BA218" i="11"/>
  <c r="BB218" i="11"/>
  <c r="BC218" i="11"/>
  <c r="AV219" i="11"/>
  <c r="AW219" i="11"/>
  <c r="AX219" i="11"/>
  <c r="AY219" i="11"/>
  <c r="AZ219" i="11"/>
  <c r="BA219" i="11"/>
  <c r="BB219" i="11"/>
  <c r="BC219" i="11"/>
  <c r="AV220" i="11"/>
  <c r="AW220" i="11"/>
  <c r="AX220" i="11"/>
  <c r="AY220" i="11"/>
  <c r="AZ220" i="11"/>
  <c r="BA220" i="11"/>
  <c r="BB220" i="11"/>
  <c r="BC220" i="11"/>
  <c r="AV221" i="11"/>
  <c r="AW221" i="11"/>
  <c r="AX221" i="11"/>
  <c r="AY221" i="11"/>
  <c r="AZ221" i="11"/>
  <c r="BA221" i="11"/>
  <c r="BB221" i="11"/>
  <c r="BC221" i="11"/>
  <c r="AV222" i="11"/>
  <c r="AW222" i="11"/>
  <c r="AX222" i="11"/>
  <c r="AY222" i="11"/>
  <c r="AZ222" i="11"/>
  <c r="BA222" i="11"/>
  <c r="BB222" i="11"/>
  <c r="BC222" i="11"/>
  <c r="AV223" i="11"/>
  <c r="AW223" i="11"/>
  <c r="AX223" i="11"/>
  <c r="AY223" i="11"/>
  <c r="AZ223" i="11"/>
  <c r="BA223" i="11"/>
  <c r="BB223" i="11"/>
  <c r="BC223" i="11"/>
  <c r="AV224" i="11"/>
  <c r="AW224" i="11"/>
  <c r="AX224" i="11"/>
  <c r="AY224" i="11"/>
  <c r="AZ224" i="11"/>
  <c r="BA224" i="11"/>
  <c r="BB224" i="11"/>
  <c r="BC224" i="11"/>
  <c r="AV225" i="11"/>
  <c r="AW225" i="11"/>
  <c r="AX225" i="11"/>
  <c r="AY225" i="11"/>
  <c r="AZ225" i="11"/>
  <c r="BA225" i="11"/>
  <c r="BB225" i="11"/>
  <c r="BC225" i="11"/>
  <c r="AV226" i="11"/>
  <c r="AW226" i="11"/>
  <c r="AX226" i="11"/>
  <c r="AY226" i="11"/>
  <c r="AZ226" i="11"/>
  <c r="BA226" i="11"/>
  <c r="BB226" i="11"/>
  <c r="BC226" i="11"/>
  <c r="AV227" i="11"/>
  <c r="AW227" i="11"/>
  <c r="AX227" i="11"/>
  <c r="AY227" i="11"/>
  <c r="AZ227" i="11"/>
  <c r="BA227" i="11"/>
  <c r="BB227" i="11"/>
  <c r="BC227" i="11"/>
  <c r="AV228" i="11"/>
  <c r="AW228" i="11"/>
  <c r="AX228" i="11"/>
  <c r="AY228" i="11"/>
  <c r="AZ228" i="11"/>
  <c r="BA228" i="11"/>
  <c r="BB228" i="11"/>
  <c r="BC228" i="11"/>
  <c r="AV229" i="11"/>
  <c r="AW229" i="11"/>
  <c r="AX229" i="11"/>
  <c r="AY229" i="11"/>
  <c r="AZ229" i="11"/>
  <c r="BA229" i="11"/>
  <c r="BB229" i="11"/>
  <c r="BC229" i="11"/>
  <c r="AV230" i="11"/>
  <c r="AW230" i="11"/>
  <c r="AX230" i="11"/>
  <c r="AY230" i="11"/>
  <c r="AZ230" i="11"/>
  <c r="BA230" i="11"/>
  <c r="BB230" i="11"/>
  <c r="BC230" i="11"/>
  <c r="AV231" i="11"/>
  <c r="AW231" i="11"/>
  <c r="AX231" i="11"/>
  <c r="AY231" i="11"/>
  <c r="AZ231" i="11"/>
  <c r="BA231" i="11"/>
  <c r="BB231" i="11"/>
  <c r="BC231" i="11"/>
  <c r="AV232" i="11"/>
  <c r="AW232" i="11"/>
  <c r="AX232" i="11"/>
  <c r="AY232" i="11"/>
  <c r="AZ232" i="11"/>
  <c r="BA232" i="11"/>
  <c r="BB232" i="11"/>
  <c r="BC232" i="11"/>
  <c r="AV233" i="11"/>
  <c r="AW233" i="11"/>
  <c r="AX233" i="11"/>
  <c r="AY233" i="11"/>
  <c r="AZ233" i="11"/>
  <c r="BA233" i="11"/>
  <c r="BB233" i="11"/>
  <c r="BC233" i="11"/>
  <c r="AV234" i="11"/>
  <c r="AW234" i="11"/>
  <c r="AX234" i="11"/>
  <c r="AY234" i="11"/>
  <c r="AZ234" i="11"/>
  <c r="BA234" i="11"/>
  <c r="BB234" i="11"/>
  <c r="BC234" i="11"/>
  <c r="AV235" i="11"/>
  <c r="AW235" i="11"/>
  <c r="AX235" i="11"/>
  <c r="AY235" i="11"/>
  <c r="AZ235" i="11"/>
  <c r="BA235" i="11"/>
  <c r="BB235" i="11"/>
  <c r="BC235" i="11"/>
  <c r="AV236" i="11"/>
  <c r="AW236" i="11"/>
  <c r="AX236" i="11"/>
  <c r="AY236" i="11"/>
  <c r="AZ236" i="11"/>
  <c r="BA236" i="11"/>
  <c r="BB236" i="11"/>
  <c r="BC236" i="11"/>
  <c r="AV237" i="11"/>
  <c r="AW237" i="11"/>
  <c r="AX237" i="11"/>
  <c r="AY237" i="11"/>
  <c r="AZ237" i="11"/>
  <c r="BA237" i="11"/>
  <c r="BB237" i="11"/>
  <c r="BC237" i="11"/>
  <c r="AV238" i="11"/>
  <c r="AW238" i="11"/>
  <c r="AX238" i="11"/>
  <c r="AY238" i="11"/>
  <c r="AZ238" i="11"/>
  <c r="BA238" i="11"/>
  <c r="BB238" i="11"/>
  <c r="BC238" i="11"/>
  <c r="AV239" i="11"/>
  <c r="AW239" i="11"/>
  <c r="AX239" i="11"/>
  <c r="AY239" i="11"/>
  <c r="AZ239" i="11"/>
  <c r="BA239" i="11"/>
  <c r="BB239" i="11"/>
  <c r="BC239" i="11"/>
  <c r="AV240" i="11"/>
  <c r="AW240" i="11"/>
  <c r="AX240" i="11"/>
  <c r="AY240" i="11"/>
  <c r="AZ240" i="11"/>
  <c r="BA240" i="11"/>
  <c r="BB240" i="11"/>
  <c r="BC240" i="11"/>
  <c r="AV241" i="11"/>
  <c r="AW241" i="11"/>
  <c r="AX241" i="11"/>
  <c r="AY241" i="11"/>
  <c r="AZ241" i="11"/>
  <c r="BA241" i="11"/>
  <c r="BB241" i="11"/>
  <c r="BC241" i="11"/>
  <c r="AV242" i="11"/>
  <c r="AW242" i="11"/>
  <c r="AX242" i="11"/>
  <c r="AY242" i="11"/>
  <c r="AZ242" i="11"/>
  <c r="BA242" i="11"/>
  <c r="BB242" i="11"/>
  <c r="BC242" i="11"/>
  <c r="AV243" i="11"/>
  <c r="AW243" i="11"/>
  <c r="AX243" i="11"/>
  <c r="AY243" i="11"/>
  <c r="AZ243" i="11"/>
  <c r="BA243" i="11"/>
  <c r="BB243" i="11"/>
  <c r="BC243" i="11"/>
  <c r="AV244" i="11"/>
  <c r="AW244" i="11"/>
  <c r="AX244" i="11"/>
  <c r="AY244" i="11"/>
  <c r="AZ244" i="11"/>
  <c r="BA244" i="11"/>
  <c r="BB244" i="11"/>
  <c r="BC244" i="11"/>
  <c r="AV245" i="11"/>
  <c r="AW245" i="11"/>
  <c r="AX245" i="11"/>
  <c r="AY245" i="11"/>
  <c r="AZ245" i="11"/>
  <c r="BA245" i="11"/>
  <c r="BB245" i="11"/>
  <c r="BC245" i="11"/>
  <c r="AV246" i="11"/>
  <c r="AW246" i="11"/>
  <c r="AX246" i="11"/>
  <c r="AY246" i="11"/>
  <c r="AZ246" i="11"/>
  <c r="BA246" i="11"/>
  <c r="BB246" i="11"/>
  <c r="BC246" i="11"/>
  <c r="AV247" i="11"/>
  <c r="AW247" i="11"/>
  <c r="AX247" i="11"/>
  <c r="AY247" i="11"/>
  <c r="AZ247" i="11"/>
  <c r="BA247" i="11"/>
  <c r="BB247" i="11"/>
  <c r="BC247" i="11"/>
  <c r="AV248" i="11"/>
  <c r="AW248" i="11"/>
  <c r="AX248" i="11"/>
  <c r="AY248" i="11"/>
  <c r="AZ248" i="11"/>
  <c r="BA248" i="11"/>
  <c r="BB248" i="11"/>
  <c r="BC248" i="11"/>
  <c r="AV249" i="11"/>
  <c r="AW249" i="11"/>
  <c r="AX249" i="11"/>
  <c r="AY249" i="11"/>
  <c r="AZ249" i="11"/>
  <c r="BA249" i="11"/>
  <c r="BB249" i="11"/>
  <c r="BC249" i="11"/>
  <c r="AV250" i="11"/>
  <c r="AW250" i="11"/>
  <c r="AX250" i="11"/>
  <c r="AY250" i="11"/>
  <c r="AZ250" i="11"/>
  <c r="BA250" i="11"/>
  <c r="BB250" i="11"/>
  <c r="BC250" i="11"/>
  <c r="AV251" i="11"/>
  <c r="AW251" i="11"/>
  <c r="AX251" i="11"/>
  <c r="AY251" i="11"/>
  <c r="AZ251" i="11"/>
  <c r="BA251" i="11"/>
  <c r="BB251" i="11"/>
  <c r="BC251" i="11"/>
  <c r="AD216" i="11"/>
  <c r="AE216" i="11"/>
  <c r="AF216" i="11"/>
  <c r="AG216" i="11"/>
  <c r="AH216" i="11"/>
  <c r="AI216" i="11"/>
  <c r="AJ216" i="11"/>
  <c r="AK216" i="11"/>
  <c r="AD217" i="11"/>
  <c r="AE217" i="11"/>
  <c r="AF217" i="11"/>
  <c r="AG217" i="11"/>
  <c r="AH217" i="11"/>
  <c r="AI217" i="11"/>
  <c r="AJ217" i="11"/>
  <c r="AK217" i="11"/>
  <c r="AD218" i="11"/>
  <c r="AE218" i="11"/>
  <c r="AF218" i="11"/>
  <c r="AG218" i="11"/>
  <c r="AH218" i="11"/>
  <c r="AI218" i="11"/>
  <c r="AJ218" i="11"/>
  <c r="AK218" i="11"/>
  <c r="AD219" i="11"/>
  <c r="AE219" i="11"/>
  <c r="AF219" i="11"/>
  <c r="AG219" i="11"/>
  <c r="AH219" i="11"/>
  <c r="AI219" i="11"/>
  <c r="AJ219" i="11"/>
  <c r="AK219" i="11"/>
  <c r="AD220" i="11"/>
  <c r="AE220" i="11"/>
  <c r="AF220" i="11"/>
  <c r="AG220" i="11"/>
  <c r="AH220" i="11"/>
  <c r="AI220" i="11"/>
  <c r="AJ220" i="11"/>
  <c r="AK220" i="11"/>
  <c r="AD221" i="11"/>
  <c r="AE221" i="11"/>
  <c r="AF221" i="11"/>
  <c r="AG221" i="11"/>
  <c r="AH221" i="11"/>
  <c r="AI221" i="11"/>
  <c r="AJ221" i="11"/>
  <c r="AK221" i="11"/>
  <c r="AD222" i="11"/>
  <c r="AE222" i="11"/>
  <c r="AF222" i="11"/>
  <c r="AG222" i="11"/>
  <c r="AH222" i="11"/>
  <c r="AI222" i="11"/>
  <c r="AJ222" i="11"/>
  <c r="AK222" i="11"/>
  <c r="AD223" i="11"/>
  <c r="AE223" i="11"/>
  <c r="AF223" i="11"/>
  <c r="AG223" i="11"/>
  <c r="AH223" i="11"/>
  <c r="AI223" i="11"/>
  <c r="AJ223" i="11"/>
  <c r="AK223" i="11"/>
  <c r="AD224" i="11"/>
  <c r="AE224" i="11"/>
  <c r="AF224" i="11"/>
  <c r="AG224" i="11"/>
  <c r="AH224" i="11"/>
  <c r="AI224" i="11"/>
  <c r="AJ224" i="11"/>
  <c r="AK224" i="11"/>
  <c r="AD225" i="11"/>
  <c r="AE225" i="11"/>
  <c r="AF225" i="11"/>
  <c r="AG225" i="11"/>
  <c r="AH225" i="11"/>
  <c r="AI225" i="11"/>
  <c r="AJ225" i="11"/>
  <c r="AK225" i="11"/>
  <c r="AD226" i="11"/>
  <c r="AE226" i="11"/>
  <c r="AF226" i="11"/>
  <c r="AG226" i="11"/>
  <c r="AH226" i="11"/>
  <c r="AI226" i="11"/>
  <c r="AJ226" i="11"/>
  <c r="AK226" i="11"/>
  <c r="AD227" i="11"/>
  <c r="AE227" i="11"/>
  <c r="AF227" i="11"/>
  <c r="AG227" i="11"/>
  <c r="AH227" i="11"/>
  <c r="AI227" i="11"/>
  <c r="AJ227" i="11"/>
  <c r="AK227" i="11"/>
  <c r="AD228" i="11"/>
  <c r="AE228" i="11"/>
  <c r="AF228" i="11"/>
  <c r="AG228" i="11"/>
  <c r="AH228" i="11"/>
  <c r="AI228" i="11"/>
  <c r="AJ228" i="11"/>
  <c r="AK228" i="11"/>
  <c r="AD229" i="11"/>
  <c r="AE229" i="11"/>
  <c r="AF229" i="11"/>
  <c r="AG229" i="11"/>
  <c r="AH229" i="11"/>
  <c r="AI229" i="11"/>
  <c r="AJ229" i="11"/>
  <c r="AK229" i="11"/>
  <c r="AD230" i="11"/>
  <c r="AE230" i="11"/>
  <c r="AF230" i="11"/>
  <c r="AG230" i="11"/>
  <c r="AH230" i="11"/>
  <c r="AI230" i="11"/>
  <c r="AJ230" i="11"/>
  <c r="AK230" i="11"/>
  <c r="AD231" i="11"/>
  <c r="AE231" i="11"/>
  <c r="AF231" i="11"/>
  <c r="AG231" i="11"/>
  <c r="AH231" i="11"/>
  <c r="AI231" i="11"/>
  <c r="AJ231" i="11"/>
  <c r="AK231" i="11"/>
  <c r="AD232" i="11"/>
  <c r="AE232" i="11"/>
  <c r="AF232" i="11"/>
  <c r="AG232" i="11"/>
  <c r="AH232" i="11"/>
  <c r="AI232" i="11"/>
  <c r="AJ232" i="11"/>
  <c r="AK232" i="11"/>
  <c r="AD233" i="11"/>
  <c r="AE233" i="11"/>
  <c r="AF233" i="11"/>
  <c r="AG233" i="11"/>
  <c r="AH233" i="11"/>
  <c r="AI233" i="11"/>
  <c r="AJ233" i="11"/>
  <c r="AK233" i="11"/>
  <c r="AD234" i="11"/>
  <c r="AE234" i="11"/>
  <c r="AF234" i="11"/>
  <c r="AG234" i="11"/>
  <c r="AH234" i="11"/>
  <c r="AI234" i="11"/>
  <c r="AJ234" i="11"/>
  <c r="AK234" i="11"/>
  <c r="AD235" i="11"/>
  <c r="AE235" i="11"/>
  <c r="AF235" i="11"/>
  <c r="AG235" i="11"/>
  <c r="AH235" i="11"/>
  <c r="AI235" i="11"/>
  <c r="AJ235" i="11"/>
  <c r="AK235" i="11"/>
  <c r="AD236" i="11"/>
  <c r="AE236" i="11"/>
  <c r="AF236" i="11"/>
  <c r="AG236" i="11"/>
  <c r="AH236" i="11"/>
  <c r="AI236" i="11"/>
  <c r="AJ236" i="11"/>
  <c r="AK236" i="11"/>
  <c r="AD237" i="11"/>
  <c r="AE237" i="11"/>
  <c r="AF237" i="11"/>
  <c r="AG237" i="11"/>
  <c r="AH237" i="11"/>
  <c r="AI237" i="11"/>
  <c r="AJ237" i="11"/>
  <c r="AK237" i="11"/>
  <c r="AD238" i="11"/>
  <c r="AE238" i="11"/>
  <c r="AF238" i="11"/>
  <c r="AG238" i="11"/>
  <c r="AH238" i="11"/>
  <c r="AI238" i="11"/>
  <c r="AJ238" i="11"/>
  <c r="AK238" i="11"/>
  <c r="AD239" i="11"/>
  <c r="AE239" i="11"/>
  <c r="AF239" i="11"/>
  <c r="AG239" i="11"/>
  <c r="AH239" i="11"/>
  <c r="AI239" i="11"/>
  <c r="AJ239" i="11"/>
  <c r="AK239" i="11"/>
  <c r="AD240" i="11"/>
  <c r="AE240" i="11"/>
  <c r="AF240" i="11"/>
  <c r="AG240" i="11"/>
  <c r="AH240" i="11"/>
  <c r="AI240" i="11"/>
  <c r="AJ240" i="11"/>
  <c r="AK240" i="11"/>
  <c r="AD241" i="11"/>
  <c r="AE241" i="11"/>
  <c r="AF241" i="11"/>
  <c r="AG241" i="11"/>
  <c r="AH241" i="11"/>
  <c r="AI241" i="11"/>
  <c r="AJ241" i="11"/>
  <c r="AK241" i="11"/>
  <c r="AD242" i="11"/>
  <c r="AE242" i="11"/>
  <c r="AF242" i="11"/>
  <c r="AG242" i="11"/>
  <c r="AH242" i="11"/>
  <c r="AI242" i="11"/>
  <c r="AJ242" i="11"/>
  <c r="AK242" i="11"/>
  <c r="AD243" i="11"/>
  <c r="AE243" i="11"/>
  <c r="AF243" i="11"/>
  <c r="AG243" i="11"/>
  <c r="AH243" i="11"/>
  <c r="AI243" i="11"/>
  <c r="AJ243" i="11"/>
  <c r="AK243" i="11"/>
  <c r="AD244" i="11"/>
  <c r="AE244" i="11"/>
  <c r="AF244" i="11"/>
  <c r="AG244" i="11"/>
  <c r="AH244" i="11"/>
  <c r="AI244" i="11"/>
  <c r="AJ244" i="11"/>
  <c r="AK244" i="11"/>
  <c r="AD245" i="11"/>
  <c r="AE245" i="11"/>
  <c r="AF245" i="11"/>
  <c r="AG245" i="11"/>
  <c r="AH245" i="11"/>
  <c r="AI245" i="11"/>
  <c r="AJ245" i="11"/>
  <c r="AK245" i="11"/>
  <c r="AD246" i="11"/>
  <c r="AE246" i="11"/>
  <c r="AF246" i="11"/>
  <c r="AG246" i="11"/>
  <c r="AH246" i="11"/>
  <c r="AI246" i="11"/>
  <c r="AJ246" i="11"/>
  <c r="AK246" i="11"/>
  <c r="AD247" i="11"/>
  <c r="AE247" i="11"/>
  <c r="AF247" i="11"/>
  <c r="AG247" i="11"/>
  <c r="AH247" i="11"/>
  <c r="AI247" i="11"/>
  <c r="AJ247" i="11"/>
  <c r="AK247" i="11"/>
  <c r="AD248" i="11"/>
  <c r="AE248" i="11"/>
  <c r="AF248" i="11"/>
  <c r="AG248" i="11"/>
  <c r="AH248" i="11"/>
  <c r="AI248" i="11"/>
  <c r="AJ248" i="11"/>
  <c r="AK248" i="11"/>
  <c r="AD249" i="11"/>
  <c r="AE249" i="11"/>
  <c r="AF249" i="11"/>
  <c r="AG249" i="11"/>
  <c r="AH249" i="11"/>
  <c r="AI249" i="11"/>
  <c r="AJ249" i="11"/>
  <c r="AK249" i="11"/>
  <c r="AC217" i="11"/>
  <c r="AC218" i="11"/>
  <c r="AC219" i="11"/>
  <c r="AC220" i="11"/>
  <c r="AC221" i="11"/>
  <c r="AC222" i="11"/>
  <c r="AC223" i="11"/>
  <c r="AC224" i="11"/>
  <c r="AC225" i="11"/>
  <c r="AC226" i="11"/>
  <c r="AC227" i="11"/>
  <c r="AC228" i="11"/>
  <c r="AC229" i="11"/>
  <c r="AC230" i="11"/>
  <c r="AC231" i="11"/>
  <c r="AC232" i="11"/>
  <c r="AC233" i="11"/>
  <c r="AC234" i="11"/>
  <c r="AC235" i="11"/>
  <c r="AC236" i="11"/>
  <c r="AC237" i="11"/>
  <c r="AC238" i="11"/>
  <c r="AC239" i="11"/>
  <c r="AC240" i="11"/>
  <c r="AC241" i="11"/>
  <c r="AC242" i="11"/>
  <c r="AC243" i="11"/>
  <c r="AC244" i="11"/>
  <c r="AC245" i="11"/>
  <c r="AC246" i="11"/>
  <c r="AC247" i="11"/>
  <c r="AC248" i="11"/>
  <c r="AC249" i="11"/>
  <c r="AC216" i="11"/>
  <c r="T217" i="11" l="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16" i="11"/>
  <c r="BV225" i="11" l="1"/>
  <c r="AU225" i="11"/>
  <c r="AU248" i="11"/>
  <c r="BV248" i="11"/>
  <c r="AU239" i="11"/>
  <c r="BV239" i="11"/>
  <c r="AU231" i="11"/>
  <c r="BV231" i="11"/>
  <c r="AU238" i="11"/>
  <c r="BV238" i="11"/>
  <c r="BV222" i="11"/>
  <c r="AU222" i="11"/>
  <c r="BV233" i="11"/>
  <c r="AU233" i="11"/>
  <c r="BV240" i="11"/>
  <c r="AU240" i="11"/>
  <c r="AU247" i="11"/>
  <c r="BV247" i="11"/>
  <c r="AU223" i="11"/>
  <c r="BV223" i="11"/>
  <c r="BV246" i="11"/>
  <c r="AU246" i="11"/>
  <c r="AU230" i="11"/>
  <c r="BV230" i="11"/>
  <c r="BV245" i="11"/>
  <c r="AU245" i="11"/>
  <c r="BV237" i="11"/>
  <c r="AU237" i="11"/>
  <c r="BV229" i="11"/>
  <c r="AU229" i="11"/>
  <c r="BV221" i="11"/>
  <c r="AU221" i="11"/>
  <c r="BV241" i="11"/>
  <c r="AU241" i="11"/>
  <c r="AU224" i="11"/>
  <c r="BV224" i="11"/>
  <c r="BV216" i="11"/>
  <c r="AU216" i="11"/>
  <c r="AU219" i="11"/>
  <c r="BV219" i="11"/>
  <c r="BV249" i="11"/>
  <c r="AU249" i="11"/>
  <c r="AU232" i="11"/>
  <c r="BV232" i="11"/>
  <c r="BV244" i="11"/>
  <c r="AU244" i="11"/>
  <c r="BV236" i="11"/>
  <c r="AU236" i="11"/>
  <c r="BV228" i="11"/>
  <c r="AU228" i="11"/>
  <c r="BV220" i="11"/>
  <c r="AU220" i="11"/>
  <c r="AU251" i="11"/>
  <c r="BV251" i="11"/>
  <c r="AU243" i="11"/>
  <c r="BV243" i="11"/>
  <c r="AU235" i="11"/>
  <c r="BV235" i="11"/>
  <c r="BV227" i="11"/>
  <c r="AU227" i="11"/>
  <c r="BV250" i="11"/>
  <c r="AU250" i="11"/>
  <c r="AU242" i="11"/>
  <c r="BV242" i="11"/>
  <c r="BV234" i="11"/>
  <c r="AU234" i="11"/>
  <c r="BV226" i="11"/>
  <c r="AU226" i="11"/>
  <c r="AU218" i="11"/>
  <c r="BV218" i="11"/>
  <c r="BV217" i="11"/>
  <c r="AU217" i="11"/>
  <c r="D176" i="11"/>
  <c r="E176" i="11"/>
  <c r="F176" i="11"/>
  <c r="G176" i="11"/>
  <c r="H176" i="11"/>
  <c r="I176" i="11"/>
  <c r="J176" i="11"/>
  <c r="L176" i="11"/>
  <c r="M176" i="11"/>
  <c r="N176" i="11"/>
  <c r="O176" i="11"/>
  <c r="P176" i="11"/>
  <c r="Q176" i="11"/>
  <c r="R176" i="11"/>
  <c r="S176" i="11"/>
  <c r="C177" i="11"/>
  <c r="D177" i="11"/>
  <c r="E177" i="11"/>
  <c r="F177" i="11"/>
  <c r="G177" i="11"/>
  <c r="H177" i="11"/>
  <c r="I177" i="11"/>
  <c r="J177" i="11"/>
  <c r="L177" i="11"/>
  <c r="M177" i="11"/>
  <c r="N177" i="11"/>
  <c r="O177" i="11"/>
  <c r="P177" i="11"/>
  <c r="Q177" i="11"/>
  <c r="R177" i="11"/>
  <c r="S177" i="11"/>
  <c r="C178" i="11"/>
  <c r="D178" i="11"/>
  <c r="E178" i="11"/>
  <c r="F178" i="11"/>
  <c r="G178" i="11"/>
  <c r="H178" i="11"/>
  <c r="I178" i="11"/>
  <c r="J178" i="11"/>
  <c r="L178" i="11"/>
  <c r="M178" i="11"/>
  <c r="N178" i="11"/>
  <c r="O178" i="11"/>
  <c r="P178" i="11"/>
  <c r="Q178" i="11"/>
  <c r="R178" i="11"/>
  <c r="S178" i="11"/>
  <c r="C179" i="11"/>
  <c r="D179" i="11"/>
  <c r="E179" i="11"/>
  <c r="F179" i="11"/>
  <c r="G179" i="11"/>
  <c r="H179" i="11"/>
  <c r="I179" i="11"/>
  <c r="J179" i="11"/>
  <c r="L179" i="11"/>
  <c r="M179" i="11"/>
  <c r="N179" i="11"/>
  <c r="O179" i="11"/>
  <c r="P179" i="11"/>
  <c r="Q179" i="11"/>
  <c r="R179" i="11"/>
  <c r="S179" i="11"/>
  <c r="C180" i="11"/>
  <c r="D180" i="11"/>
  <c r="E180" i="11"/>
  <c r="F180" i="11"/>
  <c r="G180" i="11"/>
  <c r="H180" i="11"/>
  <c r="I180" i="11"/>
  <c r="J180" i="11"/>
  <c r="M180" i="11"/>
  <c r="N180" i="11"/>
  <c r="O180" i="11"/>
  <c r="P180" i="11"/>
  <c r="Q180" i="11"/>
  <c r="R180" i="11"/>
  <c r="S180" i="11"/>
  <c r="C181" i="11"/>
  <c r="D181" i="11"/>
  <c r="E181" i="11"/>
  <c r="F181" i="11"/>
  <c r="G181" i="11"/>
  <c r="H181" i="11"/>
  <c r="I181" i="11"/>
  <c r="J181" i="11"/>
  <c r="L181" i="11"/>
  <c r="M181" i="11"/>
  <c r="N181" i="11"/>
  <c r="O181" i="11"/>
  <c r="P181" i="11"/>
  <c r="Q181" i="11"/>
  <c r="R181" i="11"/>
  <c r="S181" i="11"/>
  <c r="C182" i="11"/>
  <c r="D182" i="11"/>
  <c r="E182" i="11"/>
  <c r="F182" i="11"/>
  <c r="G182" i="11"/>
  <c r="H182" i="11"/>
  <c r="I182" i="11"/>
  <c r="J182" i="11"/>
  <c r="L182" i="11"/>
  <c r="M182" i="11"/>
  <c r="N182" i="11"/>
  <c r="O182" i="11"/>
  <c r="P182" i="11"/>
  <c r="Q182" i="11"/>
  <c r="R182" i="11"/>
  <c r="S182" i="11"/>
  <c r="C183" i="11"/>
  <c r="D183" i="11"/>
  <c r="E183" i="11"/>
  <c r="F183" i="11"/>
  <c r="G183" i="11"/>
  <c r="H183" i="11"/>
  <c r="I183" i="11"/>
  <c r="J183" i="11"/>
  <c r="L183" i="11"/>
  <c r="M183" i="11"/>
  <c r="N183" i="11"/>
  <c r="O183" i="11"/>
  <c r="P183" i="11"/>
  <c r="Q183" i="11"/>
  <c r="R183" i="11"/>
  <c r="S183" i="11"/>
  <c r="C184" i="11"/>
  <c r="D184" i="11"/>
  <c r="E184" i="11"/>
  <c r="F184" i="11"/>
  <c r="G184" i="11"/>
  <c r="H184" i="11"/>
  <c r="I184" i="11"/>
  <c r="J184" i="11"/>
  <c r="L184" i="11"/>
  <c r="M184" i="11"/>
  <c r="N184" i="11"/>
  <c r="O184" i="11"/>
  <c r="P184" i="11"/>
  <c r="Q184" i="11"/>
  <c r="R184" i="11"/>
  <c r="S184" i="11"/>
  <c r="C185" i="11"/>
  <c r="D185" i="11"/>
  <c r="E185" i="11"/>
  <c r="F185" i="11"/>
  <c r="G185" i="11"/>
  <c r="H185" i="11"/>
  <c r="I185" i="11"/>
  <c r="J185" i="11"/>
  <c r="L185" i="11"/>
  <c r="M185" i="11"/>
  <c r="N185" i="11"/>
  <c r="O185" i="11"/>
  <c r="P185" i="11"/>
  <c r="Q185" i="11"/>
  <c r="R185" i="11"/>
  <c r="S185" i="11"/>
  <c r="C186" i="11"/>
  <c r="D186" i="11"/>
  <c r="E186" i="11"/>
  <c r="F186" i="11"/>
  <c r="G186" i="11"/>
  <c r="H186" i="11"/>
  <c r="I186" i="11"/>
  <c r="J186" i="11"/>
  <c r="L186" i="11"/>
  <c r="M186" i="11"/>
  <c r="N186" i="11"/>
  <c r="O186" i="11"/>
  <c r="P186" i="11"/>
  <c r="Q186" i="11"/>
  <c r="R186" i="11"/>
  <c r="S186" i="11"/>
  <c r="C187" i="11"/>
  <c r="D187" i="11"/>
  <c r="E187" i="11"/>
  <c r="F187" i="11"/>
  <c r="G187" i="11"/>
  <c r="H187" i="11"/>
  <c r="I187" i="11"/>
  <c r="J187" i="11"/>
  <c r="L187" i="11"/>
  <c r="M187" i="11"/>
  <c r="N187" i="11"/>
  <c r="O187" i="11"/>
  <c r="P187" i="11"/>
  <c r="Q187" i="11"/>
  <c r="R187" i="11"/>
  <c r="S187" i="11"/>
  <c r="C188" i="11"/>
  <c r="D188" i="11"/>
  <c r="E188" i="11"/>
  <c r="F188" i="11"/>
  <c r="G188" i="11"/>
  <c r="H188" i="11"/>
  <c r="I188" i="11"/>
  <c r="J188" i="11"/>
  <c r="L188" i="11"/>
  <c r="M188" i="11"/>
  <c r="N188" i="11"/>
  <c r="O188" i="11"/>
  <c r="P188" i="11"/>
  <c r="Q188" i="11"/>
  <c r="R188" i="11"/>
  <c r="S188" i="11"/>
  <c r="C189" i="11"/>
  <c r="D189" i="11"/>
  <c r="E189" i="11"/>
  <c r="F189" i="11"/>
  <c r="G189" i="11"/>
  <c r="H189" i="11"/>
  <c r="I189" i="11"/>
  <c r="J189" i="11"/>
  <c r="L189" i="11"/>
  <c r="M189" i="11"/>
  <c r="N189" i="11"/>
  <c r="O189" i="11"/>
  <c r="P189" i="11"/>
  <c r="Q189" i="11"/>
  <c r="R189" i="11"/>
  <c r="S189" i="11"/>
  <c r="C190" i="11"/>
  <c r="D190" i="11"/>
  <c r="E190" i="11"/>
  <c r="F190" i="11"/>
  <c r="G190" i="11"/>
  <c r="H190" i="11"/>
  <c r="I190" i="11"/>
  <c r="J190" i="11"/>
  <c r="L190" i="11"/>
  <c r="M190" i="11"/>
  <c r="N190" i="11"/>
  <c r="O190" i="11"/>
  <c r="P190" i="11"/>
  <c r="Q190" i="11"/>
  <c r="R190" i="11"/>
  <c r="S190" i="11"/>
  <c r="C191" i="11"/>
  <c r="D191" i="11"/>
  <c r="E191" i="11"/>
  <c r="F191" i="11"/>
  <c r="G191" i="11"/>
  <c r="H191" i="11"/>
  <c r="I191" i="11"/>
  <c r="J191" i="11"/>
  <c r="L191" i="11"/>
  <c r="M191" i="11"/>
  <c r="N191" i="11"/>
  <c r="O191" i="11"/>
  <c r="P191" i="11"/>
  <c r="Q191" i="11"/>
  <c r="R191" i="11"/>
  <c r="S191" i="11"/>
  <c r="C192" i="11"/>
  <c r="D192" i="11"/>
  <c r="E192" i="11"/>
  <c r="F192" i="11"/>
  <c r="G192" i="11"/>
  <c r="H192" i="11"/>
  <c r="I192" i="11"/>
  <c r="J192" i="11"/>
  <c r="L192" i="11"/>
  <c r="M192" i="11"/>
  <c r="N192" i="11"/>
  <c r="O192" i="11"/>
  <c r="P192" i="11"/>
  <c r="Q192" i="11"/>
  <c r="R192" i="11"/>
  <c r="S192" i="11"/>
  <c r="C193" i="11"/>
  <c r="D193" i="11"/>
  <c r="E193" i="11"/>
  <c r="F193" i="11"/>
  <c r="G193" i="11"/>
  <c r="H193" i="11"/>
  <c r="I193" i="11"/>
  <c r="J193" i="11"/>
  <c r="L193" i="11"/>
  <c r="M193" i="11"/>
  <c r="N193" i="11"/>
  <c r="O193" i="11"/>
  <c r="P193" i="11"/>
  <c r="Q193" i="11"/>
  <c r="R193" i="11"/>
  <c r="S193" i="11"/>
  <c r="C194" i="11"/>
  <c r="D194" i="11"/>
  <c r="E194" i="11"/>
  <c r="F194" i="11"/>
  <c r="G194" i="11"/>
  <c r="H194" i="11"/>
  <c r="I194" i="11"/>
  <c r="J194" i="11"/>
  <c r="L194" i="11"/>
  <c r="M194" i="11"/>
  <c r="N194" i="11"/>
  <c r="O194" i="11"/>
  <c r="P194" i="11"/>
  <c r="Q194" i="11"/>
  <c r="R194" i="11"/>
  <c r="S194" i="11"/>
  <c r="C195" i="11"/>
  <c r="D195" i="11"/>
  <c r="E195" i="11"/>
  <c r="F195" i="11"/>
  <c r="G195" i="11"/>
  <c r="H195" i="11"/>
  <c r="I195" i="11"/>
  <c r="J195" i="11"/>
  <c r="L195" i="11"/>
  <c r="M195" i="11"/>
  <c r="N195" i="11"/>
  <c r="O195" i="11"/>
  <c r="P195" i="11"/>
  <c r="Q195" i="11"/>
  <c r="R195" i="11"/>
  <c r="S195" i="11"/>
  <c r="C196" i="11"/>
  <c r="D196" i="11"/>
  <c r="E196" i="11"/>
  <c r="F196" i="11"/>
  <c r="G196" i="11"/>
  <c r="H196" i="11"/>
  <c r="I196" i="11"/>
  <c r="J196" i="11"/>
  <c r="L196" i="11"/>
  <c r="M196" i="11"/>
  <c r="N196" i="11"/>
  <c r="O196" i="11"/>
  <c r="P196" i="11"/>
  <c r="Q196" i="11"/>
  <c r="R196" i="11"/>
  <c r="S196" i="11"/>
  <c r="C197" i="11"/>
  <c r="D197" i="11"/>
  <c r="E197" i="11"/>
  <c r="F197" i="11"/>
  <c r="G197" i="11"/>
  <c r="H197" i="11"/>
  <c r="I197" i="11"/>
  <c r="J197" i="11"/>
  <c r="L197" i="11"/>
  <c r="M197" i="11"/>
  <c r="N197" i="11"/>
  <c r="O197" i="11"/>
  <c r="P197" i="11"/>
  <c r="Q197" i="11"/>
  <c r="R197" i="11"/>
  <c r="S197" i="11"/>
  <c r="C198" i="11"/>
  <c r="D198" i="11"/>
  <c r="E198" i="11"/>
  <c r="F198" i="11"/>
  <c r="G198" i="11"/>
  <c r="H198" i="11"/>
  <c r="I198" i="11"/>
  <c r="J198" i="11"/>
  <c r="L198" i="11"/>
  <c r="M198" i="11"/>
  <c r="N198" i="11"/>
  <c r="O198" i="11"/>
  <c r="P198" i="11"/>
  <c r="Q198" i="11"/>
  <c r="R198" i="11"/>
  <c r="S198" i="11"/>
  <c r="C199" i="11"/>
  <c r="D199" i="11"/>
  <c r="E199" i="11"/>
  <c r="F199" i="11"/>
  <c r="G199" i="11"/>
  <c r="H199" i="11"/>
  <c r="I199" i="11"/>
  <c r="J199" i="11"/>
  <c r="L199" i="11"/>
  <c r="M199" i="11"/>
  <c r="N199" i="11"/>
  <c r="O199" i="11"/>
  <c r="P199" i="11"/>
  <c r="Q199" i="11"/>
  <c r="R199" i="11"/>
  <c r="S199" i="11"/>
  <c r="C200" i="11"/>
  <c r="D200" i="11"/>
  <c r="E200" i="11"/>
  <c r="F200" i="11"/>
  <c r="G200" i="11"/>
  <c r="H200" i="11"/>
  <c r="I200" i="11"/>
  <c r="J200" i="11"/>
  <c r="L200" i="11"/>
  <c r="M200" i="11"/>
  <c r="N200" i="11"/>
  <c r="O200" i="11"/>
  <c r="P200" i="11"/>
  <c r="Q200" i="11"/>
  <c r="R200" i="11"/>
  <c r="S200" i="11"/>
  <c r="C201" i="11"/>
  <c r="D201" i="11"/>
  <c r="E201" i="11"/>
  <c r="F201" i="11"/>
  <c r="G201" i="11"/>
  <c r="H201" i="11"/>
  <c r="I201" i="11"/>
  <c r="J201" i="11"/>
  <c r="L201" i="11"/>
  <c r="M201" i="11"/>
  <c r="N201" i="11"/>
  <c r="O201" i="11"/>
  <c r="P201" i="11"/>
  <c r="Q201" i="11"/>
  <c r="R201" i="11"/>
  <c r="S201" i="11"/>
  <c r="C202" i="11"/>
  <c r="D202" i="11"/>
  <c r="E202" i="11"/>
  <c r="F202" i="11"/>
  <c r="G202" i="11"/>
  <c r="H202" i="11"/>
  <c r="I202" i="11"/>
  <c r="J202" i="11"/>
  <c r="L202" i="11"/>
  <c r="M202" i="11"/>
  <c r="N202" i="11"/>
  <c r="O202" i="11"/>
  <c r="P202" i="11"/>
  <c r="Q202" i="11"/>
  <c r="R202" i="11"/>
  <c r="S202" i="11"/>
  <c r="C203" i="11"/>
  <c r="D203" i="11"/>
  <c r="E203" i="11"/>
  <c r="F203" i="11"/>
  <c r="G203" i="11"/>
  <c r="H203" i="11"/>
  <c r="I203" i="11"/>
  <c r="J203" i="11"/>
  <c r="L203" i="11"/>
  <c r="M203" i="11"/>
  <c r="N203" i="11"/>
  <c r="O203" i="11"/>
  <c r="P203" i="11"/>
  <c r="Q203" i="11"/>
  <c r="R203" i="11"/>
  <c r="S203" i="11"/>
  <c r="C204" i="11"/>
  <c r="D204" i="11"/>
  <c r="E204" i="11"/>
  <c r="F204" i="11"/>
  <c r="G204" i="11"/>
  <c r="H204" i="11"/>
  <c r="I204" i="11"/>
  <c r="J204" i="11"/>
  <c r="L204" i="11"/>
  <c r="M204" i="11"/>
  <c r="N204" i="11"/>
  <c r="O204" i="11"/>
  <c r="P204" i="11"/>
  <c r="Q204" i="11"/>
  <c r="R204" i="11"/>
  <c r="S204" i="11"/>
  <c r="C205" i="11"/>
  <c r="D205" i="11"/>
  <c r="E205" i="11"/>
  <c r="F205" i="11"/>
  <c r="G205" i="11"/>
  <c r="H205" i="11"/>
  <c r="I205" i="11"/>
  <c r="J205" i="11"/>
  <c r="L205" i="11"/>
  <c r="M205" i="11"/>
  <c r="N205" i="11"/>
  <c r="O205" i="11"/>
  <c r="P205" i="11"/>
  <c r="Q205" i="11"/>
  <c r="R205" i="11"/>
  <c r="S205" i="11"/>
  <c r="C206" i="11"/>
  <c r="D206" i="11"/>
  <c r="E206" i="11"/>
  <c r="F206" i="11"/>
  <c r="G206" i="11"/>
  <c r="H206" i="11"/>
  <c r="I206" i="11"/>
  <c r="J206" i="11"/>
  <c r="L206" i="11"/>
  <c r="M206" i="11"/>
  <c r="N206" i="11"/>
  <c r="O206" i="11"/>
  <c r="P206" i="11"/>
  <c r="Q206" i="11"/>
  <c r="R206" i="11"/>
  <c r="S206" i="11"/>
  <c r="C207" i="11"/>
  <c r="D207" i="11"/>
  <c r="E207" i="11"/>
  <c r="F207" i="11"/>
  <c r="G207" i="11"/>
  <c r="H207" i="11"/>
  <c r="I207" i="11"/>
  <c r="J207" i="11"/>
  <c r="L207" i="11"/>
  <c r="M207" i="11"/>
  <c r="N207" i="11"/>
  <c r="O207" i="11"/>
  <c r="P207" i="11"/>
  <c r="Q207" i="11"/>
  <c r="R207" i="11"/>
  <c r="S207" i="11"/>
  <c r="C208" i="11"/>
  <c r="D208" i="11"/>
  <c r="E208" i="11"/>
  <c r="F208" i="11"/>
  <c r="G208" i="11"/>
  <c r="H208" i="11"/>
  <c r="I208" i="11"/>
  <c r="J208" i="11"/>
  <c r="L208" i="11"/>
  <c r="M208" i="11"/>
  <c r="N208" i="11"/>
  <c r="O208" i="11"/>
  <c r="P208" i="11"/>
  <c r="Q208" i="11"/>
  <c r="R208" i="11"/>
  <c r="S208" i="11"/>
  <c r="C209" i="11"/>
  <c r="D209" i="11"/>
  <c r="E209" i="11"/>
  <c r="F209" i="11"/>
  <c r="G209" i="11"/>
  <c r="H209" i="11"/>
  <c r="I209" i="11"/>
  <c r="J209" i="11"/>
  <c r="L209" i="11"/>
  <c r="M209" i="11"/>
  <c r="N209" i="11"/>
  <c r="O209" i="11"/>
  <c r="P209" i="11"/>
  <c r="Q209" i="11"/>
  <c r="R209" i="11"/>
  <c r="S209" i="11"/>
  <c r="S175" i="11"/>
  <c r="R175" i="11"/>
  <c r="Q175" i="11"/>
  <c r="P175" i="11"/>
  <c r="O175" i="11"/>
  <c r="N175" i="11"/>
  <c r="M175" i="11"/>
  <c r="L175" i="11"/>
  <c r="J175" i="11"/>
  <c r="I175" i="11"/>
  <c r="H175" i="11"/>
  <c r="G175" i="11"/>
  <c r="F175" i="11"/>
  <c r="E175" i="11"/>
  <c r="D175" i="11"/>
  <c r="C175" i="11"/>
  <c r="S174" i="11"/>
  <c r="R174" i="11"/>
  <c r="Q174" i="11"/>
  <c r="P174" i="11"/>
  <c r="O174" i="11"/>
  <c r="N174" i="11"/>
  <c r="M174" i="11"/>
  <c r="L174" i="11"/>
  <c r="J174" i="11"/>
  <c r="I174" i="11"/>
  <c r="H174" i="11"/>
  <c r="G174" i="11"/>
  <c r="F174" i="11"/>
  <c r="E174" i="11"/>
  <c r="D174" i="11"/>
  <c r="C174" i="11"/>
  <c r="C12" i="9" l="1"/>
  <c r="D12" i="9"/>
  <c r="E12" i="9"/>
  <c r="F12" i="9"/>
  <c r="G12" i="9"/>
  <c r="H12" i="9"/>
  <c r="I12" i="9"/>
  <c r="J12" i="9"/>
  <c r="B12" i="9"/>
  <c r="C10" i="18" l="1"/>
  <c r="AC251" i="11" l="1"/>
  <c r="BD251" i="11"/>
  <c r="BD250" i="11"/>
  <c r="AC250" i="11"/>
  <c r="AD250" i="11"/>
  <c r="BE250" i="11"/>
  <c r="AD251" i="11"/>
  <c r="BE251" i="11"/>
  <c r="D251" i="11"/>
  <c r="E251" i="11" s="1"/>
  <c r="F251" i="11" s="1"/>
  <c r="G251" i="11" s="1"/>
  <c r="H251" i="11" s="1"/>
  <c r="I251" i="11" s="1"/>
  <c r="AJ251" i="11" s="1"/>
  <c r="D250" i="11"/>
  <c r="E250" i="11" s="1"/>
  <c r="F250" i="11" s="1"/>
  <c r="G250" i="11" s="1"/>
  <c r="H250" i="11" s="1"/>
  <c r="I250" i="11" s="1"/>
  <c r="AJ250" i="11" s="1"/>
  <c r="BL250" i="11" l="1"/>
  <c r="BK250" i="11"/>
  <c r="AG250" i="11"/>
  <c r="BH250" i="11"/>
  <c r="AI251" i="11"/>
  <c r="AF251" i="11"/>
  <c r="BI251" i="11"/>
  <c r="BG251" i="11"/>
  <c r="AK251" i="11"/>
  <c r="BF251" i="11"/>
  <c r="BL251" i="11"/>
  <c r="BK251" i="11"/>
  <c r="AG251" i="11"/>
  <c r="BG250" i="11"/>
  <c r="AF250" i="11"/>
  <c r="BF250" i="11"/>
  <c r="BJ250" i="11"/>
  <c r="BI250" i="11"/>
  <c r="BJ251" i="11"/>
  <c r="AK250" i="11"/>
  <c r="AH251" i="11"/>
  <c r="BH251" i="11"/>
  <c r="AE251" i="11"/>
  <c r="AE250" i="11"/>
  <c r="AI250" i="11"/>
  <c r="AH250" i="11"/>
  <c r="BN247" i="11" l="1"/>
  <c r="AM247" i="11"/>
  <c r="AM250" i="11"/>
  <c r="BN250" i="11"/>
  <c r="AM221" i="11"/>
  <c r="BN221" i="11"/>
  <c r="AM238" i="11"/>
  <c r="BN238" i="11"/>
  <c r="AM249" i="11"/>
  <c r="BN249" i="11"/>
  <c r="S249" i="11"/>
  <c r="BU249" i="11" s="1"/>
  <c r="BN217" i="11"/>
  <c r="AM217" i="11"/>
  <c r="AM233" i="11"/>
  <c r="BN233" i="11"/>
  <c r="AM230" i="11"/>
  <c r="BN230" i="11"/>
  <c r="S246" i="11"/>
  <c r="BU246" i="11" s="1"/>
  <c r="BN246" i="11"/>
  <c r="AM246" i="11"/>
  <c r="S250" i="11"/>
  <c r="AT250" i="11" s="1"/>
  <c r="S238" i="11"/>
  <c r="AT238" i="11" s="1"/>
  <c r="AM226" i="11"/>
  <c r="BN226" i="11"/>
  <c r="BN236" i="11"/>
  <c r="AM236" i="11"/>
  <c r="S243" i="11"/>
  <c r="BU243" i="11" s="1"/>
  <c r="BN243" i="11"/>
  <c r="AM243" i="11"/>
  <c r="S223" i="11"/>
  <c r="AT223" i="11" s="1"/>
  <c r="BN223" i="11"/>
  <c r="AM223" i="11"/>
  <c r="S248" i="11"/>
  <c r="BU248" i="11" s="1"/>
  <c r="AM248" i="11"/>
  <c r="BN248" i="11"/>
  <c r="S217" i="11"/>
  <c r="AT217" i="11" s="1"/>
  <c r="BN224" i="11"/>
  <c r="AM224" i="11"/>
  <c r="S230" i="11"/>
  <c r="BU230" i="11" s="1"/>
  <c r="AT230" i="11"/>
  <c r="S233" i="11"/>
  <c r="BU233" i="11" s="1"/>
  <c r="S221" i="11"/>
  <c r="BU221" i="11" s="1"/>
  <c r="S224" i="11"/>
  <c r="BU224" i="11" s="1"/>
  <c r="S244" i="11"/>
  <c r="AT244" i="11" s="1"/>
  <c r="BN244" i="11"/>
  <c r="AM244" i="11"/>
  <c r="S226" i="11"/>
  <c r="BU226" i="11" s="1"/>
  <c r="S239" i="11"/>
  <c r="AT239" i="11" s="1"/>
  <c r="BN239" i="11"/>
  <c r="AM239" i="11"/>
  <c r="AM234" i="11"/>
  <c r="BN234" i="11"/>
  <c r="AM219" i="11"/>
  <c r="BN219" i="11"/>
  <c r="BN245" i="11"/>
  <c r="AM245" i="11"/>
  <c r="BN235" i="11"/>
  <c r="AM235" i="11"/>
  <c r="AM232" i="11"/>
  <c r="BN232" i="11"/>
  <c r="S232" i="11"/>
  <c r="BU232" i="11" s="1"/>
  <c r="BN231" i="11"/>
  <c r="AM231" i="11"/>
  <c r="S236" i="11"/>
  <c r="BU236" i="11" s="1"/>
  <c r="S234" i="11"/>
  <c r="BU234" i="11" s="1"/>
  <c r="S219" i="11"/>
  <c r="BU219" i="11" s="1"/>
  <c r="K238" i="11"/>
  <c r="BM238" i="11" s="1"/>
  <c r="M238" i="11"/>
  <c r="BO238" i="11" s="1"/>
  <c r="K239" i="11"/>
  <c r="BM239" i="11" s="1"/>
  <c r="AM227" i="11"/>
  <c r="BN227" i="11"/>
  <c r="BN241" i="11"/>
  <c r="AM241" i="11"/>
  <c r="BN251" i="11"/>
  <c r="AM251" i="11"/>
  <c r="S242" i="11"/>
  <c r="BU242" i="11" s="1"/>
  <c r="AM242" i="11"/>
  <c r="BN242" i="11"/>
  <c r="S227" i="11"/>
  <c r="AT227" i="11" s="1"/>
  <c r="S228" i="11"/>
  <c r="BU228" i="11" s="1"/>
  <c r="AM228" i="11"/>
  <c r="BN228" i="11"/>
  <c r="S251" i="11"/>
  <c r="BU251" i="11" s="1"/>
  <c r="S247" i="11"/>
  <c r="BU247" i="11" s="1"/>
  <c r="BN229" i="11"/>
  <c r="AM229" i="11"/>
  <c r="AM218" i="11"/>
  <c r="BN218" i="11"/>
  <c r="S241" i="11"/>
  <c r="AT241" i="11" s="1"/>
  <c r="S222" i="11"/>
  <c r="BU222" i="11" s="1"/>
  <c r="AM222" i="11"/>
  <c r="BN222" i="11"/>
  <c r="AM225" i="11"/>
  <c r="BN225" i="11"/>
  <c r="K219" i="11"/>
  <c r="BM219" i="11" s="1"/>
  <c r="S218" i="11"/>
  <c r="BU218" i="11" s="1"/>
  <c r="S231" i="11"/>
  <c r="AT231" i="11" s="1"/>
  <c r="AM240" i="11"/>
  <c r="BN240" i="11"/>
  <c r="BN216" i="11"/>
  <c r="AM216" i="11"/>
  <c r="S216" i="11"/>
  <c r="AT216" i="11" s="1"/>
  <c r="S245" i="11"/>
  <c r="AT245" i="11" s="1"/>
  <c r="BU245" i="11"/>
  <c r="S235" i="11"/>
  <c r="BU235" i="11" s="1"/>
  <c r="S229" i="11"/>
  <c r="BU229" i="11" s="1"/>
  <c r="S225" i="11"/>
  <c r="AT225" i="11" s="1"/>
  <c r="K242" i="11"/>
  <c r="BM242" i="11" s="1"/>
  <c r="BN237" i="11"/>
  <c r="AM237" i="11"/>
  <c r="S237" i="11"/>
  <c r="BU237" i="11" s="1"/>
  <c r="S240" i="11"/>
  <c r="BU240" i="11" s="1"/>
  <c r="BN220" i="11"/>
  <c r="AM220" i="11"/>
  <c r="S220" i="11"/>
  <c r="BU220" i="11" s="1"/>
  <c r="K243" i="11"/>
  <c r="AL243" i="11" s="1"/>
  <c r="M243" i="11"/>
  <c r="N243" i="11" s="1"/>
  <c r="K234" i="11"/>
  <c r="AL234" i="11" s="1"/>
  <c r="M234" i="11"/>
  <c r="BO234" i="11" s="1"/>
  <c r="K244" i="11"/>
  <c r="AL244" i="11" s="1"/>
  <c r="K217" i="11"/>
  <c r="BM217" i="11" s="1"/>
  <c r="K245" i="11"/>
  <c r="AL245" i="11" s="1"/>
  <c r="M245" i="11"/>
  <c r="BO245" i="11" s="1"/>
  <c r="N245" i="11"/>
  <c r="BP245" i="11" s="1"/>
  <c r="K231" i="11"/>
  <c r="BM231" i="11" s="1"/>
  <c r="K230" i="11"/>
  <c r="AL230" i="11" s="1"/>
  <c r="M230" i="11"/>
  <c r="N230" i="11" s="1"/>
  <c r="K216" i="11"/>
  <c r="BM216" i="11" s="1"/>
  <c r="K224" i="11"/>
  <c r="BM224" i="11" s="1"/>
  <c r="M224" i="11"/>
  <c r="AN224" i="11" s="1"/>
  <c r="K248" i="11"/>
  <c r="AL248" i="11" s="1"/>
  <c r="M248" i="11"/>
  <c r="BO248" i="11" s="1"/>
  <c r="K227" i="11"/>
  <c r="AL227" i="11" s="1"/>
  <c r="K237" i="11"/>
  <c r="BM237" i="11" s="1"/>
  <c r="K229" i="11"/>
  <c r="BM229" i="11" s="1"/>
  <c r="K222" i="11"/>
  <c r="BM222" i="11" s="1"/>
  <c r="M222" i="11"/>
  <c r="K240" i="11"/>
  <c r="K241" i="11"/>
  <c r="AL241" i="11" s="1"/>
  <c r="M241" i="11"/>
  <c r="AN241" i="11" s="1"/>
  <c r="K251" i="11"/>
  <c r="BM251" i="11" s="1"/>
  <c r="K226" i="11"/>
  <c r="K218" i="11"/>
  <c r="K233" i="11"/>
  <c r="M233" i="11"/>
  <c r="BO233" i="11" s="1"/>
  <c r="K235" i="11"/>
  <c r="BM235" i="11" s="1"/>
  <c r="M235" i="11"/>
  <c r="N235" i="11" s="1"/>
  <c r="K246" i="11"/>
  <c r="M246" i="11"/>
  <c r="K247" i="11"/>
  <c r="BM247" i="11" s="1"/>
  <c r="M247" i="11"/>
  <c r="N247" i="11" s="1"/>
  <c r="K221" i="11"/>
  <c r="M221" i="11"/>
  <c r="N221" i="11" s="1"/>
  <c r="K220" i="11"/>
  <c r="M220" i="11"/>
  <c r="N220" i="11" s="1"/>
  <c r="O220" i="11" s="1"/>
  <c r="K228" i="11"/>
  <c r="K225" i="11"/>
  <c r="K249" i="11"/>
  <c r="M249" i="11"/>
  <c r="N249" i="11" s="1"/>
  <c r="K232" i="11"/>
  <c r="M232" i="11"/>
  <c r="N232" i="11" s="1"/>
  <c r="O232" i="11" s="1"/>
  <c r="K250" i="11"/>
  <c r="M250" i="11"/>
  <c r="N250" i="11" s="1"/>
  <c r="O250" i="11" s="1"/>
  <c r="P250" i="11" s="1"/>
  <c r="K236" i="11"/>
  <c r="K223" i="11"/>
  <c r="M223" i="11"/>
  <c r="N223" i="11" s="1"/>
  <c r="M240" i="11" l="1"/>
  <c r="BO240" i="11" s="1"/>
  <c r="M228" i="11"/>
  <c r="N228" i="11" s="1"/>
  <c r="M227" i="11"/>
  <c r="AN227" i="11" s="1"/>
  <c r="M244" i="11"/>
  <c r="AN244" i="11" s="1"/>
  <c r="BU227" i="11"/>
  <c r="M251" i="11"/>
  <c r="N251" i="11" s="1"/>
  <c r="BP251" i="11" s="1"/>
  <c r="M231" i="11"/>
  <c r="AN231" i="11" s="1"/>
  <c r="M242" i="11"/>
  <c r="AN242" i="11" s="1"/>
  <c r="M236" i="11"/>
  <c r="N236" i="11" s="1"/>
  <c r="O236" i="11" s="1"/>
  <c r="AP236" i="11" s="1"/>
  <c r="M225" i="11"/>
  <c r="N225" i="11" s="1"/>
  <c r="O225" i="11" s="1"/>
  <c r="BQ225" i="11" s="1"/>
  <c r="M237" i="11"/>
  <c r="M217" i="11"/>
  <c r="AN217" i="11" s="1"/>
  <c r="AT240" i="11"/>
  <c r="AL242" i="11"/>
  <c r="BU231" i="11"/>
  <c r="M219" i="11"/>
  <c r="AN219" i="11" s="1"/>
  <c r="M216" i="11"/>
  <c r="AN216" i="11" s="1"/>
  <c r="M229" i="11"/>
  <c r="AN229" i="11" s="1"/>
  <c r="N227" i="11"/>
  <c r="AO227" i="11" s="1"/>
  <c r="N217" i="11"/>
  <c r="AO217" i="11" s="1"/>
  <c r="BU225" i="11"/>
  <c r="M239" i="11"/>
  <c r="BO239" i="11" s="1"/>
  <c r="BU217" i="11"/>
  <c r="N242" i="11"/>
  <c r="BP242" i="11" s="1"/>
  <c r="BU241" i="11"/>
  <c r="N233" i="11"/>
  <c r="O233" i="11" s="1"/>
  <c r="AP233" i="11" s="1"/>
  <c r="M218" i="11"/>
  <c r="N218" i="11" s="1"/>
  <c r="O218" i="11" s="1"/>
  <c r="N241" i="11"/>
  <c r="AO241" i="11" s="1"/>
  <c r="N248" i="11"/>
  <c r="O248" i="11" s="1"/>
  <c r="N224" i="11"/>
  <c r="BP224" i="11" s="1"/>
  <c r="O245" i="11"/>
  <c r="AT235" i="11"/>
  <c r="AT218" i="11"/>
  <c r="AT251" i="11"/>
  <c r="N238" i="11"/>
  <c r="AT219" i="11"/>
  <c r="AT236" i="11"/>
  <c r="AT233" i="11"/>
  <c r="BU238" i="11"/>
  <c r="AT246" i="11"/>
  <c r="M226" i="11"/>
  <c r="N226" i="11" s="1"/>
  <c r="N229" i="11"/>
  <c r="BP229" i="11" s="1"/>
  <c r="N234" i="11"/>
  <c r="AT228" i="11"/>
  <c r="AT221" i="11"/>
  <c r="AT249" i="11"/>
  <c r="AP232" i="11"/>
  <c r="BQ232" i="11"/>
  <c r="P232" i="11"/>
  <c r="AO228" i="11"/>
  <c r="BP228" i="11"/>
  <c r="O228" i="11"/>
  <c r="BQ220" i="11"/>
  <c r="AP220" i="11"/>
  <c r="P220" i="11"/>
  <c r="P236" i="11"/>
  <c r="AO249" i="11"/>
  <c r="BP249" i="11"/>
  <c r="O249" i="11"/>
  <c r="AO235" i="11"/>
  <c r="BP235" i="11"/>
  <c r="O235" i="11"/>
  <c r="AQ250" i="11"/>
  <c r="BR250" i="11"/>
  <c r="Q250" i="11"/>
  <c r="AO221" i="11"/>
  <c r="BP221" i="11"/>
  <c r="O221" i="11"/>
  <c r="BP223" i="11"/>
  <c r="AO223" i="11"/>
  <c r="O223" i="11"/>
  <c r="AO247" i="11"/>
  <c r="BP247" i="11"/>
  <c r="O247" i="11"/>
  <c r="AP218" i="11"/>
  <c r="BQ218" i="11"/>
  <c r="AL232" i="11"/>
  <c r="BM232" i="11"/>
  <c r="AL249" i="11"/>
  <c r="BM249" i="11"/>
  <c r="BO225" i="11"/>
  <c r="BP248" i="11"/>
  <c r="AO248" i="11"/>
  <c r="AN228" i="11"/>
  <c r="BO228" i="11"/>
  <c r="BO235" i="11"/>
  <c r="AN235" i="11"/>
  <c r="O229" i="11"/>
  <c r="AO250" i="11"/>
  <c r="BP250" i="11"/>
  <c r="BM228" i="11"/>
  <c r="AL228" i="11"/>
  <c r="AN220" i="11"/>
  <c r="BO220" i="11"/>
  <c r="AN223" i="11"/>
  <c r="BO223" i="11"/>
  <c r="AO220" i="11"/>
  <c r="BP220" i="11"/>
  <c r="AL223" i="11"/>
  <c r="BM223" i="11"/>
  <c r="BM236" i="11"/>
  <c r="AL236" i="11"/>
  <c r="BM220" i="11"/>
  <c r="AL220" i="11"/>
  <c r="BO221" i="11"/>
  <c r="AN221" i="11"/>
  <c r="BO247" i="11"/>
  <c r="AN247" i="11"/>
  <c r="BO246" i="11"/>
  <c r="AN246" i="11"/>
  <c r="N246" i="11"/>
  <c r="AN226" i="11"/>
  <c r="BQ250" i="11"/>
  <c r="AP250" i="11"/>
  <c r="AL225" i="11"/>
  <c r="BM225" i="11"/>
  <c r="BM233" i="11"/>
  <c r="AL233" i="11"/>
  <c r="BO250" i="11"/>
  <c r="AN250" i="11"/>
  <c r="AL250" i="11"/>
  <c r="BM250" i="11"/>
  <c r="BM221" i="11"/>
  <c r="AL221" i="11"/>
  <c r="BM246" i="11"/>
  <c r="AL246" i="11"/>
  <c r="P218" i="11"/>
  <c r="AL226" i="11"/>
  <c r="BM226" i="11"/>
  <c r="AL240" i="11"/>
  <c r="BM240" i="11"/>
  <c r="O230" i="11"/>
  <c r="AO230" i="11"/>
  <c r="BP230" i="11"/>
  <c r="BP236" i="11"/>
  <c r="AO232" i="11"/>
  <c r="BP232" i="11"/>
  <c r="BO232" i="11"/>
  <c r="AN232" i="11"/>
  <c r="AO218" i="11"/>
  <c r="BP218" i="11"/>
  <c r="BO222" i="11"/>
  <c r="AN222" i="11"/>
  <c r="N222" i="11"/>
  <c r="BO237" i="11"/>
  <c r="AN237" i="11"/>
  <c r="N237" i="11"/>
  <c r="AN249" i="11"/>
  <c r="BO249" i="11"/>
  <c r="AO233" i="11"/>
  <c r="AL218" i="11"/>
  <c r="BM218" i="11"/>
  <c r="O251" i="11"/>
  <c r="BP243" i="11"/>
  <c r="AO243" i="11"/>
  <c r="O243" i="11"/>
  <c r="N231" i="11"/>
  <c r="AL235" i="11"/>
  <c r="O242" i="11"/>
  <c r="BO230" i="11"/>
  <c r="AT247" i="11"/>
  <c r="AP245" i="11"/>
  <c r="AT242" i="11"/>
  <c r="AL238" i="11"/>
  <c r="AT224" i="11"/>
  <c r="BU216" i="11"/>
  <c r="BU250" i="11"/>
  <c r="AN243" i="11"/>
  <c r="AT243" i="11"/>
  <c r="BM243" i="11"/>
  <c r="AL239" i="11"/>
  <c r="AN230" i="11"/>
  <c r="AN234" i="11"/>
  <c r="AO238" i="11"/>
  <c r="AL237" i="11"/>
  <c r="BO218" i="11"/>
  <c r="BO243" i="11"/>
  <c r="BU223" i="11"/>
  <c r="BM248" i="11"/>
  <c r="AL247" i="11"/>
  <c r="AN248" i="11"/>
  <c r="BM241" i="11"/>
  <c r="AO245" i="11"/>
  <c r="AT222" i="11"/>
  <c r="AN218" i="11"/>
  <c r="AT248" i="11"/>
  <c r="BO244" i="11"/>
  <c r="AL251" i="11"/>
  <c r="BM234" i="11"/>
  <c r="BP227" i="11"/>
  <c r="BU239" i="11"/>
  <c r="BO216" i="11"/>
  <c r="AT232" i="11"/>
  <c r="BM230" i="11"/>
  <c r="AL216" i="11"/>
  <c r="AL222" i="11"/>
  <c r="AT229" i="11"/>
  <c r="BO227" i="11"/>
  <c r="BO224" i="11"/>
  <c r="AT234" i="11"/>
  <c r="AT226" i="11"/>
  <c r="BO231" i="11"/>
  <c r="AN239" i="11"/>
  <c r="AL231" i="11"/>
  <c r="AL219" i="11"/>
  <c r="AL224" i="11"/>
  <c r="AL217" i="11"/>
  <c r="BM244" i="11"/>
  <c r="AT220" i="11"/>
  <c r="BU244" i="11"/>
  <c r="AL229" i="11"/>
  <c r="AN240" i="11"/>
  <c r="BO241" i="11"/>
  <c r="AN233" i="11"/>
  <c r="BM227" i="11"/>
  <c r="AO234" i="11"/>
  <c r="AN238" i="11"/>
  <c r="AN245" i="11"/>
  <c r="BM245" i="11"/>
  <c r="BO217" i="11"/>
  <c r="AT237" i="11"/>
  <c r="N240" i="11"/>
  <c r="O217" i="11" l="1"/>
  <c r="BO242" i="11"/>
  <c r="BP217" i="11"/>
  <c r="AO242" i="11"/>
  <c r="N244" i="11"/>
  <c r="BO219" i="11"/>
  <c r="BO226" i="11"/>
  <c r="N219" i="11"/>
  <c r="N239" i="11"/>
  <c r="BP239" i="11" s="1"/>
  <c r="AO229" i="11"/>
  <c r="AP217" i="11"/>
  <c r="BP225" i="11"/>
  <c r="AO236" i="11"/>
  <c r="BO236" i="11"/>
  <c r="AN251" i="11"/>
  <c r="BQ233" i="11"/>
  <c r="BQ236" i="11"/>
  <c r="AP225" i="11"/>
  <c r="AO251" i="11"/>
  <c r="BP233" i="11"/>
  <c r="AN225" i="11"/>
  <c r="P233" i="11"/>
  <c r="P225" i="11"/>
  <c r="BO229" i="11"/>
  <c r="AO225" i="11"/>
  <c r="AN236" i="11"/>
  <c r="BO251" i="11"/>
  <c r="N216" i="11"/>
  <c r="BP216" i="11" s="1"/>
  <c r="O227" i="11"/>
  <c r="BQ245" i="11"/>
  <c r="P245" i="11"/>
  <c r="BP234" i="11"/>
  <c r="O234" i="11"/>
  <c r="BP238" i="11"/>
  <c r="O238" i="11"/>
  <c r="BP241" i="11"/>
  <c r="O241" i="11"/>
  <c r="AO239" i="11"/>
  <c r="O239" i="11"/>
  <c r="AO224" i="11"/>
  <c r="O224" i="11"/>
  <c r="P229" i="11"/>
  <c r="BQ229" i="11"/>
  <c r="AP229" i="11"/>
  <c r="AR250" i="11"/>
  <c r="BS250" i="11"/>
  <c r="R250" i="11"/>
  <c r="O231" i="11"/>
  <c r="BP231" i="11"/>
  <c r="AO231" i="11"/>
  <c r="AO237" i="11"/>
  <c r="O237" i="11"/>
  <c r="BP237" i="11"/>
  <c r="AQ236" i="11"/>
  <c r="BR236" i="11"/>
  <c r="Q236" i="11"/>
  <c r="AP221" i="11"/>
  <c r="BQ221" i="11"/>
  <c r="P221" i="11"/>
  <c r="BR232" i="11"/>
  <c r="AQ232" i="11"/>
  <c r="Q232" i="11"/>
  <c r="AP243" i="11"/>
  <c r="BQ243" i="11"/>
  <c r="P243" i="11"/>
  <c r="AO226" i="11"/>
  <c r="BP226" i="11"/>
  <c r="O226" i="11"/>
  <c r="P235" i="11"/>
  <c r="BQ235" i="11"/>
  <c r="AP235" i="11"/>
  <c r="BP244" i="11"/>
  <c r="O244" i="11"/>
  <c r="AO244" i="11"/>
  <c r="O222" i="11"/>
  <c r="AO222" i="11"/>
  <c r="BP222" i="11"/>
  <c r="P230" i="11"/>
  <c r="BQ230" i="11"/>
  <c r="AP230" i="11"/>
  <c r="AQ218" i="11"/>
  <c r="BR218" i="11"/>
  <c r="Q218" i="11"/>
  <c r="O246" i="11"/>
  <c r="AO246" i="11"/>
  <c r="BP246" i="11"/>
  <c r="AP247" i="11"/>
  <c r="BQ247" i="11"/>
  <c r="P247" i="11"/>
  <c r="AQ220" i="11"/>
  <c r="BR220" i="11"/>
  <c r="Q220" i="11"/>
  <c r="AQ233" i="11"/>
  <c r="Q233" i="11"/>
  <c r="BR233" i="11"/>
  <c r="BR225" i="11"/>
  <c r="AQ225" i="11"/>
  <c r="Q225" i="11"/>
  <c r="P242" i="11"/>
  <c r="BQ242" i="11"/>
  <c r="AP242" i="11"/>
  <c r="AP249" i="11"/>
  <c r="BQ249" i="11"/>
  <c r="P249" i="11"/>
  <c r="AO240" i="11"/>
  <c r="O240" i="11"/>
  <c r="BP240" i="11"/>
  <c r="P251" i="11"/>
  <c r="AP251" i="11"/>
  <c r="BQ251" i="11"/>
  <c r="AP248" i="11"/>
  <c r="BQ248" i="11"/>
  <c r="P248" i="11"/>
  <c r="AP223" i="11"/>
  <c r="BQ223" i="11"/>
  <c r="P223" i="11"/>
  <c r="AP228" i="11"/>
  <c r="BQ228" i="11"/>
  <c r="P228" i="11"/>
  <c r="O216" i="11" l="1"/>
  <c r="O219" i="11"/>
  <c r="AO219" i="11"/>
  <c r="BP219" i="11"/>
  <c r="P217" i="11"/>
  <c r="BQ217" i="11"/>
  <c r="AO216" i="11"/>
  <c r="BQ227" i="11"/>
  <c r="P227" i="11"/>
  <c r="AP227" i="11"/>
  <c r="AP239" i="11"/>
  <c r="P239" i="11"/>
  <c r="BQ239" i="11"/>
  <c r="AP216" i="11"/>
  <c r="BQ216" i="11"/>
  <c r="P216" i="11"/>
  <c r="P234" i="11"/>
  <c r="BQ234" i="11"/>
  <c r="AP234" i="11"/>
  <c r="BQ224" i="11"/>
  <c r="P224" i="11"/>
  <c r="AP224" i="11"/>
  <c r="P241" i="11"/>
  <c r="AP241" i="11"/>
  <c r="BQ241" i="11"/>
  <c r="BQ238" i="11"/>
  <c r="AP238" i="11"/>
  <c r="P238" i="11"/>
  <c r="BR245" i="11"/>
  <c r="AQ245" i="11"/>
  <c r="Q245" i="11"/>
  <c r="BR249" i="11"/>
  <c r="AQ249" i="11"/>
  <c r="Q249" i="11"/>
  <c r="AQ235" i="11"/>
  <c r="BR235" i="11"/>
  <c r="Q235" i="11"/>
  <c r="BS220" i="11"/>
  <c r="AR220" i="11"/>
  <c r="R220" i="11"/>
  <c r="AP246" i="11"/>
  <c r="BQ246" i="11"/>
  <c r="P246" i="11"/>
  <c r="R218" i="11"/>
  <c r="BS218" i="11"/>
  <c r="AR218" i="11"/>
  <c r="P222" i="11"/>
  <c r="BQ222" i="11"/>
  <c r="AP222" i="11"/>
  <c r="BS232" i="11"/>
  <c r="AR232" i="11"/>
  <c r="R232" i="11"/>
  <c r="BQ237" i="11"/>
  <c r="P237" i="11"/>
  <c r="AP237" i="11"/>
  <c r="AP226" i="11"/>
  <c r="BQ226" i="11"/>
  <c r="P226" i="11"/>
  <c r="AQ248" i="11"/>
  <c r="Q248" i="11"/>
  <c r="BR248" i="11"/>
  <c r="BS236" i="11"/>
  <c r="AR236" i="11"/>
  <c r="R236" i="11"/>
  <c r="BS233" i="11"/>
  <c r="AR233" i="11"/>
  <c r="R233" i="11"/>
  <c r="AQ228" i="11"/>
  <c r="BR228" i="11"/>
  <c r="Q228" i="11"/>
  <c r="BR247" i="11"/>
  <c r="AQ247" i="11"/>
  <c r="Q247" i="11"/>
  <c r="AP244" i="11"/>
  <c r="P244" i="11"/>
  <c r="BQ244" i="11"/>
  <c r="BR229" i="11"/>
  <c r="Q229" i="11"/>
  <c r="AQ229" i="11"/>
  <c r="BS225" i="11"/>
  <c r="AR225" i="11"/>
  <c r="R225" i="11"/>
  <c r="AP231" i="11"/>
  <c r="P231" i="11"/>
  <c r="BQ231" i="11"/>
  <c r="Q242" i="11"/>
  <c r="AQ242" i="11"/>
  <c r="BR242" i="11"/>
  <c r="AQ221" i="11"/>
  <c r="BR221" i="11"/>
  <c r="Q221" i="11"/>
  <c r="AQ223" i="11"/>
  <c r="Q223" i="11"/>
  <c r="BR223" i="11"/>
  <c r="BR251" i="11"/>
  <c r="AQ251" i="11"/>
  <c r="Q251" i="11"/>
  <c r="AP240" i="11"/>
  <c r="BQ240" i="11"/>
  <c r="P240" i="11"/>
  <c r="Q230" i="11"/>
  <c r="BR230" i="11"/>
  <c r="AQ230" i="11"/>
  <c r="AQ243" i="11"/>
  <c r="BR243" i="11"/>
  <c r="Q243" i="11"/>
  <c r="AS250" i="11"/>
  <c r="BT250" i="11"/>
  <c r="P219" i="11" l="1"/>
  <c r="BQ219" i="11"/>
  <c r="AP219" i="11"/>
  <c r="AQ217" i="11"/>
  <c r="BR217" i="11"/>
  <c r="Q217" i="11"/>
  <c r="Q227" i="11"/>
  <c r="BR227" i="11"/>
  <c r="AQ227" i="11"/>
  <c r="BR224" i="11"/>
  <c r="AQ224" i="11"/>
  <c r="Q224" i="11"/>
  <c r="AQ234" i="11"/>
  <c r="BR234" i="11"/>
  <c r="Q234" i="11"/>
  <c r="BR238" i="11"/>
  <c r="AQ238" i="11"/>
  <c r="Q238" i="11"/>
  <c r="BR216" i="11"/>
  <c r="Q216" i="11"/>
  <c r="AQ216" i="11"/>
  <c r="BR239" i="11"/>
  <c r="Q239" i="11"/>
  <c r="AQ239" i="11"/>
  <c r="R245" i="11"/>
  <c r="AR245" i="11"/>
  <c r="BS245" i="11"/>
  <c r="AQ241" i="11"/>
  <c r="BR241" i="11"/>
  <c r="Q241" i="11"/>
  <c r="BS223" i="11"/>
  <c r="R223" i="11"/>
  <c r="AR223" i="11"/>
  <c r="BS228" i="11"/>
  <c r="AR228" i="11"/>
  <c r="R228" i="11"/>
  <c r="BR237" i="11"/>
  <c r="AQ237" i="11"/>
  <c r="Q237" i="11"/>
  <c r="AQ246" i="11"/>
  <c r="BR246" i="11"/>
  <c r="Q246" i="11"/>
  <c r="R230" i="11"/>
  <c r="AR230" i="11"/>
  <c r="BS230" i="11"/>
  <c r="R248" i="11"/>
  <c r="AR248" i="11"/>
  <c r="BS248" i="11"/>
  <c r="AQ222" i="11"/>
  <c r="BR222" i="11"/>
  <c r="Q222" i="11"/>
  <c r="BT233" i="11"/>
  <c r="AS233" i="11"/>
  <c r="BR240" i="11"/>
  <c r="Q240" i="11"/>
  <c r="AQ240" i="11"/>
  <c r="BS221" i="11"/>
  <c r="AR221" i="11"/>
  <c r="R221" i="11"/>
  <c r="R242" i="11"/>
  <c r="AR242" i="11"/>
  <c r="BS242" i="11"/>
  <c r="BR244" i="11"/>
  <c r="AQ244" i="11"/>
  <c r="Q244" i="11"/>
  <c r="AQ226" i="11"/>
  <c r="BR226" i="11"/>
  <c r="Q226" i="11"/>
  <c r="AS220" i="11"/>
  <c r="BT220" i="11"/>
  <c r="AS225" i="11"/>
  <c r="BT225" i="11"/>
  <c r="AS232" i="11"/>
  <c r="BT232" i="11"/>
  <c r="BS249" i="11"/>
  <c r="AR249" i="11"/>
  <c r="R249" i="11"/>
  <c r="BS229" i="11"/>
  <c r="AR229" i="11"/>
  <c r="R229" i="11"/>
  <c r="BT218" i="11"/>
  <c r="AS218" i="11"/>
  <c r="BS251" i="11"/>
  <c r="AR251" i="11"/>
  <c r="R251" i="11"/>
  <c r="Q231" i="11"/>
  <c r="BR231" i="11"/>
  <c r="AQ231" i="11"/>
  <c r="BS247" i="11"/>
  <c r="AR247" i="11"/>
  <c r="R247" i="11"/>
  <c r="AS236" i="11"/>
  <c r="BT236" i="11"/>
  <c r="R243" i="11"/>
  <c r="AR243" i="11"/>
  <c r="BS243" i="11"/>
  <c r="AR235" i="11"/>
  <c r="R235" i="11"/>
  <c r="BS235" i="11"/>
  <c r="BS217" i="11" l="1"/>
  <c r="R217" i="11"/>
  <c r="AR217" i="11"/>
  <c r="Q219" i="11"/>
  <c r="AQ219" i="11"/>
  <c r="BR219" i="11"/>
  <c r="AR227" i="11"/>
  <c r="R227" i="11"/>
  <c r="BS227" i="11"/>
  <c r="AS245" i="11"/>
  <c r="BT245" i="11"/>
  <c r="AR216" i="11"/>
  <c r="BS216" i="11"/>
  <c r="R216" i="11"/>
  <c r="R224" i="11"/>
  <c r="BS224" i="11"/>
  <c r="AR224" i="11"/>
  <c r="AR239" i="11"/>
  <c r="BS239" i="11"/>
  <c r="R239" i="11"/>
  <c r="AR234" i="11"/>
  <c r="R234" i="11"/>
  <c r="BS234" i="11"/>
  <c r="R241" i="11"/>
  <c r="BS241" i="11"/>
  <c r="AR241" i="11"/>
  <c r="R238" i="11"/>
  <c r="BS238" i="11"/>
  <c r="AR238" i="11"/>
  <c r="R244" i="11"/>
  <c r="AR244" i="11"/>
  <c r="BS244" i="11"/>
  <c r="AS230" i="11"/>
  <c r="BT230" i="11"/>
  <c r="AS242" i="11"/>
  <c r="BT242" i="11"/>
  <c r="AS248" i="11"/>
  <c r="BT248" i="11"/>
  <c r="BT229" i="11"/>
  <c r="AS229" i="11"/>
  <c r="BT221" i="11"/>
  <c r="AS221" i="11"/>
  <c r="AR237" i="11"/>
  <c r="BS237" i="11"/>
  <c r="R237" i="11"/>
  <c r="BS226" i="11"/>
  <c r="R226" i="11"/>
  <c r="AR226" i="11"/>
  <c r="BT243" i="11"/>
  <c r="AS243" i="11"/>
  <c r="R231" i="11"/>
  <c r="AR231" i="11"/>
  <c r="BS231" i="11"/>
  <c r="AS223" i="11"/>
  <c r="BT223" i="11"/>
  <c r="AS249" i="11"/>
  <c r="BT249" i="11"/>
  <c r="R222" i="11"/>
  <c r="AR222" i="11"/>
  <c r="BS222" i="11"/>
  <c r="AS235" i="11"/>
  <c r="BT235" i="11"/>
  <c r="BS246" i="11"/>
  <c r="AR246" i="11"/>
  <c r="R246" i="11"/>
  <c r="BT228" i="11"/>
  <c r="AS228" i="11"/>
  <c r="AS251" i="11"/>
  <c r="BT251" i="11"/>
  <c r="AS247" i="11"/>
  <c r="BT247" i="11"/>
  <c r="AR240" i="11"/>
  <c r="BS240" i="11"/>
  <c r="R240" i="11"/>
  <c r="BS219" i="11" l="1"/>
  <c r="R219" i="11"/>
  <c r="AR219" i="11"/>
  <c r="BT217" i="11"/>
  <c r="AS217" i="11"/>
  <c r="AS227" i="11"/>
  <c r="BT227" i="11"/>
  <c r="BT241" i="11"/>
  <c r="AS241" i="11"/>
  <c r="BT239" i="11"/>
  <c r="AS239" i="11"/>
  <c r="BT238" i="11"/>
  <c r="AS238" i="11"/>
  <c r="AS224" i="11"/>
  <c r="BT224" i="11"/>
  <c r="AS234" i="11"/>
  <c r="BT234" i="11"/>
  <c r="BT216" i="11"/>
  <c r="AS216" i="11"/>
  <c r="AS237" i="11"/>
  <c r="BT237" i="11"/>
  <c r="BT231" i="11"/>
  <c r="AS231" i="11"/>
  <c r="AS222" i="11"/>
  <c r="BT222" i="11"/>
  <c r="AS240" i="11"/>
  <c r="BT240" i="11"/>
  <c r="BT246" i="11"/>
  <c r="AS246" i="11"/>
  <c r="AS226" i="11"/>
  <c r="BT226" i="11"/>
  <c r="BT244" i="11"/>
  <c r="AS244" i="11"/>
  <c r="AS219" i="11" l="1"/>
  <c r="BT21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 Kunz</author>
  </authors>
  <commentList>
    <comment ref="B1" authorId="0" shapeId="0" xr:uid="{00000000-0006-0000-0100-000001000000}">
      <text>
        <r>
          <rPr>
            <sz val="8"/>
            <color indexed="81"/>
            <rFont val="Tahoma"/>
            <family val="2"/>
          </rPr>
          <t>t/MWh(th)
Source: IPCC (2006): 2006 IPCC Guidelines for National Greenhouse Gas Inventories,
Volume 2 Energy, Intergovernmental Panel on Climate Change, Internet:
http://www.ipcc-nggip.iges.or.jp/public/2006gl/pdf/2_Volume2/V2_2_
Ch2_Stationary_Combustion.pdf</t>
        </r>
      </text>
    </comment>
    <comment ref="K1" authorId="0" shapeId="0" xr:uid="{00000000-0006-0000-0100-000002000000}">
      <text>
        <r>
          <rPr>
            <sz val="8"/>
            <color indexed="81"/>
            <rFont val="Tahoma"/>
            <family val="2"/>
          </rPr>
          <t>EUR/MWh(th)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 Kunz</author>
    <author>Kunz, Friedrich</author>
  </authors>
  <commentList>
    <comment ref="L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Friedrich Kunz:</t>
        </r>
        <r>
          <rPr>
            <sz val="8"/>
            <color indexed="81"/>
            <rFont val="Tahoma"/>
            <family val="2"/>
          </rPr>
          <t xml:space="preserve">
in %</t>
        </r>
      </text>
    </comment>
    <comment ref="U2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Friedrich Kunz:</t>
        </r>
        <r>
          <rPr>
            <sz val="8"/>
            <color indexed="81"/>
            <rFont val="Tahoma"/>
            <family val="2"/>
          </rPr>
          <t xml:space="preserve">
in % per minute</t>
        </r>
      </text>
    </comment>
    <comment ref="AD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Friedrich Kunz:</t>
        </r>
        <r>
          <rPr>
            <sz val="8"/>
            <color indexed="81"/>
            <rFont val="Tahoma"/>
            <family val="2"/>
          </rPr>
          <t xml:space="preserve">
in % per minute</t>
        </r>
      </text>
    </comment>
    <comment ref="AO2" authorId="1" shapeId="0" xr:uid="{00000000-0006-0000-0200-000004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in EUR/kW</t>
        </r>
      </text>
    </comment>
    <comment ref="AX2" authorId="1" shapeId="0" xr:uid="{00000000-0006-0000-0200-000005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in EUR/kW/year</t>
        </r>
      </text>
    </comment>
    <comment ref="BG2" authorId="1" shapeId="0" xr:uid="{00000000-0006-0000-0200-000006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in EUR/MWh</t>
        </r>
      </text>
    </comment>
    <comment ref="BP2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in EUR/MWh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Casimir</author>
  </authors>
  <commentList>
    <comment ref="T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Casimir:</t>
        </r>
        <r>
          <rPr>
            <sz val="9"/>
            <color indexed="81"/>
            <rFont val="Tahoma"/>
            <family val="2"/>
          </rPr>
          <t xml:space="preserve">
in MT CO2
Annahmen von Pao-Yu</t>
        </r>
      </text>
    </comment>
  </commentList>
</comments>
</file>

<file path=xl/sharedStrings.xml><?xml version="1.0" encoding="utf-8"?>
<sst xmlns="http://schemas.openxmlformats.org/spreadsheetml/2006/main" count="3461" uniqueCount="233">
  <si>
    <t>Wind</t>
  </si>
  <si>
    <t>Technology</t>
  </si>
  <si>
    <t>Nuclear</t>
  </si>
  <si>
    <t>Lignite</t>
  </si>
  <si>
    <t>Coal</t>
  </si>
  <si>
    <t>CCGT</t>
  </si>
  <si>
    <t>OCGT</t>
  </si>
  <si>
    <t>OCOT</t>
  </si>
  <si>
    <t>PSP</t>
  </si>
  <si>
    <t>Main Fuel</t>
  </si>
  <si>
    <t>Uran</t>
  </si>
  <si>
    <t>Hard Coal</t>
  </si>
  <si>
    <t>Gas</t>
  </si>
  <si>
    <t>Oil</t>
  </si>
  <si>
    <t>CCOT</t>
  </si>
  <si>
    <t>Hydro</t>
  </si>
  <si>
    <t>Price</t>
  </si>
  <si>
    <t>Carbon</t>
  </si>
  <si>
    <t>Biomass</t>
  </si>
  <si>
    <t>Fuel</t>
  </si>
  <si>
    <t>Efficiency</t>
  </si>
  <si>
    <t>Country</t>
  </si>
  <si>
    <t>Availability</t>
  </si>
  <si>
    <t>Ramping down</t>
  </si>
  <si>
    <t>Carbon Content</t>
  </si>
  <si>
    <t>Sun</t>
  </si>
  <si>
    <t>UK</t>
  </si>
  <si>
    <t>NO</t>
  </si>
  <si>
    <t>FI</t>
  </si>
  <si>
    <t>SE</t>
  </si>
  <si>
    <t>DK</t>
  </si>
  <si>
    <t>IE</t>
  </si>
  <si>
    <t>PL</t>
  </si>
  <si>
    <t>DE</t>
  </si>
  <si>
    <t>NL</t>
  </si>
  <si>
    <t>BE</t>
  </si>
  <si>
    <t>FR</t>
  </si>
  <si>
    <t>CZ</t>
  </si>
  <si>
    <t>LU</t>
  </si>
  <si>
    <t>SK</t>
  </si>
  <si>
    <t>HU</t>
  </si>
  <si>
    <t>RO</t>
  </si>
  <si>
    <t>AT</t>
  </si>
  <si>
    <t>CH</t>
  </si>
  <si>
    <t>IT</t>
  </si>
  <si>
    <t>SI</t>
  </si>
  <si>
    <t>RS</t>
  </si>
  <si>
    <t>HR</t>
  </si>
  <si>
    <t>BA</t>
  </si>
  <si>
    <t>ES</t>
  </si>
  <si>
    <t>BG</t>
  </si>
  <si>
    <t>ME</t>
  </si>
  <si>
    <t>PT</t>
  </si>
  <si>
    <t>MK</t>
  </si>
  <si>
    <t>AL</t>
  </si>
  <si>
    <t>GR</t>
  </si>
  <si>
    <t>UA</t>
  </si>
  <si>
    <t>Waste</t>
  </si>
  <si>
    <t>GasSteam</t>
  </si>
  <si>
    <t>OilSteam</t>
  </si>
  <si>
    <t>Geothermal</t>
  </si>
  <si>
    <t>Tidal</t>
  </si>
  <si>
    <t>CSP</t>
  </si>
  <si>
    <t>Ramping up</t>
  </si>
  <si>
    <t>RU</t>
  </si>
  <si>
    <t>EE</t>
  </si>
  <si>
    <t>LV</t>
  </si>
  <si>
    <t>LT</t>
  </si>
  <si>
    <t>BY</t>
  </si>
  <si>
    <t>Technical parameter</t>
  </si>
  <si>
    <t>Investment</t>
  </si>
  <si>
    <t>Technical lifetime</t>
  </si>
  <si>
    <t>Economic lifetime</t>
  </si>
  <si>
    <t>Load change cost</t>
  </si>
  <si>
    <t>INF</t>
  </si>
  <si>
    <t>Variable O&amp;M cost</t>
  </si>
  <si>
    <t>Fixed O&amp;M cost</t>
  </si>
  <si>
    <t>From country</t>
  </si>
  <si>
    <t>To country</t>
  </si>
  <si>
    <t>Capacity</t>
  </si>
  <si>
    <t>Estlink</t>
  </si>
  <si>
    <t>NorNed</t>
  </si>
  <si>
    <t>Moyle</t>
  </si>
  <si>
    <t>GreatBeltPowerLink</t>
  </si>
  <si>
    <t>BritNed</t>
  </si>
  <si>
    <t>Fenno-Skan</t>
  </si>
  <si>
    <t>ItalyGreece</t>
  </si>
  <si>
    <t>Skagerak</t>
  </si>
  <si>
    <t>Kontiskan</t>
  </si>
  <si>
    <t>Sewpol</t>
  </si>
  <si>
    <t>Baltic Cable</t>
  </si>
  <si>
    <t>CrossChannel</t>
  </si>
  <si>
    <t>Load</t>
  </si>
  <si>
    <t>Lignite CCS</t>
  </si>
  <si>
    <t>Coal CCS</t>
  </si>
  <si>
    <t>CCGT CCS</t>
  </si>
  <si>
    <t>OCGT CCS</t>
  </si>
  <si>
    <t>OCOT CCS</t>
  </si>
  <si>
    <t>CCOT CCS</t>
  </si>
  <si>
    <t>Years</t>
  </si>
  <si>
    <t>Economic parameter</t>
  </si>
  <si>
    <t>Column index</t>
  </si>
  <si>
    <t>Energy amounts [GWh]</t>
  </si>
  <si>
    <t>TR</t>
  </si>
  <si>
    <t>AD</t>
  </si>
  <si>
    <t>AM</t>
  </si>
  <si>
    <t>AZ</t>
  </si>
  <si>
    <t>GE</t>
  </si>
  <si>
    <t>IR</t>
  </si>
  <si>
    <t>LI</t>
  </si>
  <si>
    <t>GI</t>
  </si>
  <si>
    <t>MA</t>
  </si>
  <si>
    <t>BR</t>
  </si>
  <si>
    <t>MC</t>
  </si>
  <si>
    <t>SR</t>
  </si>
  <si>
    <t>IQ</t>
  </si>
  <si>
    <t>JO</t>
  </si>
  <si>
    <t>KW</t>
  </si>
  <si>
    <t>SA</t>
  </si>
  <si>
    <t>SY</t>
  </si>
  <si>
    <t>VA</t>
  </si>
  <si>
    <t>SM</t>
  </si>
  <si>
    <t>LB</t>
  </si>
  <si>
    <t>IL</t>
  </si>
  <si>
    <t>MD</t>
  </si>
  <si>
    <t>TN</t>
  </si>
  <si>
    <t>DZ</t>
  </si>
  <si>
    <t>LY</t>
  </si>
  <si>
    <t>from</t>
  </si>
  <si>
    <t>to</t>
  </si>
  <si>
    <t>dist</t>
  </si>
  <si>
    <t>€/(km*MW)</t>
  </si>
  <si>
    <t>GG</t>
  </si>
  <si>
    <t>JE</t>
  </si>
  <si>
    <t>EG</t>
  </si>
  <si>
    <t>MT</t>
  </si>
  <si>
    <t>CY</t>
  </si>
  <si>
    <t>KZ</t>
  </si>
  <si>
    <t>UZ</t>
  </si>
  <si>
    <t>TM</t>
  </si>
  <si>
    <t>IM</t>
  </si>
  <si>
    <t>PS</t>
  </si>
  <si>
    <t>EH</t>
  </si>
  <si>
    <t>ML</t>
  </si>
  <si>
    <t>MR</t>
  </si>
  <si>
    <t>SJ</t>
  </si>
  <si>
    <t>FO</t>
  </si>
  <si>
    <t>IS</t>
  </si>
  <si>
    <t>AG</t>
  </si>
  <si>
    <t>AI</t>
  </si>
  <si>
    <t>AN</t>
  </si>
  <si>
    <t>AW</t>
  </si>
  <si>
    <t>BB</t>
  </si>
  <si>
    <t>DM</t>
  </si>
  <si>
    <t>DO</t>
  </si>
  <si>
    <t>GD</t>
  </si>
  <si>
    <t>GY</t>
  </si>
  <si>
    <t>HT</t>
  </si>
  <si>
    <t>KN</t>
  </si>
  <si>
    <t>LC</t>
  </si>
  <si>
    <t>MG</t>
  </si>
  <si>
    <t>MS</t>
  </si>
  <si>
    <t>MU</t>
  </si>
  <si>
    <t>PR</t>
  </si>
  <si>
    <t>TC</t>
  </si>
  <si>
    <t>TT</t>
  </si>
  <si>
    <t>VC</t>
  </si>
  <si>
    <t>VE</t>
  </si>
  <si>
    <t>VG</t>
  </si>
  <si>
    <t>VI</t>
  </si>
  <si>
    <t>AE</t>
  </si>
  <si>
    <t>BH</t>
  </si>
  <si>
    <t>OM</t>
  </si>
  <si>
    <t>QA</t>
  </si>
  <si>
    <t>GL</t>
  </si>
  <si>
    <t>NE</t>
  </si>
  <si>
    <t>TD</t>
  </si>
  <si>
    <t>NorGer</t>
  </si>
  <si>
    <t>Nord Batt</t>
  </si>
  <si>
    <t>Interest rate for investments</t>
  </si>
  <si>
    <t>Interest rate for discounting</t>
  </si>
  <si>
    <t>Grid</t>
  </si>
  <si>
    <t>Nordic</t>
  </si>
  <si>
    <t>GB</t>
  </si>
  <si>
    <t>Baltic</t>
  </si>
  <si>
    <t>List of Grids</t>
  </si>
  <si>
    <t>Europe</t>
  </si>
  <si>
    <t>Storage</t>
  </si>
  <si>
    <t>Storage Investment</t>
  </si>
  <si>
    <t>in €/MWh</t>
  </si>
  <si>
    <t>Storage Capacity ratio</t>
  </si>
  <si>
    <t>storage capacity (MWh) to output capacity (MW) --&gt; ratio in hours</t>
  </si>
  <si>
    <t>Li-Ion</t>
  </si>
  <si>
    <t>PbS</t>
  </si>
  <si>
    <t>NaS</t>
  </si>
  <si>
    <t>Redox-Flow</t>
  </si>
  <si>
    <t>PSW-Klein</t>
  </si>
  <si>
    <t>PSW-Untertage</t>
  </si>
  <si>
    <t>AA-CAES</t>
  </si>
  <si>
    <t>Installation potential [GW]</t>
  </si>
  <si>
    <t>Reserves</t>
  </si>
  <si>
    <t>positive</t>
  </si>
  <si>
    <t>negative</t>
  </si>
  <si>
    <t>PSW-Gross</t>
  </si>
  <si>
    <t>Full load hours</t>
  </si>
  <si>
    <t>Solar 1</t>
  </si>
  <si>
    <t>Solar 2</t>
  </si>
  <si>
    <t>Solar 3</t>
  </si>
  <si>
    <t>Wind onshore 1</t>
  </si>
  <si>
    <t>Wind onshore 2</t>
  </si>
  <si>
    <t>Wind onshore 3</t>
  </si>
  <si>
    <t>Wind offshore 1</t>
  </si>
  <si>
    <t>Wind offshore 2</t>
  </si>
  <si>
    <t>Wind offshore 3</t>
  </si>
  <si>
    <t>Steigung</t>
  </si>
  <si>
    <t>DSM01</t>
  </si>
  <si>
    <t>DSM04</t>
  </si>
  <si>
    <t>DSM12</t>
  </si>
  <si>
    <t>CCSSTORAGE</t>
  </si>
  <si>
    <t>Biomass CCS</t>
  </si>
  <si>
    <t>RoR</t>
  </si>
  <si>
    <t>Reservoir</t>
  </si>
  <si>
    <t>Carbon sequestration ratio</t>
  </si>
  <si>
    <t>Carbon emission ratio</t>
  </si>
  <si>
    <t>Inflow</t>
  </si>
  <si>
    <t>Average Values [MW]</t>
  </si>
  <si>
    <t>turbine capacity (MW) to pump capacity (MW) --&gt; ratio in percentage</t>
  </si>
  <si>
    <t>Turbine Pump ratio</t>
  </si>
  <si>
    <t>Powertogas</t>
  </si>
  <si>
    <t>DSMLT</t>
  </si>
  <si>
    <t>Battery</t>
  </si>
  <si>
    <t>PT -- Portugal</t>
  </si>
  <si>
    <t>ES -- 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</si>
</sst>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0.0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8"/>
      </patternFill>
    </fill>
    <fill>
      <patternFill patternType="solid">
        <fgColor theme="9"/>
        <bgColor rgb="FF000000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0">
    <xf numFmtId="0" fontId="0" fillId="0" borderId="0"/>
    <xf numFmtId="9" fontId="5" fillId="0" borderId="0" applyFont="0" applyFill="0" applyBorder="0" applyAlignment="0" applyProtection="0"/>
    <xf numFmtId="0" fontId="13" fillId="0" borderId="0"/>
    <xf numFmtId="0" fontId="11" fillId="0" borderId="0"/>
    <xf numFmtId="0" fontId="8" fillId="0" borderId="0"/>
    <xf numFmtId="0" fontId="5" fillId="0" borderId="0"/>
    <xf numFmtId="0" fontId="8" fillId="0" borderId="0"/>
    <xf numFmtId="0" fontId="4" fillId="0" borderId="0"/>
    <xf numFmtId="0" fontId="3" fillId="0" borderId="0"/>
    <xf numFmtId="43" fontId="15" fillId="0" borderId="0" applyFont="0" applyFill="0" applyBorder="0" applyAlignment="0" applyProtection="0"/>
    <xf numFmtId="0" fontId="2" fillId="0" borderId="0"/>
    <xf numFmtId="0" fontId="17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0" fontId="5" fillId="0" borderId="0"/>
    <xf numFmtId="0" fontId="3" fillId="0" borderId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5" fillId="0" borderId="0" xfId="5"/>
    <xf numFmtId="0" fontId="8" fillId="0" borderId="1" xfId="6" applyFont="1" applyFill="1" applyBorder="1" applyAlignment="1">
      <alignment wrapText="1"/>
    </xf>
    <xf numFmtId="10" fontId="8" fillId="0" borderId="1" xfId="6" applyNumberFormat="1" applyFont="1" applyFill="1" applyBorder="1" applyAlignment="1">
      <alignment horizontal="right" wrapText="1"/>
    </xf>
    <xf numFmtId="0" fontId="5" fillId="0" borderId="0" xfId="5" applyFont="1"/>
    <xf numFmtId="0" fontId="0" fillId="0" borderId="0" xfId="0" applyFill="1"/>
    <xf numFmtId="0" fontId="8" fillId="0" borderId="2" xfId="6" applyFont="1" applyFill="1" applyBorder="1" applyAlignment="1">
      <alignment wrapText="1"/>
    </xf>
    <xf numFmtId="0" fontId="12" fillId="2" borderId="0" xfId="6" applyFont="1" applyFill="1" applyBorder="1" applyAlignment="1">
      <alignment horizontal="center"/>
    </xf>
    <xf numFmtId="0" fontId="5" fillId="0" borderId="0" xfId="5" applyFill="1"/>
    <xf numFmtId="0" fontId="11" fillId="0" borderId="0" xfId="5" applyFont="1"/>
    <xf numFmtId="0" fontId="0" fillId="0" borderId="0" xfId="0" applyBorder="1"/>
    <xf numFmtId="0" fontId="12" fillId="2" borderId="0" xfId="4" applyFont="1" applyFill="1" applyBorder="1" applyAlignment="1">
      <alignment horizontal="center"/>
    </xf>
    <xf numFmtId="10" fontId="8" fillId="0" borderId="2" xfId="6" applyNumberFormat="1" applyFont="1" applyFill="1" applyBorder="1" applyAlignment="1">
      <alignment horizontal="right" wrapText="1"/>
    </xf>
    <xf numFmtId="0" fontId="6" fillId="3" borderId="0" xfId="0" applyFont="1" applyFill="1" applyAlignment="1">
      <alignment horizontal="center"/>
    </xf>
    <xf numFmtId="9" fontId="8" fillId="0" borderId="0" xfId="1" applyFont="1" applyFill="1" applyBorder="1"/>
    <xf numFmtId="9" fontId="0" fillId="0" borderId="0" xfId="1" applyFont="1"/>
    <xf numFmtId="0" fontId="8" fillId="0" borderId="0" xfId="6" applyFont="1" applyFill="1" applyBorder="1" applyAlignment="1">
      <alignment wrapText="1"/>
    </xf>
    <xf numFmtId="0" fontId="12" fillId="2" borderId="0" xfId="6" applyFont="1" applyFill="1" applyBorder="1" applyAlignment="1">
      <alignment horizontal="center" vertical="top" wrapText="1"/>
    </xf>
    <xf numFmtId="0" fontId="5" fillId="0" borderId="0" xfId="5" applyAlignment="1">
      <alignment vertical="top" wrapText="1"/>
    </xf>
    <xf numFmtId="0" fontId="11" fillId="0" borderId="0" xfId="5" applyFont="1" applyFill="1"/>
    <xf numFmtId="0" fontId="5" fillId="0" borderId="0" xfId="0" applyFon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Fill="1" applyBorder="1"/>
    <xf numFmtId="0" fontId="6" fillId="3" borderId="0" xfId="0" applyFont="1" applyFill="1"/>
    <xf numFmtId="0" fontId="6" fillId="3" borderId="0" xfId="5" applyFont="1" applyFill="1" applyAlignment="1">
      <alignment horizontal="center" vertical="top" wrapText="1"/>
    </xf>
    <xf numFmtId="0" fontId="5" fillId="0" borderId="0" xfId="0" applyFont="1" applyAlignment="1">
      <alignment wrapText="1"/>
    </xf>
    <xf numFmtId="0" fontId="5" fillId="0" borderId="0" xfId="0" applyFont="1" applyFill="1"/>
    <xf numFmtId="0" fontId="12" fillId="0" borderId="0" xfId="6" applyFont="1" applyFill="1" applyBorder="1" applyAlignment="1">
      <alignment horizontal="center"/>
    </xf>
    <xf numFmtId="0" fontId="8" fillId="0" borderId="3" xfId="6" applyFont="1" applyFill="1" applyBorder="1" applyAlignment="1">
      <alignment wrapText="1"/>
    </xf>
    <xf numFmtId="0" fontId="8" fillId="0" borderId="4" xfId="6" applyFont="1" applyFill="1" applyBorder="1" applyAlignment="1">
      <alignment wrapText="1"/>
    </xf>
    <xf numFmtId="0" fontId="8" fillId="0" borderId="5" xfId="6" applyFont="1" applyFill="1" applyBorder="1" applyAlignment="1">
      <alignment wrapText="1"/>
    </xf>
    <xf numFmtId="2" fontId="8" fillId="0" borderId="0" xfId="6" applyNumberFormat="1" applyFont="1" applyFill="1" applyBorder="1" applyAlignment="1">
      <alignment horizontal="right" wrapText="1"/>
    </xf>
    <xf numFmtId="2" fontId="5" fillId="0" borderId="0" xfId="5" applyNumberFormat="1" applyFill="1" applyBorder="1"/>
    <xf numFmtId="0" fontId="5" fillId="0" borderId="0" xfId="5" applyFill="1" applyAlignment="1">
      <alignment vertical="top" wrapText="1"/>
    </xf>
    <xf numFmtId="0" fontId="12" fillId="0" borderId="0" xfId="6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center"/>
    </xf>
    <xf numFmtId="0" fontId="12" fillId="4" borderId="0" xfId="6" applyFont="1" applyFill="1" applyBorder="1" applyAlignment="1">
      <alignment horizontal="right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12" fillId="2" borderId="0" xfId="6" applyFont="1" applyFill="1" applyBorder="1" applyAlignment="1">
      <alignment horizontal="center" vertical="top" wrapText="1"/>
    </xf>
    <xf numFmtId="0" fontId="5" fillId="0" borderId="0" xfId="5" applyFont="1" applyAlignment="1">
      <alignment vertical="top"/>
    </xf>
    <xf numFmtId="0" fontId="6" fillId="3" borderId="0" xfId="0" applyFont="1" applyFill="1" applyAlignment="1">
      <alignment horizontal="center"/>
    </xf>
    <xf numFmtId="0" fontId="14" fillId="0" borderId="0" xfId="0" applyFont="1"/>
    <xf numFmtId="43" fontId="0" fillId="0" borderId="0" xfId="9" applyFont="1"/>
    <xf numFmtId="164" fontId="0" fillId="0" borderId="0" xfId="9" applyNumberFormat="1" applyFont="1"/>
    <xf numFmtId="3" fontId="0" fillId="0" borderId="0" xfId="9" applyNumberFormat="1" applyFont="1"/>
    <xf numFmtId="9" fontId="5" fillId="0" borderId="0" xfId="5" applyNumberFormat="1"/>
    <xf numFmtId="1" fontId="16" fillId="0" borderId="0" xfId="0" applyNumberFormat="1" applyFont="1" applyFill="1" applyBorder="1"/>
    <xf numFmtId="0" fontId="6" fillId="0" borderId="0" xfId="0" applyFont="1"/>
    <xf numFmtId="0" fontId="16" fillId="0" borderId="0" xfId="0" applyFont="1" applyFill="1" applyBorder="1"/>
    <xf numFmtId="9" fontId="16" fillId="0" borderId="0" xfId="0" applyNumberFormat="1" applyFont="1" applyFill="1" applyBorder="1"/>
    <xf numFmtId="9" fontId="16" fillId="0" borderId="0" xfId="1" applyFont="1" applyFill="1" applyBorder="1"/>
    <xf numFmtId="0" fontId="16" fillId="0" borderId="0" xfId="1" applyNumberFormat="1" applyFont="1" applyFill="1" applyBorder="1"/>
    <xf numFmtId="0" fontId="16" fillId="6" borderId="0" xfId="0" applyFont="1" applyFill="1" applyBorder="1"/>
    <xf numFmtId="0" fontId="6" fillId="3" borderId="0" xfId="0" applyFont="1" applyFill="1" applyAlignment="1">
      <alignment horizontal="center"/>
    </xf>
    <xf numFmtId="1" fontId="0" fillId="0" borderId="0" xfId="0" applyNumberFormat="1" applyFill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" fontId="16" fillId="0" borderId="0" xfId="10" applyNumberFormat="1" applyFont="1" applyFill="1" applyBorder="1"/>
    <xf numFmtId="1" fontId="16" fillId="0" borderId="0" xfId="18" applyNumberFormat="1" applyFont="1" applyFill="1" applyBorder="1"/>
    <xf numFmtId="1" fontId="5" fillId="0" borderId="0" xfId="5" applyNumberFormat="1"/>
    <xf numFmtId="165" fontId="5" fillId="0" borderId="0" xfId="5" applyNumberFormat="1"/>
    <xf numFmtId="0" fontId="6" fillId="3" borderId="0" xfId="5" applyFont="1" applyFill="1" applyAlignment="1">
      <alignment horizontal="center"/>
    </xf>
    <xf numFmtId="0" fontId="12" fillId="2" borderId="0" xfId="6" applyFont="1" applyFill="1" applyBorder="1" applyAlignment="1">
      <alignment horizontal="center" vertical="top" wrapText="1"/>
    </xf>
    <xf numFmtId="2" fontId="5" fillId="0" borderId="0" xfId="5" applyNumberFormat="1"/>
    <xf numFmtId="9" fontId="8" fillId="5" borderId="0" xfId="1" applyFont="1" applyFill="1" applyBorder="1"/>
    <xf numFmtId="0" fontId="0" fillId="0" borderId="0" xfId="0" applyFill="1" applyAlignment="1">
      <alignment wrapText="1"/>
    </xf>
    <xf numFmtId="0" fontId="6" fillId="0" borderId="0" xfId="0" applyFont="1" applyFill="1" applyAlignment="1">
      <alignment horizontal="center"/>
    </xf>
    <xf numFmtId="0" fontId="18" fillId="0" borderId="0" xfId="0" applyFont="1" applyFill="1"/>
    <xf numFmtId="43" fontId="5" fillId="0" borderId="0" xfId="9" applyFont="1"/>
    <xf numFmtId="43" fontId="0" fillId="5" borderId="0" xfId="9" applyFont="1" applyFill="1"/>
    <xf numFmtId="0" fontId="0" fillId="0" borderId="0" xfId="0" applyFill="1" applyBorder="1"/>
    <xf numFmtId="0" fontId="5" fillId="0" borderId="0" xfId="5" applyFont="1" applyFill="1"/>
    <xf numFmtId="0" fontId="5" fillId="0" borderId="0" xfId="0" applyFont="1" applyFill="1" applyAlignment="1">
      <alignment wrapText="1"/>
    </xf>
    <xf numFmtId="165" fontId="0" fillId="0" borderId="0" xfId="0" applyNumberFormat="1" applyFill="1"/>
    <xf numFmtId="0" fontId="3" fillId="0" borderId="0" xfId="14" applyFill="1"/>
    <xf numFmtId="1" fontId="1" fillId="0" borderId="0" xfId="18" applyNumberFormat="1" applyFill="1" applyBorder="1"/>
    <xf numFmtId="1" fontId="0" fillId="0" borderId="0" xfId="0" applyNumberFormat="1" applyFont="1" applyFill="1"/>
    <xf numFmtId="0" fontId="0" fillId="0" borderId="0" xfId="0" applyFont="1" applyFill="1"/>
    <xf numFmtId="1" fontId="16" fillId="0" borderId="6" xfId="10" applyNumberFormat="1" applyFont="1" applyFill="1" applyBorder="1"/>
    <xf numFmtId="1" fontId="0" fillId="5" borderId="0" xfId="0" applyNumberFormat="1" applyFill="1"/>
    <xf numFmtId="0" fontId="14" fillId="5" borderId="0" xfId="0" applyFont="1" applyFill="1"/>
    <xf numFmtId="0" fontId="0" fillId="5" borderId="0" xfId="0" applyFill="1" applyBorder="1"/>
    <xf numFmtId="0" fontId="0" fillId="7" borderId="0" xfId="0" applyFont="1" applyFill="1" applyBorder="1"/>
    <xf numFmtId="0" fontId="0" fillId="7" borderId="0" xfId="0" applyFill="1" applyBorder="1"/>
    <xf numFmtId="0" fontId="12" fillId="2" borderId="0" xfId="6" applyFont="1" applyFill="1" applyBorder="1" applyAlignment="1">
      <alignment horizontal="center"/>
    </xf>
    <xf numFmtId="0" fontId="5" fillId="0" borderId="0" xfId="5" applyAlignment="1">
      <alignment horizontal="center"/>
    </xf>
    <xf numFmtId="0" fontId="6" fillId="3" borderId="0" xfId="5" applyFont="1" applyFill="1" applyAlignment="1">
      <alignment horizontal="center" vertical="top" wrapText="1"/>
    </xf>
    <xf numFmtId="0" fontId="6" fillId="3" borderId="0" xfId="5" applyFont="1" applyFill="1" applyAlignment="1">
      <alignment horizontal="center"/>
    </xf>
    <xf numFmtId="0" fontId="12" fillId="2" borderId="0" xfId="6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5" fillId="8" borderId="0" xfId="5" applyFill="1"/>
    <xf numFmtId="9" fontId="8" fillId="8" borderId="0" xfId="1" applyFont="1" applyFill="1" applyBorder="1"/>
    <xf numFmtId="0" fontId="8" fillId="9" borderId="1" xfId="6" applyFont="1" applyFill="1" applyBorder="1" applyAlignment="1">
      <alignment wrapText="1"/>
    </xf>
    <xf numFmtId="0" fontId="8" fillId="8" borderId="1" xfId="6" applyFont="1" applyFill="1" applyBorder="1" applyAlignment="1">
      <alignment wrapText="1"/>
    </xf>
    <xf numFmtId="10" fontId="8" fillId="8" borderId="1" xfId="6" applyNumberFormat="1" applyFont="1" applyFill="1" applyBorder="1" applyAlignment="1">
      <alignment horizontal="right" wrapText="1"/>
    </xf>
    <xf numFmtId="0" fontId="16" fillId="8" borderId="0" xfId="0" applyFont="1" applyFill="1" applyBorder="1"/>
    <xf numFmtId="9" fontId="16" fillId="8" borderId="0" xfId="0" applyNumberFormat="1" applyFont="1" applyFill="1" applyBorder="1"/>
    <xf numFmtId="9" fontId="16" fillId="8" borderId="0" xfId="1" applyFont="1" applyFill="1" applyBorder="1"/>
    <xf numFmtId="0" fontId="16" fillId="8" borderId="0" xfId="1" applyNumberFormat="1" applyFont="1" applyFill="1" applyBorder="1"/>
    <xf numFmtId="0" fontId="16" fillId="10" borderId="0" xfId="0" applyFont="1" applyFill="1" applyBorder="1"/>
  </cellXfs>
  <cellStyles count="20">
    <cellStyle name="Komma" xfId="9" builtinId="3"/>
    <cellStyle name="Komma 2" xfId="17" xr:uid="{00000000-0005-0000-0000-000001000000}"/>
    <cellStyle name="Prozent" xfId="1" builtinId="5"/>
    <cellStyle name="Prozent 2" xfId="13" xr:uid="{00000000-0005-0000-0000-000003000000}"/>
    <cellStyle name="Prozent 4" xfId="19" xr:uid="{00000000-0005-0000-0000-000004000000}"/>
    <cellStyle name="Standard" xfId="0" builtinId="0"/>
    <cellStyle name="Standard 10" xfId="11" xr:uid="{00000000-0005-0000-0000-000006000000}"/>
    <cellStyle name="Standard 2" xfId="2" xr:uid="{00000000-0005-0000-0000-000007000000}"/>
    <cellStyle name="Standard 2 2" xfId="14" xr:uid="{00000000-0005-0000-0000-000008000000}"/>
    <cellStyle name="Standard 3" xfId="3" xr:uid="{00000000-0005-0000-0000-000009000000}"/>
    <cellStyle name="Standard 3 2" xfId="15" xr:uid="{00000000-0005-0000-0000-00000A000000}"/>
    <cellStyle name="Standard 4" xfId="7" xr:uid="{00000000-0005-0000-0000-00000B000000}"/>
    <cellStyle name="Standard 4 2" xfId="16" xr:uid="{00000000-0005-0000-0000-00000C000000}"/>
    <cellStyle name="Standard 5" xfId="8" xr:uid="{00000000-0005-0000-0000-00000D000000}"/>
    <cellStyle name="Standard 6" xfId="12" xr:uid="{00000000-0005-0000-0000-00000E000000}"/>
    <cellStyle name="Standard 8" xfId="10" xr:uid="{00000000-0005-0000-0000-00000F000000}"/>
    <cellStyle name="Standard 8 2" xfId="18" xr:uid="{00000000-0005-0000-0000-000010000000}"/>
    <cellStyle name="Standard_PowerPlantDataAggregated" xfId="4" xr:uid="{00000000-0005-0000-0000-000011000000}"/>
    <cellStyle name="Standard_Technologies_cna_fk_v01_14062010" xfId="5" xr:uid="{00000000-0005-0000-0000-000012000000}"/>
    <cellStyle name="Standard_TechnologyData" xfId="6" xr:uid="{00000000-0005-0000-0000-000013000000}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10"/>
  <sheetViews>
    <sheetView workbookViewId="0">
      <selection activeCell="G17" sqref="G17"/>
    </sheetView>
  </sheetViews>
  <sheetFormatPr baseColWidth="10" defaultColWidth="11.44140625" defaultRowHeight="13.2" x14ac:dyDescent="0.25"/>
  <sheetData>
    <row r="1" spans="1:1" x14ac:dyDescent="0.25">
      <c r="A1" s="11" t="s">
        <v>99</v>
      </c>
    </row>
    <row r="2" spans="1:1" x14ac:dyDescent="0.25">
      <c r="A2">
        <v>2010</v>
      </c>
    </row>
    <row r="3" spans="1:1" x14ac:dyDescent="0.25">
      <c r="A3">
        <v>2015</v>
      </c>
    </row>
    <row r="4" spans="1:1" x14ac:dyDescent="0.25">
      <c r="A4">
        <v>2020</v>
      </c>
    </row>
    <row r="5" spans="1:1" x14ac:dyDescent="0.25">
      <c r="A5">
        <v>2025</v>
      </c>
    </row>
    <row r="6" spans="1:1" x14ac:dyDescent="0.25">
      <c r="A6">
        <v>2030</v>
      </c>
    </row>
    <row r="7" spans="1:1" x14ac:dyDescent="0.25">
      <c r="A7">
        <v>2035</v>
      </c>
    </row>
    <row r="8" spans="1:1" x14ac:dyDescent="0.25">
      <c r="A8">
        <v>2040</v>
      </c>
    </row>
    <row r="9" spans="1:1" x14ac:dyDescent="0.25">
      <c r="A9">
        <v>2045</v>
      </c>
    </row>
    <row r="10" spans="1:1" x14ac:dyDescent="0.25">
      <c r="A10">
        <v>2050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5">
    <outlinePr summaryRight="0"/>
  </sheetPr>
  <dimension ref="A1:S22"/>
  <sheetViews>
    <sheetView workbookViewId="0">
      <selection activeCell="B1" sqref="B1:J1"/>
    </sheetView>
  </sheetViews>
  <sheetFormatPr baseColWidth="10" defaultColWidth="11.44140625" defaultRowHeight="13.2" outlineLevelCol="1" x14ac:dyDescent="0.25"/>
  <cols>
    <col min="2" max="2" width="16.44140625" customWidth="1"/>
    <col min="3" max="10" width="5" customWidth="1" outlineLevel="1"/>
    <col min="11" max="11" width="5.5546875" bestFit="1" customWidth="1"/>
    <col min="12" max="17" width="5.5546875" bestFit="1" customWidth="1" outlineLevel="1"/>
    <col min="18" max="19" width="6.5546875" bestFit="1" customWidth="1" outlineLevel="1"/>
  </cols>
  <sheetData>
    <row r="1" spans="1:19" x14ac:dyDescent="0.25">
      <c r="A1" s="7" t="s">
        <v>19</v>
      </c>
      <c r="B1" s="87" t="s">
        <v>24</v>
      </c>
      <c r="C1" s="87"/>
      <c r="D1" s="87"/>
      <c r="E1" s="87"/>
      <c r="F1" s="87"/>
      <c r="G1" s="87"/>
      <c r="H1" s="87"/>
      <c r="I1" s="87"/>
      <c r="J1" s="87"/>
      <c r="K1" s="87" t="s">
        <v>16</v>
      </c>
      <c r="L1" s="87"/>
      <c r="M1" s="87"/>
      <c r="N1" s="87"/>
      <c r="O1" s="87"/>
      <c r="P1" s="87"/>
      <c r="Q1" s="87"/>
      <c r="R1" s="87"/>
      <c r="S1" s="87"/>
    </row>
    <row r="2" spans="1:19" s="5" customFormat="1" x14ac:dyDescent="0.25">
      <c r="A2" s="29"/>
      <c r="B2" s="38">
        <v>2010</v>
      </c>
      <c r="C2" s="39">
        <v>2015</v>
      </c>
      <c r="D2" s="39">
        <v>2020</v>
      </c>
      <c r="E2" s="39">
        <v>2025</v>
      </c>
      <c r="F2" s="39">
        <v>2030</v>
      </c>
      <c r="G2" s="39">
        <v>2035</v>
      </c>
      <c r="H2" s="39">
        <v>2040</v>
      </c>
      <c r="I2" s="39">
        <v>2045</v>
      </c>
      <c r="J2" s="39">
        <v>2050</v>
      </c>
      <c r="K2" s="39">
        <v>2010</v>
      </c>
      <c r="L2" s="39">
        <v>2015</v>
      </c>
      <c r="M2" s="39">
        <v>2020</v>
      </c>
      <c r="N2" s="39">
        <v>2025</v>
      </c>
      <c r="O2" s="39">
        <v>2030</v>
      </c>
      <c r="P2" s="39">
        <v>2035</v>
      </c>
      <c r="Q2" s="39">
        <v>2040</v>
      </c>
      <c r="R2" s="39">
        <v>2045</v>
      </c>
      <c r="S2" s="39">
        <v>2050</v>
      </c>
    </row>
    <row r="3" spans="1:19" s="5" customFormat="1" x14ac:dyDescent="0.25">
      <c r="A3" s="30" t="s">
        <v>10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3">
        <v>3</v>
      </c>
      <c r="L3" s="33">
        <v>3.2</v>
      </c>
      <c r="M3" s="33">
        <v>3.4</v>
      </c>
      <c r="N3" s="33">
        <v>3.6</v>
      </c>
      <c r="O3" s="33">
        <v>3.8</v>
      </c>
      <c r="P3" s="33">
        <v>4</v>
      </c>
      <c r="Q3" s="33">
        <v>4.2</v>
      </c>
      <c r="R3" s="33">
        <v>4.4000000000000004</v>
      </c>
      <c r="S3" s="33">
        <v>4.5999999999999996</v>
      </c>
    </row>
    <row r="4" spans="1:19" s="5" customFormat="1" x14ac:dyDescent="0.25">
      <c r="A4" s="31" t="s">
        <v>3</v>
      </c>
      <c r="B4" s="34">
        <v>0.36361018108507037</v>
      </c>
      <c r="C4" s="34">
        <v>0.36361018108507037</v>
      </c>
      <c r="D4" s="34">
        <v>0.36361018108507037</v>
      </c>
      <c r="E4" s="34">
        <v>0.36361018108507037</v>
      </c>
      <c r="F4" s="34">
        <v>0.36361018108507037</v>
      </c>
      <c r="G4" s="34">
        <v>0.36361018108507037</v>
      </c>
      <c r="H4" s="34">
        <v>0.36361018108507037</v>
      </c>
      <c r="I4" s="34">
        <v>0.36361018108507037</v>
      </c>
      <c r="J4" s="34">
        <v>0.36361018108507037</v>
      </c>
      <c r="K4" s="33">
        <v>4.3899999999999997</v>
      </c>
      <c r="L4" s="33">
        <v>4.8</v>
      </c>
      <c r="M4" s="33">
        <v>5.21</v>
      </c>
      <c r="N4" s="33">
        <v>5.62</v>
      </c>
      <c r="O4" s="33">
        <v>6.03</v>
      </c>
      <c r="P4" s="33">
        <v>6.44</v>
      </c>
      <c r="Q4" s="33">
        <v>6.85</v>
      </c>
      <c r="R4" s="33">
        <v>7.26</v>
      </c>
      <c r="S4" s="33">
        <v>7.67</v>
      </c>
    </row>
    <row r="5" spans="1:19" s="5" customFormat="1" x14ac:dyDescent="0.25">
      <c r="A5" s="31" t="s">
        <v>11</v>
      </c>
      <c r="B5" s="34">
        <v>0.3538899089174497</v>
      </c>
      <c r="C5" s="34">
        <v>0.3538899089174497</v>
      </c>
      <c r="D5" s="34">
        <v>0.3538899089174497</v>
      </c>
      <c r="E5" s="34">
        <v>0.3538899089174497</v>
      </c>
      <c r="F5" s="34">
        <v>0.3538899089174497</v>
      </c>
      <c r="G5" s="34">
        <v>0.3538899089174497</v>
      </c>
      <c r="H5" s="34">
        <v>0.3538899089174497</v>
      </c>
      <c r="I5" s="34">
        <v>0.3538899089174497</v>
      </c>
      <c r="J5" s="34">
        <v>0.3538899089174497</v>
      </c>
      <c r="K5" s="33">
        <v>11.033240948329126</v>
      </c>
      <c r="L5" s="33">
        <v>4.4132963793316504</v>
      </c>
      <c r="M5" s="33">
        <v>6.6199445689974752</v>
      </c>
      <c r="N5" s="33">
        <v>7.9439334827969708</v>
      </c>
      <c r="O5" s="33">
        <v>8.8265927586633008</v>
      </c>
      <c r="P5" s="33">
        <v>8.8265927586633008</v>
      </c>
      <c r="Q5" s="33">
        <v>9.2679223965964663</v>
      </c>
      <c r="R5" s="33">
        <v>10.150581672462796</v>
      </c>
      <c r="S5" s="33">
        <v>10.591911310395961</v>
      </c>
    </row>
    <row r="6" spans="1:19" s="5" customFormat="1" x14ac:dyDescent="0.25">
      <c r="A6" s="31" t="s">
        <v>12</v>
      </c>
      <c r="B6" s="34">
        <v>0.20196565503834107</v>
      </c>
      <c r="C6" s="34">
        <v>0.20196565503834107</v>
      </c>
      <c r="D6" s="34">
        <v>0.20196565503834107</v>
      </c>
      <c r="E6" s="34">
        <v>0.20196565503834107</v>
      </c>
      <c r="F6" s="34">
        <v>0.20196565503834107</v>
      </c>
      <c r="G6" s="34">
        <v>0.20196565503834107</v>
      </c>
      <c r="H6" s="34">
        <v>0.20196565503834107</v>
      </c>
      <c r="I6" s="34">
        <v>0.20196565503834107</v>
      </c>
      <c r="J6" s="34">
        <v>0.20196565503834107</v>
      </c>
      <c r="K6" s="33">
        <v>24.273130086324073</v>
      </c>
      <c r="L6" s="33">
        <v>18.535844793192933</v>
      </c>
      <c r="M6" s="33">
        <v>25.59711900012357</v>
      </c>
      <c r="N6" s="33">
        <v>27.362437551856232</v>
      </c>
      <c r="O6" s="33">
        <v>28.686426465655728</v>
      </c>
      <c r="P6" s="33">
        <v>30.010415379455225</v>
      </c>
      <c r="Q6" s="33">
        <v>31.775733931187883</v>
      </c>
      <c r="R6" s="33">
        <v>33.099722844987376</v>
      </c>
      <c r="S6" s="33">
        <v>33.099722844987376</v>
      </c>
    </row>
    <row r="7" spans="1:19" s="5" customFormat="1" x14ac:dyDescent="0.25">
      <c r="A7" s="31" t="s">
        <v>13</v>
      </c>
      <c r="B7" s="34">
        <v>0.27864780213845991</v>
      </c>
      <c r="C7" s="34">
        <v>0.27864780213845991</v>
      </c>
      <c r="D7" s="34">
        <v>0.27864780213845991</v>
      </c>
      <c r="E7" s="34">
        <v>0.27864780213845991</v>
      </c>
      <c r="F7" s="34">
        <v>0.27864780213845991</v>
      </c>
      <c r="G7" s="34">
        <v>0.27864780213845991</v>
      </c>
      <c r="H7" s="34">
        <v>0.27864780213845991</v>
      </c>
      <c r="I7" s="34">
        <v>0.27864780213845991</v>
      </c>
      <c r="J7" s="34">
        <v>0.27864780213845991</v>
      </c>
      <c r="K7" s="33">
        <v>36.189030310519527</v>
      </c>
      <c r="L7" s="33">
        <v>23.831800448390908</v>
      </c>
      <c r="M7" s="33">
        <v>36.630359948452693</v>
      </c>
      <c r="N7" s="33">
        <v>44.132963793316506</v>
      </c>
      <c r="O7" s="33">
        <v>48.546260172648147</v>
      </c>
      <c r="P7" s="33">
        <v>50.752908362313981</v>
      </c>
      <c r="Q7" s="33">
        <v>52.959556551979801</v>
      </c>
      <c r="R7" s="33">
        <v>55.166204741645629</v>
      </c>
      <c r="S7" s="33">
        <v>56.490193655445125</v>
      </c>
    </row>
    <row r="8" spans="1:19" s="5" customFormat="1" x14ac:dyDescent="0.25">
      <c r="A8" s="31" t="s">
        <v>18</v>
      </c>
      <c r="B8" s="34">
        <f>B5</f>
        <v>0.3538899089174497</v>
      </c>
      <c r="C8" s="34">
        <f t="shared" ref="C8:J8" si="0">C5</f>
        <v>0.3538899089174497</v>
      </c>
      <c r="D8" s="34">
        <f t="shared" si="0"/>
        <v>0.3538899089174497</v>
      </c>
      <c r="E8" s="34">
        <f t="shared" si="0"/>
        <v>0.3538899089174497</v>
      </c>
      <c r="F8" s="34">
        <f t="shared" si="0"/>
        <v>0.3538899089174497</v>
      </c>
      <c r="G8" s="34">
        <f t="shared" si="0"/>
        <v>0.3538899089174497</v>
      </c>
      <c r="H8" s="34">
        <f t="shared" si="0"/>
        <v>0.3538899089174497</v>
      </c>
      <c r="I8" s="34">
        <f t="shared" si="0"/>
        <v>0.3538899089174497</v>
      </c>
      <c r="J8" s="34">
        <f t="shared" si="0"/>
        <v>0.3538899089174497</v>
      </c>
      <c r="K8" s="33">
        <v>7.2</v>
      </c>
      <c r="L8" s="33">
        <v>8.1</v>
      </c>
      <c r="M8" s="33">
        <v>9</v>
      </c>
      <c r="N8" s="33">
        <v>9.9</v>
      </c>
      <c r="O8" s="33">
        <v>10.8</v>
      </c>
      <c r="P8" s="33">
        <v>11.7</v>
      </c>
      <c r="Q8" s="33">
        <v>12.6</v>
      </c>
      <c r="R8" s="33">
        <v>13.5</v>
      </c>
      <c r="S8" s="33">
        <v>14.4</v>
      </c>
    </row>
    <row r="9" spans="1:19" s="5" customFormat="1" x14ac:dyDescent="0.25">
      <c r="A9" s="32" t="s">
        <v>15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</row>
    <row r="10" spans="1:19" s="5" customFormat="1" x14ac:dyDescent="0.25">
      <c r="A10" s="32" t="s">
        <v>0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</row>
    <row r="11" spans="1:19" s="5" customFormat="1" x14ac:dyDescent="0.25">
      <c r="A11" s="32" t="s">
        <v>25</v>
      </c>
      <c r="B11" s="34">
        <v>0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</row>
    <row r="12" spans="1:19" s="5" customFormat="1" x14ac:dyDescent="0.25">
      <c r="A12" s="32" t="s">
        <v>57</v>
      </c>
      <c r="B12" s="34">
        <f>B5*0.5</f>
        <v>0.17694495445872485</v>
      </c>
      <c r="C12" s="34">
        <f t="shared" ref="C12:J12" si="1">C5*0.5</f>
        <v>0.17694495445872485</v>
      </c>
      <c r="D12" s="34">
        <f t="shared" si="1"/>
        <v>0.17694495445872485</v>
      </c>
      <c r="E12" s="34">
        <f t="shared" si="1"/>
        <v>0.17694495445872485</v>
      </c>
      <c r="F12" s="34">
        <f t="shared" si="1"/>
        <v>0.17694495445872485</v>
      </c>
      <c r="G12" s="34">
        <f t="shared" si="1"/>
        <v>0.17694495445872485</v>
      </c>
      <c r="H12" s="34">
        <f t="shared" si="1"/>
        <v>0.17694495445872485</v>
      </c>
      <c r="I12" s="34">
        <f t="shared" si="1"/>
        <v>0.17694495445872485</v>
      </c>
      <c r="J12" s="34">
        <f t="shared" si="1"/>
        <v>0.17694495445872485</v>
      </c>
      <c r="K12" s="33">
        <v>7.2</v>
      </c>
      <c r="L12" s="33">
        <v>8.1</v>
      </c>
      <c r="M12" s="33">
        <v>9</v>
      </c>
      <c r="N12" s="33">
        <v>9.9</v>
      </c>
      <c r="O12" s="33">
        <v>10.8</v>
      </c>
      <c r="P12" s="33">
        <v>11.7</v>
      </c>
      <c r="Q12" s="33">
        <v>12.6</v>
      </c>
      <c r="R12" s="33">
        <v>13.5</v>
      </c>
      <c r="S12" s="33">
        <v>14.4</v>
      </c>
    </row>
    <row r="13" spans="1:19" s="5" customFormat="1" x14ac:dyDescent="0.25">
      <c r="A13" s="32" t="s">
        <v>17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3">
        <v>11.3582069941661</v>
      </c>
      <c r="L13" s="33">
        <v>12.895451983392601</v>
      </c>
      <c r="M13" s="33">
        <v>25.477825199480399</v>
      </c>
      <c r="N13" s="33">
        <v>35.668955279272602</v>
      </c>
      <c r="O13" s="33">
        <v>52.993876414919299</v>
      </c>
      <c r="P13" s="33">
        <v>71.337910558545204</v>
      </c>
      <c r="Q13" s="33">
        <v>96.815735758025596</v>
      </c>
      <c r="R13" s="33">
        <v>157.96251623677901</v>
      </c>
      <c r="S13" s="33">
        <v>270.06494711449199</v>
      </c>
    </row>
    <row r="14" spans="1:19" s="5" customFormat="1" x14ac:dyDescent="0.25">
      <c r="A14" s="16" t="s">
        <v>187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</row>
    <row r="15" spans="1:19" s="5" customFormat="1" x14ac:dyDescent="0.25">
      <c r="A15" s="16" t="s">
        <v>60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</row>
    <row r="16" spans="1:19" s="5" customFormat="1" x14ac:dyDescent="0.25">
      <c r="A16" s="16" t="s">
        <v>221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</row>
    <row r="17" spans="1:19" s="5" customFormat="1" x14ac:dyDescent="0.25">
      <c r="A17" s="16" t="s">
        <v>220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</row>
    <row r="20" spans="1:19" x14ac:dyDescent="0.25">
      <c r="K20" s="33"/>
      <c r="L20" s="33"/>
      <c r="M20" s="33"/>
      <c r="N20" s="33"/>
      <c r="O20" s="33"/>
      <c r="P20" s="33"/>
      <c r="Q20" s="33"/>
      <c r="R20" s="33"/>
      <c r="S20" s="33"/>
    </row>
    <row r="21" spans="1:19" x14ac:dyDescent="0.25">
      <c r="K21" s="33"/>
      <c r="L21" s="33"/>
      <c r="M21" s="33"/>
      <c r="N21" s="33"/>
      <c r="O21" s="33"/>
      <c r="P21" s="33"/>
      <c r="Q21" s="33"/>
      <c r="R21" s="33"/>
      <c r="S21" s="33"/>
    </row>
    <row r="22" spans="1:19" x14ac:dyDescent="0.25">
      <c r="K22" s="33"/>
      <c r="L22" s="33"/>
      <c r="M22" s="33"/>
      <c r="N22" s="33"/>
      <c r="O22" s="33"/>
      <c r="P22" s="33"/>
      <c r="Q22" s="33"/>
      <c r="R22" s="33"/>
      <c r="S22" s="33"/>
    </row>
  </sheetData>
  <mergeCells count="2">
    <mergeCell ref="B1:J1"/>
    <mergeCell ref="K1:S1"/>
  </mergeCells>
  <phoneticPr fontId="7" type="noConversion"/>
  <pageMargins left="0.78740157499999996" right="0.78740157499999996" top="0.984251969" bottom="0.984251969" header="0.4921259845" footer="0.492125984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6">
    <outlinePr summaryRight="0"/>
  </sheetPr>
  <dimension ref="A1:DI50"/>
  <sheetViews>
    <sheetView zoomScale="85" zoomScaleNormal="85" workbookViewId="0">
      <pane xSplit="2" ySplit="3" topLeftCell="C30" activePane="bottomRight" state="frozen"/>
      <selection pane="topRight" activeCell="C1" sqref="C1"/>
      <selection pane="bottomLeft" activeCell="A4" sqref="A4"/>
      <selection pane="bottomRight" activeCell="CG56" sqref="CG56"/>
    </sheetView>
  </sheetViews>
  <sheetFormatPr baseColWidth="10" defaultColWidth="11.44140625" defaultRowHeight="13.2" x14ac:dyDescent="0.25"/>
  <cols>
    <col min="1" max="1" width="14.5546875" style="1" bestFit="1" customWidth="1"/>
    <col min="2" max="2" width="10.44140625" style="1" bestFit="1" customWidth="1"/>
    <col min="3" max="3" width="9.6640625" style="1" bestFit="1" customWidth="1"/>
    <col min="4" max="11" width="8.33203125" style="1" customWidth="1"/>
    <col min="12" max="12" width="11.109375" style="1" bestFit="1" customWidth="1"/>
    <col min="13" max="20" width="5" style="1" customWidth="1"/>
    <col min="21" max="21" width="12" style="1" bestFit="1" customWidth="1"/>
    <col min="22" max="29" width="5" style="1" customWidth="1"/>
    <col min="30" max="30" width="14.6640625" style="1" bestFit="1" customWidth="1"/>
    <col min="31" max="38" width="5" style="1" customWidth="1"/>
    <col min="39" max="39" width="30.33203125" style="1" bestFit="1" customWidth="1"/>
    <col min="40" max="40" width="25.33203125" style="1" bestFit="1" customWidth="1"/>
    <col min="41" max="41" width="10.88671875" style="1" bestFit="1" customWidth="1"/>
    <col min="42" max="42" width="8.44140625" style="1" customWidth="1"/>
    <col min="43" max="43" width="9.109375" style="1" customWidth="1"/>
    <col min="44" max="44" width="6" style="1" customWidth="1"/>
    <col min="45" max="45" width="6.44140625" style="1" customWidth="1"/>
    <col min="46" max="46" width="7.33203125" style="1" customWidth="1"/>
    <col min="47" max="47" width="7.6640625" style="1" customWidth="1"/>
    <col min="48" max="48" width="6.5546875" style="1" customWidth="1"/>
    <col min="49" max="49" width="6.44140625" style="1" customWidth="1"/>
    <col min="50" max="50" width="15.109375" style="1" bestFit="1" customWidth="1"/>
    <col min="51" max="58" width="7" style="1" customWidth="1"/>
    <col min="59" max="59" width="17.88671875" style="1" bestFit="1" customWidth="1"/>
    <col min="60" max="67" width="5" style="1" customWidth="1"/>
    <col min="68" max="68" width="5.33203125" style="1" customWidth="1"/>
    <col min="69" max="76" width="5" style="1" customWidth="1"/>
    <col min="77" max="77" width="17.5546875" style="1" bestFit="1" customWidth="1"/>
    <col min="78" max="85" width="5.109375" style="1" bestFit="1" customWidth="1"/>
    <col min="86" max="86" width="17.44140625" style="1" bestFit="1" customWidth="1"/>
    <col min="87" max="104" width="5" style="1" bestFit="1" customWidth="1"/>
    <col min="105" max="16384" width="11.44140625" style="1"/>
  </cols>
  <sheetData>
    <row r="1" spans="1:113" x14ac:dyDescent="0.25">
      <c r="A1" s="17" t="s">
        <v>1</v>
      </c>
      <c r="B1" s="90" t="s">
        <v>69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64"/>
      <c r="AO1" s="90" t="s">
        <v>100</v>
      </c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88" t="s">
        <v>189</v>
      </c>
      <c r="CJ1" s="88"/>
      <c r="CK1" s="88"/>
      <c r="CL1" s="88"/>
      <c r="CM1" s="88"/>
      <c r="CN1" s="88"/>
      <c r="CO1" s="88"/>
      <c r="CP1" s="88"/>
      <c r="CQ1" s="88"/>
      <c r="CR1" s="88" t="s">
        <v>191</v>
      </c>
      <c r="CS1" s="88"/>
      <c r="CT1" s="88"/>
      <c r="CU1" s="88"/>
      <c r="CV1" s="88"/>
      <c r="CW1" s="88"/>
      <c r="CX1" s="88"/>
      <c r="CY1" s="88"/>
      <c r="CZ1" s="88"/>
      <c r="DA1" s="88" t="s">
        <v>226</v>
      </c>
      <c r="DB1" s="88"/>
      <c r="DC1" s="88"/>
      <c r="DD1" s="88"/>
      <c r="DE1" s="88"/>
      <c r="DF1" s="88"/>
      <c r="DG1" s="88"/>
      <c r="DH1" s="88"/>
      <c r="DI1" s="88"/>
    </row>
    <row r="2" spans="1:113" s="18" customFormat="1" ht="12.75" customHeight="1" x14ac:dyDescent="0.25">
      <c r="B2" s="17" t="s">
        <v>9</v>
      </c>
      <c r="C2" s="91" t="s">
        <v>20</v>
      </c>
      <c r="D2" s="91"/>
      <c r="E2" s="91"/>
      <c r="F2" s="91"/>
      <c r="G2" s="91"/>
      <c r="H2" s="91"/>
      <c r="I2" s="91"/>
      <c r="J2" s="91"/>
      <c r="K2" s="91"/>
      <c r="L2" s="91" t="s">
        <v>22</v>
      </c>
      <c r="M2" s="91"/>
      <c r="N2" s="91"/>
      <c r="O2" s="91"/>
      <c r="P2" s="91"/>
      <c r="Q2" s="91"/>
      <c r="R2" s="91"/>
      <c r="S2" s="91"/>
      <c r="T2" s="91"/>
      <c r="U2" s="91" t="s">
        <v>63</v>
      </c>
      <c r="V2" s="91"/>
      <c r="W2" s="91"/>
      <c r="X2" s="91"/>
      <c r="Y2" s="91"/>
      <c r="Z2" s="91"/>
      <c r="AA2" s="91"/>
      <c r="AB2" s="91"/>
      <c r="AC2" s="91"/>
      <c r="AD2" s="91" t="s">
        <v>23</v>
      </c>
      <c r="AE2" s="91"/>
      <c r="AF2" s="91"/>
      <c r="AG2" s="91"/>
      <c r="AH2" s="91"/>
      <c r="AI2" s="91"/>
      <c r="AJ2" s="91"/>
      <c r="AK2" s="91"/>
      <c r="AL2" s="91"/>
      <c r="AM2" s="41" t="s">
        <v>222</v>
      </c>
      <c r="AN2" s="65" t="s">
        <v>223</v>
      </c>
      <c r="AO2" s="89" t="s">
        <v>70</v>
      </c>
      <c r="AP2" s="89"/>
      <c r="AQ2" s="89"/>
      <c r="AR2" s="89"/>
      <c r="AS2" s="89"/>
      <c r="AT2" s="89"/>
      <c r="AU2" s="89"/>
      <c r="AV2" s="89"/>
      <c r="AW2" s="89"/>
      <c r="AX2" s="89" t="s">
        <v>76</v>
      </c>
      <c r="AY2" s="89"/>
      <c r="AZ2" s="89"/>
      <c r="BA2" s="89"/>
      <c r="BB2" s="89"/>
      <c r="BC2" s="89"/>
      <c r="BD2" s="89"/>
      <c r="BE2" s="89"/>
      <c r="BF2" s="89"/>
      <c r="BG2" s="89" t="s">
        <v>75</v>
      </c>
      <c r="BH2" s="89"/>
      <c r="BI2" s="89"/>
      <c r="BJ2" s="89"/>
      <c r="BK2" s="89"/>
      <c r="BL2" s="89"/>
      <c r="BM2" s="89"/>
      <c r="BN2" s="89"/>
      <c r="BO2" s="89"/>
      <c r="BP2" s="89" t="s">
        <v>73</v>
      </c>
      <c r="BQ2" s="89"/>
      <c r="BR2" s="89"/>
      <c r="BS2" s="89"/>
      <c r="BT2" s="89"/>
      <c r="BU2" s="89"/>
      <c r="BV2" s="89"/>
      <c r="BW2" s="89"/>
      <c r="BX2" s="89"/>
      <c r="BY2" s="89" t="s">
        <v>71</v>
      </c>
      <c r="BZ2" s="89"/>
      <c r="CA2" s="89"/>
      <c r="CB2" s="89"/>
      <c r="CC2" s="89"/>
      <c r="CD2" s="89"/>
      <c r="CE2" s="89"/>
      <c r="CF2" s="89"/>
      <c r="CG2" s="89"/>
      <c r="CH2" s="26" t="s">
        <v>72</v>
      </c>
      <c r="CI2" s="89" t="s">
        <v>188</v>
      </c>
      <c r="CJ2" s="89"/>
      <c r="CK2" s="89"/>
      <c r="CL2" s="89"/>
      <c r="CM2" s="89"/>
      <c r="CN2" s="89"/>
      <c r="CO2" s="89"/>
      <c r="CP2" s="89"/>
      <c r="CQ2" s="89"/>
      <c r="CR2" s="89" t="s">
        <v>190</v>
      </c>
      <c r="CS2" s="89"/>
      <c r="CT2" s="89"/>
      <c r="CU2" s="89"/>
      <c r="CV2" s="89"/>
      <c r="CW2" s="89"/>
      <c r="CX2" s="89"/>
      <c r="CY2" s="89"/>
      <c r="CZ2" s="89"/>
      <c r="DA2" s="89" t="s">
        <v>227</v>
      </c>
      <c r="DB2" s="89"/>
      <c r="DC2" s="89"/>
      <c r="DD2" s="89"/>
      <c r="DE2" s="89"/>
      <c r="DF2" s="89"/>
      <c r="DG2" s="89"/>
      <c r="DH2" s="89"/>
      <c r="DI2" s="89"/>
    </row>
    <row r="3" spans="1:113" s="35" customFormat="1" ht="12.75" customHeight="1" x14ac:dyDescent="0.25">
      <c r="B3" s="36"/>
      <c r="C3" s="38">
        <v>2010</v>
      </c>
      <c r="D3" s="39">
        <v>2015</v>
      </c>
      <c r="E3" s="39">
        <v>2020</v>
      </c>
      <c r="F3" s="39">
        <v>2025</v>
      </c>
      <c r="G3" s="39">
        <v>2030</v>
      </c>
      <c r="H3" s="39">
        <v>2035</v>
      </c>
      <c r="I3" s="39">
        <v>2040</v>
      </c>
      <c r="J3" s="39">
        <v>2045</v>
      </c>
      <c r="K3" s="39">
        <v>2050</v>
      </c>
      <c r="L3" s="38">
        <v>2010</v>
      </c>
      <c r="M3" s="39">
        <v>2015</v>
      </c>
      <c r="N3" s="39">
        <v>2020</v>
      </c>
      <c r="O3" s="39">
        <v>2025</v>
      </c>
      <c r="P3" s="39">
        <v>2030</v>
      </c>
      <c r="Q3" s="39">
        <v>2035</v>
      </c>
      <c r="R3" s="39">
        <v>2040</v>
      </c>
      <c r="S3" s="39">
        <v>2045</v>
      </c>
      <c r="T3" s="39">
        <v>2050</v>
      </c>
      <c r="U3" s="38">
        <v>2010</v>
      </c>
      <c r="V3" s="39">
        <v>2015</v>
      </c>
      <c r="W3" s="39">
        <v>2020</v>
      </c>
      <c r="X3" s="39">
        <v>2025</v>
      </c>
      <c r="Y3" s="39">
        <v>2030</v>
      </c>
      <c r="Z3" s="39">
        <v>2035</v>
      </c>
      <c r="AA3" s="39">
        <v>2040</v>
      </c>
      <c r="AB3" s="39">
        <v>2045</v>
      </c>
      <c r="AC3" s="39">
        <v>2050</v>
      </c>
      <c r="AD3" s="38">
        <v>2010</v>
      </c>
      <c r="AE3" s="39">
        <v>2015</v>
      </c>
      <c r="AF3" s="39">
        <v>2020</v>
      </c>
      <c r="AG3" s="39">
        <v>2025</v>
      </c>
      <c r="AH3" s="39">
        <v>2030</v>
      </c>
      <c r="AI3" s="39">
        <v>2035</v>
      </c>
      <c r="AJ3" s="39">
        <v>2040</v>
      </c>
      <c r="AK3" s="39">
        <v>2045</v>
      </c>
      <c r="AL3" s="39">
        <v>2050</v>
      </c>
      <c r="AM3" s="39">
        <v>2010</v>
      </c>
      <c r="AN3" s="39">
        <v>2010</v>
      </c>
      <c r="AO3" s="38">
        <v>2010</v>
      </c>
      <c r="AP3" s="39">
        <v>2015</v>
      </c>
      <c r="AQ3" s="39">
        <v>2020</v>
      </c>
      <c r="AR3" s="39">
        <v>2025</v>
      </c>
      <c r="AS3" s="39">
        <v>2030</v>
      </c>
      <c r="AT3" s="39">
        <v>2035</v>
      </c>
      <c r="AU3" s="39">
        <v>2040</v>
      </c>
      <c r="AV3" s="39">
        <v>2045</v>
      </c>
      <c r="AW3" s="39">
        <v>2050</v>
      </c>
      <c r="AX3" s="38">
        <v>2010</v>
      </c>
      <c r="AY3" s="39">
        <v>2015</v>
      </c>
      <c r="AZ3" s="39">
        <v>2020</v>
      </c>
      <c r="BA3" s="39">
        <v>2025</v>
      </c>
      <c r="BB3" s="39">
        <v>2030</v>
      </c>
      <c r="BC3" s="39">
        <v>2035</v>
      </c>
      <c r="BD3" s="39">
        <v>2040</v>
      </c>
      <c r="BE3" s="39">
        <v>2045</v>
      </c>
      <c r="BF3" s="39">
        <v>2050</v>
      </c>
      <c r="BG3" s="38">
        <v>2010</v>
      </c>
      <c r="BH3" s="39">
        <v>2015</v>
      </c>
      <c r="BI3" s="39">
        <v>2020</v>
      </c>
      <c r="BJ3" s="39">
        <v>2025</v>
      </c>
      <c r="BK3" s="39">
        <v>2030</v>
      </c>
      <c r="BL3" s="39">
        <v>2035</v>
      </c>
      <c r="BM3" s="39">
        <v>2040</v>
      </c>
      <c r="BN3" s="39">
        <v>2045</v>
      </c>
      <c r="BO3" s="39">
        <v>2050</v>
      </c>
      <c r="BP3" s="38">
        <v>2010</v>
      </c>
      <c r="BQ3" s="39">
        <v>2015</v>
      </c>
      <c r="BR3" s="39">
        <v>2020</v>
      </c>
      <c r="BS3" s="39">
        <v>2025</v>
      </c>
      <c r="BT3" s="39">
        <v>2030</v>
      </c>
      <c r="BU3" s="39">
        <v>2035</v>
      </c>
      <c r="BV3" s="39">
        <v>2040</v>
      </c>
      <c r="BW3" s="39">
        <v>2045</v>
      </c>
      <c r="BX3" s="39">
        <v>2050</v>
      </c>
      <c r="BY3" s="38">
        <v>2010</v>
      </c>
      <c r="BZ3" s="39">
        <v>2015</v>
      </c>
      <c r="CA3" s="39">
        <v>2020</v>
      </c>
      <c r="CB3" s="39">
        <v>2025</v>
      </c>
      <c r="CC3" s="39">
        <v>2030</v>
      </c>
      <c r="CD3" s="39">
        <v>2035</v>
      </c>
      <c r="CE3" s="39">
        <v>2040</v>
      </c>
      <c r="CF3" s="39">
        <v>2045</v>
      </c>
      <c r="CG3" s="39">
        <v>2050</v>
      </c>
      <c r="CH3" s="38">
        <v>2010</v>
      </c>
      <c r="CI3" s="38">
        <v>2010</v>
      </c>
      <c r="CJ3" s="39">
        <v>2015</v>
      </c>
      <c r="CK3" s="39">
        <v>2020</v>
      </c>
      <c r="CL3" s="39">
        <v>2025</v>
      </c>
      <c r="CM3" s="39">
        <v>2030</v>
      </c>
      <c r="CN3" s="39">
        <v>2035</v>
      </c>
      <c r="CO3" s="39">
        <v>2040</v>
      </c>
      <c r="CP3" s="39">
        <v>2045</v>
      </c>
      <c r="CQ3" s="39">
        <v>2050</v>
      </c>
      <c r="CR3" s="38">
        <v>2010</v>
      </c>
      <c r="CS3" s="39">
        <v>2015</v>
      </c>
      <c r="CT3" s="39">
        <v>2020</v>
      </c>
      <c r="CU3" s="39">
        <v>2025</v>
      </c>
      <c r="CV3" s="39">
        <v>2030</v>
      </c>
      <c r="CW3" s="39">
        <v>2035</v>
      </c>
      <c r="CX3" s="39">
        <v>2040</v>
      </c>
      <c r="CY3" s="39">
        <v>2045</v>
      </c>
      <c r="CZ3" s="39">
        <v>2050</v>
      </c>
      <c r="DA3" s="38">
        <v>2010</v>
      </c>
      <c r="DB3" s="39">
        <v>2015</v>
      </c>
      <c r="DC3" s="39">
        <v>2020</v>
      </c>
      <c r="DD3" s="39">
        <v>2025</v>
      </c>
      <c r="DE3" s="39">
        <v>2030</v>
      </c>
      <c r="DF3" s="39">
        <v>2035</v>
      </c>
      <c r="DG3" s="39">
        <v>2040</v>
      </c>
      <c r="DH3" s="39">
        <v>2045</v>
      </c>
      <c r="DI3" s="39">
        <v>2050</v>
      </c>
    </row>
    <row r="4" spans="1:113" x14ac:dyDescent="0.25">
      <c r="A4" s="6" t="s">
        <v>2</v>
      </c>
      <c r="B4" s="6" t="s">
        <v>10</v>
      </c>
      <c r="C4" s="12">
        <v>0.33</v>
      </c>
      <c r="D4" s="12">
        <v>0.33200000000000002</v>
      </c>
      <c r="E4" s="12">
        <v>0.33300000000000002</v>
      </c>
      <c r="F4" s="12">
        <v>0.33500000000000002</v>
      </c>
      <c r="G4" s="12">
        <v>0.33700000000000002</v>
      </c>
      <c r="H4" s="12">
        <v>0.33800000000000002</v>
      </c>
      <c r="I4" s="12">
        <v>0.34</v>
      </c>
      <c r="J4" s="12">
        <v>0.34200000000000003</v>
      </c>
      <c r="K4" s="12">
        <v>0.34300000000000003</v>
      </c>
      <c r="L4" s="1">
        <v>0.84</v>
      </c>
      <c r="M4" s="1">
        <v>0.84</v>
      </c>
      <c r="N4" s="1">
        <v>0.84</v>
      </c>
      <c r="O4" s="1">
        <v>0.84</v>
      </c>
      <c r="P4" s="1">
        <v>0.84</v>
      </c>
      <c r="Q4" s="1">
        <v>0.84</v>
      </c>
      <c r="R4" s="1">
        <v>0.84</v>
      </c>
      <c r="S4" s="1">
        <v>0.84</v>
      </c>
      <c r="T4" s="1">
        <v>0.84</v>
      </c>
      <c r="U4" s="14">
        <v>8.4499999999999992E-3</v>
      </c>
      <c r="V4" s="14">
        <v>8.4499999999999992E-3</v>
      </c>
      <c r="W4" s="14">
        <v>8.4499999999999992E-3</v>
      </c>
      <c r="X4" s="14">
        <v>8.4499999999999992E-3</v>
      </c>
      <c r="Y4" s="14">
        <v>8.4499999999999992E-3</v>
      </c>
      <c r="Z4" s="14">
        <v>8.4499999999999992E-3</v>
      </c>
      <c r="AA4" s="14">
        <v>8.4499999999999992E-3</v>
      </c>
      <c r="AB4" s="14">
        <v>8.4499999999999992E-3</v>
      </c>
      <c r="AC4" s="14">
        <v>8.4499999999999992E-3</v>
      </c>
      <c r="AD4" s="14">
        <v>8.4499999999999992E-3</v>
      </c>
      <c r="AE4" s="14">
        <v>8.4499999999999992E-3</v>
      </c>
      <c r="AF4" s="14">
        <v>8.4499999999999992E-3</v>
      </c>
      <c r="AG4" s="14">
        <v>8.4499999999999992E-3</v>
      </c>
      <c r="AH4" s="14">
        <v>8.4499999999999992E-3</v>
      </c>
      <c r="AI4" s="14">
        <v>8.4499999999999992E-3</v>
      </c>
      <c r="AJ4" s="14">
        <v>8.4499999999999992E-3</v>
      </c>
      <c r="AK4" s="14">
        <v>8.4499999999999992E-3</v>
      </c>
      <c r="AL4" s="14">
        <v>8.4499999999999992E-3</v>
      </c>
      <c r="AM4" s="14">
        <v>0</v>
      </c>
      <c r="AN4" s="14">
        <f>1-AM4</f>
        <v>1</v>
      </c>
      <c r="AO4" s="1">
        <v>6000</v>
      </c>
      <c r="AP4" s="1">
        <v>6000</v>
      </c>
      <c r="AQ4" s="1">
        <v>6000</v>
      </c>
      <c r="AR4" s="1">
        <v>6000</v>
      </c>
      <c r="AS4" s="1">
        <v>6000</v>
      </c>
      <c r="AT4" s="1">
        <v>6000</v>
      </c>
      <c r="AU4" s="1">
        <v>6000</v>
      </c>
      <c r="AV4" s="1">
        <v>6000</v>
      </c>
      <c r="AW4" s="1">
        <v>6000</v>
      </c>
      <c r="AX4" s="1">
        <v>100</v>
      </c>
      <c r="AY4" s="1">
        <v>100</v>
      </c>
      <c r="AZ4" s="1">
        <v>100</v>
      </c>
      <c r="BA4" s="1">
        <v>100</v>
      </c>
      <c r="BB4" s="1">
        <v>100</v>
      </c>
      <c r="BC4" s="1">
        <v>100</v>
      </c>
      <c r="BD4" s="1">
        <v>100</v>
      </c>
      <c r="BE4" s="1">
        <v>100</v>
      </c>
      <c r="BF4" s="1">
        <v>100</v>
      </c>
      <c r="BG4" s="1">
        <v>8.5</v>
      </c>
      <c r="BH4" s="1">
        <v>8.5</v>
      </c>
      <c r="BI4" s="1">
        <v>8.5</v>
      </c>
      <c r="BJ4" s="1">
        <v>8.5</v>
      </c>
      <c r="BK4" s="1">
        <v>8.5</v>
      </c>
      <c r="BL4" s="1">
        <v>8.5</v>
      </c>
      <c r="BM4" s="1">
        <v>8.5</v>
      </c>
      <c r="BN4" s="1">
        <v>8.5</v>
      </c>
      <c r="BO4" s="1">
        <v>8.5</v>
      </c>
      <c r="BP4" s="1">
        <v>200</v>
      </c>
      <c r="BQ4" s="1">
        <v>200</v>
      </c>
      <c r="BR4" s="1">
        <v>200</v>
      </c>
      <c r="BS4" s="1">
        <v>200</v>
      </c>
      <c r="BT4" s="1">
        <v>200</v>
      </c>
      <c r="BU4" s="1">
        <v>200</v>
      </c>
      <c r="BV4" s="1">
        <v>200</v>
      </c>
      <c r="BW4" s="1">
        <v>200</v>
      </c>
      <c r="BX4" s="1">
        <v>200</v>
      </c>
      <c r="BY4" s="1">
        <v>50</v>
      </c>
      <c r="BZ4" s="1">
        <v>50</v>
      </c>
      <c r="CA4" s="1">
        <v>50</v>
      </c>
      <c r="CB4" s="1">
        <v>50</v>
      </c>
      <c r="CC4" s="1">
        <v>50</v>
      </c>
      <c r="CD4" s="1">
        <v>50</v>
      </c>
      <c r="CE4" s="1">
        <v>50</v>
      </c>
      <c r="CF4" s="1">
        <v>50</v>
      </c>
      <c r="CG4" s="1">
        <v>50</v>
      </c>
      <c r="CH4" s="1">
        <v>30</v>
      </c>
    </row>
    <row r="5" spans="1:113" x14ac:dyDescent="0.25">
      <c r="A5" s="2" t="s">
        <v>3</v>
      </c>
      <c r="B5" s="2" t="s">
        <v>3</v>
      </c>
      <c r="C5" s="3">
        <v>0.43</v>
      </c>
      <c r="D5" s="3">
        <v>0.434</v>
      </c>
      <c r="E5" s="3">
        <v>0.439</v>
      </c>
      <c r="F5" s="3">
        <v>0.443</v>
      </c>
      <c r="G5" s="3">
        <v>0.44700000000000001</v>
      </c>
      <c r="H5" s="3">
        <v>0.45200000000000001</v>
      </c>
      <c r="I5" s="3">
        <v>0.45600000000000002</v>
      </c>
      <c r="J5" s="3">
        <v>0.46100000000000002</v>
      </c>
      <c r="K5" s="3">
        <v>0.46600000000000003</v>
      </c>
      <c r="L5" s="1">
        <v>0.85</v>
      </c>
      <c r="M5" s="1">
        <v>0.85</v>
      </c>
      <c r="N5" s="1">
        <v>0.85</v>
      </c>
      <c r="O5" s="1">
        <v>0.85</v>
      </c>
      <c r="P5" s="1">
        <v>0.85</v>
      </c>
      <c r="Q5" s="1">
        <v>0.85</v>
      </c>
      <c r="R5" s="1">
        <v>0.85</v>
      </c>
      <c r="S5" s="1">
        <v>0.85</v>
      </c>
      <c r="T5" s="1">
        <v>0.85</v>
      </c>
      <c r="U5" s="14">
        <v>0.03</v>
      </c>
      <c r="V5" s="14">
        <v>0.03</v>
      </c>
      <c r="W5" s="14">
        <v>0.03</v>
      </c>
      <c r="X5" s="14">
        <v>0.03</v>
      </c>
      <c r="Y5" s="14">
        <v>0.03</v>
      </c>
      <c r="Z5" s="14">
        <v>0.03</v>
      </c>
      <c r="AA5" s="14">
        <v>0.03</v>
      </c>
      <c r="AB5" s="14">
        <v>0.03</v>
      </c>
      <c r="AC5" s="14">
        <v>0.03</v>
      </c>
      <c r="AD5" s="14">
        <v>0.03</v>
      </c>
      <c r="AE5" s="14">
        <v>0.03</v>
      </c>
      <c r="AF5" s="14">
        <v>0.03</v>
      </c>
      <c r="AG5" s="14">
        <v>0.03</v>
      </c>
      <c r="AH5" s="14">
        <v>0.03</v>
      </c>
      <c r="AI5" s="14">
        <v>0.03</v>
      </c>
      <c r="AJ5" s="14">
        <v>0.03</v>
      </c>
      <c r="AK5" s="14">
        <v>0.03</v>
      </c>
      <c r="AL5" s="14">
        <v>0.03</v>
      </c>
      <c r="AM5" s="14">
        <v>0</v>
      </c>
      <c r="AN5" s="14">
        <f t="shared" ref="AN5:AN47" si="0">1-AM5</f>
        <v>1</v>
      </c>
      <c r="AO5" s="1">
        <v>1800</v>
      </c>
      <c r="AP5" s="1">
        <v>1800</v>
      </c>
      <c r="AQ5" s="1">
        <v>1800</v>
      </c>
      <c r="AR5" s="1">
        <v>1800</v>
      </c>
      <c r="AS5" s="1">
        <v>1800</v>
      </c>
      <c r="AT5" s="1">
        <v>1800</v>
      </c>
      <c r="AU5" s="1">
        <v>1800</v>
      </c>
      <c r="AV5" s="1">
        <v>1800</v>
      </c>
      <c r="AW5" s="1">
        <v>1800</v>
      </c>
      <c r="AX5" s="1">
        <v>60</v>
      </c>
      <c r="AY5" s="1">
        <v>60</v>
      </c>
      <c r="AZ5" s="1">
        <v>60</v>
      </c>
      <c r="BA5" s="1">
        <v>60</v>
      </c>
      <c r="BB5" s="1">
        <v>60</v>
      </c>
      <c r="BC5" s="1">
        <v>60</v>
      </c>
      <c r="BD5" s="1">
        <v>60</v>
      </c>
      <c r="BE5" s="1">
        <v>60</v>
      </c>
      <c r="BF5" s="1">
        <v>60</v>
      </c>
      <c r="BG5" s="1">
        <v>7</v>
      </c>
      <c r="BH5" s="1">
        <v>7</v>
      </c>
      <c r="BI5" s="1">
        <v>7</v>
      </c>
      <c r="BJ5" s="1">
        <v>7</v>
      </c>
      <c r="BK5" s="1">
        <v>7</v>
      </c>
      <c r="BL5" s="1">
        <v>7</v>
      </c>
      <c r="BM5" s="1">
        <v>7</v>
      </c>
      <c r="BN5" s="1">
        <v>7</v>
      </c>
      <c r="BO5" s="1">
        <v>7</v>
      </c>
      <c r="BP5" s="1">
        <v>100</v>
      </c>
      <c r="BQ5" s="1">
        <v>100</v>
      </c>
      <c r="BR5" s="1">
        <v>100</v>
      </c>
      <c r="BS5" s="1">
        <v>100</v>
      </c>
      <c r="BT5" s="1">
        <v>100</v>
      </c>
      <c r="BU5" s="1">
        <v>100</v>
      </c>
      <c r="BV5" s="1">
        <v>100</v>
      </c>
      <c r="BW5" s="1">
        <v>100</v>
      </c>
      <c r="BX5" s="1">
        <v>100</v>
      </c>
      <c r="BY5" s="1">
        <v>40</v>
      </c>
      <c r="BZ5" s="1">
        <v>40</v>
      </c>
      <c r="CA5" s="1">
        <v>40</v>
      </c>
      <c r="CB5" s="1">
        <v>40</v>
      </c>
      <c r="CC5" s="1">
        <v>40</v>
      </c>
      <c r="CD5" s="1">
        <v>40</v>
      </c>
      <c r="CE5" s="1">
        <v>40</v>
      </c>
      <c r="CF5" s="1">
        <v>40</v>
      </c>
      <c r="CG5" s="1">
        <v>40</v>
      </c>
      <c r="CH5" s="1">
        <v>30</v>
      </c>
    </row>
    <row r="6" spans="1:113" x14ac:dyDescent="0.25">
      <c r="A6" s="2" t="s">
        <v>4</v>
      </c>
      <c r="B6" s="2" t="s">
        <v>11</v>
      </c>
      <c r="C6" s="3">
        <v>0.46</v>
      </c>
      <c r="D6" s="3">
        <v>0.46100000000000002</v>
      </c>
      <c r="E6" s="3">
        <v>0.46200000000000002</v>
      </c>
      <c r="F6" s="3">
        <v>0.46300000000000002</v>
      </c>
      <c r="G6" s="3">
        <v>0.46400000000000002</v>
      </c>
      <c r="H6" s="3">
        <v>0.46500000000000002</v>
      </c>
      <c r="I6" s="3">
        <v>0.46600000000000003</v>
      </c>
      <c r="J6" s="3">
        <v>0.46600000000000003</v>
      </c>
      <c r="K6" s="3">
        <v>0.46700000000000003</v>
      </c>
      <c r="L6" s="1">
        <v>0.85</v>
      </c>
      <c r="M6" s="1">
        <v>0.85</v>
      </c>
      <c r="N6" s="1">
        <v>0.85</v>
      </c>
      <c r="O6" s="1">
        <v>0.85</v>
      </c>
      <c r="P6" s="1">
        <v>0.85</v>
      </c>
      <c r="Q6" s="1">
        <v>0.85</v>
      </c>
      <c r="R6" s="1">
        <v>0.85</v>
      </c>
      <c r="S6" s="1">
        <v>0.85</v>
      </c>
      <c r="T6" s="1">
        <v>0.85</v>
      </c>
      <c r="U6" s="14">
        <v>0.04</v>
      </c>
      <c r="V6" s="14">
        <v>0.04</v>
      </c>
      <c r="W6" s="14">
        <v>0.04</v>
      </c>
      <c r="X6" s="14">
        <v>0.04</v>
      </c>
      <c r="Y6" s="14">
        <v>0.04</v>
      </c>
      <c r="Z6" s="14">
        <v>0.04</v>
      </c>
      <c r="AA6" s="14">
        <v>0.04</v>
      </c>
      <c r="AB6" s="14">
        <v>0.04</v>
      </c>
      <c r="AC6" s="14">
        <v>0.04</v>
      </c>
      <c r="AD6" s="14">
        <v>0.04</v>
      </c>
      <c r="AE6" s="14">
        <v>0.04</v>
      </c>
      <c r="AF6" s="14">
        <v>0.04</v>
      </c>
      <c r="AG6" s="14">
        <v>0.04</v>
      </c>
      <c r="AH6" s="14">
        <v>0.04</v>
      </c>
      <c r="AI6" s="14">
        <v>0.04</v>
      </c>
      <c r="AJ6" s="14">
        <v>0.04</v>
      </c>
      <c r="AK6" s="14">
        <v>0.04</v>
      </c>
      <c r="AL6" s="14">
        <v>0.04</v>
      </c>
      <c r="AM6" s="14">
        <v>0</v>
      </c>
      <c r="AN6" s="14">
        <f t="shared" si="0"/>
        <v>1</v>
      </c>
      <c r="AO6" s="1">
        <v>1800</v>
      </c>
      <c r="AP6" s="1">
        <v>1800</v>
      </c>
      <c r="AQ6" s="1">
        <v>1800</v>
      </c>
      <c r="AR6" s="1">
        <v>1800</v>
      </c>
      <c r="AS6" s="1">
        <v>1800</v>
      </c>
      <c r="AT6" s="1">
        <v>1800</v>
      </c>
      <c r="AU6" s="1">
        <v>1800</v>
      </c>
      <c r="AV6" s="1">
        <v>1800</v>
      </c>
      <c r="AW6" s="1">
        <v>1800</v>
      </c>
      <c r="AX6" s="1">
        <v>50</v>
      </c>
      <c r="AY6" s="1">
        <v>50</v>
      </c>
      <c r="AZ6" s="1">
        <v>50</v>
      </c>
      <c r="BA6" s="1">
        <v>50</v>
      </c>
      <c r="BB6" s="1">
        <v>50</v>
      </c>
      <c r="BC6" s="1">
        <v>50</v>
      </c>
      <c r="BD6" s="1">
        <v>50</v>
      </c>
      <c r="BE6" s="1">
        <v>50</v>
      </c>
      <c r="BF6" s="1">
        <v>50</v>
      </c>
      <c r="BG6" s="1">
        <v>6</v>
      </c>
      <c r="BH6" s="1">
        <v>6</v>
      </c>
      <c r="BI6" s="1">
        <v>6</v>
      </c>
      <c r="BJ6" s="1">
        <v>6</v>
      </c>
      <c r="BK6" s="1">
        <v>6</v>
      </c>
      <c r="BL6" s="1">
        <v>6</v>
      </c>
      <c r="BM6" s="1">
        <v>6</v>
      </c>
      <c r="BN6" s="1">
        <v>6</v>
      </c>
      <c r="BO6" s="1">
        <v>6</v>
      </c>
      <c r="BP6" s="1">
        <v>50</v>
      </c>
      <c r="BQ6" s="1">
        <v>50</v>
      </c>
      <c r="BR6" s="1">
        <v>50</v>
      </c>
      <c r="BS6" s="1">
        <v>50</v>
      </c>
      <c r="BT6" s="1">
        <v>50</v>
      </c>
      <c r="BU6" s="1">
        <v>50</v>
      </c>
      <c r="BV6" s="1">
        <v>50</v>
      </c>
      <c r="BW6" s="1">
        <v>50</v>
      </c>
      <c r="BX6" s="1">
        <v>50</v>
      </c>
      <c r="BY6" s="1">
        <v>40</v>
      </c>
      <c r="BZ6" s="1">
        <v>40</v>
      </c>
      <c r="CA6" s="1">
        <v>40</v>
      </c>
      <c r="CB6" s="1">
        <v>40</v>
      </c>
      <c r="CC6" s="1">
        <v>40</v>
      </c>
      <c r="CD6" s="1">
        <v>40</v>
      </c>
      <c r="CE6" s="1">
        <v>40</v>
      </c>
      <c r="CF6" s="1">
        <v>40</v>
      </c>
      <c r="CG6" s="1">
        <v>40</v>
      </c>
      <c r="CH6" s="1">
        <v>30</v>
      </c>
    </row>
    <row r="7" spans="1:113" x14ac:dyDescent="0.25">
      <c r="A7" s="2" t="s">
        <v>5</v>
      </c>
      <c r="B7" s="2" t="s">
        <v>12</v>
      </c>
      <c r="C7" s="3">
        <v>0.6</v>
      </c>
      <c r="D7" s="3">
        <v>0.60199999999999998</v>
      </c>
      <c r="E7" s="3">
        <v>0.60499999999999998</v>
      </c>
      <c r="F7" s="3">
        <v>0.60699999999999998</v>
      </c>
      <c r="G7" s="3">
        <v>0.61</v>
      </c>
      <c r="H7" s="3">
        <v>0.61199999999999999</v>
      </c>
      <c r="I7" s="3">
        <v>0.61499999999999999</v>
      </c>
      <c r="J7" s="3">
        <v>0.61699999999999999</v>
      </c>
      <c r="K7" s="3">
        <v>0.61899999999999999</v>
      </c>
      <c r="L7" s="1">
        <v>0.85</v>
      </c>
      <c r="M7" s="1">
        <v>0.85</v>
      </c>
      <c r="N7" s="1">
        <v>0.85</v>
      </c>
      <c r="O7" s="1">
        <v>0.85</v>
      </c>
      <c r="P7" s="1">
        <v>0.85</v>
      </c>
      <c r="Q7" s="1">
        <v>0.85</v>
      </c>
      <c r="R7" s="1">
        <v>0.85</v>
      </c>
      <c r="S7" s="1">
        <v>0.85</v>
      </c>
      <c r="T7" s="1">
        <v>0.85</v>
      </c>
      <c r="U7" s="14">
        <v>0.06</v>
      </c>
      <c r="V7" s="14">
        <v>0.06</v>
      </c>
      <c r="W7" s="14">
        <v>0.06</v>
      </c>
      <c r="X7" s="14">
        <v>0.06</v>
      </c>
      <c r="Y7" s="14">
        <v>0.06</v>
      </c>
      <c r="Z7" s="14">
        <v>0.06</v>
      </c>
      <c r="AA7" s="14">
        <v>0.06</v>
      </c>
      <c r="AB7" s="14">
        <v>0.06</v>
      </c>
      <c r="AC7" s="14">
        <v>0.06</v>
      </c>
      <c r="AD7" s="14">
        <v>0.06</v>
      </c>
      <c r="AE7" s="14">
        <v>0.06</v>
      </c>
      <c r="AF7" s="14">
        <v>0.06</v>
      </c>
      <c r="AG7" s="14">
        <v>0.06</v>
      </c>
      <c r="AH7" s="14">
        <v>0.06</v>
      </c>
      <c r="AI7" s="14">
        <v>0.06</v>
      </c>
      <c r="AJ7" s="14">
        <v>0.06</v>
      </c>
      <c r="AK7" s="14">
        <v>0.06</v>
      </c>
      <c r="AL7" s="14">
        <v>0.06</v>
      </c>
      <c r="AM7" s="14">
        <v>0</v>
      </c>
      <c r="AN7" s="14">
        <f t="shared" si="0"/>
        <v>1</v>
      </c>
      <c r="AO7" s="1">
        <v>800</v>
      </c>
      <c r="AP7" s="1">
        <v>800</v>
      </c>
      <c r="AQ7" s="1">
        <v>800</v>
      </c>
      <c r="AR7" s="1">
        <v>800</v>
      </c>
      <c r="AS7" s="1">
        <v>800</v>
      </c>
      <c r="AT7" s="1">
        <v>800</v>
      </c>
      <c r="AU7" s="1">
        <v>800</v>
      </c>
      <c r="AV7" s="1">
        <v>800</v>
      </c>
      <c r="AW7" s="1">
        <v>800</v>
      </c>
      <c r="AX7" s="1">
        <v>20</v>
      </c>
      <c r="AY7" s="1">
        <v>20</v>
      </c>
      <c r="AZ7" s="1">
        <v>20</v>
      </c>
      <c r="BA7" s="1">
        <v>20</v>
      </c>
      <c r="BB7" s="1">
        <v>20</v>
      </c>
      <c r="BC7" s="1">
        <v>20</v>
      </c>
      <c r="BD7" s="1">
        <v>20</v>
      </c>
      <c r="BE7" s="1">
        <v>20</v>
      </c>
      <c r="BF7" s="1">
        <v>20</v>
      </c>
      <c r="BG7" s="1">
        <v>3</v>
      </c>
      <c r="BH7" s="1">
        <v>3</v>
      </c>
      <c r="BI7" s="1">
        <v>3</v>
      </c>
      <c r="BJ7" s="1">
        <v>3</v>
      </c>
      <c r="BK7" s="1">
        <v>3</v>
      </c>
      <c r="BL7" s="1">
        <v>3</v>
      </c>
      <c r="BM7" s="1">
        <v>3</v>
      </c>
      <c r="BN7" s="1">
        <v>3</v>
      </c>
      <c r="BO7" s="1">
        <v>3</v>
      </c>
      <c r="BP7" s="1">
        <v>20</v>
      </c>
      <c r="BQ7" s="1">
        <v>20</v>
      </c>
      <c r="BR7" s="1">
        <v>20</v>
      </c>
      <c r="BS7" s="1">
        <v>20</v>
      </c>
      <c r="BT7" s="1">
        <v>20</v>
      </c>
      <c r="BU7" s="1">
        <v>20</v>
      </c>
      <c r="BV7" s="1">
        <v>20</v>
      </c>
      <c r="BW7" s="1">
        <v>20</v>
      </c>
      <c r="BX7" s="1">
        <v>20</v>
      </c>
      <c r="BY7" s="1">
        <v>40</v>
      </c>
      <c r="BZ7" s="1">
        <v>40</v>
      </c>
      <c r="CA7" s="1">
        <v>40</v>
      </c>
      <c r="CB7" s="1">
        <v>40</v>
      </c>
      <c r="CC7" s="1">
        <v>40</v>
      </c>
      <c r="CD7" s="1">
        <v>40</v>
      </c>
      <c r="CE7" s="1">
        <v>40</v>
      </c>
      <c r="CF7" s="1">
        <v>40</v>
      </c>
      <c r="CG7" s="1">
        <v>40</v>
      </c>
      <c r="CH7" s="1">
        <v>30</v>
      </c>
    </row>
    <row r="8" spans="1:113" x14ac:dyDescent="0.25">
      <c r="A8" s="2" t="s">
        <v>6</v>
      </c>
      <c r="B8" s="2" t="s">
        <v>12</v>
      </c>
      <c r="C8" s="3">
        <v>0.39</v>
      </c>
      <c r="D8" s="3">
        <v>0.39100000000000001</v>
      </c>
      <c r="E8" s="3">
        <v>0.39200000000000002</v>
      </c>
      <c r="F8" s="3">
        <v>0.39200000000000002</v>
      </c>
      <c r="G8" s="3">
        <v>0.39300000000000002</v>
      </c>
      <c r="H8" s="3">
        <v>0.39400000000000002</v>
      </c>
      <c r="I8" s="3">
        <v>0.39500000000000002</v>
      </c>
      <c r="J8" s="3">
        <v>0.39500000000000002</v>
      </c>
      <c r="K8" s="3">
        <v>0.39600000000000002</v>
      </c>
      <c r="L8" s="1">
        <v>0.8</v>
      </c>
      <c r="M8" s="1">
        <v>0.8</v>
      </c>
      <c r="N8" s="1">
        <v>0.8</v>
      </c>
      <c r="O8" s="1">
        <v>0.8</v>
      </c>
      <c r="P8" s="1">
        <v>0.8</v>
      </c>
      <c r="Q8" s="1">
        <v>0.8</v>
      </c>
      <c r="R8" s="1">
        <v>0.8</v>
      </c>
      <c r="S8" s="1">
        <v>0.8</v>
      </c>
      <c r="T8" s="1">
        <v>0.8</v>
      </c>
      <c r="U8" s="14">
        <v>0.2</v>
      </c>
      <c r="V8" s="14">
        <v>0.2</v>
      </c>
      <c r="W8" s="14">
        <v>0.2</v>
      </c>
      <c r="X8" s="14">
        <v>0.2</v>
      </c>
      <c r="Y8" s="14">
        <v>0.2</v>
      </c>
      <c r="Z8" s="14">
        <v>0.2</v>
      </c>
      <c r="AA8" s="14">
        <v>0.2</v>
      </c>
      <c r="AB8" s="14">
        <v>0.2</v>
      </c>
      <c r="AC8" s="14">
        <v>0.2</v>
      </c>
      <c r="AD8" s="14">
        <v>0.2</v>
      </c>
      <c r="AE8" s="14">
        <v>0.2</v>
      </c>
      <c r="AF8" s="14">
        <v>0.2</v>
      </c>
      <c r="AG8" s="14">
        <v>0.2</v>
      </c>
      <c r="AH8" s="14">
        <v>0.2</v>
      </c>
      <c r="AI8" s="14">
        <v>0.2</v>
      </c>
      <c r="AJ8" s="14">
        <v>0.2</v>
      </c>
      <c r="AK8" s="14">
        <v>0.2</v>
      </c>
      <c r="AL8" s="14">
        <v>0.2</v>
      </c>
      <c r="AM8" s="14">
        <v>0</v>
      </c>
      <c r="AN8" s="14">
        <f t="shared" si="0"/>
        <v>1</v>
      </c>
      <c r="AO8" s="1">
        <v>550</v>
      </c>
      <c r="AP8" s="1">
        <v>550</v>
      </c>
      <c r="AQ8" s="1">
        <v>550</v>
      </c>
      <c r="AR8" s="1">
        <v>550</v>
      </c>
      <c r="AS8" s="1">
        <v>550</v>
      </c>
      <c r="AT8" s="1">
        <v>550</v>
      </c>
      <c r="AU8" s="1">
        <v>550</v>
      </c>
      <c r="AV8" s="1">
        <v>550</v>
      </c>
      <c r="AW8" s="1">
        <v>550</v>
      </c>
      <c r="AX8" s="1">
        <v>15</v>
      </c>
      <c r="AY8" s="1">
        <v>15</v>
      </c>
      <c r="AZ8" s="1">
        <v>15</v>
      </c>
      <c r="BA8" s="1">
        <v>15</v>
      </c>
      <c r="BB8" s="1">
        <v>15</v>
      </c>
      <c r="BC8" s="1">
        <v>15</v>
      </c>
      <c r="BD8" s="1">
        <v>15</v>
      </c>
      <c r="BE8" s="1">
        <v>15</v>
      </c>
      <c r="BF8" s="1">
        <v>15</v>
      </c>
      <c r="BG8" s="1">
        <v>2</v>
      </c>
      <c r="BH8" s="1">
        <v>2</v>
      </c>
      <c r="BI8" s="1">
        <v>2</v>
      </c>
      <c r="BJ8" s="1">
        <v>2</v>
      </c>
      <c r="BK8" s="1">
        <v>2</v>
      </c>
      <c r="BL8" s="1">
        <v>2</v>
      </c>
      <c r="BM8" s="1">
        <v>2</v>
      </c>
      <c r="BN8" s="1">
        <v>2</v>
      </c>
      <c r="BO8" s="1">
        <v>2</v>
      </c>
      <c r="BP8" s="1">
        <v>20</v>
      </c>
      <c r="BQ8" s="1">
        <v>20</v>
      </c>
      <c r="BR8" s="1">
        <v>20</v>
      </c>
      <c r="BS8" s="1">
        <v>20</v>
      </c>
      <c r="BT8" s="1">
        <v>20</v>
      </c>
      <c r="BU8" s="1">
        <v>20</v>
      </c>
      <c r="BV8" s="1">
        <v>20</v>
      </c>
      <c r="BW8" s="1">
        <v>20</v>
      </c>
      <c r="BX8" s="1">
        <v>20</v>
      </c>
      <c r="BY8" s="1">
        <v>40</v>
      </c>
      <c r="BZ8" s="1">
        <v>40</v>
      </c>
      <c r="CA8" s="1">
        <v>40</v>
      </c>
      <c r="CB8" s="1">
        <v>40</v>
      </c>
      <c r="CC8" s="1">
        <v>40</v>
      </c>
      <c r="CD8" s="1">
        <v>40</v>
      </c>
      <c r="CE8" s="1">
        <v>40</v>
      </c>
      <c r="CF8" s="1">
        <v>40</v>
      </c>
      <c r="CG8" s="1">
        <v>40</v>
      </c>
      <c r="CH8" s="1">
        <v>30</v>
      </c>
    </row>
    <row r="9" spans="1:113" x14ac:dyDescent="0.25">
      <c r="A9" s="2" t="s">
        <v>58</v>
      </c>
      <c r="B9" s="2" t="s">
        <v>12</v>
      </c>
      <c r="C9" s="3">
        <v>0.41</v>
      </c>
      <c r="D9" s="3">
        <v>0.41099999999999998</v>
      </c>
      <c r="E9" s="3">
        <v>0.41199999999999998</v>
      </c>
      <c r="F9" s="3">
        <v>0.41199999999999998</v>
      </c>
      <c r="G9" s="3">
        <v>0.41299999999999998</v>
      </c>
      <c r="H9" s="3">
        <v>0.41399999999999998</v>
      </c>
      <c r="I9" s="3">
        <v>0.41499999999999998</v>
      </c>
      <c r="J9" s="3">
        <v>0.41599999999999998</v>
      </c>
      <c r="K9" s="3">
        <v>0.41699999999999998</v>
      </c>
      <c r="L9" s="1">
        <v>0.85</v>
      </c>
      <c r="M9" s="1">
        <v>0.85</v>
      </c>
      <c r="N9" s="1">
        <v>0.85</v>
      </c>
      <c r="O9" s="1">
        <v>0.85</v>
      </c>
      <c r="P9" s="1">
        <v>0.85</v>
      </c>
      <c r="Q9" s="1">
        <v>0.85</v>
      </c>
      <c r="R9" s="1">
        <v>0.85</v>
      </c>
      <c r="S9" s="1">
        <v>0.85</v>
      </c>
      <c r="T9" s="1">
        <v>0.85</v>
      </c>
      <c r="U9" s="14">
        <v>0.06</v>
      </c>
      <c r="V9" s="14">
        <v>0.06</v>
      </c>
      <c r="W9" s="14">
        <v>0.06</v>
      </c>
      <c r="X9" s="14">
        <v>0.06</v>
      </c>
      <c r="Y9" s="14">
        <v>0.06</v>
      </c>
      <c r="Z9" s="14">
        <v>0.06</v>
      </c>
      <c r="AA9" s="14">
        <v>0.06</v>
      </c>
      <c r="AB9" s="14">
        <v>0.06</v>
      </c>
      <c r="AC9" s="14">
        <v>0.06</v>
      </c>
      <c r="AD9" s="14">
        <v>0.06</v>
      </c>
      <c r="AE9" s="14">
        <v>0.06</v>
      </c>
      <c r="AF9" s="14">
        <v>0.06</v>
      </c>
      <c r="AG9" s="14">
        <v>0.06</v>
      </c>
      <c r="AH9" s="14">
        <v>0.06</v>
      </c>
      <c r="AI9" s="14">
        <v>0.06</v>
      </c>
      <c r="AJ9" s="14">
        <v>0.06</v>
      </c>
      <c r="AK9" s="14">
        <v>0.06</v>
      </c>
      <c r="AL9" s="14">
        <v>0.06</v>
      </c>
      <c r="AM9" s="14">
        <v>0</v>
      </c>
      <c r="AN9" s="14">
        <f t="shared" si="0"/>
        <v>1</v>
      </c>
      <c r="AO9" s="1">
        <v>550</v>
      </c>
      <c r="AP9" s="1">
        <v>550</v>
      </c>
      <c r="AQ9" s="1">
        <v>550</v>
      </c>
      <c r="AR9" s="1">
        <v>550</v>
      </c>
      <c r="AS9" s="1">
        <v>550</v>
      </c>
      <c r="AT9" s="1">
        <v>550</v>
      </c>
      <c r="AU9" s="1">
        <v>550</v>
      </c>
      <c r="AV9" s="1">
        <v>550</v>
      </c>
      <c r="AW9" s="1">
        <v>550</v>
      </c>
      <c r="AX9" s="1">
        <v>15</v>
      </c>
      <c r="AY9" s="1">
        <v>15</v>
      </c>
      <c r="AZ9" s="1">
        <v>15</v>
      </c>
      <c r="BA9" s="1">
        <v>15</v>
      </c>
      <c r="BB9" s="1">
        <v>15</v>
      </c>
      <c r="BC9" s="1">
        <v>15</v>
      </c>
      <c r="BD9" s="1">
        <v>15</v>
      </c>
      <c r="BE9" s="1">
        <v>15</v>
      </c>
      <c r="BF9" s="1">
        <v>15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20</v>
      </c>
      <c r="BQ9" s="1">
        <v>20</v>
      </c>
      <c r="BR9" s="1">
        <v>20</v>
      </c>
      <c r="BS9" s="1">
        <v>20</v>
      </c>
      <c r="BT9" s="1">
        <v>20</v>
      </c>
      <c r="BU9" s="1">
        <v>20</v>
      </c>
      <c r="BV9" s="1">
        <v>20</v>
      </c>
      <c r="BW9" s="1">
        <v>20</v>
      </c>
      <c r="BX9" s="1">
        <v>20</v>
      </c>
      <c r="BY9" s="1">
        <v>40</v>
      </c>
      <c r="BZ9" s="1">
        <v>40</v>
      </c>
      <c r="CA9" s="1">
        <v>40</v>
      </c>
      <c r="CB9" s="1">
        <v>40</v>
      </c>
      <c r="CC9" s="1">
        <v>40</v>
      </c>
      <c r="CD9" s="1">
        <v>40</v>
      </c>
      <c r="CE9" s="1">
        <v>40</v>
      </c>
      <c r="CF9" s="1">
        <v>40</v>
      </c>
      <c r="CG9" s="1">
        <v>40</v>
      </c>
      <c r="CH9" s="1">
        <v>30</v>
      </c>
    </row>
    <row r="10" spans="1:113" x14ac:dyDescent="0.25">
      <c r="A10" s="2" t="s">
        <v>14</v>
      </c>
      <c r="B10" s="2" t="s">
        <v>13</v>
      </c>
      <c r="C10" s="3">
        <v>0.6</v>
      </c>
      <c r="D10" s="3">
        <v>0.60199999999999998</v>
      </c>
      <c r="E10" s="3">
        <v>0.60499999999999998</v>
      </c>
      <c r="F10" s="3">
        <v>0.60699999999999998</v>
      </c>
      <c r="G10" s="3">
        <v>0.61</v>
      </c>
      <c r="H10" s="3">
        <v>0.61199999999999999</v>
      </c>
      <c r="I10" s="3">
        <v>0.61499999999999999</v>
      </c>
      <c r="J10" s="3">
        <v>0.61699999999999999</v>
      </c>
      <c r="K10" s="3">
        <v>0.61899999999999999</v>
      </c>
      <c r="L10" s="1">
        <v>0.85</v>
      </c>
      <c r="M10" s="1">
        <v>0.85</v>
      </c>
      <c r="N10" s="1">
        <v>0.85</v>
      </c>
      <c r="O10" s="1">
        <v>0.85</v>
      </c>
      <c r="P10" s="1">
        <v>0.85</v>
      </c>
      <c r="Q10" s="1">
        <v>0.85</v>
      </c>
      <c r="R10" s="1">
        <v>0.85</v>
      </c>
      <c r="S10" s="1">
        <v>0.85</v>
      </c>
      <c r="T10" s="1">
        <v>0.85</v>
      </c>
      <c r="U10" s="14">
        <v>0.06</v>
      </c>
      <c r="V10" s="14">
        <v>0.06</v>
      </c>
      <c r="W10" s="14">
        <v>0.06</v>
      </c>
      <c r="X10" s="14">
        <v>0.06</v>
      </c>
      <c r="Y10" s="14">
        <v>0.06</v>
      </c>
      <c r="Z10" s="14">
        <v>0.06</v>
      </c>
      <c r="AA10" s="14">
        <v>0.06</v>
      </c>
      <c r="AB10" s="14">
        <v>0.06</v>
      </c>
      <c r="AC10" s="14">
        <v>0.06</v>
      </c>
      <c r="AD10" s="14">
        <v>0.06</v>
      </c>
      <c r="AE10" s="14">
        <v>0.06</v>
      </c>
      <c r="AF10" s="14">
        <v>0.06</v>
      </c>
      <c r="AG10" s="14">
        <v>0.06</v>
      </c>
      <c r="AH10" s="14">
        <v>0.06</v>
      </c>
      <c r="AI10" s="14">
        <v>0.06</v>
      </c>
      <c r="AJ10" s="14">
        <v>0.06</v>
      </c>
      <c r="AK10" s="14">
        <v>0.06</v>
      </c>
      <c r="AL10" s="14">
        <v>0.06</v>
      </c>
      <c r="AM10" s="14">
        <v>0</v>
      </c>
      <c r="AN10" s="14">
        <f t="shared" si="0"/>
        <v>1</v>
      </c>
      <c r="AO10" s="1">
        <v>800</v>
      </c>
      <c r="AP10" s="1">
        <v>800</v>
      </c>
      <c r="AQ10" s="1">
        <v>800</v>
      </c>
      <c r="AR10" s="1">
        <v>800</v>
      </c>
      <c r="AS10" s="1">
        <v>800</v>
      </c>
      <c r="AT10" s="1">
        <v>800</v>
      </c>
      <c r="AU10" s="1">
        <v>800</v>
      </c>
      <c r="AV10" s="1">
        <v>800</v>
      </c>
      <c r="AW10" s="1">
        <v>800</v>
      </c>
      <c r="AX10" s="1">
        <v>25</v>
      </c>
      <c r="AY10" s="1">
        <v>25</v>
      </c>
      <c r="AZ10" s="1">
        <v>25</v>
      </c>
      <c r="BA10" s="1">
        <v>25</v>
      </c>
      <c r="BB10" s="1">
        <v>25</v>
      </c>
      <c r="BC10" s="1">
        <v>25</v>
      </c>
      <c r="BD10" s="1">
        <v>25</v>
      </c>
      <c r="BE10" s="1">
        <v>25</v>
      </c>
      <c r="BF10" s="1">
        <v>25</v>
      </c>
      <c r="BG10" s="1">
        <v>4</v>
      </c>
      <c r="BH10" s="1">
        <v>4</v>
      </c>
      <c r="BI10" s="1">
        <v>4</v>
      </c>
      <c r="BJ10" s="1">
        <v>4</v>
      </c>
      <c r="BK10" s="1">
        <v>4</v>
      </c>
      <c r="BL10" s="1">
        <v>4</v>
      </c>
      <c r="BM10" s="1">
        <v>4</v>
      </c>
      <c r="BN10" s="1">
        <v>4</v>
      </c>
      <c r="BO10" s="1">
        <v>4</v>
      </c>
      <c r="BP10" s="1">
        <v>20</v>
      </c>
      <c r="BQ10" s="1">
        <v>20</v>
      </c>
      <c r="BR10" s="1">
        <v>20</v>
      </c>
      <c r="BS10" s="1">
        <v>20</v>
      </c>
      <c r="BT10" s="1">
        <v>20</v>
      </c>
      <c r="BU10" s="1">
        <v>20</v>
      </c>
      <c r="BV10" s="1">
        <v>20</v>
      </c>
      <c r="BW10" s="1">
        <v>20</v>
      </c>
      <c r="BX10" s="1">
        <v>20</v>
      </c>
      <c r="BY10" s="1">
        <v>40</v>
      </c>
      <c r="BZ10" s="1">
        <v>40</v>
      </c>
      <c r="CA10" s="1">
        <v>40</v>
      </c>
      <c r="CB10" s="1">
        <v>40</v>
      </c>
      <c r="CC10" s="1">
        <v>40</v>
      </c>
      <c r="CD10" s="1">
        <v>40</v>
      </c>
      <c r="CE10" s="1">
        <v>40</v>
      </c>
      <c r="CF10" s="1">
        <v>40</v>
      </c>
      <c r="CG10" s="1">
        <v>40</v>
      </c>
      <c r="CH10" s="1">
        <v>30</v>
      </c>
    </row>
    <row r="11" spans="1:113" x14ac:dyDescent="0.25">
      <c r="A11" s="2" t="s">
        <v>7</v>
      </c>
      <c r="B11" s="2" t="s">
        <v>13</v>
      </c>
      <c r="C11" s="3">
        <v>0.39</v>
      </c>
      <c r="D11" s="3">
        <v>0.39100000000000001</v>
      </c>
      <c r="E11" s="3">
        <v>0.39200000000000002</v>
      </c>
      <c r="F11" s="3">
        <v>0.39200000000000002</v>
      </c>
      <c r="G11" s="3">
        <v>0.39300000000000002</v>
      </c>
      <c r="H11" s="3">
        <v>0.39400000000000002</v>
      </c>
      <c r="I11" s="3">
        <v>0.39500000000000002</v>
      </c>
      <c r="J11" s="3">
        <v>0.39500000000000002</v>
      </c>
      <c r="K11" s="3">
        <v>0.39600000000000002</v>
      </c>
      <c r="L11" s="1">
        <v>0.8</v>
      </c>
      <c r="M11" s="1">
        <v>0.8</v>
      </c>
      <c r="N11" s="1">
        <v>0.8</v>
      </c>
      <c r="O11" s="1">
        <v>0.8</v>
      </c>
      <c r="P11" s="1">
        <v>0.8</v>
      </c>
      <c r="Q11" s="1">
        <v>0.8</v>
      </c>
      <c r="R11" s="1">
        <v>0.8</v>
      </c>
      <c r="S11" s="1">
        <v>0.8</v>
      </c>
      <c r="T11" s="1">
        <v>0.8</v>
      </c>
      <c r="U11" s="14">
        <v>0.2</v>
      </c>
      <c r="V11" s="14">
        <v>0.2</v>
      </c>
      <c r="W11" s="14">
        <v>0.2</v>
      </c>
      <c r="X11" s="14">
        <v>0.2</v>
      </c>
      <c r="Y11" s="14">
        <v>0.2</v>
      </c>
      <c r="Z11" s="14">
        <v>0.2</v>
      </c>
      <c r="AA11" s="14">
        <v>0.2</v>
      </c>
      <c r="AB11" s="14">
        <v>0.2</v>
      </c>
      <c r="AC11" s="14">
        <v>0.2</v>
      </c>
      <c r="AD11" s="14">
        <v>0.2</v>
      </c>
      <c r="AE11" s="14">
        <v>0.2</v>
      </c>
      <c r="AF11" s="14">
        <v>0.2</v>
      </c>
      <c r="AG11" s="14">
        <v>0.2</v>
      </c>
      <c r="AH11" s="14">
        <v>0.2</v>
      </c>
      <c r="AI11" s="14">
        <v>0.2</v>
      </c>
      <c r="AJ11" s="14">
        <v>0.2</v>
      </c>
      <c r="AK11" s="14">
        <v>0.2</v>
      </c>
      <c r="AL11" s="14">
        <v>0.2</v>
      </c>
      <c r="AM11" s="14">
        <v>0</v>
      </c>
      <c r="AN11" s="14">
        <f t="shared" si="0"/>
        <v>1</v>
      </c>
      <c r="AO11" s="1">
        <v>400</v>
      </c>
      <c r="AP11" s="1">
        <v>400</v>
      </c>
      <c r="AQ11" s="1">
        <v>400</v>
      </c>
      <c r="AR11" s="1">
        <v>400</v>
      </c>
      <c r="AS11" s="1">
        <v>400</v>
      </c>
      <c r="AT11" s="1">
        <v>400</v>
      </c>
      <c r="AU11" s="1">
        <v>400</v>
      </c>
      <c r="AV11" s="1">
        <v>400</v>
      </c>
      <c r="AW11" s="1">
        <v>400</v>
      </c>
      <c r="AX11" s="1">
        <v>6</v>
      </c>
      <c r="AY11" s="1">
        <v>6</v>
      </c>
      <c r="AZ11" s="1">
        <v>6</v>
      </c>
      <c r="BA11" s="1">
        <v>6</v>
      </c>
      <c r="BB11" s="1">
        <v>6</v>
      </c>
      <c r="BC11" s="1">
        <v>6</v>
      </c>
      <c r="BD11" s="1">
        <v>6</v>
      </c>
      <c r="BE11" s="1">
        <v>6</v>
      </c>
      <c r="BF11" s="1">
        <v>6</v>
      </c>
      <c r="BG11" s="1">
        <v>3</v>
      </c>
      <c r="BH11" s="1">
        <v>3</v>
      </c>
      <c r="BI11" s="1">
        <v>3</v>
      </c>
      <c r="BJ11" s="1">
        <v>3</v>
      </c>
      <c r="BK11" s="1">
        <v>3</v>
      </c>
      <c r="BL11" s="1">
        <v>3</v>
      </c>
      <c r="BM11" s="1">
        <v>3</v>
      </c>
      <c r="BN11" s="1">
        <v>3</v>
      </c>
      <c r="BO11" s="1">
        <v>3</v>
      </c>
      <c r="BP11" s="1">
        <v>20</v>
      </c>
      <c r="BQ11" s="1">
        <v>20</v>
      </c>
      <c r="BR11" s="1">
        <v>20</v>
      </c>
      <c r="BS11" s="1">
        <v>20</v>
      </c>
      <c r="BT11" s="1">
        <v>20</v>
      </c>
      <c r="BU11" s="1">
        <v>20</v>
      </c>
      <c r="BV11" s="1">
        <v>20</v>
      </c>
      <c r="BW11" s="1">
        <v>20</v>
      </c>
      <c r="BX11" s="1">
        <v>20</v>
      </c>
      <c r="BY11" s="1">
        <v>40</v>
      </c>
      <c r="BZ11" s="1">
        <v>40</v>
      </c>
      <c r="CA11" s="1">
        <v>40</v>
      </c>
      <c r="CB11" s="1">
        <v>40</v>
      </c>
      <c r="CC11" s="1">
        <v>40</v>
      </c>
      <c r="CD11" s="1">
        <v>40</v>
      </c>
      <c r="CE11" s="1">
        <v>40</v>
      </c>
      <c r="CF11" s="1">
        <v>40</v>
      </c>
      <c r="CG11" s="1">
        <v>40</v>
      </c>
      <c r="CH11" s="1">
        <v>30</v>
      </c>
    </row>
    <row r="12" spans="1:113" x14ac:dyDescent="0.25">
      <c r="A12" s="2" t="s">
        <v>59</v>
      </c>
      <c r="B12" s="2" t="s">
        <v>13</v>
      </c>
      <c r="C12" s="3">
        <v>0.41</v>
      </c>
      <c r="D12" s="3">
        <v>0.41099999999999998</v>
      </c>
      <c r="E12" s="3">
        <v>0.41199999999999998</v>
      </c>
      <c r="F12" s="3">
        <v>0.41199999999999998</v>
      </c>
      <c r="G12" s="3">
        <v>0.41299999999999998</v>
      </c>
      <c r="H12" s="3">
        <v>0.41399999999999998</v>
      </c>
      <c r="I12" s="3">
        <v>0.41499999999999998</v>
      </c>
      <c r="J12" s="3">
        <v>0.41599999999999998</v>
      </c>
      <c r="K12" s="3">
        <v>0.41699999999999998</v>
      </c>
      <c r="L12" s="1">
        <v>0.85</v>
      </c>
      <c r="M12" s="1">
        <v>0.85</v>
      </c>
      <c r="N12" s="1">
        <v>0.85</v>
      </c>
      <c r="O12" s="1">
        <v>0.85</v>
      </c>
      <c r="P12" s="1">
        <v>0.85</v>
      </c>
      <c r="Q12" s="1">
        <v>0.85</v>
      </c>
      <c r="R12" s="1">
        <v>0.85</v>
      </c>
      <c r="S12" s="1">
        <v>0.85</v>
      </c>
      <c r="T12" s="1">
        <v>0.85</v>
      </c>
      <c r="U12" s="14">
        <v>0.06</v>
      </c>
      <c r="V12" s="14">
        <v>0.06</v>
      </c>
      <c r="W12" s="14">
        <v>0.06</v>
      </c>
      <c r="X12" s="14">
        <v>0.06</v>
      </c>
      <c r="Y12" s="14">
        <v>0.06</v>
      </c>
      <c r="Z12" s="14">
        <v>0.06</v>
      </c>
      <c r="AA12" s="14">
        <v>0.06</v>
      </c>
      <c r="AB12" s="14">
        <v>0.06</v>
      </c>
      <c r="AC12" s="14">
        <v>0.06</v>
      </c>
      <c r="AD12" s="14">
        <v>0.06</v>
      </c>
      <c r="AE12" s="14">
        <v>0.06</v>
      </c>
      <c r="AF12" s="14">
        <v>0.06</v>
      </c>
      <c r="AG12" s="14">
        <v>0.06</v>
      </c>
      <c r="AH12" s="14">
        <v>0.06</v>
      </c>
      <c r="AI12" s="14">
        <v>0.06</v>
      </c>
      <c r="AJ12" s="14">
        <v>0.06</v>
      </c>
      <c r="AK12" s="14">
        <v>0.06</v>
      </c>
      <c r="AL12" s="14">
        <v>0.06</v>
      </c>
      <c r="AM12" s="14">
        <v>0</v>
      </c>
      <c r="AN12" s="14">
        <f t="shared" si="0"/>
        <v>1</v>
      </c>
      <c r="AO12" s="1">
        <v>400</v>
      </c>
      <c r="AP12" s="1">
        <v>400</v>
      </c>
      <c r="AQ12" s="1">
        <v>400</v>
      </c>
      <c r="AR12" s="1">
        <v>400</v>
      </c>
      <c r="AS12" s="1">
        <v>400</v>
      </c>
      <c r="AT12" s="1">
        <v>400</v>
      </c>
      <c r="AU12" s="1">
        <v>400</v>
      </c>
      <c r="AV12" s="1">
        <v>400</v>
      </c>
      <c r="AW12" s="1">
        <v>400</v>
      </c>
      <c r="AX12" s="1">
        <v>6</v>
      </c>
      <c r="AY12" s="1">
        <v>6</v>
      </c>
      <c r="AZ12" s="1">
        <v>6</v>
      </c>
      <c r="BA12" s="1">
        <v>6</v>
      </c>
      <c r="BB12" s="1">
        <v>6</v>
      </c>
      <c r="BC12" s="1">
        <v>6</v>
      </c>
      <c r="BD12" s="1">
        <v>6</v>
      </c>
      <c r="BE12" s="1">
        <v>6</v>
      </c>
      <c r="BF12" s="1">
        <v>6</v>
      </c>
      <c r="BG12" s="1">
        <v>3</v>
      </c>
      <c r="BH12" s="1">
        <v>3</v>
      </c>
      <c r="BI12" s="1">
        <v>3</v>
      </c>
      <c r="BJ12" s="1">
        <v>3</v>
      </c>
      <c r="BK12" s="1">
        <v>3</v>
      </c>
      <c r="BL12" s="1">
        <v>3</v>
      </c>
      <c r="BM12" s="1">
        <v>3</v>
      </c>
      <c r="BN12" s="1">
        <v>3</v>
      </c>
      <c r="BO12" s="1">
        <v>3</v>
      </c>
      <c r="BP12" s="1">
        <v>20</v>
      </c>
      <c r="BQ12" s="1">
        <v>20</v>
      </c>
      <c r="BR12" s="1">
        <v>20</v>
      </c>
      <c r="BS12" s="1">
        <v>20</v>
      </c>
      <c r="BT12" s="1">
        <v>20</v>
      </c>
      <c r="BU12" s="1">
        <v>20</v>
      </c>
      <c r="BV12" s="1">
        <v>20</v>
      </c>
      <c r="BW12" s="1">
        <v>20</v>
      </c>
      <c r="BX12" s="1">
        <v>20</v>
      </c>
      <c r="BY12" s="1">
        <v>40</v>
      </c>
      <c r="BZ12" s="1">
        <v>40</v>
      </c>
      <c r="CA12" s="1">
        <v>40</v>
      </c>
      <c r="CB12" s="1">
        <v>40</v>
      </c>
      <c r="CC12" s="1">
        <v>40</v>
      </c>
      <c r="CD12" s="1">
        <v>40</v>
      </c>
      <c r="CE12" s="1">
        <v>40</v>
      </c>
      <c r="CF12" s="1">
        <v>40</v>
      </c>
      <c r="CG12" s="1">
        <v>40</v>
      </c>
      <c r="CH12" s="1">
        <v>30</v>
      </c>
    </row>
    <row r="13" spans="1:113" x14ac:dyDescent="0.25">
      <c r="A13" s="97" t="s">
        <v>8</v>
      </c>
      <c r="B13" s="98" t="s">
        <v>15</v>
      </c>
      <c r="C13" s="99">
        <v>0.75</v>
      </c>
      <c r="D13" s="99">
        <v>0.75</v>
      </c>
      <c r="E13" s="99">
        <v>0.75</v>
      </c>
      <c r="F13" s="99">
        <v>0.75</v>
      </c>
      <c r="G13" s="99">
        <v>0.75</v>
      </c>
      <c r="H13" s="99">
        <v>0.75</v>
      </c>
      <c r="I13" s="99">
        <v>0.75</v>
      </c>
      <c r="J13" s="99">
        <v>0.75</v>
      </c>
      <c r="K13" s="99">
        <v>0.75</v>
      </c>
      <c r="L13" s="95">
        <v>0.62</v>
      </c>
      <c r="M13" s="95">
        <v>0.62</v>
      </c>
      <c r="N13" s="95">
        <v>0.62</v>
      </c>
      <c r="O13" s="95">
        <v>0.62</v>
      </c>
      <c r="P13" s="95">
        <v>0.62</v>
      </c>
      <c r="Q13" s="95">
        <v>0.62</v>
      </c>
      <c r="R13" s="95">
        <v>0.62</v>
      </c>
      <c r="S13" s="95">
        <v>0.62</v>
      </c>
      <c r="T13" s="95">
        <v>0.62</v>
      </c>
      <c r="U13" s="96">
        <v>0.25</v>
      </c>
      <c r="V13" s="96">
        <v>0.25</v>
      </c>
      <c r="W13" s="96">
        <v>0.25</v>
      </c>
      <c r="X13" s="96">
        <v>0.25</v>
      </c>
      <c r="Y13" s="96">
        <v>0.25</v>
      </c>
      <c r="Z13" s="96">
        <v>0.25</v>
      </c>
      <c r="AA13" s="96">
        <v>0.25</v>
      </c>
      <c r="AB13" s="96">
        <v>0.25</v>
      </c>
      <c r="AC13" s="96">
        <v>0.25</v>
      </c>
      <c r="AD13" s="96">
        <v>0.25</v>
      </c>
      <c r="AE13" s="96">
        <v>0.25</v>
      </c>
      <c r="AF13" s="96">
        <v>0.25</v>
      </c>
      <c r="AG13" s="96">
        <v>0.25</v>
      </c>
      <c r="AH13" s="96">
        <v>0.25</v>
      </c>
      <c r="AI13" s="96">
        <v>0.25</v>
      </c>
      <c r="AJ13" s="96">
        <v>0.25</v>
      </c>
      <c r="AK13" s="96">
        <v>0.25</v>
      </c>
      <c r="AL13" s="96">
        <v>0.25</v>
      </c>
      <c r="AM13" s="96">
        <v>0</v>
      </c>
      <c r="AN13" s="96">
        <f t="shared" si="0"/>
        <v>1</v>
      </c>
      <c r="AO13" s="95">
        <v>2000</v>
      </c>
      <c r="AP13" s="95">
        <v>2000</v>
      </c>
      <c r="AQ13" s="95">
        <v>2000</v>
      </c>
      <c r="AR13" s="95">
        <v>2000</v>
      </c>
      <c r="AS13" s="95">
        <v>2000</v>
      </c>
      <c r="AT13" s="95">
        <v>2000</v>
      </c>
      <c r="AU13" s="95">
        <v>2000</v>
      </c>
      <c r="AV13" s="95">
        <v>2000</v>
      </c>
      <c r="AW13" s="95">
        <v>2000</v>
      </c>
      <c r="AX13" s="95">
        <v>20</v>
      </c>
      <c r="AY13" s="95">
        <v>20</v>
      </c>
      <c r="AZ13" s="95">
        <v>20</v>
      </c>
      <c r="BA13" s="95">
        <v>20</v>
      </c>
      <c r="BB13" s="95">
        <v>20</v>
      </c>
      <c r="BC13" s="95">
        <v>20</v>
      </c>
      <c r="BD13" s="95">
        <v>20</v>
      </c>
      <c r="BE13" s="95">
        <v>20</v>
      </c>
      <c r="BF13" s="95">
        <v>20</v>
      </c>
      <c r="BG13" s="95">
        <v>0</v>
      </c>
      <c r="BH13" s="95">
        <v>0</v>
      </c>
      <c r="BI13" s="95">
        <v>0</v>
      </c>
      <c r="BJ13" s="95">
        <v>0</v>
      </c>
      <c r="BK13" s="95">
        <v>0</v>
      </c>
      <c r="BL13" s="95">
        <v>0</v>
      </c>
      <c r="BM13" s="95">
        <v>0</v>
      </c>
      <c r="BN13" s="95">
        <v>0</v>
      </c>
      <c r="BO13" s="95">
        <v>0</v>
      </c>
      <c r="BP13" s="95">
        <v>0</v>
      </c>
      <c r="BQ13" s="95">
        <v>0</v>
      </c>
      <c r="BR13" s="95">
        <v>0</v>
      </c>
      <c r="BS13" s="95">
        <v>0</v>
      </c>
      <c r="BT13" s="95">
        <v>0</v>
      </c>
      <c r="BU13" s="95">
        <v>0</v>
      </c>
      <c r="BV13" s="95">
        <v>0</v>
      </c>
      <c r="BW13" s="95">
        <v>0</v>
      </c>
      <c r="BX13" s="95">
        <v>0</v>
      </c>
      <c r="BY13" s="95">
        <v>100</v>
      </c>
      <c r="BZ13" s="95">
        <v>100</v>
      </c>
      <c r="CA13" s="95">
        <v>100</v>
      </c>
      <c r="CB13" s="95">
        <v>100</v>
      </c>
      <c r="CC13" s="95">
        <v>100</v>
      </c>
      <c r="CD13" s="95">
        <v>100</v>
      </c>
      <c r="CE13" s="95">
        <v>100</v>
      </c>
      <c r="CF13" s="95">
        <v>100</v>
      </c>
      <c r="CG13" s="95">
        <v>100</v>
      </c>
      <c r="CH13" s="95">
        <v>30</v>
      </c>
      <c r="CI13" s="95"/>
      <c r="CJ13" s="95"/>
      <c r="CK13" s="95"/>
      <c r="CL13" s="95"/>
      <c r="CM13" s="95"/>
      <c r="CN13" s="95"/>
      <c r="CO13" s="95"/>
      <c r="CP13" s="95"/>
      <c r="CQ13" s="95"/>
      <c r="CR13" s="95">
        <v>8</v>
      </c>
      <c r="CS13" s="95">
        <v>8</v>
      </c>
      <c r="CT13" s="95">
        <v>8</v>
      </c>
      <c r="CU13" s="95">
        <v>8</v>
      </c>
      <c r="CV13" s="95">
        <v>8</v>
      </c>
      <c r="CW13" s="95">
        <v>8</v>
      </c>
      <c r="CX13" s="95">
        <v>8</v>
      </c>
      <c r="CY13" s="95">
        <v>8</v>
      </c>
      <c r="CZ13" s="95">
        <v>8</v>
      </c>
      <c r="DA13" s="95"/>
      <c r="DB13" s="95"/>
      <c r="DC13" s="95"/>
      <c r="DD13" s="95"/>
      <c r="DE13" s="95"/>
      <c r="DF13" s="95"/>
      <c r="DG13" s="95"/>
      <c r="DH13" s="95"/>
      <c r="DI13" s="95"/>
    </row>
    <row r="14" spans="1:113" x14ac:dyDescent="0.25">
      <c r="A14" s="2" t="s">
        <v>220</v>
      </c>
      <c r="B14" s="2" t="s">
        <v>220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f t="shared" si="0"/>
        <v>1</v>
      </c>
      <c r="AO14" s="1">
        <v>3000</v>
      </c>
      <c r="AP14" s="1">
        <v>3000</v>
      </c>
      <c r="AQ14" s="1">
        <v>3000</v>
      </c>
      <c r="AR14" s="1">
        <v>3000</v>
      </c>
      <c r="AS14" s="1">
        <v>3000</v>
      </c>
      <c r="AT14" s="1">
        <v>3000</v>
      </c>
      <c r="AU14" s="1">
        <v>3000</v>
      </c>
      <c r="AV14" s="1">
        <v>3000</v>
      </c>
      <c r="AW14" s="1">
        <v>3000</v>
      </c>
      <c r="AX14" s="1">
        <v>60</v>
      </c>
      <c r="AY14" s="1">
        <v>60</v>
      </c>
      <c r="AZ14" s="1">
        <v>60</v>
      </c>
      <c r="BA14" s="1">
        <v>60</v>
      </c>
      <c r="BB14" s="1">
        <v>60</v>
      </c>
      <c r="BC14" s="1">
        <v>60</v>
      </c>
      <c r="BD14" s="1">
        <v>60</v>
      </c>
      <c r="BE14" s="1">
        <v>60</v>
      </c>
      <c r="BF14" s="1">
        <v>60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100</v>
      </c>
      <c r="BZ14" s="1">
        <v>100</v>
      </c>
      <c r="CA14" s="1">
        <v>100</v>
      </c>
      <c r="CB14" s="1">
        <v>100</v>
      </c>
      <c r="CC14" s="1">
        <v>100</v>
      </c>
      <c r="CD14" s="1">
        <v>100</v>
      </c>
      <c r="CE14" s="1">
        <v>100</v>
      </c>
      <c r="CF14" s="1">
        <v>100</v>
      </c>
      <c r="CG14" s="1">
        <v>100</v>
      </c>
      <c r="CH14" s="1">
        <v>30</v>
      </c>
    </row>
    <row r="15" spans="1:113" x14ac:dyDescent="0.25">
      <c r="A15" s="2" t="s">
        <v>57</v>
      </c>
      <c r="B15" s="2" t="s">
        <v>57</v>
      </c>
      <c r="C15" s="3">
        <v>0.38</v>
      </c>
      <c r="D15" s="3">
        <v>0.38</v>
      </c>
      <c r="E15" s="3">
        <v>0.38</v>
      </c>
      <c r="F15" s="3">
        <v>0.38</v>
      </c>
      <c r="G15" s="3">
        <v>0.38</v>
      </c>
      <c r="H15" s="3">
        <v>0.38</v>
      </c>
      <c r="I15" s="3">
        <v>0.38</v>
      </c>
      <c r="J15" s="3">
        <v>0.38</v>
      </c>
      <c r="K15" s="3">
        <v>0.38</v>
      </c>
      <c r="L15" s="1">
        <v>0.8</v>
      </c>
      <c r="M15" s="1">
        <v>0.8</v>
      </c>
      <c r="N15" s="1">
        <v>0.8</v>
      </c>
      <c r="O15" s="1">
        <v>0.8</v>
      </c>
      <c r="P15" s="1">
        <v>0.8</v>
      </c>
      <c r="Q15" s="1">
        <v>0.8</v>
      </c>
      <c r="R15" s="1">
        <v>0.8</v>
      </c>
      <c r="S15" s="1">
        <v>0.8</v>
      </c>
      <c r="T15" s="1">
        <v>0.8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f t="shared" si="0"/>
        <v>1</v>
      </c>
      <c r="AO15" s="1">
        <v>2500</v>
      </c>
      <c r="AP15" s="1">
        <v>2424</v>
      </c>
      <c r="AQ15" s="1">
        <v>2350</v>
      </c>
      <c r="AR15" s="1">
        <v>2278</v>
      </c>
      <c r="AS15" s="1">
        <v>2209</v>
      </c>
      <c r="AT15" s="1">
        <v>2141</v>
      </c>
      <c r="AU15" s="1">
        <v>2076</v>
      </c>
      <c r="AV15" s="1">
        <v>2013</v>
      </c>
      <c r="AW15" s="1">
        <v>1951</v>
      </c>
      <c r="AX15" s="1">
        <v>100</v>
      </c>
      <c r="AY15" s="1">
        <v>100</v>
      </c>
      <c r="AZ15" s="1">
        <v>100</v>
      </c>
      <c r="BA15" s="1">
        <v>100</v>
      </c>
      <c r="BB15" s="1">
        <v>100</v>
      </c>
      <c r="BC15" s="1">
        <v>100</v>
      </c>
      <c r="BD15" s="1">
        <v>100</v>
      </c>
      <c r="BE15" s="1">
        <v>100</v>
      </c>
      <c r="BF15" s="1">
        <v>100</v>
      </c>
      <c r="BG15" s="1">
        <v>6</v>
      </c>
      <c r="BH15" s="1">
        <v>6</v>
      </c>
      <c r="BI15" s="1">
        <v>6</v>
      </c>
      <c r="BJ15" s="1">
        <v>6</v>
      </c>
      <c r="BK15" s="1">
        <v>6</v>
      </c>
      <c r="BL15" s="1">
        <v>6</v>
      </c>
      <c r="BM15" s="1">
        <v>6</v>
      </c>
      <c r="BN15" s="1">
        <v>6</v>
      </c>
      <c r="BO15" s="1">
        <v>6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50</v>
      </c>
      <c r="BZ15" s="1">
        <v>50</v>
      </c>
      <c r="CA15" s="1">
        <v>50</v>
      </c>
      <c r="CB15" s="1">
        <v>50</v>
      </c>
      <c r="CC15" s="1">
        <v>50</v>
      </c>
      <c r="CD15" s="1">
        <v>50</v>
      </c>
      <c r="CE15" s="1">
        <v>50</v>
      </c>
      <c r="CF15" s="1">
        <v>50</v>
      </c>
      <c r="CG15" s="1">
        <v>50</v>
      </c>
      <c r="CH15" s="1">
        <v>30</v>
      </c>
    </row>
    <row r="16" spans="1:113" x14ac:dyDescent="0.25">
      <c r="A16" s="2" t="s">
        <v>18</v>
      </c>
      <c r="B16" s="2" t="s">
        <v>18</v>
      </c>
      <c r="C16" s="3">
        <v>0.38</v>
      </c>
      <c r="D16" s="3">
        <v>0.38</v>
      </c>
      <c r="E16" s="3">
        <v>0.38</v>
      </c>
      <c r="F16" s="3">
        <v>0.38</v>
      </c>
      <c r="G16" s="3">
        <v>0.38</v>
      </c>
      <c r="H16" s="3">
        <v>0.38</v>
      </c>
      <c r="I16" s="3">
        <v>0.38</v>
      </c>
      <c r="J16" s="3">
        <v>0.38</v>
      </c>
      <c r="K16" s="3">
        <v>0.38</v>
      </c>
      <c r="L16" s="1">
        <v>0.8</v>
      </c>
      <c r="M16" s="1">
        <v>0.8</v>
      </c>
      <c r="N16" s="1">
        <v>0.8</v>
      </c>
      <c r="O16" s="1">
        <v>0.8</v>
      </c>
      <c r="P16" s="1">
        <v>0.8</v>
      </c>
      <c r="Q16" s="1">
        <v>0.8</v>
      </c>
      <c r="R16" s="1">
        <v>0.8</v>
      </c>
      <c r="S16" s="1">
        <v>0.8</v>
      </c>
      <c r="T16" s="1">
        <v>0.8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67">
        <v>0</v>
      </c>
      <c r="AN16" s="67">
        <v>0</v>
      </c>
      <c r="AO16" s="1">
        <v>2400</v>
      </c>
      <c r="AP16" s="1">
        <v>2400</v>
      </c>
      <c r="AQ16" s="1">
        <v>2400</v>
      </c>
      <c r="AR16" s="1">
        <v>2400</v>
      </c>
      <c r="AS16" s="1">
        <v>2400</v>
      </c>
      <c r="AT16" s="1">
        <v>2400</v>
      </c>
      <c r="AU16" s="1">
        <v>2400</v>
      </c>
      <c r="AV16" s="1">
        <v>2400</v>
      </c>
      <c r="AW16" s="1">
        <v>2400</v>
      </c>
      <c r="AX16" s="1">
        <v>100</v>
      </c>
      <c r="AY16" s="1">
        <v>100</v>
      </c>
      <c r="AZ16" s="1">
        <v>100</v>
      </c>
      <c r="BA16" s="1">
        <v>100</v>
      </c>
      <c r="BB16" s="1">
        <v>100</v>
      </c>
      <c r="BC16" s="1">
        <v>100</v>
      </c>
      <c r="BD16" s="1">
        <v>100</v>
      </c>
      <c r="BE16" s="1">
        <v>100</v>
      </c>
      <c r="BF16" s="1">
        <v>100</v>
      </c>
      <c r="BG16" s="1">
        <v>6</v>
      </c>
      <c r="BH16" s="1">
        <v>6</v>
      </c>
      <c r="BI16" s="1">
        <v>6</v>
      </c>
      <c r="BJ16" s="1">
        <v>6</v>
      </c>
      <c r="BK16" s="1">
        <v>6</v>
      </c>
      <c r="BL16" s="1">
        <v>6</v>
      </c>
      <c r="BM16" s="1">
        <v>6</v>
      </c>
      <c r="BN16" s="1">
        <v>6</v>
      </c>
      <c r="BO16" s="1">
        <v>6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40</v>
      </c>
      <c r="BZ16" s="1">
        <v>40</v>
      </c>
      <c r="CA16" s="1">
        <v>40</v>
      </c>
      <c r="CB16" s="1">
        <v>40</v>
      </c>
      <c r="CC16" s="1">
        <v>40</v>
      </c>
      <c r="CD16" s="1">
        <v>40</v>
      </c>
      <c r="CE16" s="1">
        <v>40</v>
      </c>
      <c r="CF16" s="1">
        <v>40</v>
      </c>
      <c r="CG16" s="1">
        <v>40</v>
      </c>
      <c r="CH16" s="1">
        <v>30</v>
      </c>
    </row>
    <row r="17" spans="1:113" x14ac:dyDescent="0.25">
      <c r="A17" s="2" t="s">
        <v>61</v>
      </c>
      <c r="B17" s="2" t="s">
        <v>15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8">
        <v>0.5</v>
      </c>
      <c r="M17" s="8">
        <v>0.5</v>
      </c>
      <c r="N17" s="8">
        <v>0.5</v>
      </c>
      <c r="O17" s="8">
        <v>0.5</v>
      </c>
      <c r="P17" s="8">
        <v>0.5</v>
      </c>
      <c r="Q17" s="8">
        <v>0.5</v>
      </c>
      <c r="R17" s="8">
        <v>0.5</v>
      </c>
      <c r="S17" s="8">
        <v>0.5</v>
      </c>
      <c r="T17" s="8">
        <v>0.5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f t="shared" si="0"/>
        <v>1</v>
      </c>
      <c r="AO17" s="1">
        <v>5000</v>
      </c>
      <c r="AP17" s="1">
        <v>4608</v>
      </c>
      <c r="AQ17" s="1">
        <v>4246</v>
      </c>
      <c r="AR17" s="1">
        <v>3913</v>
      </c>
      <c r="AS17" s="1">
        <v>3605</v>
      </c>
      <c r="AT17" s="1">
        <v>3322</v>
      </c>
      <c r="AU17" s="1">
        <v>3062</v>
      </c>
      <c r="AV17" s="1">
        <v>2821</v>
      </c>
      <c r="AW17" s="1">
        <v>2600</v>
      </c>
      <c r="AX17" s="1">
        <v>150</v>
      </c>
      <c r="AY17" s="1">
        <v>150</v>
      </c>
      <c r="AZ17" s="1">
        <v>150</v>
      </c>
      <c r="BA17" s="1">
        <v>150</v>
      </c>
      <c r="BB17" s="1">
        <v>150</v>
      </c>
      <c r="BC17" s="1">
        <v>150</v>
      </c>
      <c r="BD17" s="1">
        <v>150</v>
      </c>
      <c r="BE17" s="1">
        <v>150</v>
      </c>
      <c r="BF17" s="1">
        <v>150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50</v>
      </c>
      <c r="BZ17" s="1">
        <v>50</v>
      </c>
      <c r="CA17" s="1">
        <v>50</v>
      </c>
      <c r="CB17" s="1">
        <v>50</v>
      </c>
      <c r="CC17" s="1">
        <v>50</v>
      </c>
      <c r="CD17" s="1">
        <v>50</v>
      </c>
      <c r="CE17" s="1">
        <v>50</v>
      </c>
      <c r="CF17" s="1">
        <v>50</v>
      </c>
      <c r="CG17" s="1">
        <v>50</v>
      </c>
      <c r="CH17" s="1">
        <v>30</v>
      </c>
    </row>
    <row r="18" spans="1:113" ht="15" customHeight="1" x14ac:dyDescent="0.25">
      <c r="A18" s="2" t="s">
        <v>60</v>
      </c>
      <c r="B18" s="2" t="s">
        <v>60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8">
        <v>0.5</v>
      </c>
      <c r="M18" s="8">
        <v>0.5</v>
      </c>
      <c r="N18" s="8">
        <v>0.5</v>
      </c>
      <c r="O18" s="8">
        <v>0.5</v>
      </c>
      <c r="P18" s="8">
        <v>0.5</v>
      </c>
      <c r="Q18" s="8">
        <v>0.5</v>
      </c>
      <c r="R18" s="8">
        <v>0.5</v>
      </c>
      <c r="S18" s="8">
        <v>0.5</v>
      </c>
      <c r="T18" s="8">
        <v>0.5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f t="shared" si="0"/>
        <v>1</v>
      </c>
      <c r="AO18" s="1">
        <v>4200</v>
      </c>
      <c r="AP18" s="1">
        <v>3982</v>
      </c>
      <c r="AQ18" s="1">
        <v>3775</v>
      </c>
      <c r="AR18" s="1">
        <v>3578</v>
      </c>
      <c r="AS18" s="1">
        <v>3392</v>
      </c>
      <c r="AT18" s="1">
        <v>3216</v>
      </c>
      <c r="AU18" s="1">
        <v>3049</v>
      </c>
      <c r="AV18" s="1">
        <v>2890</v>
      </c>
      <c r="AW18" s="1">
        <v>2740</v>
      </c>
      <c r="AX18" s="1">
        <v>80</v>
      </c>
      <c r="AY18" s="1">
        <v>80</v>
      </c>
      <c r="AZ18" s="1">
        <v>80</v>
      </c>
      <c r="BA18" s="1">
        <v>80</v>
      </c>
      <c r="BB18" s="1">
        <v>80</v>
      </c>
      <c r="BC18" s="1">
        <v>80</v>
      </c>
      <c r="BD18" s="1">
        <v>80</v>
      </c>
      <c r="BE18" s="1">
        <v>80</v>
      </c>
      <c r="BF18" s="1">
        <v>80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50</v>
      </c>
      <c r="BZ18" s="1">
        <v>50</v>
      </c>
      <c r="CA18" s="1">
        <v>50</v>
      </c>
      <c r="CB18" s="1">
        <v>50</v>
      </c>
      <c r="CC18" s="1">
        <v>50</v>
      </c>
      <c r="CD18" s="1">
        <v>50</v>
      </c>
      <c r="CE18" s="1">
        <v>50</v>
      </c>
      <c r="CF18" s="1">
        <v>50</v>
      </c>
      <c r="CG18" s="1">
        <v>50</v>
      </c>
      <c r="CH18" s="1">
        <v>30</v>
      </c>
    </row>
    <row r="19" spans="1:113" x14ac:dyDescent="0.25">
      <c r="A19" s="16" t="s">
        <v>205</v>
      </c>
      <c r="B19" s="9" t="s">
        <v>25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f t="shared" si="0"/>
        <v>1</v>
      </c>
      <c r="AO19" s="1">
        <v>1560</v>
      </c>
      <c r="AP19">
        <v>998</v>
      </c>
      <c r="AQ19">
        <v>768.5</v>
      </c>
      <c r="AR19">
        <v>544</v>
      </c>
      <c r="AS19">
        <v>319.5</v>
      </c>
      <c r="AT19">
        <v>299.5</v>
      </c>
      <c r="AU19">
        <v>279.5</v>
      </c>
      <c r="AV19">
        <v>254.5</v>
      </c>
      <c r="AW19">
        <v>229.5</v>
      </c>
      <c r="AX19" s="1">
        <v>20</v>
      </c>
      <c r="AY19" s="1">
        <v>20</v>
      </c>
      <c r="AZ19" s="1">
        <v>20</v>
      </c>
      <c r="BA19" s="1">
        <v>20</v>
      </c>
      <c r="BB19" s="1">
        <v>20</v>
      </c>
      <c r="BC19" s="1">
        <v>20</v>
      </c>
      <c r="BD19" s="1">
        <v>20</v>
      </c>
      <c r="BE19" s="1">
        <v>20</v>
      </c>
      <c r="BF19" s="1">
        <v>20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25</v>
      </c>
      <c r="BZ19" s="1">
        <v>25</v>
      </c>
      <c r="CA19" s="1">
        <v>25</v>
      </c>
      <c r="CB19" s="1">
        <v>25</v>
      </c>
      <c r="CC19" s="1">
        <v>25</v>
      </c>
      <c r="CD19" s="1">
        <v>25</v>
      </c>
      <c r="CE19" s="1">
        <v>25</v>
      </c>
      <c r="CF19" s="1">
        <v>25</v>
      </c>
      <c r="CG19" s="1">
        <v>25</v>
      </c>
      <c r="CH19" s="1">
        <v>20</v>
      </c>
    </row>
    <row r="20" spans="1:113" x14ac:dyDescent="0.25">
      <c r="A20" s="16" t="s">
        <v>206</v>
      </c>
      <c r="B20" s="9" t="s">
        <v>25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f t="shared" si="0"/>
        <v>1</v>
      </c>
      <c r="AO20" s="1">
        <v>1560</v>
      </c>
      <c r="AP20">
        <v>998</v>
      </c>
      <c r="AQ20">
        <v>768.5</v>
      </c>
      <c r="AR20">
        <v>544</v>
      </c>
      <c r="AS20">
        <v>319.5</v>
      </c>
      <c r="AT20">
        <v>299.5</v>
      </c>
      <c r="AU20">
        <v>279.5</v>
      </c>
      <c r="AV20">
        <v>254.5</v>
      </c>
      <c r="AW20">
        <v>229.5</v>
      </c>
      <c r="AX20" s="1">
        <v>20</v>
      </c>
      <c r="AY20" s="1">
        <v>20</v>
      </c>
      <c r="AZ20" s="1">
        <v>20</v>
      </c>
      <c r="BA20" s="1">
        <v>20</v>
      </c>
      <c r="BB20" s="1">
        <v>20</v>
      </c>
      <c r="BC20" s="1">
        <v>20</v>
      </c>
      <c r="BD20" s="1">
        <v>20</v>
      </c>
      <c r="BE20" s="1">
        <v>20</v>
      </c>
      <c r="BF20" s="1">
        <v>20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25</v>
      </c>
      <c r="BZ20" s="1">
        <v>25</v>
      </c>
      <c r="CA20" s="1">
        <v>25</v>
      </c>
      <c r="CB20" s="1">
        <v>25</v>
      </c>
      <c r="CC20" s="1">
        <v>25</v>
      </c>
      <c r="CD20" s="1">
        <v>25</v>
      </c>
      <c r="CE20" s="1">
        <v>25</v>
      </c>
      <c r="CF20" s="1">
        <v>25</v>
      </c>
      <c r="CG20" s="1">
        <v>25</v>
      </c>
      <c r="CH20" s="1">
        <v>20</v>
      </c>
    </row>
    <row r="21" spans="1:113" x14ac:dyDescent="0.25">
      <c r="A21" s="16" t="s">
        <v>207</v>
      </c>
      <c r="B21" s="9" t="s">
        <v>25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f t="shared" si="0"/>
        <v>1</v>
      </c>
      <c r="AO21" s="1">
        <v>1560</v>
      </c>
      <c r="AP21">
        <v>998</v>
      </c>
      <c r="AQ21">
        <v>768.5</v>
      </c>
      <c r="AR21">
        <v>544</v>
      </c>
      <c r="AS21">
        <v>319.5</v>
      </c>
      <c r="AT21">
        <v>299.5</v>
      </c>
      <c r="AU21">
        <v>279.5</v>
      </c>
      <c r="AV21">
        <v>254.5</v>
      </c>
      <c r="AW21">
        <v>229.5</v>
      </c>
      <c r="AX21" s="1">
        <v>20</v>
      </c>
      <c r="AY21" s="1">
        <v>20</v>
      </c>
      <c r="AZ21" s="1">
        <v>20</v>
      </c>
      <c r="BA21" s="1">
        <v>20</v>
      </c>
      <c r="BB21" s="1">
        <v>20</v>
      </c>
      <c r="BC21" s="1">
        <v>20</v>
      </c>
      <c r="BD21" s="1">
        <v>20</v>
      </c>
      <c r="BE21" s="1">
        <v>20</v>
      </c>
      <c r="BF21" s="1">
        <v>20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25</v>
      </c>
      <c r="BZ21" s="1">
        <v>25</v>
      </c>
      <c r="CA21" s="1">
        <v>25</v>
      </c>
      <c r="CB21" s="1">
        <v>25</v>
      </c>
      <c r="CC21" s="1">
        <v>25</v>
      </c>
      <c r="CD21" s="1">
        <v>25</v>
      </c>
      <c r="CE21" s="1">
        <v>25</v>
      </c>
      <c r="CF21" s="1">
        <v>25</v>
      </c>
      <c r="CG21" s="1">
        <v>25</v>
      </c>
      <c r="CH21" s="1">
        <v>20</v>
      </c>
    </row>
    <row r="22" spans="1:113" x14ac:dyDescent="0.25">
      <c r="A22" s="16" t="s">
        <v>62</v>
      </c>
      <c r="B22" s="4" t="s">
        <v>25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f t="shared" si="0"/>
        <v>1</v>
      </c>
      <c r="AO22" s="1">
        <v>5600</v>
      </c>
      <c r="AP22" s="1">
        <v>5300</v>
      </c>
      <c r="AQ22" s="1">
        <v>5000</v>
      </c>
      <c r="AR22" s="1">
        <v>4700</v>
      </c>
      <c r="AS22" s="1">
        <v>4400</v>
      </c>
      <c r="AT22" s="1">
        <v>4100</v>
      </c>
      <c r="AU22" s="1">
        <v>3800</v>
      </c>
      <c r="AV22" s="1">
        <v>3500</v>
      </c>
      <c r="AW22" s="1">
        <v>3200</v>
      </c>
      <c r="AX22" s="1">
        <v>30</v>
      </c>
      <c r="AY22" s="1">
        <v>30</v>
      </c>
      <c r="AZ22" s="1">
        <v>30</v>
      </c>
      <c r="BA22" s="1">
        <v>30</v>
      </c>
      <c r="BB22" s="1">
        <v>30</v>
      </c>
      <c r="BC22" s="1">
        <v>30</v>
      </c>
      <c r="BD22" s="1">
        <v>30</v>
      </c>
      <c r="BE22" s="1">
        <v>30</v>
      </c>
      <c r="BF22" s="1">
        <v>30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30</v>
      </c>
      <c r="BZ22" s="1">
        <v>30</v>
      </c>
      <c r="CA22" s="1">
        <v>30</v>
      </c>
      <c r="CB22" s="1">
        <v>30</v>
      </c>
      <c r="CC22" s="1">
        <v>30</v>
      </c>
      <c r="CD22" s="1">
        <v>30</v>
      </c>
      <c r="CE22" s="1">
        <v>30</v>
      </c>
      <c r="CF22" s="1">
        <v>30</v>
      </c>
      <c r="CG22" s="1">
        <v>30</v>
      </c>
      <c r="CH22" s="1">
        <v>30</v>
      </c>
    </row>
    <row r="23" spans="1:113" x14ac:dyDescent="0.25">
      <c r="A23" s="2" t="s">
        <v>208</v>
      </c>
      <c r="B23" s="2" t="s">
        <v>0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f t="shared" si="0"/>
        <v>1</v>
      </c>
      <c r="AO23" s="1">
        <v>1300</v>
      </c>
      <c r="AP23" s="1">
        <v>1062.5</v>
      </c>
      <c r="AQ23" s="1">
        <v>1028.5149999999999</v>
      </c>
      <c r="AR23" s="1">
        <v>991.5</v>
      </c>
      <c r="AS23" s="1">
        <v>962.36</v>
      </c>
      <c r="AT23" s="1">
        <v>942.5</v>
      </c>
      <c r="AU23" s="1">
        <v>910.85500000000002</v>
      </c>
      <c r="AV23" s="1">
        <v>880.48264999999992</v>
      </c>
      <c r="AW23" s="1">
        <v>851.32550949999995</v>
      </c>
      <c r="AX23" s="1">
        <v>20</v>
      </c>
      <c r="AY23" s="1">
        <v>20</v>
      </c>
      <c r="AZ23" s="1">
        <v>20</v>
      </c>
      <c r="BA23" s="1">
        <v>20</v>
      </c>
      <c r="BB23" s="1">
        <v>20</v>
      </c>
      <c r="BC23" s="1">
        <v>20</v>
      </c>
      <c r="BD23" s="1">
        <v>20</v>
      </c>
      <c r="BE23" s="1">
        <v>20</v>
      </c>
      <c r="BF23" s="1">
        <v>20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25</v>
      </c>
      <c r="BZ23" s="1">
        <v>25</v>
      </c>
      <c r="CA23" s="1">
        <v>25</v>
      </c>
      <c r="CB23" s="1">
        <v>25</v>
      </c>
      <c r="CC23" s="1">
        <v>25</v>
      </c>
      <c r="CD23" s="1">
        <v>25</v>
      </c>
      <c r="CE23" s="1">
        <v>25</v>
      </c>
      <c r="CF23" s="1">
        <v>25</v>
      </c>
      <c r="CG23" s="1">
        <v>25</v>
      </c>
      <c r="CH23" s="1">
        <v>20</v>
      </c>
    </row>
    <row r="24" spans="1:113" x14ac:dyDescent="0.25">
      <c r="A24" s="2" t="s">
        <v>209</v>
      </c>
      <c r="B24" s="2" t="s">
        <v>0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f t="shared" si="0"/>
        <v>1</v>
      </c>
      <c r="AO24" s="1">
        <v>1300</v>
      </c>
      <c r="AP24" s="1">
        <v>1062.5</v>
      </c>
      <c r="AQ24" s="1">
        <v>1028.5149999999999</v>
      </c>
      <c r="AR24" s="1">
        <v>991.5</v>
      </c>
      <c r="AS24" s="1">
        <v>962.36</v>
      </c>
      <c r="AT24" s="1">
        <v>942.5</v>
      </c>
      <c r="AU24" s="1">
        <v>910.85500000000002</v>
      </c>
      <c r="AV24" s="1">
        <v>880.48264999999992</v>
      </c>
      <c r="AW24" s="1">
        <v>851.32550949999995</v>
      </c>
      <c r="AX24" s="1">
        <v>20</v>
      </c>
      <c r="AY24" s="1">
        <v>20</v>
      </c>
      <c r="AZ24" s="1">
        <v>20</v>
      </c>
      <c r="BA24" s="1">
        <v>20</v>
      </c>
      <c r="BB24" s="1">
        <v>20</v>
      </c>
      <c r="BC24" s="1">
        <v>20</v>
      </c>
      <c r="BD24" s="1">
        <v>20</v>
      </c>
      <c r="BE24" s="1">
        <v>20</v>
      </c>
      <c r="BF24" s="1">
        <v>20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25</v>
      </c>
      <c r="BZ24" s="1">
        <v>25</v>
      </c>
      <c r="CA24" s="1">
        <v>25</v>
      </c>
      <c r="CB24" s="1">
        <v>25</v>
      </c>
      <c r="CC24" s="1">
        <v>25</v>
      </c>
      <c r="CD24" s="1">
        <v>25</v>
      </c>
      <c r="CE24" s="1">
        <v>25</v>
      </c>
      <c r="CF24" s="1">
        <v>25</v>
      </c>
      <c r="CG24" s="1">
        <v>25</v>
      </c>
      <c r="CH24" s="1">
        <v>20</v>
      </c>
    </row>
    <row r="25" spans="1:113" x14ac:dyDescent="0.25">
      <c r="A25" s="2" t="s">
        <v>210</v>
      </c>
      <c r="B25" s="2" t="s">
        <v>0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f t="shared" si="0"/>
        <v>1</v>
      </c>
      <c r="AO25" s="1">
        <v>1300</v>
      </c>
      <c r="AP25" s="1">
        <v>1062.5</v>
      </c>
      <c r="AQ25" s="1">
        <v>1028.5149999999999</v>
      </c>
      <c r="AR25" s="1">
        <v>991.5</v>
      </c>
      <c r="AS25" s="1">
        <v>962.36</v>
      </c>
      <c r="AT25" s="1">
        <v>942.5</v>
      </c>
      <c r="AU25" s="1">
        <v>910.85500000000002</v>
      </c>
      <c r="AV25" s="1">
        <v>880.48264999999992</v>
      </c>
      <c r="AW25" s="1">
        <v>851.32550949999995</v>
      </c>
      <c r="AX25" s="1">
        <v>20</v>
      </c>
      <c r="AY25" s="1">
        <v>20</v>
      </c>
      <c r="AZ25" s="1">
        <v>20</v>
      </c>
      <c r="BA25" s="1">
        <v>20</v>
      </c>
      <c r="BB25" s="1">
        <v>20</v>
      </c>
      <c r="BC25" s="1">
        <v>20</v>
      </c>
      <c r="BD25" s="1">
        <v>20</v>
      </c>
      <c r="BE25" s="1">
        <v>20</v>
      </c>
      <c r="BF25" s="1">
        <v>20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25</v>
      </c>
      <c r="BZ25" s="1">
        <v>25</v>
      </c>
      <c r="CA25" s="1">
        <v>25</v>
      </c>
      <c r="CB25" s="1">
        <v>25</v>
      </c>
      <c r="CC25" s="1">
        <v>25</v>
      </c>
      <c r="CD25" s="1">
        <v>25</v>
      </c>
      <c r="CE25" s="1">
        <v>25</v>
      </c>
      <c r="CF25" s="1">
        <v>25</v>
      </c>
      <c r="CG25" s="1">
        <v>25</v>
      </c>
      <c r="CH25" s="1">
        <v>20</v>
      </c>
    </row>
    <row r="26" spans="1:113" x14ac:dyDescent="0.25">
      <c r="A26" s="2" t="s">
        <v>211</v>
      </c>
      <c r="B26" s="2" t="s">
        <v>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f t="shared" si="0"/>
        <v>1</v>
      </c>
      <c r="AO26" s="1">
        <v>3000</v>
      </c>
      <c r="AP26" s="1">
        <v>3500</v>
      </c>
      <c r="AQ26" s="1">
        <v>2636.6666666666665</v>
      </c>
      <c r="AR26" s="1">
        <v>2200</v>
      </c>
      <c r="AS26" s="1">
        <v>1936</v>
      </c>
      <c r="AT26" s="1">
        <v>1800</v>
      </c>
      <c r="AU26" s="1">
        <v>1710</v>
      </c>
      <c r="AV26" s="1">
        <v>1641.6</v>
      </c>
      <c r="AW26" s="1">
        <v>1592.3519999999999</v>
      </c>
      <c r="AX26" s="1">
        <v>20</v>
      </c>
      <c r="AY26" s="1">
        <v>20</v>
      </c>
      <c r="AZ26" s="1">
        <v>20</v>
      </c>
      <c r="BA26" s="1">
        <v>20</v>
      </c>
      <c r="BB26" s="1">
        <v>20</v>
      </c>
      <c r="BC26" s="1">
        <v>20</v>
      </c>
      <c r="BD26" s="1">
        <v>20</v>
      </c>
      <c r="BE26" s="1">
        <v>20</v>
      </c>
      <c r="BF26" s="1">
        <v>20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25</v>
      </c>
      <c r="BZ26" s="1">
        <v>25</v>
      </c>
      <c r="CA26" s="1">
        <v>25</v>
      </c>
      <c r="CB26" s="1">
        <v>25</v>
      </c>
      <c r="CC26" s="1">
        <v>25</v>
      </c>
      <c r="CD26" s="1">
        <v>25</v>
      </c>
      <c r="CE26" s="1">
        <v>25</v>
      </c>
      <c r="CF26" s="1">
        <v>25</v>
      </c>
      <c r="CG26" s="1">
        <v>25</v>
      </c>
      <c r="CH26" s="1">
        <v>20</v>
      </c>
    </row>
    <row r="27" spans="1:113" x14ac:dyDescent="0.25">
      <c r="A27" s="2" t="s">
        <v>212</v>
      </c>
      <c r="B27" s="2" t="s">
        <v>0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f t="shared" si="0"/>
        <v>1</v>
      </c>
      <c r="AO27" s="1">
        <v>3000</v>
      </c>
      <c r="AP27" s="1">
        <v>3500</v>
      </c>
      <c r="AQ27" s="1">
        <v>2636.6666666666665</v>
      </c>
      <c r="AR27" s="1">
        <v>2200</v>
      </c>
      <c r="AS27" s="1">
        <v>1936</v>
      </c>
      <c r="AT27" s="1">
        <v>1800</v>
      </c>
      <c r="AU27" s="1">
        <v>1710</v>
      </c>
      <c r="AV27" s="1">
        <v>1641.6</v>
      </c>
      <c r="AW27" s="1">
        <v>1592.3519999999999</v>
      </c>
      <c r="AX27" s="1">
        <v>20</v>
      </c>
      <c r="AY27" s="1">
        <v>20</v>
      </c>
      <c r="AZ27" s="1">
        <v>20</v>
      </c>
      <c r="BA27" s="1">
        <v>20</v>
      </c>
      <c r="BB27" s="1">
        <v>20</v>
      </c>
      <c r="BC27" s="1">
        <v>20</v>
      </c>
      <c r="BD27" s="1">
        <v>20</v>
      </c>
      <c r="BE27" s="1">
        <v>20</v>
      </c>
      <c r="BF27" s="1">
        <v>20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25</v>
      </c>
      <c r="BZ27" s="1">
        <v>25</v>
      </c>
      <c r="CA27" s="1">
        <v>25</v>
      </c>
      <c r="CB27" s="1">
        <v>25</v>
      </c>
      <c r="CC27" s="1">
        <v>25</v>
      </c>
      <c r="CD27" s="1">
        <v>25</v>
      </c>
      <c r="CE27" s="1">
        <v>25</v>
      </c>
      <c r="CF27" s="1">
        <v>25</v>
      </c>
      <c r="CG27" s="1">
        <v>25</v>
      </c>
      <c r="CH27" s="1">
        <v>20</v>
      </c>
    </row>
    <row r="28" spans="1:113" x14ac:dyDescent="0.25">
      <c r="A28" s="2" t="s">
        <v>213</v>
      </c>
      <c r="B28" s="2" t="s">
        <v>0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f t="shared" si="0"/>
        <v>1</v>
      </c>
      <c r="AO28" s="1">
        <v>3000</v>
      </c>
      <c r="AP28" s="1">
        <v>3500</v>
      </c>
      <c r="AQ28" s="1">
        <v>2636.6666666666665</v>
      </c>
      <c r="AR28" s="1">
        <v>2200</v>
      </c>
      <c r="AS28" s="1">
        <v>1936</v>
      </c>
      <c r="AT28" s="1">
        <v>1800</v>
      </c>
      <c r="AU28" s="1">
        <v>1710</v>
      </c>
      <c r="AV28" s="1">
        <v>1641.6</v>
      </c>
      <c r="AW28" s="1">
        <v>1592.3519999999999</v>
      </c>
      <c r="AX28" s="1">
        <v>20</v>
      </c>
      <c r="AY28" s="1">
        <v>20</v>
      </c>
      <c r="AZ28" s="1">
        <v>20</v>
      </c>
      <c r="BA28" s="1">
        <v>20</v>
      </c>
      <c r="BB28" s="1">
        <v>20</v>
      </c>
      <c r="BC28" s="1">
        <v>20</v>
      </c>
      <c r="BD28" s="1">
        <v>20</v>
      </c>
      <c r="BE28" s="1">
        <v>20</v>
      </c>
      <c r="BF28" s="1">
        <v>20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25</v>
      </c>
      <c r="BZ28" s="1">
        <v>25</v>
      </c>
      <c r="CA28" s="1">
        <v>25</v>
      </c>
      <c r="CB28" s="1">
        <v>25</v>
      </c>
      <c r="CC28" s="1">
        <v>25</v>
      </c>
      <c r="CD28" s="1">
        <v>25</v>
      </c>
      <c r="CE28" s="1">
        <v>25</v>
      </c>
      <c r="CF28" s="1">
        <v>25</v>
      </c>
      <c r="CG28" s="1">
        <v>25</v>
      </c>
      <c r="CH28" s="1">
        <v>20</v>
      </c>
    </row>
    <row r="29" spans="1:113" s="9" customFormat="1" x14ac:dyDescent="0.25">
      <c r="A29" s="42" t="s">
        <v>93</v>
      </c>
      <c r="B29" s="4" t="s">
        <v>3</v>
      </c>
      <c r="C29" s="3">
        <v>0.3</v>
      </c>
      <c r="D29" s="3">
        <v>0.30299999999999999</v>
      </c>
      <c r="E29" s="3">
        <v>0.30599999999999999</v>
      </c>
      <c r="F29" s="3">
        <v>0.309</v>
      </c>
      <c r="G29" s="3">
        <v>0.312</v>
      </c>
      <c r="H29" s="3">
        <v>0.315</v>
      </c>
      <c r="I29" s="3">
        <v>0.318</v>
      </c>
      <c r="J29" s="3">
        <v>0.32200000000000001</v>
      </c>
      <c r="K29" s="3">
        <v>0.32500000000000001</v>
      </c>
      <c r="L29" s="1">
        <v>0.9</v>
      </c>
      <c r="M29" s="1">
        <v>0.9</v>
      </c>
      <c r="N29" s="1">
        <v>0.9</v>
      </c>
      <c r="O29" s="1">
        <v>0.9</v>
      </c>
      <c r="P29" s="1">
        <v>0.9</v>
      </c>
      <c r="Q29" s="1">
        <v>0.9</v>
      </c>
      <c r="R29" s="1">
        <v>0.9</v>
      </c>
      <c r="S29" s="1">
        <v>0.9</v>
      </c>
      <c r="T29" s="1">
        <v>0.9</v>
      </c>
      <c r="U29" s="14">
        <v>0.03</v>
      </c>
      <c r="V29" s="14">
        <v>0.03</v>
      </c>
      <c r="W29" s="14">
        <v>0.03</v>
      </c>
      <c r="X29" s="14">
        <v>0.03</v>
      </c>
      <c r="Y29" s="14">
        <v>0.03</v>
      </c>
      <c r="Z29" s="14">
        <v>0.03</v>
      </c>
      <c r="AA29" s="14">
        <v>0.03</v>
      </c>
      <c r="AB29" s="14">
        <v>0.03</v>
      </c>
      <c r="AC29" s="14">
        <v>0.03</v>
      </c>
      <c r="AD29" s="14">
        <v>0.03</v>
      </c>
      <c r="AE29" s="14">
        <v>0.03</v>
      </c>
      <c r="AF29" s="14">
        <v>0.03</v>
      </c>
      <c r="AG29" s="14">
        <v>0.03</v>
      </c>
      <c r="AH29" s="14">
        <v>0.03</v>
      </c>
      <c r="AI29" s="14">
        <v>0.03</v>
      </c>
      <c r="AJ29" s="14">
        <v>0.03</v>
      </c>
      <c r="AK29" s="14">
        <v>0.03</v>
      </c>
      <c r="AL29" s="14">
        <v>0.03</v>
      </c>
      <c r="AM29" s="14">
        <v>0.88</v>
      </c>
      <c r="AN29" s="14">
        <f t="shared" si="0"/>
        <v>0.12</v>
      </c>
      <c r="AO29" s="1">
        <v>4000</v>
      </c>
      <c r="AP29" s="1">
        <v>3950</v>
      </c>
      <c r="AQ29" s="1">
        <v>3900</v>
      </c>
      <c r="AR29" s="1">
        <v>3850</v>
      </c>
      <c r="AS29" s="1">
        <v>3800</v>
      </c>
      <c r="AT29" s="1">
        <v>3750</v>
      </c>
      <c r="AU29" s="1">
        <v>3700</v>
      </c>
      <c r="AV29" s="1">
        <v>3650</v>
      </c>
      <c r="AW29" s="1">
        <v>3600</v>
      </c>
      <c r="AX29" s="1">
        <v>90</v>
      </c>
      <c r="AY29" s="1">
        <v>90</v>
      </c>
      <c r="AZ29" s="1">
        <v>90</v>
      </c>
      <c r="BA29" s="1">
        <v>90</v>
      </c>
      <c r="BB29" s="1">
        <v>90</v>
      </c>
      <c r="BC29" s="1">
        <v>90</v>
      </c>
      <c r="BD29" s="1">
        <v>90</v>
      </c>
      <c r="BE29" s="1">
        <v>90</v>
      </c>
      <c r="BF29" s="1">
        <v>90</v>
      </c>
      <c r="BG29" s="1">
        <v>8</v>
      </c>
      <c r="BH29" s="1">
        <v>8</v>
      </c>
      <c r="BI29" s="1">
        <v>8</v>
      </c>
      <c r="BJ29" s="1">
        <v>8</v>
      </c>
      <c r="BK29" s="1">
        <v>8</v>
      </c>
      <c r="BL29" s="1">
        <v>8</v>
      </c>
      <c r="BM29" s="1">
        <v>8</v>
      </c>
      <c r="BN29" s="1">
        <v>8</v>
      </c>
      <c r="BO29" s="1">
        <v>8</v>
      </c>
      <c r="BP29" s="1">
        <v>100</v>
      </c>
      <c r="BQ29" s="1">
        <v>100</v>
      </c>
      <c r="BR29" s="1">
        <v>100</v>
      </c>
      <c r="BS29" s="1">
        <v>100</v>
      </c>
      <c r="BT29" s="1">
        <v>100</v>
      </c>
      <c r="BU29" s="1">
        <v>100</v>
      </c>
      <c r="BV29" s="1">
        <v>100</v>
      </c>
      <c r="BW29" s="1">
        <v>100</v>
      </c>
      <c r="BX29" s="1">
        <v>100</v>
      </c>
      <c r="BY29" s="1">
        <v>50</v>
      </c>
      <c r="BZ29" s="1">
        <v>50</v>
      </c>
      <c r="CA29" s="1">
        <v>50</v>
      </c>
      <c r="CB29" s="1">
        <v>50</v>
      </c>
      <c r="CC29" s="1">
        <v>50</v>
      </c>
      <c r="CD29" s="1">
        <v>50</v>
      </c>
      <c r="CE29" s="1">
        <v>50</v>
      </c>
      <c r="CF29" s="1">
        <v>50</v>
      </c>
      <c r="CG29" s="1">
        <v>50</v>
      </c>
      <c r="CH29" s="1">
        <v>30</v>
      </c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</row>
    <row r="30" spans="1:113" x14ac:dyDescent="0.25">
      <c r="A30" s="1" t="s">
        <v>94</v>
      </c>
      <c r="B30" s="1" t="s">
        <v>11</v>
      </c>
      <c r="C30" s="3">
        <v>0.31</v>
      </c>
      <c r="D30" s="3">
        <v>0.313</v>
      </c>
      <c r="E30" s="3">
        <v>0.316</v>
      </c>
      <c r="F30" s="3">
        <v>0.31900000000000001</v>
      </c>
      <c r="G30" s="3">
        <v>0.32300000000000001</v>
      </c>
      <c r="H30" s="3">
        <v>0.32600000000000001</v>
      </c>
      <c r="I30" s="3">
        <v>0.32900000000000001</v>
      </c>
      <c r="J30" s="3">
        <v>0.33200000000000002</v>
      </c>
      <c r="K30" s="3">
        <v>0.33600000000000002</v>
      </c>
      <c r="L30" s="1">
        <f>L6</f>
        <v>0.85</v>
      </c>
      <c r="M30" s="1">
        <f t="shared" ref="M30:T30" si="1">M6</f>
        <v>0.85</v>
      </c>
      <c r="N30" s="1">
        <f t="shared" si="1"/>
        <v>0.85</v>
      </c>
      <c r="O30" s="1">
        <f t="shared" si="1"/>
        <v>0.85</v>
      </c>
      <c r="P30" s="1">
        <f t="shared" si="1"/>
        <v>0.85</v>
      </c>
      <c r="Q30" s="1">
        <f t="shared" si="1"/>
        <v>0.85</v>
      </c>
      <c r="R30" s="1">
        <f t="shared" si="1"/>
        <v>0.85</v>
      </c>
      <c r="S30" s="1">
        <f t="shared" si="1"/>
        <v>0.85</v>
      </c>
      <c r="T30" s="1">
        <f t="shared" si="1"/>
        <v>0.85</v>
      </c>
      <c r="U30" s="14">
        <v>0.04</v>
      </c>
      <c r="V30" s="14">
        <v>0.04</v>
      </c>
      <c r="W30" s="14">
        <v>0.04</v>
      </c>
      <c r="X30" s="14">
        <v>0.04</v>
      </c>
      <c r="Y30" s="14">
        <v>0.04</v>
      </c>
      <c r="Z30" s="14">
        <v>0.04</v>
      </c>
      <c r="AA30" s="14">
        <v>0.04</v>
      </c>
      <c r="AB30" s="14">
        <v>0.04</v>
      </c>
      <c r="AC30" s="14">
        <v>0.04</v>
      </c>
      <c r="AD30" s="14">
        <v>0.04</v>
      </c>
      <c r="AE30" s="14">
        <v>0.04</v>
      </c>
      <c r="AF30" s="14">
        <v>0.04</v>
      </c>
      <c r="AG30" s="14">
        <v>0.04</v>
      </c>
      <c r="AH30" s="14">
        <v>0.04</v>
      </c>
      <c r="AI30" s="14">
        <v>0.04</v>
      </c>
      <c r="AJ30" s="14">
        <v>0.04</v>
      </c>
      <c r="AK30" s="14">
        <v>0.04</v>
      </c>
      <c r="AL30" s="14">
        <v>0.04</v>
      </c>
      <c r="AM30" s="14">
        <v>0.88</v>
      </c>
      <c r="AN30" s="14">
        <f t="shared" si="0"/>
        <v>0.12</v>
      </c>
      <c r="AO30" s="1">
        <v>3600</v>
      </c>
      <c r="AP30" s="1">
        <v>3550</v>
      </c>
      <c r="AQ30" s="1">
        <v>3500</v>
      </c>
      <c r="AR30" s="1">
        <v>3450</v>
      </c>
      <c r="AS30" s="1">
        <v>3400</v>
      </c>
      <c r="AT30" s="1">
        <v>3350</v>
      </c>
      <c r="AU30" s="1">
        <v>3300</v>
      </c>
      <c r="AV30" s="1">
        <v>3250</v>
      </c>
      <c r="AW30" s="1">
        <v>3200</v>
      </c>
      <c r="AX30" s="1">
        <v>80</v>
      </c>
      <c r="AY30" s="1">
        <v>80</v>
      </c>
      <c r="AZ30" s="1">
        <v>80</v>
      </c>
      <c r="BA30" s="1">
        <v>80</v>
      </c>
      <c r="BB30" s="1">
        <v>80</v>
      </c>
      <c r="BC30" s="1">
        <v>80</v>
      </c>
      <c r="BD30" s="1">
        <v>80</v>
      </c>
      <c r="BE30" s="1">
        <v>80</v>
      </c>
      <c r="BF30" s="1">
        <v>80</v>
      </c>
      <c r="BG30" s="1">
        <v>8</v>
      </c>
      <c r="BH30" s="1">
        <v>8</v>
      </c>
      <c r="BI30" s="1">
        <v>8</v>
      </c>
      <c r="BJ30" s="1">
        <v>8</v>
      </c>
      <c r="BK30" s="1">
        <v>8</v>
      </c>
      <c r="BL30" s="1">
        <v>8</v>
      </c>
      <c r="BM30" s="1">
        <v>8</v>
      </c>
      <c r="BN30" s="1">
        <v>8</v>
      </c>
      <c r="BO30" s="1">
        <v>8</v>
      </c>
      <c r="BP30" s="1">
        <v>50</v>
      </c>
      <c r="BQ30" s="1">
        <v>50</v>
      </c>
      <c r="BR30" s="1">
        <v>50</v>
      </c>
      <c r="BS30" s="1">
        <v>50</v>
      </c>
      <c r="BT30" s="1">
        <v>50</v>
      </c>
      <c r="BU30" s="1">
        <v>50</v>
      </c>
      <c r="BV30" s="1">
        <v>50</v>
      </c>
      <c r="BW30" s="1">
        <v>50</v>
      </c>
      <c r="BX30" s="1">
        <v>50</v>
      </c>
      <c r="BY30" s="1">
        <v>50</v>
      </c>
      <c r="BZ30" s="1">
        <v>50</v>
      </c>
      <c r="CA30" s="1">
        <v>50</v>
      </c>
      <c r="CB30" s="1">
        <v>50</v>
      </c>
      <c r="CC30" s="1">
        <v>50</v>
      </c>
      <c r="CD30" s="1">
        <v>50</v>
      </c>
      <c r="CE30" s="1">
        <v>50</v>
      </c>
      <c r="CF30" s="1">
        <v>50</v>
      </c>
      <c r="CG30" s="1">
        <v>50</v>
      </c>
      <c r="CH30" s="1">
        <v>30</v>
      </c>
    </row>
    <row r="31" spans="1:113" x14ac:dyDescent="0.25">
      <c r="A31" s="1" t="s">
        <v>95</v>
      </c>
      <c r="B31" s="1" t="s">
        <v>12</v>
      </c>
      <c r="C31" s="3">
        <v>0.48</v>
      </c>
      <c r="D31" s="3">
        <v>0.48499999999999999</v>
      </c>
      <c r="E31" s="3">
        <v>0.49</v>
      </c>
      <c r="F31" s="3">
        <v>0.495</v>
      </c>
      <c r="G31" s="3">
        <v>0.499</v>
      </c>
      <c r="H31" s="3">
        <v>0.504</v>
      </c>
      <c r="I31" s="3">
        <v>0.51</v>
      </c>
      <c r="J31" s="3">
        <v>0.51500000000000001</v>
      </c>
      <c r="K31" s="3">
        <v>0.52</v>
      </c>
      <c r="L31" s="1">
        <v>0.91</v>
      </c>
      <c r="M31" s="1">
        <v>0.91</v>
      </c>
      <c r="N31" s="1">
        <v>0.91</v>
      </c>
      <c r="O31" s="1">
        <v>0.91</v>
      </c>
      <c r="P31" s="1">
        <v>0.91</v>
      </c>
      <c r="Q31" s="1">
        <v>0.91</v>
      </c>
      <c r="R31" s="1">
        <v>0.91</v>
      </c>
      <c r="S31" s="1">
        <v>0.91</v>
      </c>
      <c r="T31" s="1">
        <v>0.91</v>
      </c>
      <c r="U31" s="14">
        <v>0.06</v>
      </c>
      <c r="V31" s="14">
        <v>0.06</v>
      </c>
      <c r="W31" s="14">
        <v>0.06</v>
      </c>
      <c r="X31" s="14">
        <v>0.06</v>
      </c>
      <c r="Y31" s="14">
        <v>0.06</v>
      </c>
      <c r="Z31" s="14">
        <v>0.06</v>
      </c>
      <c r="AA31" s="14">
        <v>0.06</v>
      </c>
      <c r="AB31" s="14">
        <v>0.06</v>
      </c>
      <c r="AC31" s="14">
        <v>0.06</v>
      </c>
      <c r="AD31" s="14">
        <v>0.06</v>
      </c>
      <c r="AE31" s="14">
        <v>0.06</v>
      </c>
      <c r="AF31" s="14">
        <v>0.06</v>
      </c>
      <c r="AG31" s="14">
        <v>0.06</v>
      </c>
      <c r="AH31" s="14">
        <v>0.06</v>
      </c>
      <c r="AI31" s="14">
        <v>0.06</v>
      </c>
      <c r="AJ31" s="14">
        <v>0.06</v>
      </c>
      <c r="AK31" s="14">
        <v>0.06</v>
      </c>
      <c r="AL31" s="14">
        <v>0.06</v>
      </c>
      <c r="AM31" s="14">
        <v>0.88</v>
      </c>
      <c r="AN31" s="14">
        <f t="shared" si="0"/>
        <v>0.12</v>
      </c>
      <c r="AO31" s="1">
        <v>1700</v>
      </c>
      <c r="AP31" s="1">
        <v>1670</v>
      </c>
      <c r="AQ31" s="1">
        <v>1640</v>
      </c>
      <c r="AR31" s="1">
        <v>1610</v>
      </c>
      <c r="AS31" s="1">
        <v>1580</v>
      </c>
      <c r="AT31" s="1">
        <v>1550</v>
      </c>
      <c r="AU31" s="1">
        <v>1520</v>
      </c>
      <c r="AV31" s="1">
        <v>1490</v>
      </c>
      <c r="AW31" s="1">
        <v>1460</v>
      </c>
      <c r="AX31" s="1">
        <v>40</v>
      </c>
      <c r="AY31" s="1">
        <v>40</v>
      </c>
      <c r="AZ31" s="1">
        <v>40</v>
      </c>
      <c r="BA31" s="1">
        <v>40</v>
      </c>
      <c r="BB31" s="1">
        <v>40</v>
      </c>
      <c r="BC31" s="1">
        <v>40</v>
      </c>
      <c r="BD31" s="1">
        <v>40</v>
      </c>
      <c r="BE31" s="1">
        <v>40</v>
      </c>
      <c r="BF31" s="1">
        <v>40</v>
      </c>
      <c r="BG31" s="1">
        <v>4</v>
      </c>
      <c r="BH31" s="1">
        <v>4</v>
      </c>
      <c r="BI31" s="1">
        <v>4</v>
      </c>
      <c r="BJ31" s="1">
        <v>4</v>
      </c>
      <c r="BK31" s="1">
        <v>4</v>
      </c>
      <c r="BL31" s="1">
        <v>4</v>
      </c>
      <c r="BM31" s="1">
        <v>4</v>
      </c>
      <c r="BN31" s="1">
        <v>4</v>
      </c>
      <c r="BO31" s="1">
        <v>4</v>
      </c>
      <c r="BP31" s="1">
        <v>20</v>
      </c>
      <c r="BQ31" s="1">
        <v>20</v>
      </c>
      <c r="BR31" s="1">
        <v>20</v>
      </c>
      <c r="BS31" s="1">
        <v>20</v>
      </c>
      <c r="BT31" s="1">
        <v>20</v>
      </c>
      <c r="BU31" s="1">
        <v>20</v>
      </c>
      <c r="BV31" s="1">
        <v>20</v>
      </c>
      <c r="BW31" s="1">
        <v>20</v>
      </c>
      <c r="BX31" s="1">
        <v>20</v>
      </c>
      <c r="BY31" s="1">
        <v>50</v>
      </c>
      <c r="BZ31" s="1">
        <v>50</v>
      </c>
      <c r="CA31" s="1">
        <v>50</v>
      </c>
      <c r="CB31" s="1">
        <v>50</v>
      </c>
      <c r="CC31" s="1">
        <v>50</v>
      </c>
      <c r="CD31" s="1">
        <v>50</v>
      </c>
      <c r="CE31" s="1">
        <v>50</v>
      </c>
      <c r="CF31" s="1">
        <v>50</v>
      </c>
      <c r="CG31" s="1">
        <v>50</v>
      </c>
      <c r="CH31" s="1">
        <v>30</v>
      </c>
    </row>
    <row r="32" spans="1:113" x14ac:dyDescent="0.25">
      <c r="A32" s="1" t="s">
        <v>96</v>
      </c>
      <c r="B32" s="1" t="s">
        <v>12</v>
      </c>
      <c r="C32" s="3">
        <v>0.34</v>
      </c>
      <c r="D32" s="3">
        <v>0.34</v>
      </c>
      <c r="E32" s="3">
        <v>0.34</v>
      </c>
      <c r="F32" s="3">
        <v>0.34</v>
      </c>
      <c r="G32" s="3">
        <v>0.34</v>
      </c>
      <c r="H32" s="3">
        <v>0.34</v>
      </c>
      <c r="I32" s="3">
        <v>0.34</v>
      </c>
      <c r="J32" s="3">
        <v>0.34</v>
      </c>
      <c r="K32" s="3">
        <v>0.34</v>
      </c>
      <c r="L32" s="1">
        <v>0.9</v>
      </c>
      <c r="M32" s="1">
        <v>0.9</v>
      </c>
      <c r="N32" s="1">
        <v>0.9</v>
      </c>
      <c r="O32" s="1">
        <v>0.9</v>
      </c>
      <c r="P32" s="1">
        <v>0.9</v>
      </c>
      <c r="Q32" s="1">
        <v>0.9</v>
      </c>
      <c r="R32" s="1">
        <v>0.9</v>
      </c>
      <c r="S32" s="1">
        <v>0.9</v>
      </c>
      <c r="T32" s="1">
        <v>0.9</v>
      </c>
      <c r="U32" s="14">
        <v>0.2</v>
      </c>
      <c r="V32" s="14">
        <v>0.2</v>
      </c>
      <c r="W32" s="14">
        <v>0.2</v>
      </c>
      <c r="X32" s="14">
        <v>0.2</v>
      </c>
      <c r="Y32" s="14">
        <v>0.2</v>
      </c>
      <c r="Z32" s="14">
        <v>0.2</v>
      </c>
      <c r="AA32" s="14">
        <v>0.2</v>
      </c>
      <c r="AB32" s="14">
        <v>0.2</v>
      </c>
      <c r="AC32" s="14">
        <v>0.2</v>
      </c>
      <c r="AD32" s="14">
        <v>0.2</v>
      </c>
      <c r="AE32" s="14">
        <v>0.2</v>
      </c>
      <c r="AF32" s="14">
        <v>0.2</v>
      </c>
      <c r="AG32" s="14">
        <v>0.2</v>
      </c>
      <c r="AH32" s="14">
        <v>0.2</v>
      </c>
      <c r="AI32" s="14">
        <v>0.2</v>
      </c>
      <c r="AJ32" s="14">
        <v>0.2</v>
      </c>
      <c r="AK32" s="14">
        <v>0.2</v>
      </c>
      <c r="AL32" s="14">
        <v>0.2</v>
      </c>
      <c r="AM32" s="14">
        <v>0.88</v>
      </c>
      <c r="AN32" s="14">
        <f t="shared" si="0"/>
        <v>0.12</v>
      </c>
      <c r="AO32" s="1">
        <v>1400</v>
      </c>
      <c r="AP32" s="1">
        <v>1384</v>
      </c>
      <c r="AQ32" s="1">
        <v>1367</v>
      </c>
      <c r="AR32" s="1">
        <v>1352</v>
      </c>
      <c r="AS32" s="1">
        <v>1337</v>
      </c>
      <c r="AT32" s="1">
        <v>1322</v>
      </c>
      <c r="AU32" s="1">
        <v>1308</v>
      </c>
      <c r="AV32" s="1">
        <v>1294</v>
      </c>
      <c r="AW32" s="1">
        <v>1280</v>
      </c>
      <c r="AX32" s="1">
        <v>30</v>
      </c>
      <c r="AY32" s="1">
        <v>30</v>
      </c>
      <c r="AZ32" s="1">
        <v>30</v>
      </c>
      <c r="BA32" s="1">
        <v>30</v>
      </c>
      <c r="BB32" s="1">
        <v>30</v>
      </c>
      <c r="BC32" s="1">
        <v>30</v>
      </c>
      <c r="BD32" s="1">
        <v>30</v>
      </c>
      <c r="BE32" s="1">
        <v>30</v>
      </c>
      <c r="BF32" s="1">
        <v>30</v>
      </c>
      <c r="BG32" s="1">
        <v>4</v>
      </c>
      <c r="BH32" s="1">
        <v>4</v>
      </c>
      <c r="BI32" s="1">
        <v>4</v>
      </c>
      <c r="BJ32" s="1">
        <v>4</v>
      </c>
      <c r="BK32" s="1">
        <v>4</v>
      </c>
      <c r="BL32" s="1">
        <v>4</v>
      </c>
      <c r="BM32" s="1">
        <v>4</v>
      </c>
      <c r="BN32" s="1">
        <v>4</v>
      </c>
      <c r="BO32" s="1">
        <v>4</v>
      </c>
      <c r="BP32" s="1">
        <v>20</v>
      </c>
      <c r="BQ32" s="1">
        <v>20</v>
      </c>
      <c r="BR32" s="1">
        <v>20</v>
      </c>
      <c r="BS32" s="1">
        <v>20</v>
      </c>
      <c r="BT32" s="1">
        <v>20</v>
      </c>
      <c r="BU32" s="1">
        <v>20</v>
      </c>
      <c r="BV32" s="1">
        <v>20</v>
      </c>
      <c r="BW32" s="1">
        <v>20</v>
      </c>
      <c r="BX32" s="1">
        <v>20</v>
      </c>
      <c r="BY32" s="1">
        <v>50</v>
      </c>
      <c r="BZ32" s="1">
        <v>50</v>
      </c>
      <c r="CA32" s="1">
        <v>50</v>
      </c>
      <c r="CB32" s="1">
        <v>50</v>
      </c>
      <c r="CC32" s="1">
        <v>50</v>
      </c>
      <c r="CD32" s="1">
        <v>50</v>
      </c>
      <c r="CE32" s="1">
        <v>50</v>
      </c>
      <c r="CF32" s="1">
        <v>50</v>
      </c>
      <c r="CG32" s="1">
        <v>50</v>
      </c>
      <c r="CH32" s="1">
        <v>30</v>
      </c>
    </row>
    <row r="33" spans="1:113" x14ac:dyDescent="0.25">
      <c r="A33" s="1" t="s">
        <v>98</v>
      </c>
      <c r="B33" s="1" t="s">
        <v>13</v>
      </c>
      <c r="C33" s="3">
        <v>0.48</v>
      </c>
      <c r="D33" s="3">
        <v>0.48499999999999999</v>
      </c>
      <c r="E33" s="3">
        <v>0.49</v>
      </c>
      <c r="F33" s="3">
        <v>0.495</v>
      </c>
      <c r="G33" s="3">
        <v>0.499</v>
      </c>
      <c r="H33" s="3">
        <v>0.504</v>
      </c>
      <c r="I33" s="3">
        <v>0.51</v>
      </c>
      <c r="J33" s="3">
        <v>0.51500000000000001</v>
      </c>
      <c r="K33" s="3">
        <v>0.52</v>
      </c>
      <c r="L33" s="1">
        <v>0.91</v>
      </c>
      <c r="M33" s="1">
        <v>0.91</v>
      </c>
      <c r="N33" s="1">
        <v>0.91</v>
      </c>
      <c r="O33" s="1">
        <v>0.91</v>
      </c>
      <c r="P33" s="1">
        <v>0.91</v>
      </c>
      <c r="Q33" s="1">
        <v>0.91</v>
      </c>
      <c r="R33" s="1">
        <v>0.91</v>
      </c>
      <c r="S33" s="1">
        <v>0.91</v>
      </c>
      <c r="T33" s="1">
        <v>0.91</v>
      </c>
      <c r="U33" s="14">
        <v>0.06</v>
      </c>
      <c r="V33" s="14">
        <v>0.06</v>
      </c>
      <c r="W33" s="14">
        <v>0.06</v>
      </c>
      <c r="X33" s="14">
        <v>0.06</v>
      </c>
      <c r="Y33" s="14">
        <v>0.06</v>
      </c>
      <c r="Z33" s="14">
        <v>0.06</v>
      </c>
      <c r="AA33" s="14">
        <v>0.06</v>
      </c>
      <c r="AB33" s="14">
        <v>0.06</v>
      </c>
      <c r="AC33" s="14">
        <v>0.06</v>
      </c>
      <c r="AD33" s="14">
        <v>0.06</v>
      </c>
      <c r="AE33" s="14">
        <v>0.06</v>
      </c>
      <c r="AF33" s="14">
        <v>0.06</v>
      </c>
      <c r="AG33" s="14">
        <v>0.06</v>
      </c>
      <c r="AH33" s="14">
        <v>0.06</v>
      </c>
      <c r="AI33" s="14">
        <v>0.06</v>
      </c>
      <c r="AJ33" s="14">
        <v>0.06</v>
      </c>
      <c r="AK33" s="14">
        <v>0.06</v>
      </c>
      <c r="AL33" s="14">
        <v>0.06</v>
      </c>
      <c r="AM33" s="14">
        <v>0.88</v>
      </c>
      <c r="AN33" s="14">
        <f t="shared" si="0"/>
        <v>0.12</v>
      </c>
      <c r="AO33" s="1">
        <v>1700</v>
      </c>
      <c r="AP33" s="1">
        <v>1670</v>
      </c>
      <c r="AQ33" s="1">
        <v>1640</v>
      </c>
      <c r="AR33" s="1">
        <v>1610</v>
      </c>
      <c r="AS33" s="1">
        <v>1580</v>
      </c>
      <c r="AT33" s="1">
        <v>1550</v>
      </c>
      <c r="AU33" s="1">
        <v>1520</v>
      </c>
      <c r="AV33" s="1">
        <v>1490</v>
      </c>
      <c r="AW33" s="1">
        <v>1460</v>
      </c>
      <c r="AX33" s="1">
        <v>40</v>
      </c>
      <c r="AY33" s="1">
        <v>40</v>
      </c>
      <c r="AZ33" s="1">
        <v>40</v>
      </c>
      <c r="BA33" s="1">
        <v>40</v>
      </c>
      <c r="BB33" s="1">
        <v>40</v>
      </c>
      <c r="BC33" s="1">
        <v>40</v>
      </c>
      <c r="BD33" s="1">
        <v>40</v>
      </c>
      <c r="BE33" s="1">
        <v>40</v>
      </c>
      <c r="BF33" s="1">
        <v>40</v>
      </c>
      <c r="BG33" s="1">
        <v>4</v>
      </c>
      <c r="BH33" s="1">
        <v>4</v>
      </c>
      <c r="BI33" s="1">
        <v>4</v>
      </c>
      <c r="BJ33" s="1">
        <v>4</v>
      </c>
      <c r="BK33" s="1">
        <v>4</v>
      </c>
      <c r="BL33" s="1">
        <v>4</v>
      </c>
      <c r="BM33" s="1">
        <v>4</v>
      </c>
      <c r="BN33" s="1">
        <v>4</v>
      </c>
      <c r="BO33" s="1">
        <v>4</v>
      </c>
      <c r="BP33" s="1">
        <v>20</v>
      </c>
      <c r="BQ33" s="1">
        <v>20</v>
      </c>
      <c r="BR33" s="1">
        <v>20</v>
      </c>
      <c r="BS33" s="1">
        <v>20</v>
      </c>
      <c r="BT33" s="1">
        <v>20</v>
      </c>
      <c r="BU33" s="1">
        <v>20</v>
      </c>
      <c r="BV33" s="1">
        <v>20</v>
      </c>
      <c r="BW33" s="1">
        <v>20</v>
      </c>
      <c r="BX33" s="1">
        <v>20</v>
      </c>
      <c r="BY33" s="1">
        <v>50</v>
      </c>
      <c r="BZ33" s="1">
        <v>50</v>
      </c>
      <c r="CA33" s="1">
        <v>50</v>
      </c>
      <c r="CB33" s="1">
        <v>50</v>
      </c>
      <c r="CC33" s="1">
        <v>50</v>
      </c>
      <c r="CD33" s="1">
        <v>50</v>
      </c>
      <c r="CE33" s="1">
        <v>50</v>
      </c>
      <c r="CF33" s="1">
        <v>50</v>
      </c>
      <c r="CG33" s="1">
        <v>50</v>
      </c>
      <c r="CH33" s="1">
        <v>30</v>
      </c>
    </row>
    <row r="34" spans="1:113" x14ac:dyDescent="0.25">
      <c r="A34" s="1" t="s">
        <v>97</v>
      </c>
      <c r="B34" s="1" t="s">
        <v>13</v>
      </c>
      <c r="C34" s="3">
        <v>0.31</v>
      </c>
      <c r="D34" s="3">
        <v>0.313</v>
      </c>
      <c r="E34" s="3">
        <v>0.316</v>
      </c>
      <c r="F34" s="3">
        <v>0.31900000000000001</v>
      </c>
      <c r="G34" s="3">
        <v>0.32300000000000001</v>
      </c>
      <c r="H34" s="3">
        <v>0.32600000000000001</v>
      </c>
      <c r="I34" s="3">
        <v>0.32900000000000001</v>
      </c>
      <c r="J34" s="3">
        <v>0.33200000000000002</v>
      </c>
      <c r="K34" s="3">
        <v>0.33600000000000002</v>
      </c>
      <c r="L34" s="1">
        <v>0.9</v>
      </c>
      <c r="M34" s="1">
        <v>0.9</v>
      </c>
      <c r="N34" s="1">
        <v>0.9</v>
      </c>
      <c r="O34" s="1">
        <v>0.9</v>
      </c>
      <c r="P34" s="1">
        <v>0.9</v>
      </c>
      <c r="Q34" s="1">
        <v>0.9</v>
      </c>
      <c r="R34" s="1">
        <v>0.9</v>
      </c>
      <c r="S34" s="1">
        <v>0.9</v>
      </c>
      <c r="T34" s="1">
        <v>0.9</v>
      </c>
      <c r="U34" s="14">
        <v>0.2</v>
      </c>
      <c r="V34" s="14">
        <v>0.2</v>
      </c>
      <c r="W34" s="14">
        <v>0.2</v>
      </c>
      <c r="X34" s="14">
        <v>0.2</v>
      </c>
      <c r="Y34" s="14">
        <v>0.2</v>
      </c>
      <c r="Z34" s="14">
        <v>0.2</v>
      </c>
      <c r="AA34" s="14">
        <v>0.2</v>
      </c>
      <c r="AB34" s="14">
        <v>0.2</v>
      </c>
      <c r="AC34" s="14">
        <v>0.2</v>
      </c>
      <c r="AD34" s="14">
        <v>0.2</v>
      </c>
      <c r="AE34" s="14">
        <v>0.2</v>
      </c>
      <c r="AF34" s="14">
        <v>0.2</v>
      </c>
      <c r="AG34" s="14">
        <v>0.2</v>
      </c>
      <c r="AH34" s="14">
        <v>0.2</v>
      </c>
      <c r="AI34" s="14">
        <v>0.2</v>
      </c>
      <c r="AJ34" s="14">
        <v>0.2</v>
      </c>
      <c r="AK34" s="14">
        <v>0.2</v>
      </c>
      <c r="AL34" s="14">
        <v>0.2</v>
      </c>
      <c r="AM34" s="14">
        <v>0.88</v>
      </c>
      <c r="AN34" s="14">
        <f t="shared" si="0"/>
        <v>0.12</v>
      </c>
      <c r="AO34" s="1">
        <v>1400</v>
      </c>
      <c r="AP34" s="1">
        <v>1384</v>
      </c>
      <c r="AQ34" s="1">
        <v>1367</v>
      </c>
      <c r="AR34" s="1">
        <v>1352</v>
      </c>
      <c r="AS34" s="1">
        <v>1337</v>
      </c>
      <c r="AT34" s="1">
        <v>1322</v>
      </c>
      <c r="AU34" s="1">
        <v>1308</v>
      </c>
      <c r="AV34" s="1">
        <v>1294</v>
      </c>
      <c r="AW34" s="1">
        <v>1280</v>
      </c>
      <c r="AX34" s="1">
        <v>30</v>
      </c>
      <c r="AY34" s="1">
        <v>30</v>
      </c>
      <c r="AZ34" s="1">
        <v>30</v>
      </c>
      <c r="BA34" s="1">
        <v>30</v>
      </c>
      <c r="BB34" s="1">
        <v>30</v>
      </c>
      <c r="BC34" s="1">
        <v>30</v>
      </c>
      <c r="BD34" s="1">
        <v>30</v>
      </c>
      <c r="BE34" s="1">
        <v>30</v>
      </c>
      <c r="BF34" s="1">
        <v>30</v>
      </c>
      <c r="BG34" s="1">
        <v>4</v>
      </c>
      <c r="BH34" s="1">
        <v>4</v>
      </c>
      <c r="BI34" s="1">
        <v>4</v>
      </c>
      <c r="BJ34" s="1">
        <v>4</v>
      </c>
      <c r="BK34" s="1">
        <v>4</v>
      </c>
      <c r="BL34" s="1">
        <v>4</v>
      </c>
      <c r="BM34" s="1">
        <v>4</v>
      </c>
      <c r="BN34" s="1">
        <v>4</v>
      </c>
      <c r="BO34" s="1">
        <v>4</v>
      </c>
      <c r="BP34" s="1">
        <v>20</v>
      </c>
      <c r="BQ34" s="1">
        <v>20</v>
      </c>
      <c r="BR34" s="1">
        <v>20</v>
      </c>
      <c r="BS34" s="1">
        <v>20</v>
      </c>
      <c r="BT34" s="1">
        <v>20</v>
      </c>
      <c r="BU34" s="1">
        <v>20</v>
      </c>
      <c r="BV34" s="1">
        <v>20</v>
      </c>
      <c r="BW34" s="1">
        <v>20</v>
      </c>
      <c r="BX34" s="1">
        <v>20</v>
      </c>
      <c r="BY34" s="1">
        <v>50</v>
      </c>
      <c r="BZ34" s="1">
        <v>50</v>
      </c>
      <c r="CA34" s="1">
        <v>50</v>
      </c>
      <c r="CB34" s="1">
        <v>50</v>
      </c>
      <c r="CC34" s="1">
        <v>50</v>
      </c>
      <c r="CD34" s="1">
        <v>50</v>
      </c>
      <c r="CE34" s="1">
        <v>50</v>
      </c>
      <c r="CF34" s="1">
        <v>50</v>
      </c>
      <c r="CG34" s="1">
        <v>50</v>
      </c>
      <c r="CH34" s="1">
        <v>30</v>
      </c>
    </row>
    <row r="35" spans="1:113" ht="14.4" x14ac:dyDescent="0.3">
      <c r="A35" s="51" t="s">
        <v>192</v>
      </c>
      <c r="B35" s="51" t="s">
        <v>187</v>
      </c>
      <c r="C35" s="52">
        <v>0.85</v>
      </c>
      <c r="D35" s="52">
        <v>0.875</v>
      </c>
      <c r="E35" s="52">
        <v>0.9</v>
      </c>
      <c r="F35" s="52">
        <v>0.91</v>
      </c>
      <c r="G35" s="52">
        <v>0.92</v>
      </c>
      <c r="H35" s="53">
        <v>0.92</v>
      </c>
      <c r="I35" s="53">
        <v>0.92</v>
      </c>
      <c r="J35" s="53">
        <v>0.92</v>
      </c>
      <c r="K35" s="52">
        <v>0.92</v>
      </c>
      <c r="L35" s="53">
        <v>1</v>
      </c>
      <c r="M35" s="53">
        <v>1</v>
      </c>
      <c r="N35" s="53">
        <v>1</v>
      </c>
      <c r="O35" s="53">
        <v>1</v>
      </c>
      <c r="P35" s="53">
        <v>1</v>
      </c>
      <c r="Q35" s="53">
        <v>1</v>
      </c>
      <c r="R35" s="53">
        <v>1</v>
      </c>
      <c r="S35" s="53">
        <v>1</v>
      </c>
      <c r="T35" s="53">
        <v>1</v>
      </c>
      <c r="U35" s="53">
        <v>1</v>
      </c>
      <c r="V35" s="53">
        <v>1</v>
      </c>
      <c r="W35" s="53">
        <v>1</v>
      </c>
      <c r="X35" s="53">
        <v>1</v>
      </c>
      <c r="Y35" s="53">
        <v>1</v>
      </c>
      <c r="Z35" s="53">
        <v>1</v>
      </c>
      <c r="AA35" s="53">
        <v>1</v>
      </c>
      <c r="AB35" s="53">
        <v>1</v>
      </c>
      <c r="AC35" s="53">
        <v>1</v>
      </c>
      <c r="AD35" s="53">
        <v>1</v>
      </c>
      <c r="AE35" s="53">
        <v>1</v>
      </c>
      <c r="AF35" s="53">
        <v>1</v>
      </c>
      <c r="AG35" s="53">
        <v>1</v>
      </c>
      <c r="AH35" s="53">
        <v>1</v>
      </c>
      <c r="AI35" s="53">
        <v>1</v>
      </c>
      <c r="AJ35" s="53">
        <v>1</v>
      </c>
      <c r="AK35" s="53">
        <v>1</v>
      </c>
      <c r="AL35" s="53">
        <v>1</v>
      </c>
      <c r="AM35" s="53">
        <v>0</v>
      </c>
      <c r="AN35" s="14">
        <f t="shared" si="0"/>
        <v>1</v>
      </c>
      <c r="AO35" s="51">
        <v>175</v>
      </c>
      <c r="AP35" s="51">
        <v>153</v>
      </c>
      <c r="AQ35" s="51">
        <v>131</v>
      </c>
      <c r="AR35" s="51">
        <v>98</v>
      </c>
      <c r="AS35" s="51">
        <v>65</v>
      </c>
      <c r="AT35" s="54">
        <v>57.5</v>
      </c>
      <c r="AU35" s="54">
        <v>50</v>
      </c>
      <c r="AV35" s="54">
        <v>42.5</v>
      </c>
      <c r="AW35" s="51">
        <v>35</v>
      </c>
      <c r="AX35" s="55">
        <f>AO35*0.02</f>
        <v>3.5</v>
      </c>
      <c r="AY35" s="55">
        <f t="shared" ref="AY35" si="2">AP35*0.02</f>
        <v>3.06</v>
      </c>
      <c r="AZ35" s="55">
        <f t="shared" ref="AZ35" si="3">AQ35*0.02</f>
        <v>2.62</v>
      </c>
      <c r="BA35" s="55">
        <f t="shared" ref="BA35" si="4">AR35*0.02</f>
        <v>1.96</v>
      </c>
      <c r="BB35" s="55">
        <f t="shared" ref="BB35" si="5">AS35*0.02</f>
        <v>1.3</v>
      </c>
      <c r="BC35" s="55">
        <f t="shared" ref="BC35" si="6">AT35*0.02</f>
        <v>1.1500000000000001</v>
      </c>
      <c r="BD35" s="55">
        <f t="shared" ref="BD35" si="7">AU35*0.02</f>
        <v>1</v>
      </c>
      <c r="BE35" s="55">
        <f t="shared" ref="BE35" si="8">AV35*0.02</f>
        <v>0.85</v>
      </c>
      <c r="BF35" s="55">
        <f t="shared" ref="BF35" si="9">AW35*0.02</f>
        <v>0.70000000000000007</v>
      </c>
      <c r="BG35" s="55">
        <v>0</v>
      </c>
      <c r="BH35" s="55">
        <v>0</v>
      </c>
      <c r="BI35" s="55">
        <v>0</v>
      </c>
      <c r="BJ35" s="55">
        <v>0</v>
      </c>
      <c r="BK35" s="55">
        <v>0</v>
      </c>
      <c r="BL35" s="55">
        <v>0</v>
      </c>
      <c r="BM35" s="55">
        <v>0</v>
      </c>
      <c r="BN35" s="55">
        <v>0</v>
      </c>
      <c r="BO35" s="55">
        <v>0</v>
      </c>
      <c r="BP35" s="51">
        <v>0</v>
      </c>
      <c r="BQ35" s="51">
        <v>0</v>
      </c>
      <c r="BR35" s="51">
        <v>0</v>
      </c>
      <c r="BS35" s="51">
        <v>0</v>
      </c>
      <c r="BT35" s="51">
        <v>0</v>
      </c>
      <c r="BU35" s="51">
        <v>0</v>
      </c>
      <c r="BV35" s="51">
        <v>0</v>
      </c>
      <c r="BW35" s="51">
        <v>0</v>
      </c>
      <c r="BX35" s="51">
        <v>0</v>
      </c>
      <c r="BY35" s="51">
        <v>6</v>
      </c>
      <c r="BZ35" s="51">
        <v>8</v>
      </c>
      <c r="CA35" s="51">
        <v>10</v>
      </c>
      <c r="CB35" s="51">
        <v>11</v>
      </c>
      <c r="CC35" s="51">
        <v>12</v>
      </c>
      <c r="CD35" s="54">
        <v>12.25</v>
      </c>
      <c r="CE35" s="54">
        <v>12.5</v>
      </c>
      <c r="CF35" s="54">
        <v>12.75</v>
      </c>
      <c r="CG35" s="51">
        <v>13</v>
      </c>
      <c r="CH35" s="51">
        <v>10</v>
      </c>
      <c r="CI35" s="51">
        <v>785.71428571428578</v>
      </c>
      <c r="CJ35" s="51">
        <v>674.10714285714289</v>
      </c>
      <c r="CK35" s="51">
        <v>562.5</v>
      </c>
      <c r="CL35" s="51">
        <v>468.75</v>
      </c>
      <c r="CM35" s="51">
        <v>375</v>
      </c>
      <c r="CN35" s="54">
        <v>328.125</v>
      </c>
      <c r="CO35" s="54">
        <v>281.25</v>
      </c>
      <c r="CP35" s="54">
        <v>234.375</v>
      </c>
      <c r="CQ35" s="51">
        <v>187.5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</row>
    <row r="36" spans="1:113" ht="14.4" x14ac:dyDescent="0.3">
      <c r="A36" s="51" t="s">
        <v>193</v>
      </c>
      <c r="B36" s="51" t="s">
        <v>187</v>
      </c>
      <c r="C36" s="52">
        <v>0.77</v>
      </c>
      <c r="D36" s="52">
        <v>0.78500000000000003</v>
      </c>
      <c r="E36" s="52">
        <v>0.8</v>
      </c>
      <c r="F36" s="52">
        <v>0.81</v>
      </c>
      <c r="G36" s="52">
        <v>0.82</v>
      </c>
      <c r="H36" s="53">
        <v>0.82499999999999996</v>
      </c>
      <c r="I36" s="53">
        <v>0.83</v>
      </c>
      <c r="J36" s="53">
        <v>0.83499999999999996</v>
      </c>
      <c r="K36" s="52">
        <v>0.84</v>
      </c>
      <c r="L36" s="53">
        <v>1</v>
      </c>
      <c r="M36" s="53">
        <v>1</v>
      </c>
      <c r="N36" s="53">
        <v>1</v>
      </c>
      <c r="O36" s="53">
        <v>1</v>
      </c>
      <c r="P36" s="53">
        <v>1</v>
      </c>
      <c r="Q36" s="53">
        <v>1</v>
      </c>
      <c r="R36" s="53">
        <v>1</v>
      </c>
      <c r="S36" s="53">
        <v>1</v>
      </c>
      <c r="T36" s="53">
        <v>1</v>
      </c>
      <c r="U36" s="53">
        <v>1</v>
      </c>
      <c r="V36" s="53">
        <v>1</v>
      </c>
      <c r="W36" s="53">
        <v>1</v>
      </c>
      <c r="X36" s="53">
        <v>1</v>
      </c>
      <c r="Y36" s="53">
        <v>1</v>
      </c>
      <c r="Z36" s="53">
        <v>1</v>
      </c>
      <c r="AA36" s="53">
        <v>1</v>
      </c>
      <c r="AB36" s="53">
        <v>1</v>
      </c>
      <c r="AC36" s="53">
        <v>1</v>
      </c>
      <c r="AD36" s="53">
        <v>1</v>
      </c>
      <c r="AE36" s="53">
        <v>1</v>
      </c>
      <c r="AF36" s="53">
        <v>1</v>
      </c>
      <c r="AG36" s="53">
        <v>1</v>
      </c>
      <c r="AH36" s="53">
        <v>1</v>
      </c>
      <c r="AI36" s="53">
        <v>1</v>
      </c>
      <c r="AJ36" s="53">
        <v>1</v>
      </c>
      <c r="AK36" s="53">
        <v>1</v>
      </c>
      <c r="AL36" s="53">
        <v>1</v>
      </c>
      <c r="AM36" s="53">
        <v>0</v>
      </c>
      <c r="AN36" s="14">
        <f t="shared" si="0"/>
        <v>1</v>
      </c>
      <c r="AO36" s="51">
        <v>180</v>
      </c>
      <c r="AP36" s="51">
        <v>157</v>
      </c>
      <c r="AQ36" s="51">
        <v>134</v>
      </c>
      <c r="AR36" s="51">
        <v>99.5</v>
      </c>
      <c r="AS36" s="51">
        <v>65</v>
      </c>
      <c r="AT36" s="54">
        <v>57.5</v>
      </c>
      <c r="AU36" s="54">
        <v>50</v>
      </c>
      <c r="AV36" s="54">
        <v>42.5</v>
      </c>
      <c r="AW36" s="51">
        <v>35</v>
      </c>
      <c r="AX36" s="55">
        <f t="shared" ref="AX36:AX42" si="10">AO36*0.02</f>
        <v>3.6</v>
      </c>
      <c r="AY36" s="55">
        <f t="shared" ref="AY36:AY42" si="11">AP36*0.02</f>
        <v>3.14</v>
      </c>
      <c r="AZ36" s="55">
        <f t="shared" ref="AZ36:AZ42" si="12">AQ36*0.02</f>
        <v>2.68</v>
      </c>
      <c r="BA36" s="55">
        <f t="shared" ref="BA36:BA42" si="13">AR36*0.02</f>
        <v>1.99</v>
      </c>
      <c r="BB36" s="55">
        <f t="shared" ref="BB36:BB42" si="14">AS36*0.02</f>
        <v>1.3</v>
      </c>
      <c r="BC36" s="55">
        <f t="shared" ref="BC36:BC42" si="15">AT36*0.02</f>
        <v>1.1500000000000001</v>
      </c>
      <c r="BD36" s="55">
        <f t="shared" ref="BD36:BD42" si="16">AU36*0.02</f>
        <v>1</v>
      </c>
      <c r="BE36" s="55">
        <f t="shared" ref="BE36:BE42" si="17">AV36*0.02</f>
        <v>0.85</v>
      </c>
      <c r="BF36" s="55">
        <f t="shared" ref="BF36:BF42" si="18">AW36*0.02</f>
        <v>0.70000000000000007</v>
      </c>
      <c r="BG36" s="55">
        <v>0</v>
      </c>
      <c r="BH36" s="55">
        <v>0</v>
      </c>
      <c r="BI36" s="55">
        <v>0</v>
      </c>
      <c r="BJ36" s="55">
        <v>0</v>
      </c>
      <c r="BK36" s="55">
        <v>0</v>
      </c>
      <c r="BL36" s="55">
        <v>0</v>
      </c>
      <c r="BM36" s="55">
        <v>0</v>
      </c>
      <c r="BN36" s="55">
        <v>0</v>
      </c>
      <c r="BO36" s="55">
        <v>0</v>
      </c>
      <c r="BP36" s="51">
        <v>0</v>
      </c>
      <c r="BQ36" s="51">
        <v>0</v>
      </c>
      <c r="BR36" s="51">
        <v>0</v>
      </c>
      <c r="BS36" s="51">
        <v>0</v>
      </c>
      <c r="BT36" s="51">
        <v>0</v>
      </c>
      <c r="BU36" s="51">
        <v>0</v>
      </c>
      <c r="BV36" s="51">
        <v>0</v>
      </c>
      <c r="BW36" s="51">
        <v>0</v>
      </c>
      <c r="BX36" s="51">
        <v>0</v>
      </c>
      <c r="BY36" s="51">
        <v>5</v>
      </c>
      <c r="BZ36" s="51">
        <v>6.5</v>
      </c>
      <c r="CA36" s="51">
        <v>8</v>
      </c>
      <c r="CB36" s="51">
        <v>9</v>
      </c>
      <c r="CC36" s="51">
        <v>10</v>
      </c>
      <c r="CD36" s="54">
        <v>11.25</v>
      </c>
      <c r="CE36" s="54">
        <v>12.5</v>
      </c>
      <c r="CF36" s="54">
        <v>13.75</v>
      </c>
      <c r="CG36" s="51">
        <v>15</v>
      </c>
      <c r="CH36" s="51">
        <v>10</v>
      </c>
      <c r="CI36" s="51">
        <v>292.30769230769232</v>
      </c>
      <c r="CJ36" s="51">
        <v>250.43956043956047</v>
      </c>
      <c r="CK36" s="51">
        <v>208.57142857142858</v>
      </c>
      <c r="CL36" s="51">
        <v>157.61904761904762</v>
      </c>
      <c r="CM36" s="51">
        <v>106.66666666666667</v>
      </c>
      <c r="CN36" s="54">
        <v>96.666666666666671</v>
      </c>
      <c r="CO36" s="54">
        <v>86.666666666666671</v>
      </c>
      <c r="CP36" s="54">
        <v>76.666666666666671</v>
      </c>
      <c r="CQ36" s="51">
        <v>66.666666666666671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</row>
    <row r="37" spans="1:113" ht="14.4" x14ac:dyDescent="0.3">
      <c r="A37" s="51" t="s">
        <v>194</v>
      </c>
      <c r="B37" s="51" t="s">
        <v>187</v>
      </c>
      <c r="C37" s="52">
        <v>0.77</v>
      </c>
      <c r="D37" s="52">
        <v>0.78500000000000003</v>
      </c>
      <c r="E37" s="52">
        <v>0.8</v>
      </c>
      <c r="F37" s="52">
        <v>0.82000000000000006</v>
      </c>
      <c r="G37" s="52">
        <v>0.84</v>
      </c>
      <c r="H37" s="53">
        <v>0.85</v>
      </c>
      <c r="I37" s="53">
        <v>0.86</v>
      </c>
      <c r="J37" s="53">
        <v>0.87</v>
      </c>
      <c r="K37" s="52">
        <v>0.88</v>
      </c>
      <c r="L37" s="53">
        <v>1</v>
      </c>
      <c r="M37" s="53">
        <v>1</v>
      </c>
      <c r="N37" s="53">
        <v>1</v>
      </c>
      <c r="O37" s="53">
        <v>1</v>
      </c>
      <c r="P37" s="53">
        <v>1</v>
      </c>
      <c r="Q37" s="53">
        <v>1</v>
      </c>
      <c r="R37" s="53">
        <v>1</v>
      </c>
      <c r="S37" s="53">
        <v>1</v>
      </c>
      <c r="T37" s="53">
        <v>1</v>
      </c>
      <c r="U37" s="53">
        <v>1</v>
      </c>
      <c r="V37" s="53">
        <v>1</v>
      </c>
      <c r="W37" s="53">
        <v>1</v>
      </c>
      <c r="X37" s="53">
        <v>1</v>
      </c>
      <c r="Y37" s="53">
        <v>1</v>
      </c>
      <c r="Z37" s="53">
        <v>1</v>
      </c>
      <c r="AA37" s="53">
        <v>1</v>
      </c>
      <c r="AB37" s="53">
        <v>1</v>
      </c>
      <c r="AC37" s="53">
        <v>1</v>
      </c>
      <c r="AD37" s="53">
        <v>1</v>
      </c>
      <c r="AE37" s="53">
        <v>1</v>
      </c>
      <c r="AF37" s="53">
        <v>1</v>
      </c>
      <c r="AG37" s="53">
        <v>1</v>
      </c>
      <c r="AH37" s="53">
        <v>1</v>
      </c>
      <c r="AI37" s="53">
        <v>1</v>
      </c>
      <c r="AJ37" s="53">
        <v>1</v>
      </c>
      <c r="AK37" s="53">
        <v>1</v>
      </c>
      <c r="AL37" s="53">
        <v>1</v>
      </c>
      <c r="AM37" s="53">
        <v>0</v>
      </c>
      <c r="AN37" s="14">
        <f t="shared" si="0"/>
        <v>1</v>
      </c>
      <c r="AO37" s="51">
        <v>175</v>
      </c>
      <c r="AP37" s="51">
        <v>153</v>
      </c>
      <c r="AQ37" s="51">
        <v>131</v>
      </c>
      <c r="AR37" s="51">
        <v>98</v>
      </c>
      <c r="AS37" s="51">
        <v>65</v>
      </c>
      <c r="AT37" s="54">
        <v>57.5</v>
      </c>
      <c r="AU37" s="54">
        <v>50</v>
      </c>
      <c r="AV37" s="54">
        <v>42.5</v>
      </c>
      <c r="AW37" s="51">
        <v>35</v>
      </c>
      <c r="AX37" s="55">
        <f t="shared" si="10"/>
        <v>3.5</v>
      </c>
      <c r="AY37" s="55">
        <f t="shared" si="11"/>
        <v>3.06</v>
      </c>
      <c r="AZ37" s="55">
        <f t="shared" si="12"/>
        <v>2.62</v>
      </c>
      <c r="BA37" s="55">
        <f t="shared" si="13"/>
        <v>1.96</v>
      </c>
      <c r="BB37" s="55">
        <f t="shared" si="14"/>
        <v>1.3</v>
      </c>
      <c r="BC37" s="55">
        <f t="shared" si="15"/>
        <v>1.1500000000000001</v>
      </c>
      <c r="BD37" s="55">
        <f t="shared" si="16"/>
        <v>1</v>
      </c>
      <c r="BE37" s="55">
        <f t="shared" si="17"/>
        <v>0.85</v>
      </c>
      <c r="BF37" s="55">
        <f t="shared" si="18"/>
        <v>0.70000000000000007</v>
      </c>
      <c r="BG37" s="55">
        <v>0</v>
      </c>
      <c r="BH37" s="55">
        <v>0</v>
      </c>
      <c r="BI37" s="55">
        <v>0</v>
      </c>
      <c r="BJ37" s="55">
        <v>0</v>
      </c>
      <c r="BK37" s="55">
        <v>0</v>
      </c>
      <c r="BL37" s="55">
        <v>0</v>
      </c>
      <c r="BM37" s="55">
        <v>0</v>
      </c>
      <c r="BN37" s="55">
        <v>0</v>
      </c>
      <c r="BO37" s="55">
        <v>0</v>
      </c>
      <c r="BP37" s="51">
        <v>0</v>
      </c>
      <c r="BQ37" s="51">
        <v>0</v>
      </c>
      <c r="BR37" s="51">
        <v>0</v>
      </c>
      <c r="BS37" s="51">
        <v>0</v>
      </c>
      <c r="BT37" s="51">
        <v>0</v>
      </c>
      <c r="BU37" s="51">
        <v>0</v>
      </c>
      <c r="BV37" s="51">
        <v>0</v>
      </c>
      <c r="BW37" s="51">
        <v>0</v>
      </c>
      <c r="BX37" s="51">
        <v>0</v>
      </c>
      <c r="BY37" s="51">
        <v>15</v>
      </c>
      <c r="BZ37" s="51">
        <v>15</v>
      </c>
      <c r="CA37" s="51">
        <v>15</v>
      </c>
      <c r="CB37" s="51">
        <v>15</v>
      </c>
      <c r="CC37" s="51">
        <v>15</v>
      </c>
      <c r="CD37" s="54">
        <v>15</v>
      </c>
      <c r="CE37" s="54">
        <v>15</v>
      </c>
      <c r="CF37" s="54">
        <v>15</v>
      </c>
      <c r="CG37" s="51">
        <v>15</v>
      </c>
      <c r="CH37" s="51">
        <v>20</v>
      </c>
      <c r="CI37" s="51">
        <v>666.66666666666663</v>
      </c>
      <c r="CJ37" s="51">
        <v>566.66666666666663</v>
      </c>
      <c r="CK37" s="51">
        <v>466.66666666666663</v>
      </c>
      <c r="CL37" s="51">
        <v>316.66666666666663</v>
      </c>
      <c r="CM37" s="51">
        <v>166.66666666666666</v>
      </c>
      <c r="CN37" s="54">
        <v>147.22222222222223</v>
      </c>
      <c r="CO37" s="54">
        <v>127.77777777777777</v>
      </c>
      <c r="CP37" s="54">
        <v>108.33333333333333</v>
      </c>
      <c r="CQ37" s="51">
        <v>88.888888888888886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</row>
    <row r="38" spans="1:113" ht="14.4" x14ac:dyDescent="0.3">
      <c r="A38" s="51" t="s">
        <v>195</v>
      </c>
      <c r="B38" s="51" t="s">
        <v>187</v>
      </c>
      <c r="C38" s="52">
        <v>0.7</v>
      </c>
      <c r="D38" s="52">
        <v>0.72</v>
      </c>
      <c r="E38" s="52">
        <v>0.74</v>
      </c>
      <c r="F38" s="52">
        <v>0.76</v>
      </c>
      <c r="G38" s="52">
        <v>0.78</v>
      </c>
      <c r="H38" s="53">
        <v>0.78500000000000003</v>
      </c>
      <c r="I38" s="53">
        <v>0.79</v>
      </c>
      <c r="J38" s="53">
        <v>0.79500000000000004</v>
      </c>
      <c r="K38" s="52">
        <v>0.8</v>
      </c>
      <c r="L38" s="53">
        <v>1</v>
      </c>
      <c r="M38" s="53">
        <v>1</v>
      </c>
      <c r="N38" s="53">
        <v>1</v>
      </c>
      <c r="O38" s="53">
        <v>1</v>
      </c>
      <c r="P38" s="53">
        <v>1</v>
      </c>
      <c r="Q38" s="53">
        <v>1</v>
      </c>
      <c r="R38" s="53">
        <v>1</v>
      </c>
      <c r="S38" s="53">
        <v>1</v>
      </c>
      <c r="T38" s="53">
        <v>1</v>
      </c>
      <c r="U38" s="53">
        <v>1</v>
      </c>
      <c r="V38" s="53">
        <v>1</v>
      </c>
      <c r="W38" s="53">
        <v>1</v>
      </c>
      <c r="X38" s="53">
        <v>1</v>
      </c>
      <c r="Y38" s="53">
        <v>1</v>
      </c>
      <c r="Z38" s="53">
        <v>1</v>
      </c>
      <c r="AA38" s="53">
        <v>1</v>
      </c>
      <c r="AB38" s="53">
        <v>1</v>
      </c>
      <c r="AC38" s="53">
        <v>1</v>
      </c>
      <c r="AD38" s="53">
        <v>1</v>
      </c>
      <c r="AE38" s="53">
        <v>1</v>
      </c>
      <c r="AF38" s="53">
        <v>1</v>
      </c>
      <c r="AG38" s="53">
        <v>1</v>
      </c>
      <c r="AH38" s="53">
        <v>1</v>
      </c>
      <c r="AI38" s="53">
        <v>1</v>
      </c>
      <c r="AJ38" s="53">
        <v>1</v>
      </c>
      <c r="AK38" s="53">
        <v>1</v>
      </c>
      <c r="AL38" s="53">
        <v>1</v>
      </c>
      <c r="AM38" s="53">
        <v>0</v>
      </c>
      <c r="AN38" s="14">
        <f t="shared" si="0"/>
        <v>1</v>
      </c>
      <c r="AO38" s="51">
        <v>1250</v>
      </c>
      <c r="AP38" s="51">
        <v>1200</v>
      </c>
      <c r="AQ38" s="51">
        <v>1150</v>
      </c>
      <c r="AR38" s="51">
        <v>1075</v>
      </c>
      <c r="AS38" s="51">
        <v>1000</v>
      </c>
      <c r="AT38" s="54">
        <v>900</v>
      </c>
      <c r="AU38" s="54">
        <v>800</v>
      </c>
      <c r="AV38" s="54">
        <v>700</v>
      </c>
      <c r="AW38" s="51">
        <v>600</v>
      </c>
      <c r="AX38" s="55">
        <f t="shared" si="10"/>
        <v>25</v>
      </c>
      <c r="AY38" s="55">
        <f t="shared" si="11"/>
        <v>24</v>
      </c>
      <c r="AZ38" s="55">
        <f t="shared" si="12"/>
        <v>23</v>
      </c>
      <c r="BA38" s="55">
        <f t="shared" si="13"/>
        <v>21.5</v>
      </c>
      <c r="BB38" s="55">
        <f t="shared" si="14"/>
        <v>20</v>
      </c>
      <c r="BC38" s="55">
        <f t="shared" si="15"/>
        <v>18</v>
      </c>
      <c r="BD38" s="55">
        <f t="shared" si="16"/>
        <v>16</v>
      </c>
      <c r="BE38" s="55">
        <f t="shared" si="17"/>
        <v>14</v>
      </c>
      <c r="BF38" s="55">
        <f t="shared" si="18"/>
        <v>12</v>
      </c>
      <c r="BG38" s="55">
        <v>0</v>
      </c>
      <c r="BH38" s="55">
        <v>0</v>
      </c>
      <c r="BI38" s="55">
        <v>0</v>
      </c>
      <c r="BJ38" s="55">
        <v>0</v>
      </c>
      <c r="BK38" s="55">
        <v>0</v>
      </c>
      <c r="BL38" s="55">
        <v>0</v>
      </c>
      <c r="BM38" s="55">
        <v>0</v>
      </c>
      <c r="BN38" s="55">
        <v>0</v>
      </c>
      <c r="BO38" s="55">
        <v>0</v>
      </c>
      <c r="BP38" s="51">
        <v>0</v>
      </c>
      <c r="BQ38" s="51">
        <v>0</v>
      </c>
      <c r="BR38" s="51">
        <v>0</v>
      </c>
      <c r="BS38" s="51">
        <v>0</v>
      </c>
      <c r="BT38" s="51">
        <v>0</v>
      </c>
      <c r="BU38" s="51">
        <v>0</v>
      </c>
      <c r="BV38" s="51">
        <v>0</v>
      </c>
      <c r="BW38" s="51">
        <v>0</v>
      </c>
      <c r="BX38" s="51">
        <v>0</v>
      </c>
      <c r="BY38" s="51">
        <v>20</v>
      </c>
      <c r="BZ38" s="51">
        <v>20</v>
      </c>
      <c r="CA38" s="51">
        <v>22</v>
      </c>
      <c r="CB38" s="51">
        <v>23.5</v>
      </c>
      <c r="CC38" s="51">
        <v>25</v>
      </c>
      <c r="CD38" s="54">
        <v>25</v>
      </c>
      <c r="CE38" s="54">
        <v>25</v>
      </c>
      <c r="CF38" s="54">
        <v>25</v>
      </c>
      <c r="CG38" s="51">
        <v>25</v>
      </c>
      <c r="CH38" s="51">
        <v>20</v>
      </c>
      <c r="CI38" s="51">
        <v>400</v>
      </c>
      <c r="CJ38" s="51">
        <v>350</v>
      </c>
      <c r="CK38" s="51">
        <v>300</v>
      </c>
      <c r="CL38" s="51">
        <v>225</v>
      </c>
      <c r="CM38" s="51">
        <v>150</v>
      </c>
      <c r="CN38" s="54">
        <v>130</v>
      </c>
      <c r="CO38" s="54">
        <v>110</v>
      </c>
      <c r="CP38" s="54">
        <v>90</v>
      </c>
      <c r="CQ38" s="51">
        <v>70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</row>
    <row r="39" spans="1:113" ht="14.4" x14ac:dyDescent="0.3">
      <c r="A39" s="100" t="s">
        <v>196</v>
      </c>
      <c r="B39" s="100" t="s">
        <v>187</v>
      </c>
      <c r="C39" s="101">
        <v>0.8</v>
      </c>
      <c r="D39" s="101">
        <v>0.8</v>
      </c>
      <c r="E39" s="101">
        <v>0.8</v>
      </c>
      <c r="F39" s="101">
        <v>0.8</v>
      </c>
      <c r="G39" s="101">
        <v>0.8</v>
      </c>
      <c r="H39" s="102">
        <v>0.8</v>
      </c>
      <c r="I39" s="102">
        <v>0.8</v>
      </c>
      <c r="J39" s="102">
        <v>0.8</v>
      </c>
      <c r="K39" s="101">
        <v>0.8</v>
      </c>
      <c r="L39" s="102">
        <v>1</v>
      </c>
      <c r="M39" s="102">
        <v>1</v>
      </c>
      <c r="N39" s="102">
        <v>1</v>
      </c>
      <c r="O39" s="102">
        <v>1</v>
      </c>
      <c r="P39" s="102">
        <v>1</v>
      </c>
      <c r="Q39" s="102">
        <v>1</v>
      </c>
      <c r="R39" s="102">
        <v>1</v>
      </c>
      <c r="S39" s="102">
        <v>1</v>
      </c>
      <c r="T39" s="102">
        <v>1</v>
      </c>
      <c r="U39" s="102">
        <v>1</v>
      </c>
      <c r="V39" s="102">
        <v>1</v>
      </c>
      <c r="W39" s="102">
        <v>1</v>
      </c>
      <c r="X39" s="102">
        <v>1</v>
      </c>
      <c r="Y39" s="102">
        <v>1</v>
      </c>
      <c r="Z39" s="102">
        <v>1</v>
      </c>
      <c r="AA39" s="102">
        <v>1</v>
      </c>
      <c r="AB39" s="102">
        <v>1</v>
      </c>
      <c r="AC39" s="102">
        <v>1</v>
      </c>
      <c r="AD39" s="102">
        <v>1</v>
      </c>
      <c r="AE39" s="102">
        <v>1</v>
      </c>
      <c r="AF39" s="102">
        <v>1</v>
      </c>
      <c r="AG39" s="102">
        <v>1</v>
      </c>
      <c r="AH39" s="102">
        <v>1</v>
      </c>
      <c r="AI39" s="102">
        <v>1</v>
      </c>
      <c r="AJ39" s="102">
        <v>1</v>
      </c>
      <c r="AK39" s="102">
        <v>1</v>
      </c>
      <c r="AL39" s="102">
        <v>1</v>
      </c>
      <c r="AM39" s="102">
        <v>0</v>
      </c>
      <c r="AN39" s="96">
        <f t="shared" si="0"/>
        <v>1</v>
      </c>
      <c r="AO39" s="100">
        <v>1340</v>
      </c>
      <c r="AP39" s="100">
        <v>1340</v>
      </c>
      <c r="AQ39" s="100">
        <v>1340</v>
      </c>
      <c r="AR39" s="100">
        <v>1340</v>
      </c>
      <c r="AS39" s="100">
        <v>1340</v>
      </c>
      <c r="AT39" s="103">
        <v>1340</v>
      </c>
      <c r="AU39" s="103">
        <v>1340</v>
      </c>
      <c r="AV39" s="103">
        <v>1340</v>
      </c>
      <c r="AW39" s="100">
        <v>1340</v>
      </c>
      <c r="AX39" s="104">
        <f t="shared" si="10"/>
        <v>26.8</v>
      </c>
      <c r="AY39" s="104">
        <f t="shared" si="11"/>
        <v>26.8</v>
      </c>
      <c r="AZ39" s="104">
        <f t="shared" si="12"/>
        <v>26.8</v>
      </c>
      <c r="BA39" s="104">
        <f t="shared" si="13"/>
        <v>26.8</v>
      </c>
      <c r="BB39" s="104">
        <f t="shared" si="14"/>
        <v>26.8</v>
      </c>
      <c r="BC39" s="104">
        <f t="shared" si="15"/>
        <v>26.8</v>
      </c>
      <c r="BD39" s="104">
        <f t="shared" si="16"/>
        <v>26.8</v>
      </c>
      <c r="BE39" s="104">
        <f t="shared" si="17"/>
        <v>26.8</v>
      </c>
      <c r="BF39" s="104">
        <f t="shared" si="18"/>
        <v>26.8</v>
      </c>
      <c r="BG39" s="104">
        <v>0</v>
      </c>
      <c r="BH39" s="104">
        <v>0</v>
      </c>
      <c r="BI39" s="104">
        <v>0</v>
      </c>
      <c r="BJ39" s="104">
        <v>0</v>
      </c>
      <c r="BK39" s="104">
        <v>0</v>
      </c>
      <c r="BL39" s="104">
        <v>0</v>
      </c>
      <c r="BM39" s="104">
        <v>0</v>
      </c>
      <c r="BN39" s="104">
        <v>0</v>
      </c>
      <c r="BO39" s="104">
        <v>0</v>
      </c>
      <c r="BP39" s="100">
        <v>0</v>
      </c>
      <c r="BQ39" s="100">
        <v>0</v>
      </c>
      <c r="BR39" s="100">
        <v>0</v>
      </c>
      <c r="BS39" s="100">
        <v>0</v>
      </c>
      <c r="BT39" s="100">
        <v>0</v>
      </c>
      <c r="BU39" s="100">
        <v>0</v>
      </c>
      <c r="BV39" s="100">
        <v>0</v>
      </c>
      <c r="BW39" s="100">
        <v>0</v>
      </c>
      <c r="BX39" s="100">
        <v>0</v>
      </c>
      <c r="BY39" s="100">
        <v>80</v>
      </c>
      <c r="BZ39" s="100">
        <v>80</v>
      </c>
      <c r="CA39" s="100">
        <v>80</v>
      </c>
      <c r="CB39" s="100">
        <v>80</v>
      </c>
      <c r="CC39" s="100">
        <v>80</v>
      </c>
      <c r="CD39" s="103">
        <v>80</v>
      </c>
      <c r="CE39" s="103">
        <v>80</v>
      </c>
      <c r="CF39" s="103">
        <v>80</v>
      </c>
      <c r="CG39" s="100">
        <v>80</v>
      </c>
      <c r="CH39" s="100">
        <v>30</v>
      </c>
      <c r="CI39" s="100">
        <v>10</v>
      </c>
      <c r="CJ39" s="100">
        <v>10</v>
      </c>
      <c r="CK39" s="100">
        <v>10</v>
      </c>
      <c r="CL39" s="100">
        <v>10</v>
      </c>
      <c r="CM39" s="100">
        <v>10</v>
      </c>
      <c r="CN39" s="103">
        <v>10</v>
      </c>
      <c r="CO39" s="103">
        <v>10</v>
      </c>
      <c r="CP39" s="103">
        <v>10</v>
      </c>
      <c r="CQ39" s="100">
        <v>10</v>
      </c>
      <c r="CR39" s="95"/>
      <c r="CS39" s="95"/>
      <c r="CT39" s="95"/>
      <c r="CU39" s="95"/>
      <c r="CV39" s="95"/>
      <c r="CW39" s="95"/>
      <c r="CX39" s="95"/>
      <c r="CY39" s="95"/>
      <c r="CZ39" s="95"/>
      <c r="DA39" s="95">
        <v>1</v>
      </c>
      <c r="DB39" s="95">
        <v>1</v>
      </c>
      <c r="DC39" s="95">
        <v>1</v>
      </c>
      <c r="DD39" s="95">
        <v>1</v>
      </c>
      <c r="DE39" s="95">
        <v>1</v>
      </c>
      <c r="DF39" s="95">
        <v>1</v>
      </c>
      <c r="DG39" s="95">
        <v>1</v>
      </c>
      <c r="DH39" s="95">
        <v>1</v>
      </c>
      <c r="DI39" s="95">
        <v>1</v>
      </c>
    </row>
    <row r="40" spans="1:113" ht="14.4" x14ac:dyDescent="0.3">
      <c r="A40" s="100" t="s">
        <v>203</v>
      </c>
      <c r="B40" s="100" t="s">
        <v>187</v>
      </c>
      <c r="C40" s="101">
        <v>0.8</v>
      </c>
      <c r="D40" s="101">
        <v>0.8</v>
      </c>
      <c r="E40" s="101">
        <v>0.8</v>
      </c>
      <c r="F40" s="101">
        <v>0.8</v>
      </c>
      <c r="G40" s="101">
        <v>0.8</v>
      </c>
      <c r="H40" s="102">
        <v>0.8</v>
      </c>
      <c r="I40" s="102">
        <v>0.8</v>
      </c>
      <c r="J40" s="102">
        <v>0.8</v>
      </c>
      <c r="K40" s="101">
        <v>0.8</v>
      </c>
      <c r="L40" s="102">
        <v>1</v>
      </c>
      <c r="M40" s="102">
        <v>1</v>
      </c>
      <c r="N40" s="102">
        <v>1</v>
      </c>
      <c r="O40" s="102">
        <v>1</v>
      </c>
      <c r="P40" s="102">
        <v>1</v>
      </c>
      <c r="Q40" s="102">
        <v>1</v>
      </c>
      <c r="R40" s="102">
        <v>1</v>
      </c>
      <c r="S40" s="102">
        <v>1</v>
      </c>
      <c r="T40" s="102">
        <v>1</v>
      </c>
      <c r="U40" s="102">
        <v>1</v>
      </c>
      <c r="V40" s="102">
        <v>1</v>
      </c>
      <c r="W40" s="102">
        <v>1</v>
      </c>
      <c r="X40" s="102">
        <v>1</v>
      </c>
      <c r="Y40" s="102">
        <v>1</v>
      </c>
      <c r="Z40" s="102">
        <v>1</v>
      </c>
      <c r="AA40" s="102">
        <v>1</v>
      </c>
      <c r="AB40" s="102">
        <v>1</v>
      </c>
      <c r="AC40" s="102">
        <v>1</v>
      </c>
      <c r="AD40" s="102">
        <v>1</v>
      </c>
      <c r="AE40" s="102">
        <v>1</v>
      </c>
      <c r="AF40" s="102">
        <v>1</v>
      </c>
      <c r="AG40" s="102">
        <v>1</v>
      </c>
      <c r="AH40" s="102">
        <v>1</v>
      </c>
      <c r="AI40" s="102">
        <v>1</v>
      </c>
      <c r="AJ40" s="102">
        <v>1</v>
      </c>
      <c r="AK40" s="102">
        <v>1</v>
      </c>
      <c r="AL40" s="102">
        <v>1</v>
      </c>
      <c r="AM40" s="102">
        <v>0</v>
      </c>
      <c r="AN40" s="96">
        <f t="shared" si="0"/>
        <v>1</v>
      </c>
      <c r="AO40" s="100">
        <v>1100</v>
      </c>
      <c r="AP40" s="100">
        <v>1100</v>
      </c>
      <c r="AQ40" s="100">
        <v>1100</v>
      </c>
      <c r="AR40" s="100">
        <v>1100</v>
      </c>
      <c r="AS40" s="100">
        <v>1100</v>
      </c>
      <c r="AT40" s="103">
        <v>1100</v>
      </c>
      <c r="AU40" s="103">
        <v>1100</v>
      </c>
      <c r="AV40" s="103">
        <v>1100</v>
      </c>
      <c r="AW40" s="100">
        <v>1100</v>
      </c>
      <c r="AX40" s="104">
        <f t="shared" si="10"/>
        <v>22</v>
      </c>
      <c r="AY40" s="104">
        <f t="shared" si="11"/>
        <v>22</v>
      </c>
      <c r="AZ40" s="104">
        <f t="shared" si="12"/>
        <v>22</v>
      </c>
      <c r="BA40" s="104">
        <f t="shared" si="13"/>
        <v>22</v>
      </c>
      <c r="BB40" s="104">
        <f t="shared" si="14"/>
        <v>22</v>
      </c>
      <c r="BC40" s="104">
        <f t="shared" si="15"/>
        <v>22</v>
      </c>
      <c r="BD40" s="104">
        <f t="shared" si="16"/>
        <v>22</v>
      </c>
      <c r="BE40" s="104">
        <f t="shared" si="17"/>
        <v>22</v>
      </c>
      <c r="BF40" s="104">
        <f t="shared" si="18"/>
        <v>22</v>
      </c>
      <c r="BG40" s="104">
        <v>0</v>
      </c>
      <c r="BH40" s="104">
        <v>0</v>
      </c>
      <c r="BI40" s="104">
        <v>0</v>
      </c>
      <c r="BJ40" s="104">
        <v>0</v>
      </c>
      <c r="BK40" s="104">
        <v>0</v>
      </c>
      <c r="BL40" s="104">
        <v>0</v>
      </c>
      <c r="BM40" s="104">
        <v>0</v>
      </c>
      <c r="BN40" s="104">
        <v>0</v>
      </c>
      <c r="BO40" s="104">
        <v>0</v>
      </c>
      <c r="BP40" s="100">
        <v>0</v>
      </c>
      <c r="BQ40" s="100">
        <v>0</v>
      </c>
      <c r="BR40" s="100">
        <v>0</v>
      </c>
      <c r="BS40" s="100">
        <v>0</v>
      </c>
      <c r="BT40" s="100">
        <v>0</v>
      </c>
      <c r="BU40" s="100">
        <v>0</v>
      </c>
      <c r="BV40" s="100">
        <v>0</v>
      </c>
      <c r="BW40" s="100">
        <v>0</v>
      </c>
      <c r="BX40" s="100">
        <v>0</v>
      </c>
      <c r="BY40" s="100">
        <v>80</v>
      </c>
      <c r="BZ40" s="100">
        <v>80</v>
      </c>
      <c r="CA40" s="100">
        <v>80</v>
      </c>
      <c r="CB40" s="100">
        <v>80</v>
      </c>
      <c r="CC40" s="100">
        <v>80</v>
      </c>
      <c r="CD40" s="103">
        <v>80</v>
      </c>
      <c r="CE40" s="103">
        <v>80</v>
      </c>
      <c r="CF40" s="103">
        <v>80</v>
      </c>
      <c r="CG40" s="100">
        <v>80</v>
      </c>
      <c r="CH40" s="100">
        <v>30</v>
      </c>
      <c r="CI40" s="100">
        <v>10</v>
      </c>
      <c r="CJ40" s="100">
        <v>10</v>
      </c>
      <c r="CK40" s="100">
        <v>10</v>
      </c>
      <c r="CL40" s="100">
        <v>10</v>
      </c>
      <c r="CM40" s="100">
        <v>10</v>
      </c>
      <c r="CN40" s="103">
        <v>10</v>
      </c>
      <c r="CO40" s="103">
        <v>10</v>
      </c>
      <c r="CP40" s="103">
        <v>10</v>
      </c>
      <c r="CQ40" s="100">
        <v>10</v>
      </c>
      <c r="CR40" s="95"/>
      <c r="CS40" s="95"/>
      <c r="CT40" s="95"/>
      <c r="CU40" s="95"/>
      <c r="CV40" s="95"/>
      <c r="CW40" s="95"/>
      <c r="CX40" s="95"/>
      <c r="CY40" s="95"/>
      <c r="CZ40" s="95"/>
      <c r="DA40" s="95">
        <v>1</v>
      </c>
      <c r="DB40" s="95">
        <v>1</v>
      </c>
      <c r="DC40" s="95">
        <v>1</v>
      </c>
      <c r="DD40" s="95">
        <v>1</v>
      </c>
      <c r="DE40" s="95">
        <v>1</v>
      </c>
      <c r="DF40" s="95">
        <v>1</v>
      </c>
      <c r="DG40" s="95">
        <v>1</v>
      </c>
      <c r="DH40" s="95">
        <v>1</v>
      </c>
      <c r="DI40" s="95">
        <v>1</v>
      </c>
    </row>
    <row r="41" spans="1:113" ht="14.4" x14ac:dyDescent="0.3">
      <c r="A41" s="100" t="s">
        <v>197</v>
      </c>
      <c r="B41" s="100" t="s">
        <v>187</v>
      </c>
      <c r="C41" s="101">
        <v>0.8</v>
      </c>
      <c r="D41" s="101">
        <v>0.8</v>
      </c>
      <c r="E41" s="101">
        <v>0.8</v>
      </c>
      <c r="F41" s="101">
        <v>0.8</v>
      </c>
      <c r="G41" s="101">
        <v>0.8</v>
      </c>
      <c r="H41" s="102">
        <v>0.8</v>
      </c>
      <c r="I41" s="102">
        <v>0.8</v>
      </c>
      <c r="J41" s="102">
        <v>0.8</v>
      </c>
      <c r="K41" s="101">
        <v>0.8</v>
      </c>
      <c r="L41" s="102">
        <v>1</v>
      </c>
      <c r="M41" s="102">
        <v>1</v>
      </c>
      <c r="N41" s="102">
        <v>1</v>
      </c>
      <c r="O41" s="102">
        <v>1</v>
      </c>
      <c r="P41" s="102">
        <v>1</v>
      </c>
      <c r="Q41" s="102">
        <v>1</v>
      </c>
      <c r="R41" s="102">
        <v>1</v>
      </c>
      <c r="S41" s="102">
        <v>1</v>
      </c>
      <c r="T41" s="102">
        <v>1</v>
      </c>
      <c r="U41" s="102">
        <v>1</v>
      </c>
      <c r="V41" s="102">
        <v>1</v>
      </c>
      <c r="W41" s="102">
        <v>1</v>
      </c>
      <c r="X41" s="102">
        <v>1</v>
      </c>
      <c r="Y41" s="102">
        <v>1</v>
      </c>
      <c r="Z41" s="102">
        <v>1</v>
      </c>
      <c r="AA41" s="102">
        <v>1</v>
      </c>
      <c r="AB41" s="102">
        <v>1</v>
      </c>
      <c r="AC41" s="102">
        <v>1</v>
      </c>
      <c r="AD41" s="102">
        <v>1</v>
      </c>
      <c r="AE41" s="102">
        <v>1</v>
      </c>
      <c r="AF41" s="102">
        <v>1</v>
      </c>
      <c r="AG41" s="102">
        <v>1</v>
      </c>
      <c r="AH41" s="102">
        <v>1</v>
      </c>
      <c r="AI41" s="102">
        <v>1</v>
      </c>
      <c r="AJ41" s="102">
        <v>1</v>
      </c>
      <c r="AK41" s="102">
        <v>1</v>
      </c>
      <c r="AL41" s="102">
        <v>1</v>
      </c>
      <c r="AM41" s="102">
        <v>0</v>
      </c>
      <c r="AN41" s="96">
        <f t="shared" si="0"/>
        <v>1</v>
      </c>
      <c r="AO41" s="100">
        <v>1150</v>
      </c>
      <c r="AP41" s="100">
        <v>1100</v>
      </c>
      <c r="AQ41" s="100">
        <v>1050</v>
      </c>
      <c r="AR41" s="100">
        <v>1000</v>
      </c>
      <c r="AS41" s="100">
        <v>950</v>
      </c>
      <c r="AT41" s="103">
        <v>937.5</v>
      </c>
      <c r="AU41" s="103">
        <v>925</v>
      </c>
      <c r="AV41" s="103">
        <v>912.5</v>
      </c>
      <c r="AW41" s="100">
        <v>900</v>
      </c>
      <c r="AX41" s="104">
        <f t="shared" si="10"/>
        <v>23</v>
      </c>
      <c r="AY41" s="104">
        <f t="shared" si="11"/>
        <v>22</v>
      </c>
      <c r="AZ41" s="104">
        <f t="shared" si="12"/>
        <v>21</v>
      </c>
      <c r="BA41" s="104">
        <f t="shared" si="13"/>
        <v>20</v>
      </c>
      <c r="BB41" s="104">
        <f t="shared" si="14"/>
        <v>19</v>
      </c>
      <c r="BC41" s="104">
        <f t="shared" si="15"/>
        <v>18.75</v>
      </c>
      <c r="BD41" s="104">
        <f t="shared" si="16"/>
        <v>18.5</v>
      </c>
      <c r="BE41" s="104">
        <f t="shared" si="17"/>
        <v>18.25</v>
      </c>
      <c r="BF41" s="104">
        <f t="shared" si="18"/>
        <v>18</v>
      </c>
      <c r="BG41" s="104">
        <v>0</v>
      </c>
      <c r="BH41" s="104">
        <v>0</v>
      </c>
      <c r="BI41" s="104">
        <v>0</v>
      </c>
      <c r="BJ41" s="104">
        <v>0</v>
      </c>
      <c r="BK41" s="104">
        <v>0</v>
      </c>
      <c r="BL41" s="104">
        <v>0</v>
      </c>
      <c r="BM41" s="104">
        <v>0</v>
      </c>
      <c r="BN41" s="104">
        <v>0</v>
      </c>
      <c r="BO41" s="104">
        <v>0</v>
      </c>
      <c r="BP41" s="100">
        <v>0</v>
      </c>
      <c r="BQ41" s="100">
        <v>0</v>
      </c>
      <c r="BR41" s="100">
        <v>0</v>
      </c>
      <c r="BS41" s="100">
        <v>0</v>
      </c>
      <c r="BT41" s="100">
        <v>0</v>
      </c>
      <c r="BU41" s="100">
        <v>0</v>
      </c>
      <c r="BV41" s="100">
        <v>0</v>
      </c>
      <c r="BW41" s="100">
        <v>0</v>
      </c>
      <c r="BX41" s="100">
        <v>0</v>
      </c>
      <c r="BY41" s="100">
        <v>40</v>
      </c>
      <c r="BZ41" s="100">
        <v>40</v>
      </c>
      <c r="CA41" s="100">
        <v>40</v>
      </c>
      <c r="CB41" s="100">
        <v>40</v>
      </c>
      <c r="CC41" s="100">
        <v>40</v>
      </c>
      <c r="CD41" s="103">
        <v>40</v>
      </c>
      <c r="CE41" s="103">
        <v>40</v>
      </c>
      <c r="CF41" s="103">
        <v>40</v>
      </c>
      <c r="CG41" s="100">
        <v>40</v>
      </c>
      <c r="CH41" s="100">
        <v>30</v>
      </c>
      <c r="CI41" s="100">
        <v>170</v>
      </c>
      <c r="CJ41" s="100">
        <v>163</v>
      </c>
      <c r="CK41" s="100">
        <v>156</v>
      </c>
      <c r="CL41" s="100">
        <v>148</v>
      </c>
      <c r="CM41" s="100">
        <v>140</v>
      </c>
      <c r="CN41" s="103">
        <v>137.5</v>
      </c>
      <c r="CO41" s="103">
        <v>135</v>
      </c>
      <c r="CP41" s="103">
        <v>132.5</v>
      </c>
      <c r="CQ41" s="100">
        <v>130</v>
      </c>
      <c r="CR41" s="95"/>
      <c r="CS41" s="95"/>
      <c r="CT41" s="95"/>
      <c r="CU41" s="95"/>
      <c r="CV41" s="95"/>
      <c r="CW41" s="95"/>
      <c r="CX41" s="95"/>
      <c r="CY41" s="95"/>
      <c r="CZ41" s="95"/>
      <c r="DA41" s="95">
        <v>1</v>
      </c>
      <c r="DB41" s="95">
        <v>1</v>
      </c>
      <c r="DC41" s="95">
        <v>1</v>
      </c>
      <c r="DD41" s="95">
        <v>1</v>
      </c>
      <c r="DE41" s="95">
        <v>1</v>
      </c>
      <c r="DF41" s="95">
        <v>1</v>
      </c>
      <c r="DG41" s="95">
        <v>1</v>
      </c>
      <c r="DH41" s="95">
        <v>1</v>
      </c>
      <c r="DI41" s="95">
        <v>1</v>
      </c>
    </row>
    <row r="42" spans="1:113" ht="14.4" x14ac:dyDescent="0.3">
      <c r="A42" s="51" t="s">
        <v>198</v>
      </c>
      <c r="B42" s="51" t="s">
        <v>187</v>
      </c>
      <c r="C42" s="52">
        <v>0.67</v>
      </c>
      <c r="D42" s="52">
        <v>0.67</v>
      </c>
      <c r="E42" s="52">
        <v>0.67</v>
      </c>
      <c r="F42" s="52">
        <v>0.68500000000000005</v>
      </c>
      <c r="G42" s="52">
        <v>0.7</v>
      </c>
      <c r="H42" s="53">
        <v>0.70750000000000002</v>
      </c>
      <c r="I42" s="53">
        <v>0.71499999999999997</v>
      </c>
      <c r="J42" s="53">
        <v>0.72249999999999992</v>
      </c>
      <c r="K42" s="52">
        <v>0.73</v>
      </c>
      <c r="L42" s="53">
        <v>1</v>
      </c>
      <c r="M42" s="53">
        <v>1</v>
      </c>
      <c r="N42" s="53">
        <v>1</v>
      </c>
      <c r="O42" s="53">
        <v>1</v>
      </c>
      <c r="P42" s="53">
        <v>1</v>
      </c>
      <c r="Q42" s="53">
        <v>1</v>
      </c>
      <c r="R42" s="53">
        <v>1</v>
      </c>
      <c r="S42" s="53">
        <v>1</v>
      </c>
      <c r="T42" s="53">
        <v>1</v>
      </c>
      <c r="U42" s="53">
        <v>1</v>
      </c>
      <c r="V42" s="53">
        <v>1</v>
      </c>
      <c r="W42" s="53">
        <v>1</v>
      </c>
      <c r="X42" s="53">
        <v>1</v>
      </c>
      <c r="Y42" s="53">
        <v>1</v>
      </c>
      <c r="Z42" s="53">
        <v>1</v>
      </c>
      <c r="AA42" s="53">
        <v>1</v>
      </c>
      <c r="AB42" s="53">
        <v>1</v>
      </c>
      <c r="AC42" s="53">
        <v>1</v>
      </c>
      <c r="AD42" s="53">
        <v>1</v>
      </c>
      <c r="AE42" s="53">
        <v>1</v>
      </c>
      <c r="AF42" s="53">
        <v>1</v>
      </c>
      <c r="AG42" s="53">
        <v>1</v>
      </c>
      <c r="AH42" s="53">
        <v>1</v>
      </c>
      <c r="AI42" s="53">
        <v>1</v>
      </c>
      <c r="AJ42" s="53">
        <v>1</v>
      </c>
      <c r="AK42" s="53">
        <v>1</v>
      </c>
      <c r="AL42" s="53">
        <v>1</v>
      </c>
      <c r="AM42" s="53">
        <v>0</v>
      </c>
      <c r="AN42" s="14">
        <f t="shared" si="0"/>
        <v>1</v>
      </c>
      <c r="AO42" s="51">
        <v>970</v>
      </c>
      <c r="AP42" s="51">
        <v>935</v>
      </c>
      <c r="AQ42" s="51">
        <v>900</v>
      </c>
      <c r="AR42" s="51">
        <v>862.5</v>
      </c>
      <c r="AS42" s="51">
        <v>825</v>
      </c>
      <c r="AT42" s="54">
        <v>806.25</v>
      </c>
      <c r="AU42" s="54">
        <v>787.5</v>
      </c>
      <c r="AV42" s="54">
        <v>768.75</v>
      </c>
      <c r="AW42" s="51">
        <v>750</v>
      </c>
      <c r="AX42" s="55">
        <f t="shared" si="10"/>
        <v>19.400000000000002</v>
      </c>
      <c r="AY42" s="55">
        <f t="shared" si="11"/>
        <v>18.7</v>
      </c>
      <c r="AZ42" s="55">
        <f t="shared" si="12"/>
        <v>18</v>
      </c>
      <c r="BA42" s="55">
        <f t="shared" si="13"/>
        <v>17.25</v>
      </c>
      <c r="BB42" s="55">
        <f t="shared" si="14"/>
        <v>16.5</v>
      </c>
      <c r="BC42" s="55">
        <f t="shared" si="15"/>
        <v>16.125</v>
      </c>
      <c r="BD42" s="55">
        <f t="shared" si="16"/>
        <v>15.75</v>
      </c>
      <c r="BE42" s="55">
        <f t="shared" si="17"/>
        <v>15.375</v>
      </c>
      <c r="BF42" s="55">
        <f t="shared" si="18"/>
        <v>15</v>
      </c>
      <c r="BG42" s="55">
        <v>0</v>
      </c>
      <c r="BH42" s="55">
        <v>0</v>
      </c>
      <c r="BI42" s="55">
        <v>0</v>
      </c>
      <c r="BJ42" s="55">
        <v>0</v>
      </c>
      <c r="BK42" s="55">
        <v>0</v>
      </c>
      <c r="BL42" s="55">
        <v>0</v>
      </c>
      <c r="BM42" s="55">
        <v>0</v>
      </c>
      <c r="BN42" s="55">
        <v>0</v>
      </c>
      <c r="BO42" s="55">
        <v>0</v>
      </c>
      <c r="BP42" s="51">
        <v>0</v>
      </c>
      <c r="BQ42" s="51">
        <v>0</v>
      </c>
      <c r="BR42" s="51">
        <v>0</v>
      </c>
      <c r="BS42" s="51">
        <v>0</v>
      </c>
      <c r="BT42" s="51">
        <v>0</v>
      </c>
      <c r="BU42" s="51">
        <v>0</v>
      </c>
      <c r="BV42" s="51">
        <v>0</v>
      </c>
      <c r="BW42" s="51">
        <v>0</v>
      </c>
      <c r="BX42" s="51">
        <v>0</v>
      </c>
      <c r="BY42" s="51">
        <v>67</v>
      </c>
      <c r="BZ42" s="51">
        <v>67</v>
      </c>
      <c r="CA42" s="51">
        <v>67</v>
      </c>
      <c r="CB42" s="51">
        <v>68.5</v>
      </c>
      <c r="CC42" s="51">
        <v>70</v>
      </c>
      <c r="CD42" s="54">
        <v>70.75</v>
      </c>
      <c r="CE42" s="54">
        <v>71.5</v>
      </c>
      <c r="CF42" s="54">
        <v>72.25</v>
      </c>
      <c r="CG42" s="51">
        <v>73</v>
      </c>
      <c r="CH42" s="51">
        <v>30</v>
      </c>
      <c r="CI42" s="51">
        <v>40</v>
      </c>
      <c r="CJ42" s="51">
        <v>40</v>
      </c>
      <c r="CK42" s="51">
        <v>40</v>
      </c>
      <c r="CL42" s="51">
        <v>40</v>
      </c>
      <c r="CM42" s="51">
        <v>40</v>
      </c>
      <c r="CN42" s="54">
        <v>40</v>
      </c>
      <c r="CO42" s="54">
        <v>40</v>
      </c>
      <c r="CP42" s="54">
        <v>40</v>
      </c>
      <c r="CQ42" s="51">
        <v>40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</row>
    <row r="43" spans="1:113" x14ac:dyDescent="0.25">
      <c r="A43" s="1" t="s">
        <v>215</v>
      </c>
      <c r="B43" s="1" t="s">
        <v>187</v>
      </c>
      <c r="C43" s="48">
        <v>1</v>
      </c>
      <c r="D43" s="48">
        <v>1</v>
      </c>
      <c r="E43" s="48">
        <v>1</v>
      </c>
      <c r="F43" s="48">
        <v>1</v>
      </c>
      <c r="G43" s="48">
        <v>1</v>
      </c>
      <c r="H43" s="48">
        <v>1</v>
      </c>
      <c r="I43" s="48">
        <v>1</v>
      </c>
      <c r="J43" s="48">
        <v>1</v>
      </c>
      <c r="K43" s="48">
        <v>1</v>
      </c>
      <c r="L43" s="48">
        <v>1</v>
      </c>
      <c r="M43" s="48">
        <v>1</v>
      </c>
      <c r="N43" s="48">
        <v>1</v>
      </c>
      <c r="O43" s="48">
        <v>1</v>
      </c>
      <c r="P43" s="48">
        <v>1</v>
      </c>
      <c r="Q43" s="48">
        <v>1</v>
      </c>
      <c r="R43" s="48">
        <v>1</v>
      </c>
      <c r="S43" s="48">
        <v>1</v>
      </c>
      <c r="T43" s="48">
        <v>1</v>
      </c>
      <c r="U43" s="48">
        <v>1</v>
      </c>
      <c r="V43" s="48">
        <v>1</v>
      </c>
      <c r="W43" s="48">
        <v>1</v>
      </c>
      <c r="X43" s="48">
        <v>1</v>
      </c>
      <c r="Y43" s="48">
        <v>1</v>
      </c>
      <c r="Z43" s="48">
        <v>1</v>
      </c>
      <c r="AA43" s="48">
        <v>1</v>
      </c>
      <c r="AB43" s="48">
        <v>1</v>
      </c>
      <c r="AC43" s="48">
        <v>1</v>
      </c>
      <c r="AD43" s="48">
        <v>1</v>
      </c>
      <c r="AE43" s="48">
        <v>1</v>
      </c>
      <c r="AF43" s="48">
        <v>1</v>
      </c>
      <c r="AG43" s="48">
        <v>1</v>
      </c>
      <c r="AH43" s="48">
        <v>1</v>
      </c>
      <c r="AI43" s="48">
        <v>1</v>
      </c>
      <c r="AJ43" s="48">
        <v>1</v>
      </c>
      <c r="AK43" s="48">
        <v>1</v>
      </c>
      <c r="AL43" s="48">
        <v>1</v>
      </c>
      <c r="AM43" s="48">
        <v>0</v>
      </c>
      <c r="AN43" s="14">
        <f t="shared" si="0"/>
        <v>1</v>
      </c>
      <c r="AO43" s="1">
        <v>745</v>
      </c>
      <c r="AP43" s="1">
        <v>745</v>
      </c>
      <c r="AQ43" s="1">
        <v>745</v>
      </c>
      <c r="AR43" s="1">
        <v>745</v>
      </c>
      <c r="AS43" s="1">
        <v>745</v>
      </c>
      <c r="AT43" s="1">
        <v>745</v>
      </c>
      <c r="AU43" s="1">
        <v>745</v>
      </c>
      <c r="AV43" s="1">
        <v>745</v>
      </c>
      <c r="AW43" s="1">
        <v>745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10</v>
      </c>
      <c r="BZ43" s="1">
        <v>10</v>
      </c>
      <c r="CA43" s="1">
        <v>10</v>
      </c>
      <c r="CB43" s="1">
        <v>10</v>
      </c>
      <c r="CC43" s="1">
        <v>10</v>
      </c>
      <c r="CD43" s="1">
        <v>10</v>
      </c>
      <c r="CE43" s="1">
        <v>10</v>
      </c>
      <c r="CF43" s="1">
        <v>10</v>
      </c>
      <c r="CG43" s="1">
        <v>10</v>
      </c>
      <c r="CH43" s="1">
        <v>10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</row>
    <row r="44" spans="1:113" x14ac:dyDescent="0.25">
      <c r="A44" s="1" t="s">
        <v>216</v>
      </c>
      <c r="B44" s="1" t="s">
        <v>187</v>
      </c>
      <c r="C44" s="48">
        <v>1</v>
      </c>
      <c r="D44" s="48">
        <v>1</v>
      </c>
      <c r="E44" s="48">
        <v>1</v>
      </c>
      <c r="F44" s="48">
        <v>1</v>
      </c>
      <c r="G44" s="48">
        <v>1</v>
      </c>
      <c r="H44" s="48">
        <v>1</v>
      </c>
      <c r="I44" s="48">
        <v>1</v>
      </c>
      <c r="J44" s="48">
        <v>1</v>
      </c>
      <c r="K44" s="48">
        <v>1</v>
      </c>
      <c r="L44" s="48">
        <v>1</v>
      </c>
      <c r="M44" s="48">
        <v>1</v>
      </c>
      <c r="N44" s="48">
        <v>1</v>
      </c>
      <c r="O44" s="48">
        <v>1</v>
      </c>
      <c r="P44" s="48">
        <v>1</v>
      </c>
      <c r="Q44" s="48">
        <v>1</v>
      </c>
      <c r="R44" s="48">
        <v>1</v>
      </c>
      <c r="S44" s="48">
        <v>1</v>
      </c>
      <c r="T44" s="48">
        <v>1</v>
      </c>
      <c r="U44" s="48">
        <v>1</v>
      </c>
      <c r="V44" s="48">
        <v>1</v>
      </c>
      <c r="W44" s="48">
        <v>1</v>
      </c>
      <c r="X44" s="48">
        <v>1</v>
      </c>
      <c r="Y44" s="48">
        <v>1</v>
      </c>
      <c r="Z44" s="48">
        <v>1</v>
      </c>
      <c r="AA44" s="48">
        <v>1</v>
      </c>
      <c r="AB44" s="48">
        <v>1</v>
      </c>
      <c r="AC44" s="48">
        <v>1</v>
      </c>
      <c r="AD44" s="48">
        <v>1</v>
      </c>
      <c r="AE44" s="48">
        <v>1</v>
      </c>
      <c r="AF44" s="48">
        <v>1</v>
      </c>
      <c r="AG44" s="48">
        <v>1</v>
      </c>
      <c r="AH44" s="48">
        <v>1</v>
      </c>
      <c r="AI44" s="48">
        <v>1</v>
      </c>
      <c r="AJ44" s="48">
        <v>1</v>
      </c>
      <c r="AK44" s="48">
        <v>1</v>
      </c>
      <c r="AL44" s="48">
        <v>1</v>
      </c>
      <c r="AM44" s="48">
        <v>0</v>
      </c>
      <c r="AN44" s="14">
        <f t="shared" si="0"/>
        <v>1</v>
      </c>
      <c r="AO44" s="1">
        <v>835</v>
      </c>
      <c r="AP44" s="1">
        <v>835</v>
      </c>
      <c r="AQ44" s="1">
        <v>835</v>
      </c>
      <c r="AR44" s="1">
        <v>835</v>
      </c>
      <c r="AS44" s="1">
        <v>835</v>
      </c>
      <c r="AT44" s="1">
        <v>835</v>
      </c>
      <c r="AU44" s="1">
        <v>835</v>
      </c>
      <c r="AV44" s="1">
        <v>835</v>
      </c>
      <c r="AW44" s="1">
        <v>835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10</v>
      </c>
      <c r="BZ44" s="1">
        <v>10</v>
      </c>
      <c r="CA44" s="1">
        <v>10</v>
      </c>
      <c r="CB44" s="1">
        <v>10</v>
      </c>
      <c r="CC44" s="1">
        <v>10</v>
      </c>
      <c r="CD44" s="1">
        <v>10</v>
      </c>
      <c r="CE44" s="1">
        <v>10</v>
      </c>
      <c r="CF44" s="1">
        <v>10</v>
      </c>
      <c r="CG44" s="1">
        <v>10</v>
      </c>
      <c r="CH44" s="1">
        <v>10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4</v>
      </c>
      <c r="CS44" s="1">
        <v>4</v>
      </c>
      <c r="CT44" s="1">
        <v>4</v>
      </c>
      <c r="CU44" s="1">
        <v>4</v>
      </c>
      <c r="CV44" s="1">
        <v>4</v>
      </c>
      <c r="CW44" s="1">
        <v>4</v>
      </c>
      <c r="CX44" s="1">
        <v>4</v>
      </c>
      <c r="CY44" s="1">
        <v>4</v>
      </c>
      <c r="CZ44" s="1">
        <v>4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</row>
    <row r="45" spans="1:113" x14ac:dyDescent="0.25">
      <c r="A45" s="1" t="s">
        <v>217</v>
      </c>
      <c r="B45" s="1" t="s">
        <v>187</v>
      </c>
      <c r="C45" s="48">
        <v>1</v>
      </c>
      <c r="D45" s="48">
        <v>1</v>
      </c>
      <c r="E45" s="48">
        <v>1</v>
      </c>
      <c r="F45" s="48">
        <v>1</v>
      </c>
      <c r="G45" s="48">
        <v>1</v>
      </c>
      <c r="H45" s="48">
        <v>1</v>
      </c>
      <c r="I45" s="48">
        <v>1</v>
      </c>
      <c r="J45" s="48">
        <v>1</v>
      </c>
      <c r="K45" s="48">
        <v>1</v>
      </c>
      <c r="L45" s="48">
        <v>1</v>
      </c>
      <c r="M45" s="48">
        <v>1</v>
      </c>
      <c r="N45" s="48">
        <v>1</v>
      </c>
      <c r="O45" s="48">
        <v>1</v>
      </c>
      <c r="P45" s="48">
        <v>1</v>
      </c>
      <c r="Q45" s="48">
        <v>1</v>
      </c>
      <c r="R45" s="48">
        <v>1</v>
      </c>
      <c r="S45" s="48">
        <v>1</v>
      </c>
      <c r="T45" s="48">
        <v>1</v>
      </c>
      <c r="U45" s="48">
        <v>1</v>
      </c>
      <c r="V45" s="48">
        <v>1</v>
      </c>
      <c r="W45" s="48">
        <v>1</v>
      </c>
      <c r="X45" s="48">
        <v>1</v>
      </c>
      <c r="Y45" s="48">
        <v>1</v>
      </c>
      <c r="Z45" s="48">
        <v>1</v>
      </c>
      <c r="AA45" s="48">
        <v>1</v>
      </c>
      <c r="AB45" s="48">
        <v>1</v>
      </c>
      <c r="AC45" s="48">
        <v>1</v>
      </c>
      <c r="AD45" s="48">
        <v>1</v>
      </c>
      <c r="AE45" s="48">
        <v>1</v>
      </c>
      <c r="AF45" s="48">
        <v>1</v>
      </c>
      <c r="AG45" s="48">
        <v>1</v>
      </c>
      <c r="AH45" s="48">
        <v>1</v>
      </c>
      <c r="AI45" s="48">
        <v>1</v>
      </c>
      <c r="AJ45" s="48">
        <v>1</v>
      </c>
      <c r="AK45" s="48">
        <v>1</v>
      </c>
      <c r="AL45" s="48">
        <v>1</v>
      </c>
      <c r="AM45" s="48">
        <v>0</v>
      </c>
      <c r="AN45" s="14">
        <f t="shared" si="0"/>
        <v>1</v>
      </c>
      <c r="AO45" s="1">
        <v>30</v>
      </c>
      <c r="AP45" s="1">
        <v>30</v>
      </c>
      <c r="AQ45" s="1">
        <v>30</v>
      </c>
      <c r="AR45" s="1">
        <v>30</v>
      </c>
      <c r="AS45" s="1">
        <v>30</v>
      </c>
      <c r="AT45" s="1">
        <v>30</v>
      </c>
      <c r="AU45" s="1">
        <v>30</v>
      </c>
      <c r="AV45" s="1">
        <v>30</v>
      </c>
      <c r="AW45" s="1">
        <v>30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10</v>
      </c>
      <c r="BZ45" s="1">
        <v>10</v>
      </c>
      <c r="CA45" s="1">
        <v>10</v>
      </c>
      <c r="CB45" s="1">
        <v>10</v>
      </c>
      <c r="CC45" s="1">
        <v>10</v>
      </c>
      <c r="CD45" s="1">
        <v>10</v>
      </c>
      <c r="CE45" s="1">
        <v>10</v>
      </c>
      <c r="CF45" s="1">
        <v>10</v>
      </c>
      <c r="CG45" s="1">
        <v>10</v>
      </c>
      <c r="CH45" s="1">
        <v>10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12</v>
      </c>
      <c r="CS45" s="1">
        <v>12</v>
      </c>
      <c r="CT45" s="1">
        <v>12</v>
      </c>
      <c r="CU45" s="1">
        <v>12</v>
      </c>
      <c r="CV45" s="1">
        <v>12</v>
      </c>
      <c r="CW45" s="1">
        <v>12</v>
      </c>
      <c r="CX45" s="1">
        <v>12</v>
      </c>
      <c r="CY45" s="1">
        <v>12</v>
      </c>
      <c r="CZ45" s="1">
        <v>12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</row>
    <row r="46" spans="1:113" x14ac:dyDescent="0.25">
      <c r="A46" s="1" t="s">
        <v>219</v>
      </c>
      <c r="B46" s="1" t="s">
        <v>18</v>
      </c>
      <c r="C46" s="63">
        <f t="shared" ref="C46:AK46" si="19">C16*(C30/C6)</f>
        <v>0.25608695652173913</v>
      </c>
      <c r="D46" s="63">
        <f t="shared" si="19"/>
        <v>0.25800433839479392</v>
      </c>
      <c r="E46" s="63">
        <f t="shared" si="19"/>
        <v>0.25991341991341987</v>
      </c>
      <c r="F46" s="63">
        <f t="shared" si="19"/>
        <v>0.26181425485961124</v>
      </c>
      <c r="G46" s="63">
        <f t="shared" si="19"/>
        <v>0.2645258620689655</v>
      </c>
      <c r="H46" s="63">
        <f t="shared" si="19"/>
        <v>0.26640860215053763</v>
      </c>
      <c r="I46" s="63">
        <f t="shared" si="19"/>
        <v>0.26828326180257511</v>
      </c>
      <c r="J46" s="63">
        <f t="shared" si="19"/>
        <v>0.27072961373390558</v>
      </c>
      <c r="K46" s="63">
        <f t="shared" si="19"/>
        <v>0.2734047109207709</v>
      </c>
      <c r="L46" s="66">
        <f t="shared" si="19"/>
        <v>0.8</v>
      </c>
      <c r="M46" s="66">
        <f t="shared" si="19"/>
        <v>0.8</v>
      </c>
      <c r="N46" s="66">
        <f t="shared" si="19"/>
        <v>0.8</v>
      </c>
      <c r="O46" s="66">
        <f t="shared" si="19"/>
        <v>0.8</v>
      </c>
      <c r="P46" s="66">
        <f t="shared" si="19"/>
        <v>0.8</v>
      </c>
      <c r="Q46" s="66">
        <f t="shared" si="19"/>
        <v>0.8</v>
      </c>
      <c r="R46" s="66">
        <f t="shared" si="19"/>
        <v>0.8</v>
      </c>
      <c r="S46" s="66">
        <f t="shared" si="19"/>
        <v>0.8</v>
      </c>
      <c r="T46" s="66">
        <f t="shared" si="19"/>
        <v>0.8</v>
      </c>
      <c r="U46" s="62">
        <f t="shared" si="19"/>
        <v>0</v>
      </c>
      <c r="V46" s="62">
        <f t="shared" si="19"/>
        <v>0</v>
      </c>
      <c r="W46" s="62">
        <f t="shared" si="19"/>
        <v>0</v>
      </c>
      <c r="X46" s="62">
        <f t="shared" si="19"/>
        <v>0</v>
      </c>
      <c r="Y46" s="62">
        <f t="shared" si="19"/>
        <v>0</v>
      </c>
      <c r="Z46" s="62">
        <f t="shared" si="19"/>
        <v>0</v>
      </c>
      <c r="AA46" s="62">
        <f t="shared" si="19"/>
        <v>0</v>
      </c>
      <c r="AB46" s="62">
        <f t="shared" si="19"/>
        <v>0</v>
      </c>
      <c r="AC46" s="62">
        <f t="shared" si="19"/>
        <v>0</v>
      </c>
      <c r="AD46" s="62">
        <f t="shared" si="19"/>
        <v>0</v>
      </c>
      <c r="AE46" s="62">
        <f t="shared" si="19"/>
        <v>0</v>
      </c>
      <c r="AF46" s="62">
        <f t="shared" si="19"/>
        <v>0</v>
      </c>
      <c r="AG46" s="62">
        <f t="shared" si="19"/>
        <v>0</v>
      </c>
      <c r="AH46" s="62">
        <f t="shared" si="19"/>
        <v>0</v>
      </c>
      <c r="AI46" s="62">
        <f t="shared" si="19"/>
        <v>0</v>
      </c>
      <c r="AJ46" s="62">
        <f t="shared" si="19"/>
        <v>0</v>
      </c>
      <c r="AK46" s="62">
        <f t="shared" si="19"/>
        <v>0</v>
      </c>
      <c r="AL46" s="62">
        <f>AL16*(AL30/AL6)</f>
        <v>0</v>
      </c>
      <c r="AM46" s="14">
        <v>0.88</v>
      </c>
      <c r="AN46" s="67">
        <v>-0.88</v>
      </c>
      <c r="AO46" s="1">
        <v>5700</v>
      </c>
      <c r="AP46" s="1">
        <v>5630</v>
      </c>
      <c r="AQ46" s="1">
        <v>5560</v>
      </c>
      <c r="AR46" s="1">
        <v>5490</v>
      </c>
      <c r="AS46" s="1">
        <v>5420</v>
      </c>
      <c r="AT46" s="1">
        <v>5350</v>
      </c>
      <c r="AU46" s="1">
        <v>5280</v>
      </c>
      <c r="AV46" s="1">
        <v>5210</v>
      </c>
      <c r="AW46" s="1">
        <v>5140</v>
      </c>
      <c r="AX46" s="62">
        <v>120</v>
      </c>
      <c r="AY46" s="62">
        <v>120</v>
      </c>
      <c r="AZ46" s="62">
        <v>120</v>
      </c>
      <c r="BA46" s="62">
        <v>120</v>
      </c>
      <c r="BB46" s="62">
        <v>120</v>
      </c>
      <c r="BC46" s="62">
        <v>120</v>
      </c>
      <c r="BD46" s="62">
        <v>120</v>
      </c>
      <c r="BE46" s="62">
        <v>120</v>
      </c>
      <c r="BF46" s="62">
        <v>120</v>
      </c>
      <c r="BG46" s="62">
        <v>8</v>
      </c>
      <c r="BH46" s="62">
        <v>8</v>
      </c>
      <c r="BI46" s="62">
        <v>8</v>
      </c>
      <c r="BJ46" s="62">
        <v>8</v>
      </c>
      <c r="BK46" s="62">
        <v>8</v>
      </c>
      <c r="BL46" s="62">
        <v>8</v>
      </c>
      <c r="BM46" s="62">
        <v>8</v>
      </c>
      <c r="BN46" s="62">
        <v>8</v>
      </c>
      <c r="BO46" s="62">
        <v>8</v>
      </c>
      <c r="BP46" s="62">
        <f t="shared" ref="BP46:CH46" si="20">BP16*(BP30/BP6)</f>
        <v>0</v>
      </c>
      <c r="BQ46" s="62">
        <f t="shared" si="20"/>
        <v>0</v>
      </c>
      <c r="BR46" s="62">
        <f t="shared" si="20"/>
        <v>0</v>
      </c>
      <c r="BS46" s="62">
        <f t="shared" si="20"/>
        <v>0</v>
      </c>
      <c r="BT46" s="62">
        <f t="shared" si="20"/>
        <v>0</v>
      </c>
      <c r="BU46" s="62">
        <f t="shared" si="20"/>
        <v>0</v>
      </c>
      <c r="BV46" s="62">
        <f t="shared" si="20"/>
        <v>0</v>
      </c>
      <c r="BW46" s="62">
        <f t="shared" si="20"/>
        <v>0</v>
      </c>
      <c r="BX46" s="62">
        <f t="shared" si="20"/>
        <v>0</v>
      </c>
      <c r="BY46" s="62">
        <f t="shared" si="20"/>
        <v>50</v>
      </c>
      <c r="BZ46" s="62">
        <f t="shared" si="20"/>
        <v>50</v>
      </c>
      <c r="CA46" s="62">
        <f t="shared" si="20"/>
        <v>50</v>
      </c>
      <c r="CB46" s="62">
        <f t="shared" si="20"/>
        <v>50</v>
      </c>
      <c r="CC46" s="62">
        <f t="shared" si="20"/>
        <v>50</v>
      </c>
      <c r="CD46" s="62">
        <f t="shared" si="20"/>
        <v>50</v>
      </c>
      <c r="CE46" s="62">
        <f t="shared" si="20"/>
        <v>50</v>
      </c>
      <c r="CF46" s="62">
        <f t="shared" si="20"/>
        <v>50</v>
      </c>
      <c r="CG46" s="62">
        <f t="shared" si="20"/>
        <v>50</v>
      </c>
      <c r="CH46" s="62">
        <f t="shared" si="20"/>
        <v>30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</row>
    <row r="47" spans="1:113" x14ac:dyDescent="0.25">
      <c r="A47" s="1" t="s">
        <v>221</v>
      </c>
      <c r="B47" s="1" t="s">
        <v>221</v>
      </c>
      <c r="C47" s="3">
        <v>0.75</v>
      </c>
      <c r="D47" s="3">
        <v>0.75</v>
      </c>
      <c r="E47" s="3">
        <v>0.75</v>
      </c>
      <c r="F47" s="3">
        <v>0.75</v>
      </c>
      <c r="G47" s="3">
        <v>0.75</v>
      </c>
      <c r="H47" s="3">
        <v>0.75</v>
      </c>
      <c r="I47" s="3">
        <v>0.75</v>
      </c>
      <c r="J47" s="3">
        <v>0.75</v>
      </c>
      <c r="K47" s="3">
        <v>0.75</v>
      </c>
      <c r="L47" s="1">
        <v>0.62</v>
      </c>
      <c r="M47" s="1">
        <v>0.62</v>
      </c>
      <c r="N47" s="1">
        <v>0.62</v>
      </c>
      <c r="O47" s="1">
        <v>0.62</v>
      </c>
      <c r="P47" s="1">
        <v>0.62</v>
      </c>
      <c r="Q47" s="1">
        <v>0.62</v>
      </c>
      <c r="R47" s="1">
        <v>0.62</v>
      </c>
      <c r="S47" s="1">
        <v>0.62</v>
      </c>
      <c r="T47" s="1">
        <v>0.62</v>
      </c>
      <c r="U47" s="14">
        <v>0.25</v>
      </c>
      <c r="V47" s="14">
        <v>0.25</v>
      </c>
      <c r="W47" s="14">
        <v>0.25</v>
      </c>
      <c r="X47" s="14">
        <v>0.25</v>
      </c>
      <c r="Y47" s="14">
        <v>0.25</v>
      </c>
      <c r="Z47" s="14">
        <v>0.25</v>
      </c>
      <c r="AA47" s="14">
        <v>0.25</v>
      </c>
      <c r="AB47" s="14">
        <v>0.25</v>
      </c>
      <c r="AC47" s="14">
        <v>0.25</v>
      </c>
      <c r="AD47" s="14">
        <v>0.25</v>
      </c>
      <c r="AE47" s="14">
        <v>0.25</v>
      </c>
      <c r="AF47" s="14">
        <v>0.25</v>
      </c>
      <c r="AG47" s="14">
        <v>0.25</v>
      </c>
      <c r="AH47" s="14">
        <v>0.25</v>
      </c>
      <c r="AI47" s="14">
        <v>0.25</v>
      </c>
      <c r="AJ47" s="14">
        <v>0.25</v>
      </c>
      <c r="AK47" s="14">
        <v>0.25</v>
      </c>
      <c r="AL47" s="14">
        <v>0.25</v>
      </c>
      <c r="AM47" s="14">
        <v>0</v>
      </c>
      <c r="AN47" s="14">
        <f t="shared" si="0"/>
        <v>1</v>
      </c>
      <c r="AO47" s="1">
        <v>2000</v>
      </c>
      <c r="AP47" s="1">
        <v>2000</v>
      </c>
      <c r="AQ47" s="1">
        <v>2000</v>
      </c>
      <c r="AR47" s="1">
        <v>2000</v>
      </c>
      <c r="AS47" s="1">
        <v>2000</v>
      </c>
      <c r="AT47" s="1">
        <v>2000</v>
      </c>
      <c r="AU47" s="1">
        <v>2000</v>
      </c>
      <c r="AV47" s="1">
        <v>2000</v>
      </c>
      <c r="AW47" s="1">
        <v>2000</v>
      </c>
      <c r="AX47" s="1">
        <v>20</v>
      </c>
      <c r="AY47" s="1">
        <v>20</v>
      </c>
      <c r="AZ47" s="1">
        <v>20</v>
      </c>
      <c r="BA47" s="1">
        <v>20</v>
      </c>
      <c r="BB47" s="1">
        <v>20</v>
      </c>
      <c r="BC47" s="1">
        <v>20</v>
      </c>
      <c r="BD47" s="1">
        <v>20</v>
      </c>
      <c r="BE47" s="1">
        <v>20</v>
      </c>
      <c r="BF47" s="1">
        <v>20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100</v>
      </c>
      <c r="BZ47" s="1">
        <v>100</v>
      </c>
      <c r="CA47" s="1">
        <v>100</v>
      </c>
      <c r="CB47" s="1">
        <v>100</v>
      </c>
      <c r="CC47" s="1">
        <v>100</v>
      </c>
      <c r="CD47" s="1">
        <v>100</v>
      </c>
      <c r="CE47" s="1">
        <v>100</v>
      </c>
      <c r="CF47" s="1">
        <v>100</v>
      </c>
      <c r="CG47" s="1">
        <v>100</v>
      </c>
      <c r="CH47" s="1">
        <v>30</v>
      </c>
      <c r="CR47" s="1">
        <v>8</v>
      </c>
      <c r="CS47" s="1">
        <v>8</v>
      </c>
      <c r="CT47" s="1">
        <v>8</v>
      </c>
      <c r="CU47" s="1">
        <v>8</v>
      </c>
      <c r="CV47" s="1">
        <v>8</v>
      </c>
      <c r="CW47" s="1">
        <v>8</v>
      </c>
      <c r="CX47" s="1">
        <v>8</v>
      </c>
      <c r="CY47" s="1">
        <v>8</v>
      </c>
      <c r="CZ47" s="1">
        <v>8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</row>
    <row r="48" spans="1:113" ht="14.4" x14ac:dyDescent="0.3">
      <c r="A48" s="1" t="s">
        <v>228</v>
      </c>
      <c r="B48" s="1" t="s">
        <v>187</v>
      </c>
      <c r="C48" s="3">
        <v>0.37</v>
      </c>
      <c r="D48" s="3">
        <v>0.37</v>
      </c>
      <c r="E48" s="3">
        <v>0.37</v>
      </c>
      <c r="F48" s="3">
        <v>0.37</v>
      </c>
      <c r="G48" s="3">
        <v>0.37</v>
      </c>
      <c r="H48" s="3">
        <v>0.37</v>
      </c>
      <c r="I48" s="3">
        <v>0.37</v>
      </c>
      <c r="J48" s="3">
        <v>0.37</v>
      </c>
      <c r="K48" s="3">
        <v>0.37</v>
      </c>
      <c r="L48" s="48">
        <v>1</v>
      </c>
      <c r="M48" s="48">
        <v>1</v>
      </c>
      <c r="N48" s="48">
        <v>1</v>
      </c>
      <c r="O48" s="48">
        <v>1</v>
      </c>
      <c r="P48" s="48">
        <v>1</v>
      </c>
      <c r="Q48" s="48">
        <v>1</v>
      </c>
      <c r="R48" s="48">
        <v>1</v>
      </c>
      <c r="S48" s="48">
        <v>1</v>
      </c>
      <c r="T48" s="48">
        <v>1</v>
      </c>
      <c r="U48" s="48">
        <v>1</v>
      </c>
      <c r="V48" s="48">
        <v>1</v>
      </c>
      <c r="W48" s="48">
        <v>1</v>
      </c>
      <c r="X48" s="48">
        <v>1</v>
      </c>
      <c r="Y48" s="48">
        <v>1</v>
      </c>
      <c r="Z48" s="48">
        <v>1</v>
      </c>
      <c r="AA48" s="48">
        <v>1</v>
      </c>
      <c r="AB48" s="48">
        <v>1</v>
      </c>
      <c r="AC48" s="48">
        <v>1</v>
      </c>
      <c r="AD48" s="48">
        <v>1</v>
      </c>
      <c r="AE48" s="48">
        <v>1</v>
      </c>
      <c r="AF48" s="48">
        <v>1</v>
      </c>
      <c r="AG48" s="48">
        <v>1</v>
      </c>
      <c r="AH48" s="48">
        <v>1</v>
      </c>
      <c r="AI48" s="48">
        <v>1</v>
      </c>
      <c r="AJ48" s="48">
        <v>1</v>
      </c>
      <c r="AK48" s="48">
        <v>1</v>
      </c>
      <c r="AL48" s="48">
        <v>1</v>
      </c>
      <c r="AM48" s="48">
        <v>0</v>
      </c>
      <c r="AN48" s="14">
        <f t="shared" ref="AN48" si="21">1-AM48</f>
        <v>1</v>
      </c>
      <c r="AO48" s="1">
        <v>2000</v>
      </c>
      <c r="AP48" s="1">
        <v>1850</v>
      </c>
      <c r="AQ48" s="1">
        <v>1700</v>
      </c>
      <c r="AR48" s="1">
        <v>1550</v>
      </c>
      <c r="AS48" s="1">
        <v>1400</v>
      </c>
      <c r="AT48" s="1">
        <v>1250</v>
      </c>
      <c r="AU48" s="1">
        <v>1100</v>
      </c>
      <c r="AV48" s="1">
        <v>950</v>
      </c>
      <c r="AW48" s="1">
        <v>800</v>
      </c>
      <c r="AX48" s="55">
        <f t="shared" ref="AX48" si="22">AO48*0.02</f>
        <v>40</v>
      </c>
      <c r="AY48" s="55">
        <f t="shared" ref="AY48" si="23">AP48*0.02</f>
        <v>37</v>
      </c>
      <c r="AZ48" s="55">
        <f t="shared" ref="AZ48" si="24">AQ48*0.02</f>
        <v>34</v>
      </c>
      <c r="BA48" s="55">
        <f t="shared" ref="BA48" si="25">AR48*0.02</f>
        <v>31</v>
      </c>
      <c r="BB48" s="55">
        <f t="shared" ref="BB48" si="26">AS48*0.02</f>
        <v>28</v>
      </c>
      <c r="BC48" s="55">
        <f t="shared" ref="BC48" si="27">AT48*0.02</f>
        <v>25</v>
      </c>
      <c r="BD48" s="55">
        <f t="shared" ref="BD48" si="28">AU48*0.02</f>
        <v>22</v>
      </c>
      <c r="BE48" s="55">
        <f t="shared" ref="BE48" si="29">AV48*0.02</f>
        <v>19</v>
      </c>
      <c r="BF48" s="55">
        <f t="shared" ref="BF48" si="30">AW48*0.02</f>
        <v>16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20</v>
      </c>
      <c r="BZ48" s="1">
        <v>20</v>
      </c>
      <c r="CA48" s="1">
        <v>20</v>
      </c>
      <c r="CB48" s="1">
        <v>20</v>
      </c>
      <c r="CC48" s="1">
        <v>20</v>
      </c>
      <c r="CD48" s="1">
        <v>20</v>
      </c>
      <c r="CE48" s="1">
        <v>20</v>
      </c>
      <c r="CF48" s="1">
        <v>20</v>
      </c>
      <c r="CG48" s="1">
        <v>20</v>
      </c>
      <c r="CH48" s="1">
        <v>20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1000</v>
      </c>
      <c r="CS48" s="1">
        <v>1000</v>
      </c>
      <c r="CT48" s="1">
        <v>1000</v>
      </c>
      <c r="CU48" s="1">
        <v>1000</v>
      </c>
      <c r="CV48" s="1">
        <v>1000</v>
      </c>
      <c r="CW48" s="1">
        <v>1000</v>
      </c>
      <c r="CX48" s="1">
        <v>1000</v>
      </c>
      <c r="CY48" s="1">
        <v>1000</v>
      </c>
      <c r="CZ48" s="1">
        <v>1000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</row>
    <row r="49" spans="1:113" x14ac:dyDescent="0.25">
      <c r="A49" s="1" t="s">
        <v>229</v>
      </c>
      <c r="B49" s="1" t="s">
        <v>187</v>
      </c>
      <c r="C49" s="3">
        <v>0.8</v>
      </c>
      <c r="D49" s="3">
        <v>0.8</v>
      </c>
      <c r="E49" s="3">
        <v>0.8</v>
      </c>
      <c r="F49" s="3">
        <v>0.8</v>
      </c>
      <c r="G49" s="3">
        <v>0.8</v>
      </c>
      <c r="H49" s="3">
        <v>0.8</v>
      </c>
      <c r="I49" s="3">
        <v>0.8</v>
      </c>
      <c r="J49" s="3">
        <v>0.8</v>
      </c>
      <c r="K49" s="3">
        <v>0.8</v>
      </c>
      <c r="L49" s="48">
        <v>1</v>
      </c>
      <c r="M49" s="48">
        <v>1</v>
      </c>
      <c r="N49" s="48">
        <v>1</v>
      </c>
      <c r="O49" s="48">
        <v>1</v>
      </c>
      <c r="P49" s="48">
        <v>1</v>
      </c>
      <c r="Q49" s="48">
        <v>1</v>
      </c>
      <c r="R49" s="48">
        <v>1</v>
      </c>
      <c r="S49" s="48">
        <v>1</v>
      </c>
      <c r="T49" s="48">
        <v>1</v>
      </c>
      <c r="U49" s="48">
        <v>1</v>
      </c>
      <c r="V49" s="48">
        <v>1</v>
      </c>
      <c r="W49" s="48">
        <v>1</v>
      </c>
      <c r="X49" s="48">
        <v>1</v>
      </c>
      <c r="Y49" s="48">
        <v>1</v>
      </c>
      <c r="Z49" s="48">
        <v>1</v>
      </c>
      <c r="AA49" s="48">
        <v>1</v>
      </c>
      <c r="AB49" s="48">
        <v>1</v>
      </c>
      <c r="AC49" s="48">
        <v>1</v>
      </c>
      <c r="AD49" s="48">
        <v>1</v>
      </c>
      <c r="AE49" s="48">
        <v>1</v>
      </c>
      <c r="AF49" s="48">
        <v>1</v>
      </c>
      <c r="AG49" s="48">
        <v>1</v>
      </c>
      <c r="AH49" s="48">
        <v>1</v>
      </c>
      <c r="AI49" s="48">
        <v>1</v>
      </c>
      <c r="AJ49" s="48">
        <v>1</v>
      </c>
      <c r="AK49" s="48">
        <v>1</v>
      </c>
      <c r="AL49" s="48">
        <v>1</v>
      </c>
      <c r="AM49" s="48">
        <v>0</v>
      </c>
      <c r="AN49" s="14">
        <f t="shared" ref="AN49:AN50" si="31">1-AM49</f>
        <v>1</v>
      </c>
      <c r="AO49" s="1">
        <v>200</v>
      </c>
      <c r="AP49" s="1">
        <v>180</v>
      </c>
      <c r="AQ49" s="1">
        <v>160</v>
      </c>
      <c r="AR49" s="1">
        <v>140</v>
      </c>
      <c r="AS49" s="1">
        <v>120</v>
      </c>
      <c r="AT49" s="1">
        <v>100</v>
      </c>
      <c r="AU49" s="1">
        <v>80</v>
      </c>
      <c r="AV49" s="1">
        <v>60</v>
      </c>
      <c r="AW49" s="1">
        <v>40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10</v>
      </c>
      <c r="BZ49" s="1">
        <v>10</v>
      </c>
      <c r="CA49" s="1">
        <v>10</v>
      </c>
      <c r="CB49" s="1">
        <v>10</v>
      </c>
      <c r="CC49" s="1">
        <v>10</v>
      </c>
      <c r="CD49" s="1">
        <v>10</v>
      </c>
      <c r="CE49" s="1">
        <v>10</v>
      </c>
      <c r="CF49" s="1">
        <v>10</v>
      </c>
      <c r="CG49" s="1">
        <v>10</v>
      </c>
      <c r="CH49" s="1">
        <v>10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6</v>
      </c>
      <c r="CS49" s="1">
        <v>6</v>
      </c>
      <c r="CT49" s="1">
        <v>6</v>
      </c>
      <c r="CU49" s="1">
        <v>6</v>
      </c>
      <c r="CV49" s="1">
        <v>6</v>
      </c>
      <c r="CW49" s="1">
        <v>6</v>
      </c>
      <c r="CX49" s="1">
        <v>6</v>
      </c>
      <c r="CY49" s="1">
        <v>6</v>
      </c>
      <c r="CZ49" s="1">
        <v>6</v>
      </c>
      <c r="DA49" s="1">
        <v>48</v>
      </c>
      <c r="DB49" s="1">
        <v>48</v>
      </c>
      <c r="DC49" s="1">
        <v>48</v>
      </c>
      <c r="DD49" s="1">
        <v>48</v>
      </c>
      <c r="DE49" s="1">
        <v>48</v>
      </c>
      <c r="DF49" s="1">
        <v>48</v>
      </c>
      <c r="DG49" s="1">
        <v>48</v>
      </c>
      <c r="DH49" s="1">
        <v>48</v>
      </c>
      <c r="DI49" s="1">
        <v>48</v>
      </c>
    </row>
    <row r="50" spans="1:113" ht="14.4" x14ac:dyDescent="0.3">
      <c r="A50" s="1" t="s">
        <v>230</v>
      </c>
      <c r="B50" s="1" t="s">
        <v>187</v>
      </c>
      <c r="C50" s="52">
        <v>0.85</v>
      </c>
      <c r="D50" s="52">
        <v>0.875</v>
      </c>
      <c r="E50" s="52">
        <v>0.9</v>
      </c>
      <c r="F50" s="52">
        <v>0.91</v>
      </c>
      <c r="G50" s="52">
        <v>0.92</v>
      </c>
      <c r="H50" s="53">
        <v>0.92</v>
      </c>
      <c r="I50" s="53">
        <v>0.92</v>
      </c>
      <c r="J50" s="53">
        <v>0.92</v>
      </c>
      <c r="K50" s="52">
        <v>0.92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53">
        <v>1</v>
      </c>
      <c r="S50" s="53">
        <v>1</v>
      </c>
      <c r="T50" s="53">
        <v>1</v>
      </c>
      <c r="U50" s="53">
        <v>1</v>
      </c>
      <c r="V50" s="53">
        <v>1</v>
      </c>
      <c r="W50" s="53">
        <v>1</v>
      </c>
      <c r="X50" s="53">
        <v>1</v>
      </c>
      <c r="Y50" s="53">
        <v>1</v>
      </c>
      <c r="Z50" s="53">
        <v>1</v>
      </c>
      <c r="AA50" s="53">
        <v>1</v>
      </c>
      <c r="AB50" s="53">
        <v>1</v>
      </c>
      <c r="AC50" s="53">
        <v>1</v>
      </c>
      <c r="AD50" s="53">
        <v>1</v>
      </c>
      <c r="AE50" s="53">
        <v>1</v>
      </c>
      <c r="AF50" s="53">
        <v>1</v>
      </c>
      <c r="AG50" s="53">
        <v>1</v>
      </c>
      <c r="AH50" s="53">
        <v>1</v>
      </c>
      <c r="AI50" s="53">
        <v>1</v>
      </c>
      <c r="AJ50" s="53">
        <v>1</v>
      </c>
      <c r="AK50" s="53">
        <v>1</v>
      </c>
      <c r="AL50" s="53">
        <v>1</v>
      </c>
      <c r="AM50" s="53">
        <v>0</v>
      </c>
      <c r="AN50" s="14">
        <f t="shared" si="31"/>
        <v>1</v>
      </c>
      <c r="AO50" s="51">
        <v>175</v>
      </c>
      <c r="AP50" s="51">
        <v>153</v>
      </c>
      <c r="AQ50" s="51">
        <v>131</v>
      </c>
      <c r="AR50" s="51">
        <v>98</v>
      </c>
      <c r="AS50" s="51">
        <v>65</v>
      </c>
      <c r="AT50" s="54">
        <v>57.5</v>
      </c>
      <c r="AU50" s="54">
        <v>50</v>
      </c>
      <c r="AV50" s="54">
        <v>42.5</v>
      </c>
      <c r="AW50" s="51">
        <v>35</v>
      </c>
      <c r="AX50" s="55">
        <f>AO50*0.02</f>
        <v>3.5</v>
      </c>
      <c r="AY50" s="55">
        <f t="shared" ref="AY50:BF50" si="32">AP50*0.02</f>
        <v>3.06</v>
      </c>
      <c r="AZ50" s="55">
        <f t="shared" si="32"/>
        <v>2.62</v>
      </c>
      <c r="BA50" s="55">
        <f t="shared" si="32"/>
        <v>1.96</v>
      </c>
      <c r="BB50" s="55">
        <f t="shared" si="32"/>
        <v>1.3</v>
      </c>
      <c r="BC50" s="55">
        <f t="shared" si="32"/>
        <v>1.1500000000000001</v>
      </c>
      <c r="BD50" s="55">
        <f t="shared" si="32"/>
        <v>1</v>
      </c>
      <c r="BE50" s="55">
        <f t="shared" si="32"/>
        <v>0.85</v>
      </c>
      <c r="BF50" s="55">
        <f t="shared" si="32"/>
        <v>0.70000000000000007</v>
      </c>
      <c r="BG50" s="55">
        <v>0</v>
      </c>
      <c r="BH50" s="55">
        <v>0</v>
      </c>
      <c r="BI50" s="55">
        <v>0</v>
      </c>
      <c r="BJ50" s="55">
        <v>0</v>
      </c>
      <c r="BK50" s="55">
        <v>0</v>
      </c>
      <c r="BL50" s="55">
        <v>0</v>
      </c>
      <c r="BM50" s="55">
        <v>0</v>
      </c>
      <c r="BN50" s="55">
        <v>0</v>
      </c>
      <c r="BO50" s="55">
        <v>0</v>
      </c>
      <c r="BP50" s="51">
        <v>0</v>
      </c>
      <c r="BQ50" s="51">
        <v>0</v>
      </c>
      <c r="BR50" s="51">
        <v>0</v>
      </c>
      <c r="BS50" s="51">
        <v>0</v>
      </c>
      <c r="BT50" s="51">
        <v>0</v>
      </c>
      <c r="BU50" s="51">
        <v>0</v>
      </c>
      <c r="BV50" s="51">
        <v>0</v>
      </c>
      <c r="BW50" s="51">
        <v>0</v>
      </c>
      <c r="BX50" s="51">
        <v>0</v>
      </c>
      <c r="BY50" s="51">
        <v>6</v>
      </c>
      <c r="BZ50" s="51">
        <v>8</v>
      </c>
      <c r="CA50" s="51">
        <v>10</v>
      </c>
      <c r="CB50" s="51">
        <v>11</v>
      </c>
      <c r="CC50" s="51">
        <v>12</v>
      </c>
      <c r="CD50" s="54">
        <v>12.25</v>
      </c>
      <c r="CE50" s="54">
        <v>12.5</v>
      </c>
      <c r="CF50" s="54">
        <v>12.75</v>
      </c>
      <c r="CG50" s="51">
        <v>13</v>
      </c>
      <c r="CH50" s="51">
        <v>10</v>
      </c>
      <c r="CI50" s="51">
        <v>700</v>
      </c>
      <c r="CJ50" s="51">
        <v>625</v>
      </c>
      <c r="CK50" s="51">
        <v>550</v>
      </c>
      <c r="CL50" s="51">
        <v>475</v>
      </c>
      <c r="CM50" s="51">
        <v>400</v>
      </c>
      <c r="CN50" s="51">
        <v>325</v>
      </c>
      <c r="CO50" s="51">
        <v>250</v>
      </c>
      <c r="CP50" s="51">
        <v>175</v>
      </c>
      <c r="CQ50" s="51">
        <v>100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</row>
  </sheetData>
  <mergeCells count="17">
    <mergeCell ref="B1:AM1"/>
    <mergeCell ref="C2:K2"/>
    <mergeCell ref="L2:T2"/>
    <mergeCell ref="U2:AC2"/>
    <mergeCell ref="AD2:AL2"/>
    <mergeCell ref="DA1:DI1"/>
    <mergeCell ref="DA2:DI2"/>
    <mergeCell ref="AO2:AW2"/>
    <mergeCell ref="CI2:CQ2"/>
    <mergeCell ref="CI1:CQ1"/>
    <mergeCell ref="CR1:CZ1"/>
    <mergeCell ref="CR2:CZ2"/>
    <mergeCell ref="AO1:CH1"/>
    <mergeCell ref="AX2:BF2"/>
    <mergeCell ref="BG2:BO2"/>
    <mergeCell ref="BP2:BX2"/>
    <mergeCell ref="BY2:CG2"/>
  </mergeCells>
  <phoneticPr fontId="7" type="noConversion"/>
  <pageMargins left="0.78740157499999996" right="0.78740157499999996" top="0.984251969" bottom="0.984251969" header="0.4921259845" footer="0.492125984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1">
    <outlinePr summaryBelow="0" summaryRight="0"/>
  </sheetPr>
  <dimension ref="A1:DW253"/>
  <sheetViews>
    <sheetView zoomScale="85" zoomScaleNormal="85" workbookViewId="0">
      <pane xSplit="1" ySplit="3" topLeftCell="B85" activePane="bottomRight" state="frozen"/>
      <selection pane="topRight" activeCell="B1" sqref="B1"/>
      <selection pane="bottomLeft" activeCell="A4" sqref="A4"/>
      <selection pane="bottomRight" activeCell="B120" sqref="B120"/>
    </sheetView>
  </sheetViews>
  <sheetFormatPr baseColWidth="10" defaultColWidth="11.44140625" defaultRowHeight="13.2" x14ac:dyDescent="0.25"/>
  <cols>
    <col min="1" max="1" width="37.5546875" customWidth="1"/>
    <col min="2" max="2" width="12.109375" customWidth="1"/>
    <col min="3" max="7" width="13.109375" bestFit="1" customWidth="1"/>
    <col min="8" max="8" width="14.5546875" bestFit="1" customWidth="1"/>
    <col min="9" max="9" width="14" customWidth="1"/>
    <col min="10" max="10" width="14.5546875" bestFit="1" customWidth="1"/>
    <col min="11" max="11" width="24.33203125" customWidth="1"/>
    <col min="12" max="13" width="9.33203125" bestFit="1" customWidth="1"/>
    <col min="14" max="19" width="10.33203125" bestFit="1" customWidth="1"/>
    <col min="20" max="20" width="22.6640625" customWidth="1"/>
    <col min="21" max="22" width="9.33203125" bestFit="1" customWidth="1"/>
    <col min="23" max="28" width="10.33203125" bestFit="1" customWidth="1"/>
    <col min="29" max="29" width="16.33203125" customWidth="1"/>
    <col min="30" max="36" width="9.33203125" bestFit="1" customWidth="1"/>
    <col min="37" max="37" width="10.33203125" bestFit="1" customWidth="1"/>
    <col min="38" max="38" width="22.88671875" customWidth="1"/>
    <col min="39" max="46" width="9.33203125" bestFit="1" customWidth="1"/>
    <col min="47" max="47" width="16.33203125" customWidth="1"/>
    <col min="48" max="55" width="9.33203125" bestFit="1" customWidth="1"/>
    <col min="56" max="56" width="16.33203125" customWidth="1"/>
    <col min="57" max="64" width="9.33203125" bestFit="1" customWidth="1"/>
    <col min="65" max="65" width="16.33203125" customWidth="1"/>
    <col min="66" max="68" width="8.109375" bestFit="1" customWidth="1"/>
    <col min="69" max="73" width="9.33203125" bestFit="1" customWidth="1"/>
    <col min="74" max="16384" width="11.44140625" style="20"/>
  </cols>
  <sheetData>
    <row r="1" spans="1:82" customFormat="1" ht="15.6" x14ac:dyDescent="0.3">
      <c r="A1" s="44" t="s">
        <v>225</v>
      </c>
    </row>
    <row r="2" spans="1:82" s="5" customFormat="1" x14ac:dyDescent="0.25">
      <c r="A2" s="13" t="s">
        <v>21</v>
      </c>
      <c r="B2" s="92" t="s">
        <v>92</v>
      </c>
      <c r="C2" s="92"/>
      <c r="D2" s="92"/>
      <c r="E2" s="92"/>
      <c r="F2" s="92"/>
      <c r="G2" s="92"/>
      <c r="H2" s="92"/>
      <c r="I2" s="92"/>
      <c r="J2" s="92"/>
      <c r="K2" s="92" t="s">
        <v>224</v>
      </c>
      <c r="L2" s="92"/>
      <c r="M2" s="92"/>
      <c r="N2" s="92"/>
      <c r="O2" s="92"/>
      <c r="P2" s="92"/>
      <c r="Q2" s="92"/>
      <c r="R2" s="92"/>
      <c r="S2" s="92"/>
      <c r="T2" s="92" t="s">
        <v>218</v>
      </c>
      <c r="U2" s="92"/>
      <c r="V2" s="92"/>
      <c r="W2" s="92"/>
      <c r="X2" s="92"/>
      <c r="Y2" s="92"/>
      <c r="Z2" s="92"/>
      <c r="AA2" s="92"/>
      <c r="AB2" s="92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V2" s="28"/>
      <c r="BW2" s="28"/>
      <c r="BX2" s="28"/>
      <c r="BY2" s="28"/>
      <c r="BZ2" s="28"/>
      <c r="CA2" s="28"/>
      <c r="CB2" s="28"/>
      <c r="CC2" s="28"/>
      <c r="CD2" s="28"/>
    </row>
    <row r="3" spans="1:82" s="28" customFormat="1" x14ac:dyDescent="0.25">
      <c r="A3" s="37"/>
      <c r="B3" s="40">
        <v>2010</v>
      </c>
      <c r="C3" s="40">
        <v>2015</v>
      </c>
      <c r="D3" s="40">
        <v>2020</v>
      </c>
      <c r="E3" s="40">
        <v>2025</v>
      </c>
      <c r="F3" s="40">
        <v>2030</v>
      </c>
      <c r="G3" s="40">
        <v>2035</v>
      </c>
      <c r="H3" s="40">
        <v>2040</v>
      </c>
      <c r="I3" s="40">
        <v>2045</v>
      </c>
      <c r="J3" s="40">
        <v>2050</v>
      </c>
      <c r="K3" s="40">
        <v>2010</v>
      </c>
      <c r="L3" s="40">
        <v>2015</v>
      </c>
      <c r="M3" s="40">
        <v>2020</v>
      </c>
      <c r="N3" s="40">
        <v>2025</v>
      </c>
      <c r="O3" s="40">
        <v>2030</v>
      </c>
      <c r="P3" s="40">
        <v>2035</v>
      </c>
      <c r="Q3" s="40">
        <v>2040</v>
      </c>
      <c r="R3" s="40">
        <v>2045</v>
      </c>
      <c r="S3" s="40">
        <v>2050</v>
      </c>
      <c r="T3" s="40">
        <v>2010</v>
      </c>
      <c r="U3" s="40">
        <v>2015</v>
      </c>
      <c r="V3" s="40">
        <v>2020</v>
      </c>
      <c r="W3" s="40">
        <v>2025</v>
      </c>
      <c r="X3" s="40">
        <v>2030</v>
      </c>
      <c r="Y3" s="40">
        <v>2035</v>
      </c>
      <c r="Z3" s="40">
        <v>2040</v>
      </c>
      <c r="AA3" s="40">
        <v>2045</v>
      </c>
      <c r="AB3" s="40">
        <v>2050</v>
      </c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</row>
    <row r="4" spans="1:82" x14ac:dyDescent="0.25">
      <c r="A4" s="10" t="s">
        <v>54</v>
      </c>
      <c r="B4" s="22">
        <v>0</v>
      </c>
      <c r="C4" s="22">
        <v>598.15899912587201</v>
      </c>
      <c r="D4" s="22">
        <v>1064.5843003192656</v>
      </c>
      <c r="E4" s="22">
        <v>1160.5635953651122</v>
      </c>
      <c r="F4" s="22">
        <v>1256.542890410959</v>
      </c>
      <c r="G4" s="22">
        <v>1278.6385461715979</v>
      </c>
      <c r="H4" s="22">
        <v>1302.6405675340443</v>
      </c>
      <c r="I4" s="22">
        <v>1331.0601361947997</v>
      </c>
      <c r="J4" s="22">
        <v>1361.8809977392732</v>
      </c>
      <c r="K4" s="57">
        <v>0</v>
      </c>
      <c r="L4" s="57">
        <v>0</v>
      </c>
      <c r="M4" s="57">
        <v>0</v>
      </c>
      <c r="N4" s="57">
        <v>0</v>
      </c>
      <c r="O4" s="57">
        <v>0</v>
      </c>
      <c r="P4" s="57">
        <v>0</v>
      </c>
      <c r="Q4" s="57">
        <v>0</v>
      </c>
      <c r="R4" s="57">
        <v>0</v>
      </c>
      <c r="S4" s="57">
        <v>0</v>
      </c>
      <c r="T4" s="57">
        <v>0</v>
      </c>
      <c r="U4" s="57">
        <v>0</v>
      </c>
      <c r="V4" s="57">
        <v>0</v>
      </c>
      <c r="W4" s="57">
        <v>0</v>
      </c>
      <c r="X4" s="57">
        <v>0</v>
      </c>
      <c r="Y4" s="57">
        <v>0</v>
      </c>
      <c r="Z4" s="57">
        <v>0</v>
      </c>
      <c r="AA4" s="57">
        <v>0</v>
      </c>
      <c r="AB4" s="57">
        <v>0</v>
      </c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</row>
    <row r="5" spans="1:82" x14ac:dyDescent="0.25">
      <c r="A5" s="10" t="s">
        <v>42</v>
      </c>
      <c r="B5" s="22">
        <v>0</v>
      </c>
      <c r="C5" s="22">
        <v>8026.0273972602708</v>
      </c>
      <c r="D5" s="22">
        <v>8434.251684931507</v>
      </c>
      <c r="E5" s="22">
        <v>8326.7243561643845</v>
      </c>
      <c r="F5" s="22">
        <v>8219.1970273972602</v>
      </c>
      <c r="G5" s="22">
        <v>8472.7765803992079</v>
      </c>
      <c r="H5" s="22">
        <v>8677.3061711217797</v>
      </c>
      <c r="I5" s="22">
        <v>8537.4652041125555</v>
      </c>
      <c r="J5" s="22">
        <v>8308.6587246306226</v>
      </c>
      <c r="K5" s="57">
        <v>1494.7488584474886</v>
      </c>
      <c r="L5" s="57">
        <v>1494.7488584474886</v>
      </c>
      <c r="M5" s="57">
        <v>1494.7488584474886</v>
      </c>
      <c r="N5" s="57">
        <v>1494.7488584474886</v>
      </c>
      <c r="O5" s="57">
        <v>1494.7488584474886</v>
      </c>
      <c r="P5" s="57">
        <v>1494.7488584474886</v>
      </c>
      <c r="Q5" s="57">
        <v>1494.7488584474886</v>
      </c>
      <c r="R5" s="57">
        <v>1494.7488584474886</v>
      </c>
      <c r="S5" s="57">
        <v>1494.7488584474886</v>
      </c>
      <c r="T5" s="57">
        <v>0</v>
      </c>
      <c r="U5" s="57">
        <v>0</v>
      </c>
      <c r="V5" s="57">
        <v>0</v>
      </c>
      <c r="W5" s="57">
        <v>0</v>
      </c>
      <c r="X5" s="57">
        <v>0</v>
      </c>
      <c r="Y5" s="57">
        <v>0</v>
      </c>
      <c r="Z5" s="57">
        <v>0</v>
      </c>
      <c r="AA5" s="57">
        <v>0</v>
      </c>
      <c r="AB5" s="57">
        <v>0</v>
      </c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</row>
    <row r="6" spans="1:82" x14ac:dyDescent="0.25">
      <c r="A6" s="10" t="s">
        <v>48</v>
      </c>
      <c r="B6" s="22">
        <v>0</v>
      </c>
      <c r="C6" s="22">
        <v>1503.08219178082</v>
      </c>
      <c r="D6" s="22">
        <v>1631.7219615068541</v>
      </c>
      <c r="E6" s="22">
        <v>1700.7740437671255</v>
      </c>
      <c r="F6" s="22">
        <v>1769.8261260273971</v>
      </c>
      <c r="G6" s="22">
        <v>1800.9476015737614</v>
      </c>
      <c r="H6" s="22">
        <v>1834.7541710183027</v>
      </c>
      <c r="I6" s="22">
        <v>1874.7828047323464</v>
      </c>
      <c r="J6" s="22">
        <v>1918.1936316960343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7">
        <v>0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7">
        <v>0</v>
      </c>
      <c r="AB6" s="57">
        <v>0</v>
      </c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1:82" x14ac:dyDescent="0.25">
      <c r="A7" s="10" t="s">
        <v>35</v>
      </c>
      <c r="B7" s="22">
        <v>0</v>
      </c>
      <c r="C7" s="22">
        <v>10309.018264840102</v>
      </c>
      <c r="D7" s="22">
        <v>10726.762096643752</v>
      </c>
      <c r="E7" s="22">
        <v>10394.067202157548</v>
      </c>
      <c r="F7" s="22">
        <v>10061.372307671345</v>
      </c>
      <c r="G7" s="22">
        <v>10249.433936861116</v>
      </c>
      <c r="H7" s="22">
        <v>10141.515978743135</v>
      </c>
      <c r="I7" s="22">
        <v>9805.0759775669958</v>
      </c>
      <c r="J7" s="22">
        <v>9532.5768244274532</v>
      </c>
      <c r="K7" s="57">
        <v>0</v>
      </c>
      <c r="L7" s="57">
        <v>0</v>
      </c>
      <c r="M7" s="57">
        <v>0</v>
      </c>
      <c r="N7" s="57">
        <v>0</v>
      </c>
      <c r="O7" s="57">
        <v>0</v>
      </c>
      <c r="P7" s="57">
        <v>0</v>
      </c>
      <c r="Q7" s="57">
        <v>0</v>
      </c>
      <c r="R7" s="57">
        <v>0</v>
      </c>
      <c r="S7" s="57">
        <v>0</v>
      </c>
      <c r="T7" s="57">
        <v>0</v>
      </c>
      <c r="U7" s="57">
        <v>0</v>
      </c>
      <c r="V7" s="57">
        <v>0</v>
      </c>
      <c r="W7" s="57">
        <v>0</v>
      </c>
      <c r="X7" s="57">
        <v>0</v>
      </c>
      <c r="Y7" s="57">
        <v>0</v>
      </c>
      <c r="Z7" s="57">
        <v>0</v>
      </c>
      <c r="AA7" s="57">
        <v>0</v>
      </c>
      <c r="AB7" s="57">
        <v>0</v>
      </c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1:82" x14ac:dyDescent="0.25">
      <c r="A8" s="10" t="s">
        <v>50</v>
      </c>
      <c r="B8" s="22">
        <v>0</v>
      </c>
      <c r="C8" s="22">
        <v>4464.9543378995413</v>
      </c>
      <c r="D8" s="22">
        <v>4517.1096181507</v>
      </c>
      <c r="E8" s="22">
        <v>4318.0595227054837</v>
      </c>
      <c r="F8" s="22">
        <v>4119.0094272602673</v>
      </c>
      <c r="G8" s="22">
        <v>4124.4854836201757</v>
      </c>
      <c r="H8" s="22">
        <v>4263.5481651610517</v>
      </c>
      <c r="I8" s="22">
        <v>4252.0397931826064</v>
      </c>
      <c r="J8" s="22">
        <v>4310.9166235394541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0</v>
      </c>
      <c r="AB8" s="57">
        <v>0</v>
      </c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</row>
    <row r="9" spans="1:82" x14ac:dyDescent="0.25">
      <c r="A9" s="10" t="s">
        <v>43</v>
      </c>
      <c r="B9" s="22">
        <v>0</v>
      </c>
      <c r="C9" s="22">
        <v>7352.1689497716807</v>
      </c>
      <c r="D9" s="22">
        <v>7571.53102739726</v>
      </c>
      <c r="E9" s="22">
        <v>7468.444075342466</v>
      </c>
      <c r="F9" s="22">
        <v>7365.3571232876711</v>
      </c>
      <c r="G9" s="22">
        <v>7592.5939154946727</v>
      </c>
      <c r="H9" s="22">
        <v>7775.8762328463672</v>
      </c>
      <c r="I9" s="22">
        <v>7650.5624510918269</v>
      </c>
      <c r="J9" s="22">
        <v>7445.5252159593547</v>
      </c>
      <c r="K9" s="57">
        <v>1974.4292237442924</v>
      </c>
      <c r="L9" s="57">
        <v>1974.4292237442924</v>
      </c>
      <c r="M9" s="57">
        <v>1974.4292237442924</v>
      </c>
      <c r="N9" s="57">
        <v>1974.4292237442924</v>
      </c>
      <c r="O9" s="57">
        <v>1974.4292237442924</v>
      </c>
      <c r="P9" s="57">
        <v>1974.4292237442924</v>
      </c>
      <c r="Q9" s="57">
        <v>1974.4292237442924</v>
      </c>
      <c r="R9" s="57">
        <v>1974.4292237442924</v>
      </c>
      <c r="S9" s="57">
        <v>1974.4292237442924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</row>
    <row r="10" spans="1:82" x14ac:dyDescent="0.25">
      <c r="A10" s="10" t="s">
        <v>37</v>
      </c>
      <c r="B10" s="22">
        <v>0</v>
      </c>
      <c r="C10" s="22">
        <v>7243.1506849315001</v>
      </c>
      <c r="D10" s="22">
        <v>7881.3059344520716</v>
      </c>
      <c r="E10" s="22">
        <v>7933.770253904122</v>
      </c>
      <c r="F10" s="22">
        <v>7986.2345733561724</v>
      </c>
      <c r="G10" s="22">
        <v>7998.5824077157067</v>
      </c>
      <c r="H10" s="22">
        <v>8222.0648423638595</v>
      </c>
      <c r="I10" s="22">
        <v>8328.9507338197764</v>
      </c>
      <c r="J10" s="22">
        <v>8293.9074682245955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7">
        <v>0</v>
      </c>
      <c r="V10" s="57">
        <v>0</v>
      </c>
      <c r="W10" s="57">
        <v>0</v>
      </c>
      <c r="X10" s="57">
        <v>0</v>
      </c>
      <c r="Y10" s="57">
        <v>0</v>
      </c>
      <c r="Z10" s="57">
        <v>0</v>
      </c>
      <c r="AA10" s="57">
        <v>0</v>
      </c>
      <c r="AB10" s="57">
        <v>0</v>
      </c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</row>
    <row r="11" spans="1:82" x14ac:dyDescent="0.25">
      <c r="A11" s="10" t="s">
        <v>33</v>
      </c>
      <c r="B11" s="22">
        <v>0</v>
      </c>
      <c r="C11" s="22">
        <v>62054.79452054789</v>
      </c>
      <c r="D11" s="22">
        <v>62386.797537671162</v>
      </c>
      <c r="E11" s="22">
        <v>60879.185406472432</v>
      </c>
      <c r="F11" s="22">
        <v>59371.573275273695</v>
      </c>
      <c r="G11" s="22">
        <v>57918.919498632837</v>
      </c>
      <c r="H11" s="22">
        <v>57376.777003208525</v>
      </c>
      <c r="I11" s="22">
        <v>56572.207261433796</v>
      </c>
      <c r="J11" s="22">
        <v>55814.456866343426</v>
      </c>
      <c r="K11" s="57">
        <v>5.7077625570776259E-2</v>
      </c>
      <c r="L11" s="57">
        <v>5.7077625570776259E-2</v>
      </c>
      <c r="M11" s="57">
        <v>5.7077625570776259E-2</v>
      </c>
      <c r="N11" s="57">
        <v>5.7077625570776259E-2</v>
      </c>
      <c r="O11" s="57">
        <v>5.7077625570776259E-2</v>
      </c>
      <c r="P11" s="57">
        <v>5.7077625570776259E-2</v>
      </c>
      <c r="Q11" s="57">
        <v>5.7077625570776259E-2</v>
      </c>
      <c r="R11" s="57">
        <v>5.7077625570776259E-2</v>
      </c>
      <c r="S11" s="57">
        <v>5.7077625570776259E-2</v>
      </c>
      <c r="T11" s="57">
        <v>600</v>
      </c>
      <c r="U11" s="57">
        <v>600</v>
      </c>
      <c r="V11" s="57">
        <v>600</v>
      </c>
      <c r="W11" s="57">
        <v>600</v>
      </c>
      <c r="X11" s="57">
        <v>600</v>
      </c>
      <c r="Y11" s="57">
        <v>600</v>
      </c>
      <c r="Z11" s="57">
        <v>600</v>
      </c>
      <c r="AA11" s="57">
        <v>600</v>
      </c>
      <c r="AB11" s="57">
        <v>600</v>
      </c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</row>
    <row r="12" spans="1:82" x14ac:dyDescent="0.25">
      <c r="A12" s="10" t="s">
        <v>30</v>
      </c>
      <c r="B12" s="22">
        <v>0</v>
      </c>
      <c r="C12" s="22">
        <v>4073.6301369862999</v>
      </c>
      <c r="D12" s="22">
        <v>4269.10354972603</v>
      </c>
      <c r="E12" s="22">
        <v>4459.9382245890447</v>
      </c>
      <c r="F12" s="22">
        <v>4650.7728994520594</v>
      </c>
      <c r="G12" s="22">
        <v>4704.8982678730554</v>
      </c>
      <c r="H12" s="22">
        <v>4739.2847269073745</v>
      </c>
      <c r="I12" s="22">
        <v>4747.5113366646337</v>
      </c>
      <c r="J12" s="22">
        <v>4475.2123963951071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  <c r="T12" s="57">
        <v>1250</v>
      </c>
      <c r="U12" s="57">
        <v>1250</v>
      </c>
      <c r="V12" s="57">
        <v>1250</v>
      </c>
      <c r="W12" s="57">
        <v>1250</v>
      </c>
      <c r="X12" s="57">
        <v>1250</v>
      </c>
      <c r="Y12" s="57">
        <v>1250</v>
      </c>
      <c r="Z12" s="57">
        <v>1250</v>
      </c>
      <c r="AA12" s="57">
        <v>1250</v>
      </c>
      <c r="AB12" s="57">
        <v>1250</v>
      </c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</row>
    <row r="13" spans="1:82" x14ac:dyDescent="0.25">
      <c r="A13" s="10" t="s">
        <v>49</v>
      </c>
      <c r="B13" s="22">
        <v>0</v>
      </c>
      <c r="C13" s="22">
        <v>32077.625570776203</v>
      </c>
      <c r="D13" s="22">
        <v>32966.847201301403</v>
      </c>
      <c r="E13" s="22">
        <v>37745.363455171275</v>
      </c>
      <c r="F13" s="22">
        <v>42523.879709041154</v>
      </c>
      <c r="G13" s="22">
        <v>43759.985179960961</v>
      </c>
      <c r="H13" s="22">
        <v>44230.94622252362</v>
      </c>
      <c r="I13" s="22">
        <v>45891.250833299368</v>
      </c>
      <c r="J13" s="22">
        <v>43354.325140040208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57">
        <v>1750</v>
      </c>
      <c r="U13" s="57">
        <v>1750</v>
      </c>
      <c r="V13" s="57">
        <v>1750</v>
      </c>
      <c r="W13" s="57">
        <v>1750</v>
      </c>
      <c r="X13" s="57">
        <v>1750</v>
      </c>
      <c r="Y13" s="57">
        <v>1750</v>
      </c>
      <c r="Z13" s="57">
        <v>1750</v>
      </c>
      <c r="AA13" s="57">
        <v>1750</v>
      </c>
      <c r="AB13" s="57">
        <v>1750</v>
      </c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</row>
    <row r="14" spans="1:82" x14ac:dyDescent="0.25">
      <c r="A14" s="10" t="s">
        <v>28</v>
      </c>
      <c r="B14" s="22">
        <v>0</v>
      </c>
      <c r="C14" s="22">
        <v>10536.5296803652</v>
      </c>
      <c r="D14" s="22">
        <v>10531.60747260274</v>
      </c>
      <c r="E14" s="22">
        <v>10214.241342465753</v>
      </c>
      <c r="F14" s="82">
        <v>9896.8752123287686</v>
      </c>
      <c r="G14" s="22">
        <v>9772.7325535788859</v>
      </c>
      <c r="H14" s="22">
        <v>9935.276564035501</v>
      </c>
      <c r="I14" s="22">
        <v>10017.328778971108</v>
      </c>
      <c r="J14" s="22">
        <v>9917.5912589585751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</row>
    <row r="15" spans="1:82" x14ac:dyDescent="0.25">
      <c r="A15" s="10" t="s">
        <v>36</v>
      </c>
      <c r="B15" s="22">
        <v>0</v>
      </c>
      <c r="C15" s="22">
        <v>57397.260273972497</v>
      </c>
      <c r="D15" s="22">
        <v>57046.508780767275</v>
      </c>
      <c r="E15" s="22">
        <v>56511.663596479557</v>
      </c>
      <c r="F15" s="82">
        <v>55976.818412191846</v>
      </c>
      <c r="G15" s="22">
        <v>57763.499962646369</v>
      </c>
      <c r="H15" s="22">
        <v>58733.121289154813</v>
      </c>
      <c r="I15" s="22">
        <v>57863.217119247362</v>
      </c>
      <c r="J15" s="22">
        <v>56212.158401356726</v>
      </c>
      <c r="K15" s="57">
        <v>1722.8310502283105</v>
      </c>
      <c r="L15" s="57">
        <v>1722.8310502283105</v>
      </c>
      <c r="M15" s="57">
        <v>1722.8310502283105</v>
      </c>
      <c r="N15" s="57">
        <v>1722.8310502283105</v>
      </c>
      <c r="O15" s="57">
        <v>1722.8310502283105</v>
      </c>
      <c r="P15" s="57">
        <v>1722.8310502283105</v>
      </c>
      <c r="Q15" s="57">
        <v>1722.8310502283105</v>
      </c>
      <c r="R15" s="57">
        <v>1722.8310502283105</v>
      </c>
      <c r="S15" s="57">
        <v>1722.8310502283105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</row>
    <row r="16" spans="1:82" x14ac:dyDescent="0.25">
      <c r="A16" s="10" t="s">
        <v>55</v>
      </c>
      <c r="B16" s="22">
        <v>0</v>
      </c>
      <c r="C16" s="22">
        <v>6084.474885844741</v>
      </c>
      <c r="D16" s="22">
        <v>6284.9394726027394</v>
      </c>
      <c r="E16" s="22">
        <v>5928.2638948972708</v>
      </c>
      <c r="F16" s="22">
        <v>5571.5883171918013</v>
      </c>
      <c r="G16" s="22">
        <v>5648.364797637646</v>
      </c>
      <c r="H16" s="22">
        <v>5671.731893944394</v>
      </c>
      <c r="I16" s="22">
        <v>5656.4909394802271</v>
      </c>
      <c r="J16" s="22">
        <v>5554.3279516363464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57">
        <v>0</v>
      </c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</row>
    <row r="17" spans="1:55" x14ac:dyDescent="0.25">
      <c r="A17" s="10" t="s">
        <v>47</v>
      </c>
      <c r="B17" s="22">
        <v>0</v>
      </c>
      <c r="C17" s="22">
        <v>2248.8584474885802</v>
      </c>
      <c r="D17" s="22">
        <v>2468.432898493154</v>
      </c>
      <c r="E17" s="22">
        <v>2495.7028936643801</v>
      </c>
      <c r="F17" s="22">
        <v>2522.9728888356058</v>
      </c>
      <c r="G17" s="22">
        <v>2503.2393336650171</v>
      </c>
      <c r="H17" s="22">
        <v>2466.122299796838</v>
      </c>
      <c r="I17" s="22">
        <v>2421.564644416967</v>
      </c>
      <c r="J17" s="22">
        <v>2344.1109037617953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57">
        <v>0</v>
      </c>
      <c r="T17" s="57">
        <v>0</v>
      </c>
      <c r="U17" s="57">
        <v>0</v>
      </c>
      <c r="V17" s="57">
        <v>0</v>
      </c>
      <c r="W17" s="57">
        <v>0</v>
      </c>
      <c r="X17" s="57">
        <v>0</v>
      </c>
      <c r="Y17" s="57">
        <v>0</v>
      </c>
      <c r="Z17" s="57">
        <v>0</v>
      </c>
      <c r="AA17" s="57">
        <v>0</v>
      </c>
      <c r="AB17" s="57">
        <v>0</v>
      </c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</row>
    <row r="18" spans="1:55" x14ac:dyDescent="0.25">
      <c r="A18" s="10" t="s">
        <v>40</v>
      </c>
      <c r="B18" s="22">
        <v>0</v>
      </c>
      <c r="C18" s="22">
        <v>4895.5479452054697</v>
      </c>
      <c r="D18" s="22">
        <v>5075.7808230822029</v>
      </c>
      <c r="E18" s="22">
        <v>5151.9760724657563</v>
      </c>
      <c r="F18" s="22">
        <v>5228.1713218493096</v>
      </c>
      <c r="G18" s="22">
        <v>5532.0608653255458</v>
      </c>
      <c r="H18" s="22">
        <v>5705.6336556994329</v>
      </c>
      <c r="I18" s="22">
        <v>5814.9031996888689</v>
      </c>
      <c r="J18" s="22">
        <v>5889.8990438397732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</row>
    <row r="19" spans="1:55" x14ac:dyDescent="0.25">
      <c r="A19" s="10" t="s">
        <v>31</v>
      </c>
      <c r="B19" s="22">
        <v>0</v>
      </c>
      <c r="C19" s="22">
        <v>3418.4931506849298</v>
      </c>
      <c r="D19" s="22">
        <v>3204.5704789726101</v>
      </c>
      <c r="E19" s="22">
        <v>3439.1955894863058</v>
      </c>
      <c r="F19" s="22">
        <v>3673.8207000000011</v>
      </c>
      <c r="G19" s="22">
        <v>3994.4263986172568</v>
      </c>
      <c r="H19" s="22">
        <v>4333.007448651867</v>
      </c>
      <c r="I19" s="22">
        <v>4417.4735632268867</v>
      </c>
      <c r="J19" s="22">
        <v>4166.8771487200938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  <c r="T19" s="57">
        <v>650</v>
      </c>
      <c r="U19" s="57">
        <v>650</v>
      </c>
      <c r="V19" s="57">
        <v>650</v>
      </c>
      <c r="W19" s="57">
        <v>650</v>
      </c>
      <c r="X19" s="57">
        <v>650</v>
      </c>
      <c r="Y19" s="57">
        <v>650</v>
      </c>
      <c r="Z19" s="57">
        <v>650</v>
      </c>
      <c r="AA19" s="57">
        <v>650</v>
      </c>
      <c r="AB19" s="57">
        <v>650</v>
      </c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</row>
    <row r="20" spans="1:55" x14ac:dyDescent="0.25">
      <c r="A20" s="10" t="s">
        <v>44</v>
      </c>
      <c r="B20" s="22">
        <v>0</v>
      </c>
      <c r="C20" s="22">
        <v>41314.726027397199</v>
      </c>
      <c r="D20" s="22">
        <v>38193.130031575412</v>
      </c>
      <c r="E20" s="22">
        <v>37259.5014291439</v>
      </c>
      <c r="F20" s="22">
        <v>36325.872826712381</v>
      </c>
      <c r="G20" s="22">
        <v>37568.332136665093</v>
      </c>
      <c r="H20" s="22">
        <v>38071.995021899042</v>
      </c>
      <c r="I20" s="22">
        <v>39130.612987259257</v>
      </c>
      <c r="J20" s="22">
        <v>40177.955943413712</v>
      </c>
      <c r="K20" s="57">
        <v>2728.538812785388</v>
      </c>
      <c r="L20" s="57">
        <v>2728.538812785388</v>
      </c>
      <c r="M20" s="57">
        <v>2728.538812785388</v>
      </c>
      <c r="N20" s="57">
        <v>2728.538812785388</v>
      </c>
      <c r="O20" s="57">
        <v>2728.538812785388</v>
      </c>
      <c r="P20" s="57">
        <v>2728.538812785388</v>
      </c>
      <c r="Q20" s="57">
        <v>2728.538812785388</v>
      </c>
      <c r="R20" s="57">
        <v>2728.538812785388</v>
      </c>
      <c r="S20" s="57">
        <v>2728.538812785388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</row>
    <row r="21" spans="1:55" x14ac:dyDescent="0.25">
      <c r="A21" s="10" t="s">
        <v>38</v>
      </c>
      <c r="B21" s="22">
        <v>0</v>
      </c>
      <c r="C21" s="22">
        <v>929.56621004566205</v>
      </c>
      <c r="D21" s="22">
        <v>833.43964212328933</v>
      </c>
      <c r="E21" s="22">
        <v>863.69143147259786</v>
      </c>
      <c r="F21" s="22">
        <v>893.94322082190638</v>
      </c>
      <c r="G21" s="22">
        <v>923.06423582807804</v>
      </c>
      <c r="H21" s="22">
        <v>941.2995259469883</v>
      </c>
      <c r="I21" s="22">
        <v>897.59154089774654</v>
      </c>
      <c r="J21" s="22">
        <v>879.23156144055804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</row>
    <row r="22" spans="1:55" x14ac:dyDescent="0.25">
      <c r="A22" s="10" t="s">
        <v>51</v>
      </c>
      <c r="B22" s="22">
        <v>0</v>
      </c>
      <c r="C22" s="22">
        <v>417.03773255212604</v>
      </c>
      <c r="D22" s="22">
        <v>489.7488594520471</v>
      </c>
      <c r="E22" s="22">
        <v>428.40778157533822</v>
      </c>
      <c r="F22" s="22">
        <v>367.06670369862934</v>
      </c>
      <c r="G22" s="22">
        <v>373.52138151982484</v>
      </c>
      <c r="H22" s="22">
        <v>380.5329550449722</v>
      </c>
      <c r="I22" s="22">
        <v>388.83500145218113</v>
      </c>
      <c r="J22" s="22">
        <v>397.83852384573964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57">
        <v>0</v>
      </c>
      <c r="U22" s="57">
        <v>0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</row>
    <row r="23" spans="1:55" x14ac:dyDescent="0.25">
      <c r="A23" s="10" t="s">
        <v>53</v>
      </c>
      <c r="B23" s="22">
        <v>0</v>
      </c>
      <c r="C23" s="22">
        <v>1242.1232876712299</v>
      </c>
      <c r="D23" s="22">
        <v>1078.4532168493115</v>
      </c>
      <c r="E23" s="22">
        <v>1187.5307488356148</v>
      </c>
      <c r="F23" s="22">
        <v>1296.6082808219178</v>
      </c>
      <c r="G23" s="22">
        <v>1319.4084657165772</v>
      </c>
      <c r="H23" s="22">
        <v>1344.1758014696957</v>
      </c>
      <c r="I23" s="22">
        <v>1373.501539846106</v>
      </c>
      <c r="J23" s="22">
        <v>1405.3051373242306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</row>
    <row r="24" spans="1:55" x14ac:dyDescent="0.25">
      <c r="A24" s="10" t="s">
        <v>34</v>
      </c>
      <c r="B24" s="22">
        <v>0</v>
      </c>
      <c r="C24" s="22">
        <v>14023.744292237398</v>
      </c>
      <c r="D24" s="22">
        <v>13517.46248609591</v>
      </c>
      <c r="E24" s="22">
        <v>13553.63833530822</v>
      </c>
      <c r="F24" s="22">
        <v>13589.814184520528</v>
      </c>
      <c r="G24" s="22">
        <v>13687.873197078861</v>
      </c>
      <c r="H24" s="22">
        <v>13980.956606446318</v>
      </c>
      <c r="I24" s="22">
        <v>13967.647147342026</v>
      </c>
      <c r="J24" s="22">
        <v>13861.374938231194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250</v>
      </c>
      <c r="U24" s="57">
        <v>250</v>
      </c>
      <c r="V24" s="57">
        <v>250</v>
      </c>
      <c r="W24" s="57">
        <v>250</v>
      </c>
      <c r="X24" s="57">
        <v>250</v>
      </c>
      <c r="Y24" s="57">
        <v>250</v>
      </c>
      <c r="Z24" s="57">
        <v>250</v>
      </c>
      <c r="AA24" s="57">
        <v>250</v>
      </c>
      <c r="AB24" s="57">
        <v>250</v>
      </c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</row>
    <row r="25" spans="1:55" x14ac:dyDescent="0.25">
      <c r="A25" s="10" t="s">
        <v>27</v>
      </c>
      <c r="B25" s="22">
        <v>0</v>
      </c>
      <c r="C25" s="22">
        <v>15068.493150684903</v>
      </c>
      <c r="D25" s="22">
        <v>15363.608221164433</v>
      </c>
      <c r="E25" s="22">
        <v>15882.183794897282</v>
      </c>
      <c r="F25" s="22">
        <v>16400.759368630133</v>
      </c>
      <c r="G25" s="22">
        <v>16055.18542600095</v>
      </c>
      <c r="H25" s="22">
        <v>15681.544354381396</v>
      </c>
      <c r="I25" s="22">
        <v>15498.705104482982</v>
      </c>
      <c r="J25" s="22">
        <v>15233.942811159468</v>
      </c>
      <c r="K25" s="57">
        <v>10771.100309323907</v>
      </c>
      <c r="L25" s="57">
        <v>10771.100309323907</v>
      </c>
      <c r="M25" s="57">
        <v>10771.100309323907</v>
      </c>
      <c r="N25" s="57">
        <v>10771.100309323907</v>
      </c>
      <c r="O25" s="57">
        <v>10771.100309323907</v>
      </c>
      <c r="P25" s="57">
        <v>10771.100309323907</v>
      </c>
      <c r="Q25" s="57">
        <v>10771.100309323907</v>
      </c>
      <c r="R25" s="57">
        <v>10771.100309323907</v>
      </c>
      <c r="S25" s="57">
        <v>10771.100309323907</v>
      </c>
      <c r="T25" s="57">
        <v>6900</v>
      </c>
      <c r="U25" s="57">
        <v>6900</v>
      </c>
      <c r="V25" s="57">
        <v>6900</v>
      </c>
      <c r="W25" s="57">
        <v>6900</v>
      </c>
      <c r="X25" s="57">
        <v>6900</v>
      </c>
      <c r="Y25" s="57">
        <v>6900</v>
      </c>
      <c r="Z25" s="57">
        <v>6900</v>
      </c>
      <c r="AA25" s="57">
        <v>6900</v>
      </c>
      <c r="AB25" s="57">
        <v>6900</v>
      </c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</row>
    <row r="26" spans="1:55" x14ac:dyDescent="0.25">
      <c r="A26" s="10" t="s">
        <v>32</v>
      </c>
      <c r="B26" s="22">
        <v>0</v>
      </c>
      <c r="C26" s="22">
        <v>18509.1324200913</v>
      </c>
      <c r="D26" s="22">
        <v>18955.652986301371</v>
      </c>
      <c r="E26" s="22">
        <v>18815.469807945228</v>
      </c>
      <c r="F26" s="22">
        <v>18675.286629589089</v>
      </c>
      <c r="G26" s="22">
        <v>19276.871827327548</v>
      </c>
      <c r="H26" s="22">
        <v>19808.634216129292</v>
      </c>
      <c r="I26" s="22">
        <v>20104.357472113763</v>
      </c>
      <c r="J26" s="22">
        <v>19213.57949218911</v>
      </c>
      <c r="K26" s="57">
        <v>0</v>
      </c>
      <c r="L26" s="57">
        <v>0</v>
      </c>
      <c r="M26" s="57">
        <v>0</v>
      </c>
      <c r="N26" s="57">
        <v>0</v>
      </c>
      <c r="O26" s="57">
        <v>0</v>
      </c>
      <c r="P26" s="57">
        <v>0</v>
      </c>
      <c r="Q26" s="57">
        <v>0</v>
      </c>
      <c r="R26" s="57">
        <v>0</v>
      </c>
      <c r="S26" s="57">
        <v>0</v>
      </c>
      <c r="T26" s="57">
        <v>1750</v>
      </c>
      <c r="U26" s="57">
        <v>1750</v>
      </c>
      <c r="V26" s="57">
        <v>1750</v>
      </c>
      <c r="W26" s="57">
        <v>1750</v>
      </c>
      <c r="X26" s="57">
        <v>1750</v>
      </c>
      <c r="Y26" s="57">
        <v>1750</v>
      </c>
      <c r="Z26" s="57">
        <v>1750</v>
      </c>
      <c r="AA26" s="57">
        <v>1750</v>
      </c>
      <c r="AB26" s="57">
        <v>1750</v>
      </c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</row>
    <row r="27" spans="1:55" x14ac:dyDescent="0.25">
      <c r="A27" s="10" t="s">
        <v>52</v>
      </c>
      <c r="B27" s="22">
        <v>0</v>
      </c>
      <c r="C27" s="22">
        <v>6223.7442922374403</v>
      </c>
      <c r="D27" s="22">
        <v>5893.4549295205534</v>
      </c>
      <c r="E27" s="22">
        <v>6292.001408253429</v>
      </c>
      <c r="F27" s="22">
        <v>6690.5478869863045</v>
      </c>
      <c r="G27" s="22">
        <v>6902.6149548343274</v>
      </c>
      <c r="H27" s="22">
        <v>7010.6776659974066</v>
      </c>
      <c r="I27" s="22">
        <v>7130.6530402609424</v>
      </c>
      <c r="J27" s="22">
        <v>7137.3923741811841</v>
      </c>
      <c r="K27" s="57">
        <v>0</v>
      </c>
      <c r="L27" s="57">
        <v>0</v>
      </c>
      <c r="M27" s="57">
        <v>0</v>
      </c>
      <c r="N27" s="57">
        <v>0</v>
      </c>
      <c r="O27" s="57">
        <v>0</v>
      </c>
      <c r="P27" s="57">
        <v>0</v>
      </c>
      <c r="Q27" s="57">
        <v>0</v>
      </c>
      <c r="R27" s="57">
        <v>0</v>
      </c>
      <c r="S27" s="57">
        <v>0</v>
      </c>
      <c r="T27" s="57">
        <v>0</v>
      </c>
      <c r="U27" s="57">
        <v>0</v>
      </c>
      <c r="V27" s="57">
        <v>0</v>
      </c>
      <c r="W27" s="57">
        <v>0</v>
      </c>
      <c r="X27" s="57">
        <v>0</v>
      </c>
      <c r="Y27" s="57">
        <v>0</v>
      </c>
      <c r="Z27" s="57">
        <v>0</v>
      </c>
      <c r="AA27" s="57">
        <v>0</v>
      </c>
      <c r="AB27" s="57">
        <v>0</v>
      </c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</row>
    <row r="28" spans="1:55" x14ac:dyDescent="0.25">
      <c r="A28" s="10" t="s">
        <v>41</v>
      </c>
      <c r="B28" s="22">
        <v>0</v>
      </c>
      <c r="C28" s="22">
        <v>6919.3732876712302</v>
      </c>
      <c r="D28" s="22">
        <v>6385.3573443150708</v>
      </c>
      <c r="E28" s="22">
        <v>6459.0545123972697</v>
      </c>
      <c r="F28" s="22">
        <v>6532.7516804794677</v>
      </c>
      <c r="G28" s="22">
        <v>6647.6267344096987</v>
      </c>
      <c r="H28" s="22">
        <v>6772.4129606396236</v>
      </c>
      <c r="I28" s="22">
        <v>6920.1659632182536</v>
      </c>
      <c r="J28" s="22">
        <v>7080.4032592031353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57">
        <v>0</v>
      </c>
      <c r="U28" s="57">
        <v>0</v>
      </c>
      <c r="V28" s="57">
        <v>0</v>
      </c>
      <c r="W28" s="57">
        <v>0</v>
      </c>
      <c r="X28" s="57">
        <v>0</v>
      </c>
      <c r="Y28" s="57">
        <v>0</v>
      </c>
      <c r="Z28" s="57">
        <v>0</v>
      </c>
      <c r="AA28" s="57">
        <v>0</v>
      </c>
      <c r="AB28" s="57">
        <v>0</v>
      </c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</row>
    <row r="29" spans="1:55" x14ac:dyDescent="0.25">
      <c r="A29" s="10" t="s">
        <v>46</v>
      </c>
      <c r="B29" s="22">
        <v>0</v>
      </c>
      <c r="C29" s="22">
        <v>4944.3162100456602</v>
      </c>
      <c r="D29" s="22">
        <v>4868.0849753424664</v>
      </c>
      <c r="E29" s="22">
        <v>4637.3316020205339</v>
      </c>
      <c r="F29" s="22">
        <v>4406.5782286986014</v>
      </c>
      <c r="G29" s="22">
        <v>4484.065623969127</v>
      </c>
      <c r="H29" s="22">
        <v>4568.2384648547477</v>
      </c>
      <c r="I29" s="22">
        <v>4667.9032303674658</v>
      </c>
      <c r="J29" s="22">
        <v>4775.9891051179784</v>
      </c>
      <c r="K29" s="57">
        <v>0</v>
      </c>
      <c r="L29" s="57">
        <v>0</v>
      </c>
      <c r="M29" s="57">
        <v>0</v>
      </c>
      <c r="N29" s="57">
        <v>0</v>
      </c>
      <c r="O29" s="57">
        <v>0</v>
      </c>
      <c r="P29" s="57">
        <v>0</v>
      </c>
      <c r="Q29" s="57">
        <v>0</v>
      </c>
      <c r="R29" s="57">
        <v>0</v>
      </c>
      <c r="S29" s="57">
        <v>0</v>
      </c>
      <c r="T29" s="57">
        <v>0</v>
      </c>
      <c r="U29" s="57">
        <v>0</v>
      </c>
      <c r="V29" s="57">
        <v>0</v>
      </c>
      <c r="W29" s="57">
        <v>0</v>
      </c>
      <c r="X29" s="57">
        <v>0</v>
      </c>
      <c r="Y29" s="57">
        <v>0</v>
      </c>
      <c r="Z29" s="57">
        <v>0</v>
      </c>
      <c r="AA29" s="57">
        <v>0</v>
      </c>
      <c r="AB29" s="57">
        <v>0</v>
      </c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</row>
    <row r="30" spans="1:55" x14ac:dyDescent="0.25">
      <c r="A30" s="10" t="s">
        <v>29</v>
      </c>
      <c r="B30" s="22">
        <v>0</v>
      </c>
      <c r="C30" s="22">
        <v>17477.1689497716</v>
      </c>
      <c r="D30" s="22">
        <v>17087.848934520611</v>
      </c>
      <c r="E30" s="22">
        <v>16184.52946907538</v>
      </c>
      <c r="F30" s="22">
        <v>15281.210003630149</v>
      </c>
      <c r="G30" s="22">
        <v>14959.225644832768</v>
      </c>
      <c r="H30" s="22">
        <v>14611.090076651619</v>
      </c>
      <c r="I30" s="22">
        <v>14440.731807756561</v>
      </c>
      <c r="J30" s="22">
        <v>14194.042729868072</v>
      </c>
      <c r="K30" s="57">
        <v>2084.0379953774172</v>
      </c>
      <c r="L30" s="57">
        <v>2084.0379953774172</v>
      </c>
      <c r="M30" s="57">
        <v>2084.0379953774172</v>
      </c>
      <c r="N30" s="57">
        <v>2084.0379953774172</v>
      </c>
      <c r="O30" s="57">
        <v>2084.0379953774172</v>
      </c>
      <c r="P30" s="57">
        <v>2084.0379953774172</v>
      </c>
      <c r="Q30" s="57">
        <v>2084.0379953774172</v>
      </c>
      <c r="R30" s="57">
        <v>2084.0379953774172</v>
      </c>
      <c r="S30" s="57">
        <v>2084.0379953774172</v>
      </c>
      <c r="T30" s="57">
        <v>0</v>
      </c>
      <c r="U30" s="57">
        <v>0</v>
      </c>
      <c r="V30" s="57">
        <v>0</v>
      </c>
      <c r="W30" s="57">
        <v>0</v>
      </c>
      <c r="X30" s="57">
        <v>0</v>
      </c>
      <c r="Y30" s="57">
        <v>0</v>
      </c>
      <c r="Z30" s="57">
        <v>0</v>
      </c>
      <c r="AA30" s="57">
        <v>0</v>
      </c>
      <c r="AB30" s="57">
        <v>0</v>
      </c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</row>
    <row r="31" spans="1:55" x14ac:dyDescent="0.25">
      <c r="A31" s="10" t="s">
        <v>45</v>
      </c>
      <c r="B31" s="22">
        <v>0</v>
      </c>
      <c r="C31" s="22">
        <v>1672.9452054794501</v>
      </c>
      <c r="D31" s="22">
        <v>1640.4204726027397</v>
      </c>
      <c r="E31" s="22">
        <v>1701.0901739041092</v>
      </c>
      <c r="F31" s="22">
        <v>1761.7598752054785</v>
      </c>
      <c r="G31" s="22">
        <v>1747.9801846473435</v>
      </c>
      <c r="H31" s="22">
        <v>1722.0618320384215</v>
      </c>
      <c r="I31" s="22">
        <v>1690.9477880751033</v>
      </c>
      <c r="J31" s="22">
        <v>1636.8628262133755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>
        <v>0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</row>
    <row r="32" spans="1:55" x14ac:dyDescent="0.25">
      <c r="A32" s="10" t="s">
        <v>39</v>
      </c>
      <c r="B32" s="22">
        <v>0</v>
      </c>
      <c r="C32" s="22">
        <v>3329.9086757990804</v>
      </c>
      <c r="D32" s="22">
        <v>3319.1309045205453</v>
      </c>
      <c r="E32" s="22">
        <v>3426.8359007534227</v>
      </c>
      <c r="F32" s="22">
        <v>3534.5408969862997</v>
      </c>
      <c r="G32" s="22">
        <v>3503.606235908604</v>
      </c>
      <c r="H32" s="22">
        <v>3509.9129076219765</v>
      </c>
      <c r="I32" s="22">
        <v>3475.6237841566426</v>
      </c>
      <c r="J32" s="22">
        <v>3503.0835329661027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</row>
    <row r="33" spans="1:82" x14ac:dyDescent="0.25">
      <c r="A33" s="10" t="s">
        <v>56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</row>
    <row r="34" spans="1:82" x14ac:dyDescent="0.25">
      <c r="A34" s="10" t="s">
        <v>26</v>
      </c>
      <c r="B34" s="22">
        <v>0</v>
      </c>
      <c r="C34" s="22">
        <v>37211.700913242006</v>
      </c>
      <c r="D34" s="22">
        <v>38969.127828767123</v>
      </c>
      <c r="E34" s="22">
        <v>40173.364804794517</v>
      </c>
      <c r="F34" s="22">
        <v>41377.601780821919</v>
      </c>
      <c r="G34" s="22">
        <v>41774.689229333657</v>
      </c>
      <c r="H34" s="22">
        <v>42596.406445215296</v>
      </c>
      <c r="I34" s="22">
        <v>43132.162827740009</v>
      </c>
      <c r="J34" s="22">
        <v>42530.271562905989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57">
        <v>11000</v>
      </c>
      <c r="U34" s="57">
        <v>11000</v>
      </c>
      <c r="V34" s="57">
        <v>11000</v>
      </c>
      <c r="W34" s="57">
        <v>11000</v>
      </c>
      <c r="X34" s="57">
        <v>11000</v>
      </c>
      <c r="Y34" s="57">
        <v>11000</v>
      </c>
      <c r="Z34" s="57">
        <v>11000</v>
      </c>
      <c r="AA34" s="57">
        <v>11000</v>
      </c>
      <c r="AB34" s="57">
        <v>11000</v>
      </c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</row>
    <row r="35" spans="1:82" x14ac:dyDescent="0.25">
      <c r="A35" s="24" t="s">
        <v>65</v>
      </c>
      <c r="B35" s="22">
        <v>0</v>
      </c>
      <c r="C35" s="22">
        <v>1114.7260273972599</v>
      </c>
      <c r="D35" s="22">
        <v>1089.3303897260241</v>
      </c>
      <c r="E35" s="22">
        <v>1099.8047103424656</v>
      </c>
      <c r="F35" s="22">
        <v>1110.2790309589068</v>
      </c>
      <c r="G35" s="22">
        <v>1117.2945549903682</v>
      </c>
      <c r="H35" s="22">
        <v>1134.5451405306312</v>
      </c>
      <c r="I35" s="22">
        <v>1133.60147471503</v>
      </c>
      <c r="J35" s="22">
        <v>1131.4000429308564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57">
        <v>0</v>
      </c>
      <c r="AA35" s="57">
        <v>0</v>
      </c>
      <c r="AB35" s="57">
        <v>0</v>
      </c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</row>
    <row r="36" spans="1:82" x14ac:dyDescent="0.25">
      <c r="A36" s="24" t="s">
        <v>67</v>
      </c>
      <c r="B36" s="22">
        <v>0</v>
      </c>
      <c r="C36" s="22">
        <v>1280.5936073059299</v>
      </c>
      <c r="D36" s="22">
        <v>1351.5404681506914</v>
      </c>
      <c r="E36" s="22">
        <v>1274.6451494520597</v>
      </c>
      <c r="F36" s="22">
        <v>1197.7498307534283</v>
      </c>
      <c r="G36" s="22">
        <v>1187.1959519185307</v>
      </c>
      <c r="H36" s="22">
        <v>1235.8268271544414</v>
      </c>
      <c r="I36" s="22">
        <v>1239.0442205545919</v>
      </c>
      <c r="J36" s="22">
        <v>1268.4573854924749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7">
        <v>650</v>
      </c>
      <c r="U36" s="57">
        <v>650</v>
      </c>
      <c r="V36" s="57">
        <v>650</v>
      </c>
      <c r="W36" s="57">
        <v>650</v>
      </c>
      <c r="X36" s="57">
        <v>650</v>
      </c>
      <c r="Y36" s="57">
        <v>650</v>
      </c>
      <c r="Z36" s="57">
        <v>650</v>
      </c>
      <c r="AA36" s="57">
        <v>650</v>
      </c>
      <c r="AB36" s="57">
        <v>650</v>
      </c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</row>
    <row r="37" spans="1:82" x14ac:dyDescent="0.25">
      <c r="A37" s="24" t="s">
        <v>66</v>
      </c>
      <c r="B37" s="22">
        <v>0</v>
      </c>
      <c r="C37" s="22">
        <v>872.37442922374396</v>
      </c>
      <c r="D37" s="22">
        <v>979.10383821917947</v>
      </c>
      <c r="E37" s="22">
        <v>898.54130921232877</v>
      </c>
      <c r="F37" s="22">
        <v>817.97878020547819</v>
      </c>
      <c r="G37" s="22">
        <v>857.63722555173729</v>
      </c>
      <c r="H37" s="22">
        <v>871.36610275096746</v>
      </c>
      <c r="I37" s="22">
        <v>825.16253816854089</v>
      </c>
      <c r="J37" s="22">
        <v>783.64595434611942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57">
        <v>0</v>
      </c>
      <c r="Y37" s="57">
        <v>0</v>
      </c>
      <c r="Z37" s="57">
        <v>0</v>
      </c>
      <c r="AA37" s="57">
        <v>0</v>
      </c>
      <c r="AB37" s="57">
        <v>0</v>
      </c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</row>
    <row r="38" spans="1:82" x14ac:dyDescent="0.25">
      <c r="A38" s="24" t="s">
        <v>64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>
        <v>0</v>
      </c>
      <c r="AB38" s="57">
        <v>0</v>
      </c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</row>
    <row r="39" spans="1:82" x14ac:dyDescent="0.25">
      <c r="A39" s="24" t="s">
        <v>68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</row>
    <row r="40" spans="1:82" x14ac:dyDescent="0.25">
      <c r="A40" s="16"/>
      <c r="B40" s="19"/>
      <c r="C40" s="19"/>
      <c r="D40" s="19"/>
      <c r="E40" s="19"/>
      <c r="F40" s="19"/>
      <c r="G40" s="19"/>
      <c r="H40" s="19"/>
      <c r="I40" s="19"/>
      <c r="J40" s="19"/>
      <c r="K40" s="5"/>
      <c r="L40" s="5"/>
      <c r="M40" s="5"/>
      <c r="N40" s="5"/>
      <c r="O40" s="5"/>
      <c r="P40" s="5"/>
      <c r="Q40" s="5"/>
      <c r="R40" s="5"/>
      <c r="S40" s="5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20"/>
      <c r="BE40" s="20"/>
      <c r="BF40" s="20"/>
      <c r="BG40" s="20"/>
      <c r="BH40" s="20"/>
      <c r="BI40" s="20"/>
      <c r="BJ40" s="20"/>
      <c r="BK40" s="20"/>
      <c r="BL40" s="20"/>
    </row>
    <row r="41" spans="1:82" x14ac:dyDescent="0.25">
      <c r="B41" s="20"/>
      <c r="K41" s="28"/>
      <c r="L41" s="5"/>
      <c r="M41" s="5"/>
      <c r="N41" s="5"/>
      <c r="O41" s="5"/>
      <c r="P41" s="5"/>
      <c r="Q41" s="5"/>
      <c r="R41" s="5"/>
      <c r="S41" s="5"/>
      <c r="T41" s="20"/>
      <c r="AC41" s="20"/>
      <c r="AL41" s="20"/>
      <c r="AU41" s="20"/>
      <c r="BD41" s="20"/>
      <c r="BE41" s="20"/>
      <c r="BF41" s="20"/>
      <c r="BG41" s="20"/>
      <c r="BH41" s="20"/>
      <c r="BI41" s="20"/>
      <c r="BJ41" s="20"/>
      <c r="BK41" s="20"/>
      <c r="BL41" s="20"/>
    </row>
    <row r="42" spans="1:82" x14ac:dyDescent="0.25">
      <c r="B42" s="22"/>
      <c r="C42" s="22"/>
      <c r="D42" s="22"/>
      <c r="E42" s="22"/>
      <c r="F42" s="22"/>
      <c r="G42" s="22"/>
      <c r="H42" s="22"/>
      <c r="I42" s="22"/>
      <c r="J42" s="2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82" s="27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</row>
    <row r="44" spans="1:82" ht="15.6" x14ac:dyDescent="0.3">
      <c r="A44" s="44" t="s">
        <v>102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82" s="5" customFormat="1" x14ac:dyDescent="0.25">
      <c r="A45" s="43" t="s">
        <v>21</v>
      </c>
      <c r="B45" s="92" t="s">
        <v>18</v>
      </c>
      <c r="C45" s="92"/>
      <c r="D45" s="92"/>
      <c r="E45" s="92"/>
      <c r="F45" s="92"/>
      <c r="G45" s="92"/>
      <c r="H45" s="92"/>
      <c r="I45" s="92"/>
      <c r="J45" s="92"/>
      <c r="K45" s="92" t="s">
        <v>60</v>
      </c>
      <c r="L45" s="92"/>
      <c r="M45" s="92"/>
      <c r="N45" s="92"/>
      <c r="O45" s="92"/>
      <c r="P45" s="92"/>
      <c r="Q45" s="92"/>
      <c r="R45" s="92"/>
      <c r="S45" s="92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</row>
    <row r="46" spans="1:82" s="28" customFormat="1" x14ac:dyDescent="0.25">
      <c r="A46" s="37"/>
      <c r="B46" s="40">
        <v>2010</v>
      </c>
      <c r="C46" s="40">
        <v>2015</v>
      </c>
      <c r="D46" s="40">
        <v>2020</v>
      </c>
      <c r="E46" s="40">
        <v>2025</v>
      </c>
      <c r="F46" s="40">
        <v>2030</v>
      </c>
      <c r="G46" s="40">
        <v>2035</v>
      </c>
      <c r="H46" s="40">
        <v>2040</v>
      </c>
      <c r="I46" s="40">
        <v>2045</v>
      </c>
      <c r="J46" s="40">
        <v>2050</v>
      </c>
      <c r="K46" s="40">
        <v>2010</v>
      </c>
      <c r="L46" s="40">
        <v>2015</v>
      </c>
      <c r="M46" s="40">
        <v>2020</v>
      </c>
      <c r="N46" s="40">
        <v>2025</v>
      </c>
      <c r="O46" s="40">
        <v>2030</v>
      </c>
      <c r="P46" s="40">
        <v>2035</v>
      </c>
      <c r="Q46" s="40">
        <v>2040</v>
      </c>
      <c r="R46" s="40">
        <v>2045</v>
      </c>
      <c r="S46" s="40">
        <v>2050</v>
      </c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</row>
    <row r="47" spans="1:82" s="28" customFormat="1" ht="14.4" x14ac:dyDescent="0.3">
      <c r="A47" s="10" t="s">
        <v>54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57"/>
      <c r="U47" s="57"/>
      <c r="V47" s="57"/>
      <c r="W47" s="57"/>
      <c r="X47" s="57"/>
      <c r="Y47" s="57"/>
      <c r="Z47" s="57"/>
      <c r="AA47" s="57"/>
      <c r="AB47" s="57"/>
      <c r="AC47" s="49"/>
      <c r="AD47" s="49"/>
      <c r="AE47" s="49"/>
      <c r="AF47" s="49"/>
      <c r="AG47" s="49"/>
      <c r="AH47" s="49"/>
      <c r="AI47" s="49"/>
      <c r="AJ47" s="49"/>
      <c r="AK47" s="49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</row>
    <row r="48" spans="1:82" s="28" customFormat="1" ht="14.4" x14ac:dyDescent="0.3">
      <c r="A48" s="10" t="s">
        <v>42</v>
      </c>
      <c r="B48" s="22">
        <v>7279.1059364965013</v>
      </c>
      <c r="C48" s="22">
        <v>14158.610991527539</v>
      </c>
      <c r="D48" s="22">
        <v>21793.191583335447</v>
      </c>
      <c r="E48" s="22">
        <v>24415.261744504958</v>
      </c>
      <c r="F48" s="22">
        <v>27714.903418332116</v>
      </c>
      <c r="G48" s="22">
        <v>31374.65551192575</v>
      </c>
      <c r="H48" s="22">
        <v>33746.744521490618</v>
      </c>
      <c r="I48" s="22">
        <v>32626.807433047437</v>
      </c>
      <c r="J48" s="22">
        <v>33523.269959650141</v>
      </c>
      <c r="K48" s="22">
        <v>11.189076991921098</v>
      </c>
      <c r="L48" s="22">
        <v>14.328135048521258</v>
      </c>
      <c r="M48" s="22">
        <v>23.696825609743907</v>
      </c>
      <c r="N48" s="22">
        <v>43.48761278154489</v>
      </c>
      <c r="O48" s="22">
        <v>74.327132470120077</v>
      </c>
      <c r="P48" s="22">
        <v>111.55278616247337</v>
      </c>
      <c r="Q48" s="22">
        <v>155.01130664251389</v>
      </c>
      <c r="R48" s="22">
        <v>204.55310510733705</v>
      </c>
      <c r="S48" s="22">
        <v>297.09317598342562</v>
      </c>
      <c r="T48" s="57"/>
      <c r="U48" s="57"/>
      <c r="V48" s="57"/>
      <c r="W48" s="57"/>
      <c r="X48" s="57"/>
      <c r="Y48" s="57"/>
      <c r="Z48" s="57"/>
      <c r="AA48" s="57"/>
      <c r="AB48" s="57"/>
      <c r="AC48" s="49"/>
      <c r="AD48" s="49"/>
      <c r="AE48" s="49"/>
      <c r="AF48" s="49"/>
      <c r="AG48" s="49"/>
      <c r="AH48" s="49"/>
      <c r="AI48" s="49"/>
      <c r="AJ48" s="49"/>
      <c r="AK48" s="49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</row>
    <row r="49" spans="1:82" s="28" customFormat="1" ht="14.4" x14ac:dyDescent="0.3">
      <c r="A49" s="10" t="s">
        <v>48</v>
      </c>
      <c r="B49" s="22">
        <f>0.004*8760*0.4</f>
        <v>14.016</v>
      </c>
      <c r="C49" s="22">
        <f t="shared" ref="C49:J49" si="0">0.004*8760*0.4</f>
        <v>14.016</v>
      </c>
      <c r="D49" s="22">
        <f t="shared" si="0"/>
        <v>14.016</v>
      </c>
      <c r="E49" s="22">
        <f t="shared" si="0"/>
        <v>14.016</v>
      </c>
      <c r="F49" s="22">
        <f t="shared" si="0"/>
        <v>14.016</v>
      </c>
      <c r="G49" s="22">
        <f t="shared" si="0"/>
        <v>14.016</v>
      </c>
      <c r="H49" s="22">
        <f t="shared" si="0"/>
        <v>14.016</v>
      </c>
      <c r="I49" s="22">
        <f t="shared" si="0"/>
        <v>14.016</v>
      </c>
      <c r="J49" s="22">
        <f t="shared" si="0"/>
        <v>14.016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57"/>
      <c r="U49" s="57"/>
      <c r="V49" s="57"/>
      <c r="W49" s="57"/>
      <c r="X49" s="57"/>
      <c r="Y49" s="57"/>
      <c r="Z49" s="57"/>
      <c r="AA49" s="57"/>
      <c r="AB49" s="57"/>
      <c r="AC49" s="49"/>
      <c r="AD49" s="49"/>
      <c r="AE49" s="49"/>
      <c r="AF49" s="49"/>
      <c r="AG49" s="49"/>
      <c r="AH49" s="49"/>
      <c r="AI49" s="49"/>
      <c r="AJ49" s="49"/>
      <c r="AK49" s="49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</row>
    <row r="50" spans="1:82" s="28" customFormat="1" ht="14.4" x14ac:dyDescent="0.3">
      <c r="A50" s="10" t="s">
        <v>35</v>
      </c>
      <c r="B50" s="22">
        <v>14736.166391153653</v>
      </c>
      <c r="C50" s="22">
        <v>15507.598883355075</v>
      </c>
      <c r="D50" s="22">
        <v>24252.773837718025</v>
      </c>
      <c r="E50" s="22">
        <v>31316.469141301834</v>
      </c>
      <c r="F50" s="22">
        <v>31703.669056208157</v>
      </c>
      <c r="G50" s="22">
        <v>33517.758097847669</v>
      </c>
      <c r="H50" s="22">
        <v>37666.935731776015</v>
      </c>
      <c r="I50" s="22">
        <v>38066.941986595528</v>
      </c>
      <c r="J50" s="22">
        <v>35755.629033301098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57"/>
      <c r="U50" s="57"/>
      <c r="V50" s="57"/>
      <c r="W50" s="57"/>
      <c r="X50" s="57"/>
      <c r="Y50" s="57"/>
      <c r="Z50" s="57"/>
      <c r="AA50" s="57"/>
      <c r="AB50" s="57"/>
      <c r="AC50" s="49"/>
      <c r="AD50" s="49"/>
      <c r="AE50" s="49"/>
      <c r="AF50" s="49"/>
      <c r="AG50" s="49"/>
      <c r="AH50" s="49"/>
      <c r="AI50" s="49"/>
      <c r="AJ50" s="49"/>
      <c r="AK50" s="49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</row>
    <row r="51" spans="1:82" s="28" customFormat="1" ht="14.4" x14ac:dyDescent="0.3">
      <c r="A51" s="10" t="s">
        <v>50</v>
      </c>
      <c r="B51" s="22">
        <v>1239.9314420863266</v>
      </c>
      <c r="C51" s="22">
        <v>2505.9446950302267</v>
      </c>
      <c r="D51" s="22">
        <v>4735.587566448331</v>
      </c>
      <c r="E51" s="22">
        <v>6944.6532730285162</v>
      </c>
      <c r="F51" s="22">
        <v>7715.021870184708</v>
      </c>
      <c r="G51" s="22">
        <v>12719.502038508623</v>
      </c>
      <c r="H51" s="22">
        <v>13937.084588159261</v>
      </c>
      <c r="I51" s="22">
        <v>14459.56625497445</v>
      </c>
      <c r="J51" s="22">
        <v>15588.745643734492</v>
      </c>
      <c r="K51" s="22">
        <v>0</v>
      </c>
      <c r="L51" s="22">
        <v>0</v>
      </c>
      <c r="M51" s="22">
        <v>427.68945804307049</v>
      </c>
      <c r="N51" s="22">
        <v>495.27705724334822</v>
      </c>
      <c r="O51" s="22">
        <v>521.91873265869378</v>
      </c>
      <c r="P51" s="22">
        <v>643.44478323379531</v>
      </c>
      <c r="Q51" s="22">
        <v>735.52302074155978</v>
      </c>
      <c r="R51" s="22">
        <v>838.92357059429173</v>
      </c>
      <c r="S51" s="22">
        <v>933.47607068781747</v>
      </c>
      <c r="T51" s="57"/>
      <c r="U51" s="57"/>
      <c r="V51" s="57"/>
      <c r="W51" s="57"/>
      <c r="X51" s="57"/>
      <c r="Y51" s="57"/>
      <c r="Z51" s="57"/>
      <c r="AA51" s="57"/>
      <c r="AB51" s="57"/>
      <c r="AC51" s="49"/>
      <c r="AD51" s="49"/>
      <c r="AE51" s="49"/>
      <c r="AF51" s="49"/>
      <c r="AG51" s="49"/>
      <c r="AH51" s="49"/>
      <c r="AI51" s="49"/>
      <c r="AJ51" s="49"/>
      <c r="AK51" s="49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</row>
    <row r="52" spans="1:82" s="28" customFormat="1" ht="14.4" x14ac:dyDescent="0.3">
      <c r="A52" s="10" t="s">
        <v>43</v>
      </c>
      <c r="B52" s="22">
        <f>0.16*3955</f>
        <v>632.80000000000007</v>
      </c>
      <c r="C52" s="22">
        <f t="shared" ref="C52:J52" si="1">0.16*3955</f>
        <v>632.80000000000007</v>
      </c>
      <c r="D52" s="22">
        <f t="shared" si="1"/>
        <v>632.80000000000007</v>
      </c>
      <c r="E52" s="22">
        <f t="shared" si="1"/>
        <v>632.80000000000007</v>
      </c>
      <c r="F52" s="22">
        <f t="shared" si="1"/>
        <v>632.80000000000007</v>
      </c>
      <c r="G52" s="22">
        <f t="shared" si="1"/>
        <v>632.80000000000007</v>
      </c>
      <c r="H52" s="22">
        <f t="shared" si="1"/>
        <v>632.80000000000007</v>
      </c>
      <c r="I52" s="22">
        <f t="shared" si="1"/>
        <v>632.80000000000007</v>
      </c>
      <c r="J52" s="22">
        <f t="shared" si="1"/>
        <v>632.80000000000007</v>
      </c>
      <c r="K52" s="22">
        <f>0.0001*8760*0.4</f>
        <v>0.35040000000000004</v>
      </c>
      <c r="L52" s="22">
        <f t="shared" ref="L52:S52" si="2">0.0001*8760*0.4</f>
        <v>0.35040000000000004</v>
      </c>
      <c r="M52" s="22">
        <f t="shared" si="2"/>
        <v>0.35040000000000004</v>
      </c>
      <c r="N52" s="22">
        <f t="shared" si="2"/>
        <v>0.35040000000000004</v>
      </c>
      <c r="O52" s="22">
        <f t="shared" si="2"/>
        <v>0.35040000000000004</v>
      </c>
      <c r="P52" s="22">
        <f t="shared" si="2"/>
        <v>0.35040000000000004</v>
      </c>
      <c r="Q52" s="22">
        <f t="shared" si="2"/>
        <v>0.35040000000000004</v>
      </c>
      <c r="R52" s="22">
        <f t="shared" si="2"/>
        <v>0.35040000000000004</v>
      </c>
      <c r="S52" s="22">
        <f t="shared" si="2"/>
        <v>0.35040000000000004</v>
      </c>
      <c r="T52" s="57"/>
      <c r="U52" s="57"/>
      <c r="V52" s="57"/>
      <c r="W52" s="57"/>
      <c r="X52" s="57"/>
      <c r="Y52" s="57"/>
      <c r="Z52" s="57"/>
      <c r="AA52" s="57"/>
      <c r="AB52" s="57"/>
      <c r="AC52" s="49"/>
      <c r="AD52" s="49"/>
      <c r="AE52" s="49"/>
      <c r="AF52" s="49"/>
      <c r="AG52" s="49"/>
      <c r="AH52" s="49"/>
      <c r="AI52" s="49"/>
      <c r="AJ52" s="49"/>
      <c r="AK52" s="49"/>
      <c r="AL52" s="57"/>
      <c r="AM52" s="57"/>
      <c r="AN52" s="57"/>
      <c r="AO52" s="57"/>
      <c r="AP52" s="57"/>
      <c r="AQ52" s="57"/>
      <c r="AR52" s="57"/>
      <c r="AS52" s="57"/>
      <c r="AT52" s="57"/>
      <c r="AU52" s="70"/>
      <c r="AV52" s="70"/>
      <c r="AW52" s="70"/>
      <c r="AX52" s="70"/>
      <c r="AY52" s="70"/>
      <c r="AZ52" s="70"/>
      <c r="BA52" s="70"/>
      <c r="BB52" s="70"/>
      <c r="BC52" s="70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70"/>
      <c r="BW52" s="70"/>
      <c r="BX52" s="70"/>
      <c r="BY52" s="70"/>
      <c r="BZ52" s="70"/>
      <c r="CA52" s="70"/>
      <c r="CB52" s="70"/>
      <c r="CC52" s="70"/>
      <c r="CD52" s="70"/>
    </row>
    <row r="53" spans="1:82" s="28" customFormat="1" ht="14.4" x14ac:dyDescent="0.3">
      <c r="A53" s="10" t="s">
        <v>37</v>
      </c>
      <c r="B53" s="22">
        <v>3762.9322038681862</v>
      </c>
      <c r="C53" s="22">
        <v>5708.8115678389549</v>
      </c>
      <c r="D53" s="22">
        <v>7363.6175017846099</v>
      </c>
      <c r="E53" s="22">
        <v>9169.8007846877554</v>
      </c>
      <c r="F53" s="22">
        <v>9241.114390657016</v>
      </c>
      <c r="G53" s="22">
        <v>13679.947177639338</v>
      </c>
      <c r="H53" s="22">
        <v>13222.310477557099</v>
      </c>
      <c r="I53" s="22">
        <v>13656.672796286295</v>
      </c>
      <c r="J53" s="22">
        <v>15568.701175583945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57"/>
      <c r="U53" s="57"/>
      <c r="V53" s="57"/>
      <c r="W53" s="57"/>
      <c r="X53" s="57"/>
      <c r="Y53" s="57"/>
      <c r="Z53" s="57"/>
      <c r="AA53" s="57"/>
      <c r="AB53" s="57"/>
      <c r="AC53" s="49"/>
      <c r="AD53" s="49"/>
      <c r="AE53" s="49"/>
      <c r="AF53" s="49"/>
      <c r="AG53" s="49"/>
      <c r="AH53" s="49"/>
      <c r="AI53" s="49"/>
      <c r="AJ53" s="49"/>
      <c r="AK53" s="49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</row>
    <row r="54" spans="1:82" s="28" customFormat="1" ht="14.4" x14ac:dyDescent="0.3">
      <c r="A54" s="10" t="s">
        <v>33</v>
      </c>
      <c r="B54" s="22">
        <v>59047.180565858194</v>
      </c>
      <c r="C54" s="22">
        <v>71905.909410337073</v>
      </c>
      <c r="D54" s="22">
        <v>89615.895622781944</v>
      </c>
      <c r="E54" s="22">
        <v>106826.01297154391</v>
      </c>
      <c r="F54" s="22">
        <v>114173.98038948476</v>
      </c>
      <c r="G54" s="22">
        <v>117123.77527848401</v>
      </c>
      <c r="H54" s="22">
        <v>133407.85350751027</v>
      </c>
      <c r="I54" s="22">
        <v>132112.15501949252</v>
      </c>
      <c r="J54" s="22">
        <v>105390.92535727445</v>
      </c>
      <c r="K54" s="22">
        <v>207.66745735605519</v>
      </c>
      <c r="L54" s="22">
        <v>259.88098949129193</v>
      </c>
      <c r="M54" s="22">
        <v>259.88098949129193</v>
      </c>
      <c r="N54" s="22">
        <v>259.88098949129193</v>
      </c>
      <c r="O54" s="22">
        <v>331.18044052237934</v>
      </c>
      <c r="P54" s="22">
        <v>331.18044052237934</v>
      </c>
      <c r="Q54" s="22">
        <v>331.18044052237934</v>
      </c>
      <c r="R54" s="22">
        <v>331.18044052237934</v>
      </c>
      <c r="S54" s="22">
        <v>331.18044052237934</v>
      </c>
      <c r="T54" s="57"/>
      <c r="U54" s="57"/>
      <c r="V54" s="57"/>
      <c r="W54" s="57"/>
      <c r="X54" s="57"/>
      <c r="Y54" s="57"/>
      <c r="Z54" s="57"/>
      <c r="AA54" s="57"/>
      <c r="AB54" s="57"/>
      <c r="AC54" s="49"/>
      <c r="AD54" s="49"/>
      <c r="AE54" s="49"/>
      <c r="AF54" s="49"/>
      <c r="AG54" s="49"/>
      <c r="AH54" s="49"/>
      <c r="AI54" s="49"/>
      <c r="AJ54" s="49"/>
      <c r="AK54" s="49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</row>
    <row r="55" spans="1:82" s="28" customFormat="1" ht="14.4" x14ac:dyDescent="0.3">
      <c r="A55" s="10" t="s">
        <v>30</v>
      </c>
      <c r="B55" s="22">
        <v>10098.386592319259</v>
      </c>
      <c r="C55" s="22">
        <v>12424.385602762593</v>
      </c>
      <c r="D55" s="22">
        <v>13828.194301718593</v>
      </c>
      <c r="E55" s="22">
        <v>19493.020551264639</v>
      </c>
      <c r="F55" s="22">
        <v>24517.058791912699</v>
      </c>
      <c r="G55" s="22">
        <v>27207.379154455644</v>
      </c>
      <c r="H55" s="22">
        <v>31505.238110523249</v>
      </c>
      <c r="I55" s="22">
        <v>32927.756604384354</v>
      </c>
      <c r="J55" s="22">
        <v>29930.876163891058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57"/>
      <c r="U55" s="57"/>
      <c r="V55" s="57"/>
      <c r="W55" s="57"/>
      <c r="X55" s="57"/>
      <c r="Y55" s="57"/>
      <c r="Z55" s="57"/>
      <c r="AA55" s="57"/>
      <c r="AB55" s="57"/>
      <c r="AC55" s="49"/>
      <c r="AD55" s="49"/>
      <c r="AE55" s="49"/>
      <c r="AF55" s="49"/>
      <c r="AG55" s="49"/>
      <c r="AH55" s="49"/>
      <c r="AI55" s="49"/>
      <c r="AJ55" s="49"/>
      <c r="AK55" s="49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</row>
    <row r="56" spans="1:82" s="28" customFormat="1" ht="14.4" x14ac:dyDescent="0.3">
      <c r="A56" s="10" t="s">
        <v>49</v>
      </c>
      <c r="B56" s="22">
        <v>24371.7278250622</v>
      </c>
      <c r="C56" s="22">
        <v>39633.169386005393</v>
      </c>
      <c r="D56" s="22">
        <v>53725.252348490299</v>
      </c>
      <c r="E56" s="22">
        <v>76466.012839836621</v>
      </c>
      <c r="F56" s="22">
        <v>90071.139779701407</v>
      </c>
      <c r="G56" s="22">
        <v>99603.906964319147</v>
      </c>
      <c r="H56" s="22">
        <v>110965.86134849745</v>
      </c>
      <c r="I56" s="22">
        <v>122936.8057998689</v>
      </c>
      <c r="J56" s="22">
        <v>117875.871469227</v>
      </c>
      <c r="K56" s="22">
        <v>0</v>
      </c>
      <c r="L56" s="22">
        <v>0</v>
      </c>
      <c r="M56" s="22">
        <v>0</v>
      </c>
      <c r="N56" s="22">
        <v>175.240046858592</v>
      </c>
      <c r="O56" s="22">
        <v>262.86007028788799</v>
      </c>
      <c r="P56" s="22">
        <v>262.86007028788799</v>
      </c>
      <c r="Q56" s="22">
        <v>262.86007028788799</v>
      </c>
      <c r="R56" s="22">
        <v>262.86007028788799</v>
      </c>
      <c r="S56" s="22">
        <v>262.86007028788799</v>
      </c>
      <c r="T56" s="57"/>
      <c r="U56" s="57"/>
      <c r="V56" s="57"/>
      <c r="W56" s="57"/>
      <c r="X56" s="57"/>
      <c r="Y56" s="57"/>
      <c r="Z56" s="57"/>
      <c r="AA56" s="57"/>
      <c r="AB56" s="57"/>
      <c r="AC56" s="49"/>
      <c r="AD56" s="49"/>
      <c r="AE56" s="49"/>
      <c r="AF56" s="49"/>
      <c r="AG56" s="49"/>
      <c r="AH56" s="49"/>
      <c r="AI56" s="49"/>
      <c r="AJ56" s="49"/>
      <c r="AK56" s="49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</row>
    <row r="57" spans="1:82" s="28" customFormat="1" ht="14.4" x14ac:dyDescent="0.3">
      <c r="A57" s="10" t="s">
        <v>28</v>
      </c>
      <c r="B57" s="22">
        <v>34623.575983734096</v>
      </c>
      <c r="C57" s="22">
        <v>50824.561955372374</v>
      </c>
      <c r="D57" s="22">
        <v>54701.093144184968</v>
      </c>
      <c r="E57" s="22">
        <v>61641.342708467026</v>
      </c>
      <c r="F57" s="22">
        <v>54853.642694136797</v>
      </c>
      <c r="G57" s="22">
        <v>62531.745832961322</v>
      </c>
      <c r="H57" s="22">
        <v>69026.770645971686</v>
      </c>
      <c r="I57" s="22">
        <v>71420.207413890326</v>
      </c>
      <c r="J57" s="22">
        <v>81124.87145946805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57"/>
      <c r="U57" s="57"/>
      <c r="V57" s="57"/>
      <c r="W57" s="57"/>
      <c r="X57" s="57"/>
      <c r="Y57" s="57"/>
      <c r="Z57" s="57"/>
      <c r="AA57" s="57"/>
      <c r="AB57" s="57"/>
      <c r="AC57" s="49"/>
      <c r="AD57" s="49"/>
      <c r="AE57" s="49"/>
      <c r="AF57" s="49"/>
      <c r="AG57" s="49"/>
      <c r="AH57" s="49"/>
      <c r="AI57" s="49"/>
      <c r="AJ57" s="49"/>
      <c r="AK57" s="49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</row>
    <row r="58" spans="1:82" s="28" customFormat="1" ht="14.4" x14ac:dyDescent="0.3">
      <c r="A58" s="10" t="s">
        <v>36</v>
      </c>
      <c r="B58" s="22">
        <v>15025.819995287755</v>
      </c>
      <c r="C58" s="22">
        <v>41025.077182905814</v>
      </c>
      <c r="D58" s="22">
        <v>61761.578690628026</v>
      </c>
      <c r="E58" s="22">
        <v>69002.401620420846</v>
      </c>
      <c r="F58" s="22">
        <v>65517.853435607343</v>
      </c>
      <c r="G58" s="22">
        <v>86816.008183367216</v>
      </c>
      <c r="H58" s="22">
        <v>109207.5191285397</v>
      </c>
      <c r="I58" s="22">
        <v>129033.93761866694</v>
      </c>
      <c r="J58" s="22">
        <v>147221.88754749548</v>
      </c>
      <c r="K58" s="22">
        <v>10.50240006858</v>
      </c>
      <c r="L58" s="22">
        <v>13.143003514394399</v>
      </c>
      <c r="M58" s="22">
        <v>13.143003514394399</v>
      </c>
      <c r="N58" s="22">
        <v>13.143003514394399</v>
      </c>
      <c r="O58" s="22">
        <v>13.143003514394399</v>
      </c>
      <c r="P58" s="22">
        <v>13.143003514394399</v>
      </c>
      <c r="Q58" s="22">
        <v>13.143003514394399</v>
      </c>
      <c r="R58" s="22">
        <v>13.143003514394399</v>
      </c>
      <c r="S58" s="22">
        <v>13.143003514394399</v>
      </c>
      <c r="T58" s="57"/>
      <c r="U58" s="57"/>
      <c r="V58" s="57"/>
      <c r="W58" s="57"/>
      <c r="X58" s="57"/>
      <c r="Y58" s="57"/>
      <c r="Z58" s="57"/>
      <c r="AA58" s="57"/>
      <c r="AB58" s="57"/>
      <c r="AC58" s="49"/>
      <c r="AD58" s="49"/>
      <c r="AE58" s="49"/>
      <c r="AF58" s="49"/>
      <c r="AG58" s="49"/>
      <c r="AH58" s="49"/>
      <c r="AI58" s="49"/>
      <c r="AJ58" s="49"/>
      <c r="AK58" s="49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"/>
      <c r="BW58" s="5"/>
      <c r="BX58" s="5"/>
      <c r="BY58" s="5"/>
      <c r="BZ58" s="5"/>
      <c r="CA58" s="5"/>
      <c r="CB58" s="5"/>
      <c r="CC58" s="5"/>
      <c r="CD58" s="5"/>
    </row>
    <row r="59" spans="1:82" s="28" customFormat="1" ht="14.4" x14ac:dyDescent="0.3">
      <c r="A59" s="10" t="s">
        <v>55</v>
      </c>
      <c r="B59" s="22">
        <v>294.80421245136841</v>
      </c>
      <c r="C59" s="22">
        <v>332.2290257957726</v>
      </c>
      <c r="D59" s="22">
        <v>4314.3446974609724</v>
      </c>
      <c r="E59" s="22">
        <v>7526.1854980970893</v>
      </c>
      <c r="F59" s="22">
        <v>9686.8659058119629</v>
      </c>
      <c r="G59" s="22">
        <v>12158.442523183152</v>
      </c>
      <c r="H59" s="22">
        <v>15338.123240708366</v>
      </c>
      <c r="I59" s="22">
        <v>16115.973322671485</v>
      </c>
      <c r="J59" s="22">
        <v>15068.808279312785</v>
      </c>
      <c r="K59" s="22">
        <v>271.42457813641715</v>
      </c>
      <c r="L59" s="22">
        <v>271.42457813641715</v>
      </c>
      <c r="M59" s="22">
        <v>271.42457813641715</v>
      </c>
      <c r="N59" s="22">
        <v>425.84212329353164</v>
      </c>
      <c r="O59" s="22">
        <v>643.15265815062332</v>
      </c>
      <c r="P59" s="22">
        <v>848.99278489837616</v>
      </c>
      <c r="Q59" s="22">
        <v>1017.0162909721707</v>
      </c>
      <c r="R59" s="22">
        <v>1137.7548572154549</v>
      </c>
      <c r="S59" s="22">
        <v>1251.7492660731227</v>
      </c>
      <c r="T59" s="57"/>
      <c r="U59" s="57"/>
      <c r="V59" s="57"/>
      <c r="W59" s="57"/>
      <c r="X59" s="57"/>
      <c r="Y59" s="57"/>
      <c r="Z59" s="57"/>
      <c r="AA59" s="57"/>
      <c r="AB59" s="57"/>
      <c r="AC59" s="49"/>
      <c r="AD59" s="49"/>
      <c r="AE59" s="49"/>
      <c r="AF59" s="49"/>
      <c r="AG59" s="49"/>
      <c r="AH59" s="49"/>
      <c r="AI59" s="49"/>
      <c r="AJ59" s="49"/>
      <c r="AK59" s="49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</row>
    <row r="60" spans="1:82" s="28" customFormat="1" ht="14.4" x14ac:dyDescent="0.3">
      <c r="A60" s="10" t="s">
        <v>47</v>
      </c>
      <c r="B60" s="22">
        <f>0.04*8760*0.4</f>
        <v>140.16000000000003</v>
      </c>
      <c r="C60" s="22">
        <f t="shared" ref="C60:J60" si="3">0.04*8760*0.4</f>
        <v>140.16000000000003</v>
      </c>
      <c r="D60" s="22">
        <f t="shared" si="3"/>
        <v>140.16000000000003</v>
      </c>
      <c r="E60" s="22">
        <f t="shared" si="3"/>
        <v>140.16000000000003</v>
      </c>
      <c r="F60" s="22">
        <f t="shared" si="3"/>
        <v>140.16000000000003</v>
      </c>
      <c r="G60" s="22">
        <f t="shared" si="3"/>
        <v>140.16000000000003</v>
      </c>
      <c r="H60" s="22">
        <f t="shared" si="3"/>
        <v>140.16000000000003</v>
      </c>
      <c r="I60" s="22">
        <f t="shared" si="3"/>
        <v>140.16000000000003</v>
      </c>
      <c r="J60" s="22">
        <f t="shared" si="3"/>
        <v>140.16000000000003</v>
      </c>
      <c r="K60" s="22">
        <f>0.02*8760*0.4</f>
        <v>70.080000000000013</v>
      </c>
      <c r="L60" s="22">
        <f t="shared" ref="L60:S60" si="4">0.02*8760*0.4</f>
        <v>70.080000000000013</v>
      </c>
      <c r="M60" s="22">
        <f t="shared" si="4"/>
        <v>70.080000000000013</v>
      </c>
      <c r="N60" s="22">
        <f t="shared" si="4"/>
        <v>70.080000000000013</v>
      </c>
      <c r="O60" s="22">
        <f t="shared" si="4"/>
        <v>70.080000000000013</v>
      </c>
      <c r="P60" s="22">
        <f t="shared" si="4"/>
        <v>70.080000000000013</v>
      </c>
      <c r="Q60" s="22">
        <f t="shared" si="4"/>
        <v>70.080000000000013</v>
      </c>
      <c r="R60" s="22">
        <f t="shared" si="4"/>
        <v>70.080000000000013</v>
      </c>
      <c r="S60" s="22">
        <f t="shared" si="4"/>
        <v>70.080000000000013</v>
      </c>
      <c r="T60" s="57"/>
      <c r="U60" s="57"/>
      <c r="V60" s="57"/>
      <c r="W60" s="57"/>
      <c r="X60" s="57"/>
      <c r="Y60" s="57"/>
      <c r="Z60" s="57"/>
      <c r="AA60" s="57"/>
      <c r="AB60" s="57"/>
      <c r="AC60" s="49"/>
      <c r="AD60" s="49"/>
      <c r="AE60" s="49"/>
      <c r="AF60" s="49"/>
      <c r="AG60" s="49"/>
      <c r="AH60" s="49"/>
      <c r="AI60" s="49"/>
      <c r="AJ60" s="49"/>
      <c r="AK60" s="49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</row>
    <row r="61" spans="1:82" s="28" customFormat="1" ht="14.4" x14ac:dyDescent="0.3">
      <c r="A61" s="10" t="s">
        <v>40</v>
      </c>
      <c r="B61" s="22">
        <v>7720.6412869577234</v>
      </c>
      <c r="C61" s="22">
        <v>9305.4852794973285</v>
      </c>
      <c r="D61" s="22">
        <v>15688.007528537066</v>
      </c>
      <c r="E61" s="22">
        <v>18076.489713211631</v>
      </c>
      <c r="F61" s="22">
        <v>21663.514770340713</v>
      </c>
      <c r="G61" s="22">
        <v>24574.887362105124</v>
      </c>
      <c r="H61" s="22">
        <v>27944.081248108734</v>
      </c>
      <c r="I61" s="22">
        <v>28006.64541954008</v>
      </c>
      <c r="J61" s="22">
        <v>28020.026615812203</v>
      </c>
      <c r="K61" s="22">
        <v>10</v>
      </c>
      <c r="L61" s="22">
        <v>10</v>
      </c>
      <c r="M61" s="22">
        <v>10</v>
      </c>
      <c r="N61" s="22">
        <v>10</v>
      </c>
      <c r="O61" s="22">
        <v>10</v>
      </c>
      <c r="P61" s="22">
        <v>10</v>
      </c>
      <c r="Q61" s="22">
        <v>10</v>
      </c>
      <c r="R61" s="22">
        <v>10</v>
      </c>
      <c r="S61" s="22">
        <v>10</v>
      </c>
      <c r="T61" s="57"/>
      <c r="U61" s="57"/>
      <c r="V61" s="57"/>
      <c r="W61" s="57"/>
      <c r="X61" s="57"/>
      <c r="Y61" s="57"/>
      <c r="Z61" s="57"/>
      <c r="AA61" s="57"/>
      <c r="AB61" s="57"/>
      <c r="AC61" s="49"/>
      <c r="AD61" s="49"/>
      <c r="AE61" s="49"/>
      <c r="AF61" s="49"/>
      <c r="AG61" s="49"/>
      <c r="AH61" s="49"/>
      <c r="AI61" s="49"/>
      <c r="AJ61" s="49"/>
      <c r="AK61" s="49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</row>
    <row r="62" spans="1:82" s="28" customFormat="1" ht="14.4" x14ac:dyDescent="0.3">
      <c r="A62" s="10" t="s">
        <v>31</v>
      </c>
      <c r="B62" s="22">
        <v>1480.4862169941373</v>
      </c>
      <c r="C62" s="22">
        <v>1518.0633135240871</v>
      </c>
      <c r="D62" s="22">
        <v>3226.3431246758046</v>
      </c>
      <c r="E62" s="22">
        <v>4501.3778052401158</v>
      </c>
      <c r="F62" s="22">
        <v>4237.5185182890027</v>
      </c>
      <c r="G62" s="22">
        <v>5531.8010277125604</v>
      </c>
      <c r="H62" s="22">
        <v>5090.796773440783</v>
      </c>
      <c r="I62" s="22">
        <v>4741.3533101802204</v>
      </c>
      <c r="J62" s="22">
        <v>2985.308829573713</v>
      </c>
      <c r="K62" s="22">
        <v>10</v>
      </c>
      <c r="L62" s="22">
        <v>10</v>
      </c>
      <c r="M62" s="22">
        <v>10</v>
      </c>
      <c r="N62" s="22">
        <v>10</v>
      </c>
      <c r="O62" s="22">
        <v>10</v>
      </c>
      <c r="P62" s="22">
        <v>10</v>
      </c>
      <c r="Q62" s="22">
        <v>10</v>
      </c>
      <c r="R62" s="22">
        <v>10</v>
      </c>
      <c r="S62" s="22">
        <v>10</v>
      </c>
      <c r="T62" s="57"/>
      <c r="U62" s="57"/>
      <c r="V62" s="57"/>
      <c r="W62" s="57"/>
      <c r="X62" s="57"/>
      <c r="Y62" s="57"/>
      <c r="Z62" s="57"/>
      <c r="AA62" s="57"/>
      <c r="AB62" s="57"/>
      <c r="AC62" s="49"/>
      <c r="AD62" s="49"/>
      <c r="AE62" s="49"/>
      <c r="AF62" s="49"/>
      <c r="AG62" s="49"/>
      <c r="AH62" s="49"/>
      <c r="AI62" s="49"/>
      <c r="AJ62" s="49"/>
      <c r="AK62" s="49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</row>
    <row r="63" spans="1:82" s="28" customFormat="1" ht="14.4" x14ac:dyDescent="0.3">
      <c r="A63" s="10" t="s">
        <v>44</v>
      </c>
      <c r="B63" s="22">
        <v>28894.854657997395</v>
      </c>
      <c r="C63" s="22">
        <v>37620.475139410861</v>
      </c>
      <c r="D63" s="22">
        <v>68031.772421114816</v>
      </c>
      <c r="E63" s="22">
        <v>77296.188422865453</v>
      </c>
      <c r="F63" s="22">
        <v>84439.943080306854</v>
      </c>
      <c r="G63" s="22">
        <v>83879.257896411844</v>
      </c>
      <c r="H63" s="22">
        <v>87747.738098110931</v>
      </c>
      <c r="I63" s="22">
        <v>93765.064022957595</v>
      </c>
      <c r="J63" s="22">
        <v>89093.927319422553</v>
      </c>
      <c r="K63" s="22">
        <v>5879.3035721057613</v>
      </c>
      <c r="L63" s="22">
        <v>7329.3099061902622</v>
      </c>
      <c r="M63" s="22">
        <v>8436.1578251485007</v>
      </c>
      <c r="N63" s="22">
        <v>8436.1578251485007</v>
      </c>
      <c r="O63" s="22">
        <v>11235.015154565879</v>
      </c>
      <c r="P63" s="22">
        <v>11235.015154565879</v>
      </c>
      <c r="Q63" s="22">
        <v>11235.015154565879</v>
      </c>
      <c r="R63" s="22">
        <v>11235.015154565879</v>
      </c>
      <c r="S63" s="22">
        <v>11235.015154565879</v>
      </c>
      <c r="T63" s="57"/>
      <c r="U63" s="57"/>
      <c r="V63" s="57"/>
      <c r="W63" s="57"/>
      <c r="X63" s="57"/>
      <c r="Y63" s="57"/>
      <c r="Z63" s="57"/>
      <c r="AA63" s="57"/>
      <c r="AB63" s="57"/>
      <c r="AC63" s="49"/>
      <c r="AD63" s="49"/>
      <c r="AE63" s="49"/>
      <c r="AF63" s="49"/>
      <c r="AG63" s="49"/>
      <c r="AH63" s="49"/>
      <c r="AI63" s="49"/>
      <c r="AJ63" s="49"/>
      <c r="AK63" s="49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"/>
      <c r="BW63" s="5"/>
      <c r="BX63" s="5"/>
      <c r="BY63" s="5"/>
      <c r="BZ63" s="5"/>
      <c r="CA63" s="5"/>
      <c r="CB63" s="5"/>
      <c r="CC63" s="5"/>
      <c r="CD63" s="5"/>
    </row>
    <row r="64" spans="1:82" s="28" customFormat="1" ht="14.4" x14ac:dyDescent="0.3">
      <c r="A64" s="10" t="s">
        <v>38</v>
      </c>
      <c r="B64" s="22">
        <v>309.7420483315413</v>
      </c>
      <c r="C64" s="22">
        <v>361.4251642861289</v>
      </c>
      <c r="D64" s="22">
        <v>787.88474169738413</v>
      </c>
      <c r="E64" s="22">
        <v>904.24020931028758</v>
      </c>
      <c r="F64" s="22">
        <v>950.46212651318649</v>
      </c>
      <c r="G64" s="22">
        <v>912.702526604171</v>
      </c>
      <c r="H64" s="22">
        <v>944.61282739322462</v>
      </c>
      <c r="I64" s="22">
        <v>1071.144452688568</v>
      </c>
      <c r="J64" s="22">
        <v>1237.1787621882925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57"/>
      <c r="U64" s="57"/>
      <c r="V64" s="57"/>
      <c r="W64" s="57"/>
      <c r="X64" s="57"/>
      <c r="Y64" s="57"/>
      <c r="Z64" s="57"/>
      <c r="AA64" s="57"/>
      <c r="AB64" s="57"/>
      <c r="AC64" s="49"/>
      <c r="AD64" s="49"/>
      <c r="AE64" s="49"/>
      <c r="AF64" s="49"/>
      <c r="AG64" s="49"/>
      <c r="AH64" s="49"/>
      <c r="AI64" s="49"/>
      <c r="AJ64" s="49"/>
      <c r="AK64" s="49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</row>
    <row r="65" spans="1:82" s="28" customFormat="1" ht="14.4" x14ac:dyDescent="0.3">
      <c r="A65" s="10" t="s">
        <v>51</v>
      </c>
      <c r="B65" s="22">
        <f>0.002*8760*0.4</f>
        <v>7.008</v>
      </c>
      <c r="C65" s="22">
        <f t="shared" ref="C65:J65" si="5">0.002*8760*0.4</f>
        <v>7.008</v>
      </c>
      <c r="D65" s="22">
        <f t="shared" si="5"/>
        <v>7.008</v>
      </c>
      <c r="E65" s="22">
        <f t="shared" si="5"/>
        <v>7.008</v>
      </c>
      <c r="F65" s="22">
        <f t="shared" si="5"/>
        <v>7.008</v>
      </c>
      <c r="G65" s="22">
        <f t="shared" si="5"/>
        <v>7.008</v>
      </c>
      <c r="H65" s="22">
        <f t="shared" si="5"/>
        <v>7.008</v>
      </c>
      <c r="I65" s="22">
        <f t="shared" si="5"/>
        <v>7.008</v>
      </c>
      <c r="J65" s="22">
        <f t="shared" si="5"/>
        <v>7.008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57"/>
      <c r="U65" s="57"/>
      <c r="V65" s="57"/>
      <c r="W65" s="57"/>
      <c r="X65" s="57"/>
      <c r="Y65" s="57"/>
      <c r="Z65" s="57"/>
      <c r="AA65" s="57"/>
      <c r="AB65" s="57"/>
      <c r="AC65" s="49"/>
      <c r="AD65" s="49"/>
      <c r="AE65" s="49"/>
      <c r="AF65" s="49"/>
      <c r="AG65" s="49"/>
      <c r="AH65" s="49"/>
      <c r="AI65" s="49"/>
      <c r="AJ65" s="49"/>
      <c r="AK65" s="49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</row>
    <row r="66" spans="1:82" s="28" customFormat="1" ht="14.4" x14ac:dyDescent="0.3">
      <c r="A66" s="10" t="s">
        <v>53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57"/>
      <c r="U66" s="57"/>
      <c r="V66" s="57"/>
      <c r="W66" s="57"/>
      <c r="X66" s="57"/>
      <c r="Y66" s="57"/>
      <c r="Z66" s="57"/>
      <c r="AA66" s="57"/>
      <c r="AB66" s="57"/>
      <c r="AC66" s="49"/>
      <c r="AD66" s="49"/>
      <c r="AE66" s="49"/>
      <c r="AF66" s="49"/>
      <c r="AG66" s="49"/>
      <c r="AH66" s="49"/>
      <c r="AI66" s="49"/>
      <c r="AJ66" s="49"/>
      <c r="AK66" s="49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</row>
    <row r="67" spans="1:82" s="28" customFormat="1" ht="14.4" x14ac:dyDescent="0.3">
      <c r="A67" s="10" t="s">
        <v>34</v>
      </c>
      <c r="B67" s="22">
        <v>24025.512526206781</v>
      </c>
      <c r="C67" s="22">
        <v>27616.920502809153</v>
      </c>
      <c r="D67" s="22">
        <v>30084.567126915077</v>
      </c>
      <c r="E67" s="22">
        <v>35214.974144765401</v>
      </c>
      <c r="F67" s="22">
        <v>39849.456565175788</v>
      </c>
      <c r="G67" s="22">
        <v>41978.721487317867</v>
      </c>
      <c r="H67" s="22">
        <v>45762.17082825891</v>
      </c>
      <c r="I67" s="22">
        <v>43802.155717299021</v>
      </c>
      <c r="J67" s="22">
        <v>41020.179436445585</v>
      </c>
      <c r="K67" s="22">
        <v>0</v>
      </c>
      <c r="L67" s="22">
        <v>43.157709714050149</v>
      </c>
      <c r="M67" s="22">
        <v>43.157709714050149</v>
      </c>
      <c r="N67" s="22">
        <v>43.157709714050149</v>
      </c>
      <c r="O67" s="22">
        <v>105.30481170228197</v>
      </c>
      <c r="P67" s="22">
        <v>105.30481170228197</v>
      </c>
      <c r="Q67" s="22">
        <v>105.30481170228197</v>
      </c>
      <c r="R67" s="22">
        <v>105.30481170228197</v>
      </c>
      <c r="S67" s="22">
        <v>105.30481170228197</v>
      </c>
      <c r="T67" s="57"/>
      <c r="U67" s="57"/>
      <c r="V67" s="57"/>
      <c r="W67" s="57"/>
      <c r="X67" s="57"/>
      <c r="Y67" s="57"/>
      <c r="Z67" s="57"/>
      <c r="AA67" s="57"/>
      <c r="AB67" s="57"/>
      <c r="AC67" s="49"/>
      <c r="AD67" s="49"/>
      <c r="AE67" s="49"/>
      <c r="AF67" s="49"/>
      <c r="AG67" s="49"/>
      <c r="AH67" s="49"/>
      <c r="AI67" s="49"/>
      <c r="AJ67" s="49"/>
      <c r="AK67" s="49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</row>
    <row r="68" spans="1:82" s="28" customFormat="1" ht="14.4" x14ac:dyDescent="0.3">
      <c r="A68" s="10" t="s">
        <v>27</v>
      </c>
      <c r="B68" s="22">
        <f>0.013*8760*0.4</f>
        <v>45.552</v>
      </c>
      <c r="C68" s="22">
        <f t="shared" ref="C68:J68" si="6">0.013*8760*0.4</f>
        <v>45.552</v>
      </c>
      <c r="D68" s="22">
        <f t="shared" si="6"/>
        <v>45.552</v>
      </c>
      <c r="E68" s="22">
        <f t="shared" si="6"/>
        <v>45.552</v>
      </c>
      <c r="F68" s="22">
        <f t="shared" si="6"/>
        <v>45.552</v>
      </c>
      <c r="G68" s="22">
        <f t="shared" si="6"/>
        <v>45.552</v>
      </c>
      <c r="H68" s="22">
        <f t="shared" si="6"/>
        <v>45.552</v>
      </c>
      <c r="I68" s="22">
        <f t="shared" si="6"/>
        <v>45.552</v>
      </c>
      <c r="J68" s="22">
        <f t="shared" si="6"/>
        <v>45.552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57"/>
      <c r="U68" s="57"/>
      <c r="V68" s="57"/>
      <c r="W68" s="57"/>
      <c r="X68" s="57"/>
      <c r="Y68" s="57"/>
      <c r="Z68" s="57"/>
      <c r="AA68" s="57"/>
      <c r="AB68" s="57"/>
      <c r="AC68" s="49"/>
      <c r="AD68" s="49"/>
      <c r="AE68" s="49"/>
      <c r="AF68" s="49"/>
      <c r="AG68" s="49"/>
      <c r="AH68" s="49"/>
      <c r="AI68" s="49"/>
      <c r="AJ68" s="49"/>
      <c r="AK68" s="49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</row>
    <row r="69" spans="1:82" s="28" customFormat="1" ht="14.4" x14ac:dyDescent="0.3">
      <c r="A69" s="10" t="s">
        <v>32</v>
      </c>
      <c r="B69" s="22">
        <v>8538.8292834422464</v>
      </c>
      <c r="C69" s="22">
        <v>15928.043330823812</v>
      </c>
      <c r="D69" s="22">
        <v>47556.555978751043</v>
      </c>
      <c r="E69" s="22">
        <v>52052.596227783215</v>
      </c>
      <c r="F69" s="22">
        <v>50982.247957848776</v>
      </c>
      <c r="G69" s="22">
        <v>56122.504859342531</v>
      </c>
      <c r="H69" s="22">
        <v>59170.489624088987</v>
      </c>
      <c r="I69" s="22">
        <v>69815.719140066882</v>
      </c>
      <c r="J69" s="22">
        <v>60202.926022397827</v>
      </c>
      <c r="K69" s="22">
        <v>0</v>
      </c>
      <c r="L69" s="22">
        <v>0</v>
      </c>
      <c r="M69" s="22">
        <v>0</v>
      </c>
      <c r="N69" s="22">
        <v>8.7620023429296001</v>
      </c>
      <c r="O69" s="22">
        <v>18.227784107279952</v>
      </c>
      <c r="P69" s="22">
        <v>28.266754222608345</v>
      </c>
      <c r="Q69" s="22">
        <v>38.670377287077635</v>
      </c>
      <c r="R69" s="22">
        <v>50.251718187237664</v>
      </c>
      <c r="S69" s="22">
        <v>61.970820601059593</v>
      </c>
      <c r="T69" s="57"/>
      <c r="U69" s="57"/>
      <c r="V69" s="57"/>
      <c r="W69" s="57"/>
      <c r="X69" s="57"/>
      <c r="Y69" s="57"/>
      <c r="Z69" s="57"/>
      <c r="AA69" s="57"/>
      <c r="AB69" s="57"/>
      <c r="AC69" s="49"/>
      <c r="AD69" s="49"/>
      <c r="AE69" s="49"/>
      <c r="AF69" s="49"/>
      <c r="AG69" s="49"/>
      <c r="AH69" s="49"/>
      <c r="AI69" s="49"/>
      <c r="AJ69" s="49"/>
      <c r="AK69" s="49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</row>
    <row r="70" spans="1:82" s="28" customFormat="1" ht="14.4" x14ac:dyDescent="0.3">
      <c r="A70" s="10" t="s">
        <v>52</v>
      </c>
      <c r="B70" s="22">
        <v>10117.780014794291</v>
      </c>
      <c r="C70" s="22">
        <v>11235.475776233883</v>
      </c>
      <c r="D70" s="22">
        <v>19354.159669910234</v>
      </c>
      <c r="E70" s="22">
        <v>21306.320808986795</v>
      </c>
      <c r="F70" s="22">
        <v>21768.33764047833</v>
      </c>
      <c r="G70" s="22">
        <v>23148.814238815008</v>
      </c>
      <c r="H70" s="22">
        <v>24364.075485298159</v>
      </c>
      <c r="I70" s="22">
        <v>25482.801858382336</v>
      </c>
      <c r="J70" s="22">
        <v>30970.280670196746</v>
      </c>
      <c r="K70" s="22">
        <v>210.28805623031039</v>
      </c>
      <c r="L70" s="22">
        <v>210.28805623031039</v>
      </c>
      <c r="M70" s="22">
        <v>210.28805623031039</v>
      </c>
      <c r="N70" s="22">
        <v>210.28805623031039</v>
      </c>
      <c r="O70" s="22">
        <v>210.28805623031039</v>
      </c>
      <c r="P70" s="22">
        <v>210.28805623031039</v>
      </c>
      <c r="Q70" s="22">
        <v>210.28805623031039</v>
      </c>
      <c r="R70" s="22">
        <v>210.28805623031039</v>
      </c>
      <c r="S70" s="22">
        <v>210.28805623031039</v>
      </c>
      <c r="T70" s="57"/>
      <c r="U70" s="57"/>
      <c r="V70" s="57"/>
      <c r="W70" s="57"/>
      <c r="X70" s="57"/>
      <c r="Y70" s="57"/>
      <c r="Z70" s="57"/>
      <c r="AA70" s="57"/>
      <c r="AB70" s="57"/>
      <c r="AC70" s="49"/>
      <c r="AD70" s="49"/>
      <c r="AE70" s="49"/>
      <c r="AF70" s="49"/>
      <c r="AG70" s="49"/>
      <c r="AH70" s="49"/>
      <c r="AI70" s="49"/>
      <c r="AJ70" s="49"/>
      <c r="AK70" s="49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</row>
    <row r="71" spans="1:82" s="28" customFormat="1" ht="14.4" x14ac:dyDescent="0.3">
      <c r="A71" s="10" t="s">
        <v>41</v>
      </c>
      <c r="B71" s="22">
        <v>2476.1205057523052</v>
      </c>
      <c r="C71" s="22">
        <v>3472.4942816917628</v>
      </c>
      <c r="D71" s="22">
        <v>8823.674268744513</v>
      </c>
      <c r="E71" s="22">
        <v>12336.634546197694</v>
      </c>
      <c r="F71" s="22">
        <v>14663.022211584846</v>
      </c>
      <c r="G71" s="22">
        <v>20598.920994849344</v>
      </c>
      <c r="H71" s="22">
        <v>37424.078303042275</v>
      </c>
      <c r="I71" s="22">
        <v>39522.853609313075</v>
      </c>
      <c r="J71" s="22">
        <v>38086.643607519312</v>
      </c>
      <c r="K71" s="22">
        <v>0</v>
      </c>
      <c r="L71" s="22">
        <v>73.016686191079998</v>
      </c>
      <c r="M71" s="22">
        <v>73.016686191079998</v>
      </c>
      <c r="N71" s="22">
        <v>73.016686191079998</v>
      </c>
      <c r="O71" s="22">
        <v>73.016686191079998</v>
      </c>
      <c r="P71" s="22">
        <v>201.35571181422225</v>
      </c>
      <c r="Q71" s="22">
        <v>268.35372405268663</v>
      </c>
      <c r="R71" s="22">
        <v>268.35372405268663</v>
      </c>
      <c r="S71" s="22">
        <v>268.35372405268663</v>
      </c>
      <c r="T71" s="57"/>
      <c r="U71" s="57"/>
      <c r="V71" s="57"/>
      <c r="W71" s="57"/>
      <c r="X71" s="57"/>
      <c r="Y71" s="57"/>
      <c r="Z71" s="57"/>
      <c r="AA71" s="57"/>
      <c r="AB71" s="57"/>
      <c r="AC71" s="49"/>
      <c r="AD71" s="49"/>
      <c r="AE71" s="49"/>
      <c r="AF71" s="49"/>
      <c r="AG71" s="49"/>
      <c r="AH71" s="49"/>
      <c r="AI71" s="49"/>
      <c r="AJ71" s="49"/>
      <c r="AK71" s="49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</row>
    <row r="72" spans="1:82" s="28" customFormat="1" ht="14.4" x14ac:dyDescent="0.3">
      <c r="A72" s="10" t="s">
        <v>46</v>
      </c>
      <c r="B72" s="22">
        <f>0.022*8760*0.4</f>
        <v>77.088000000000008</v>
      </c>
      <c r="C72" s="22">
        <f t="shared" ref="C72:J72" si="7">0.022*8760*0.4</f>
        <v>77.088000000000008</v>
      </c>
      <c r="D72" s="22">
        <f t="shared" si="7"/>
        <v>77.088000000000008</v>
      </c>
      <c r="E72" s="22">
        <f t="shared" si="7"/>
        <v>77.088000000000008</v>
      </c>
      <c r="F72" s="22">
        <f t="shared" si="7"/>
        <v>77.088000000000008</v>
      </c>
      <c r="G72" s="22">
        <f t="shared" si="7"/>
        <v>77.088000000000008</v>
      </c>
      <c r="H72" s="22">
        <f t="shared" si="7"/>
        <v>77.088000000000008</v>
      </c>
      <c r="I72" s="22">
        <f t="shared" si="7"/>
        <v>77.088000000000008</v>
      </c>
      <c r="J72" s="22">
        <f t="shared" si="7"/>
        <v>77.088000000000008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57"/>
      <c r="U72" s="57"/>
      <c r="V72" s="57"/>
      <c r="W72" s="57"/>
      <c r="X72" s="57"/>
      <c r="Y72" s="57"/>
      <c r="Z72" s="57"/>
      <c r="AA72" s="57"/>
      <c r="AB72" s="57"/>
      <c r="AC72" s="49"/>
      <c r="AD72" s="49"/>
      <c r="AE72" s="49"/>
      <c r="AF72" s="49"/>
      <c r="AG72" s="49"/>
      <c r="AH72" s="49"/>
      <c r="AI72" s="49"/>
      <c r="AJ72" s="49"/>
      <c r="AK72" s="49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</row>
    <row r="73" spans="1:82" s="28" customFormat="1" ht="14.4" x14ac:dyDescent="0.3">
      <c r="A73" s="10" t="s">
        <v>29</v>
      </c>
      <c r="B73" s="22">
        <v>28247.828073130855</v>
      </c>
      <c r="C73" s="22">
        <v>46483.822938694459</v>
      </c>
      <c r="D73" s="22">
        <v>74421.530708142585</v>
      </c>
      <c r="E73" s="22">
        <v>70636.581440307156</v>
      </c>
      <c r="F73" s="22">
        <v>76989.782817201674</v>
      </c>
      <c r="G73" s="22">
        <v>75579.373391270521</v>
      </c>
      <c r="H73" s="22">
        <v>78486.943969987406</v>
      </c>
      <c r="I73" s="22">
        <v>79147.427875589026</v>
      </c>
      <c r="J73" s="22">
        <v>79318.485375994103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57"/>
      <c r="U73" s="57"/>
      <c r="V73" s="57"/>
      <c r="W73" s="57"/>
      <c r="X73" s="57"/>
      <c r="Y73" s="57"/>
      <c r="Z73" s="57"/>
      <c r="AA73" s="57"/>
      <c r="AB73" s="57"/>
      <c r="AC73" s="49"/>
      <c r="AD73" s="49"/>
      <c r="AE73" s="49"/>
      <c r="AF73" s="49"/>
      <c r="AG73" s="49"/>
      <c r="AH73" s="49"/>
      <c r="AI73" s="49"/>
      <c r="AJ73" s="49"/>
      <c r="AK73" s="49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</row>
    <row r="74" spans="1:82" s="28" customFormat="1" ht="14.4" x14ac:dyDescent="0.3">
      <c r="A74" s="10" t="s">
        <v>45</v>
      </c>
      <c r="B74" s="22">
        <v>790.4596910107922</v>
      </c>
      <c r="C74" s="22">
        <v>2301.9861161856434</v>
      </c>
      <c r="D74" s="22">
        <v>5183.4313908526356</v>
      </c>
      <c r="E74" s="22">
        <v>8015.9386751439088</v>
      </c>
      <c r="F74" s="22">
        <v>8344.1490183504957</v>
      </c>
      <c r="G74" s="22">
        <v>9313.3689362089262</v>
      </c>
      <c r="H74" s="22">
        <v>10684.262951515</v>
      </c>
      <c r="I74" s="22">
        <v>10097.488143120383</v>
      </c>
      <c r="J74" s="22">
        <v>10075.6391420333</v>
      </c>
      <c r="K74" s="22">
        <v>0</v>
      </c>
      <c r="L74" s="22">
        <v>0</v>
      </c>
      <c r="M74" s="22">
        <v>10.888186489643058</v>
      </c>
      <c r="N74" s="22">
        <v>82.527128675479574</v>
      </c>
      <c r="O74" s="22">
        <v>129.62126773384594</v>
      </c>
      <c r="P74" s="22">
        <v>156.75035096420129</v>
      </c>
      <c r="Q74" s="22">
        <v>187.95083821407667</v>
      </c>
      <c r="R74" s="22">
        <v>217.11562345419176</v>
      </c>
      <c r="S74" s="22">
        <v>246.28040869430711</v>
      </c>
      <c r="T74" s="57"/>
      <c r="U74" s="57"/>
      <c r="V74" s="57"/>
      <c r="W74" s="57"/>
      <c r="X74" s="57"/>
      <c r="Y74" s="57"/>
      <c r="Z74" s="57"/>
      <c r="AA74" s="57"/>
      <c r="AB74" s="57"/>
      <c r="AC74" s="49"/>
      <c r="AD74" s="49"/>
      <c r="AE74" s="49"/>
      <c r="AF74" s="49"/>
      <c r="AG74" s="49"/>
      <c r="AH74" s="49"/>
      <c r="AI74" s="49"/>
      <c r="AJ74" s="49"/>
      <c r="AK74" s="49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</row>
    <row r="75" spans="1:82" s="28" customFormat="1" ht="14.4" x14ac:dyDescent="0.3">
      <c r="A75" s="10" t="s">
        <v>39</v>
      </c>
      <c r="B75" s="22">
        <v>986.05626417761857</v>
      </c>
      <c r="C75" s="22">
        <v>3169.1317400475232</v>
      </c>
      <c r="D75" s="22">
        <v>7786.0085015809855</v>
      </c>
      <c r="E75" s="22">
        <v>9658.7150299931818</v>
      </c>
      <c r="F75" s="22">
        <v>10655.971944530604</v>
      </c>
      <c r="G75" s="22">
        <v>11598.824656493896</v>
      </c>
      <c r="H75" s="22">
        <v>14997.473207225765</v>
      </c>
      <c r="I75" s="22">
        <v>15892.22604047702</v>
      </c>
      <c r="J75" s="22">
        <v>15256.237986632013</v>
      </c>
      <c r="K75" s="22">
        <v>0</v>
      </c>
      <c r="L75" s="22">
        <v>0</v>
      </c>
      <c r="M75" s="22">
        <v>0</v>
      </c>
      <c r="N75" s="22">
        <v>0</v>
      </c>
      <c r="O75" s="22">
        <v>54.580524446539627</v>
      </c>
      <c r="P75" s="22">
        <v>54.580524446539627</v>
      </c>
      <c r="Q75" s="22">
        <v>54.580524446539627</v>
      </c>
      <c r="R75" s="22">
        <v>54.580524446539627</v>
      </c>
      <c r="S75" s="22">
        <v>54.580524446539627</v>
      </c>
      <c r="T75" s="57"/>
      <c r="U75" s="57"/>
      <c r="V75" s="57"/>
      <c r="W75" s="57"/>
      <c r="X75" s="57"/>
      <c r="Y75" s="57"/>
      <c r="Z75" s="57"/>
      <c r="AA75" s="57"/>
      <c r="AB75" s="57"/>
      <c r="AC75" s="49"/>
      <c r="AD75" s="49"/>
      <c r="AE75" s="49"/>
      <c r="AF75" s="49"/>
      <c r="AG75" s="49"/>
      <c r="AH75" s="49"/>
      <c r="AI75" s="49"/>
      <c r="AJ75" s="49"/>
      <c r="AK75" s="49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</row>
    <row r="76" spans="1:82" s="28" customFormat="1" ht="14.4" x14ac:dyDescent="0.3">
      <c r="A76" s="10" t="s">
        <v>56</v>
      </c>
      <c r="B76" s="22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57"/>
      <c r="U76" s="57"/>
      <c r="V76" s="57"/>
      <c r="W76" s="57"/>
      <c r="X76" s="57"/>
      <c r="Y76" s="57"/>
      <c r="Z76" s="57"/>
      <c r="AA76" s="57"/>
      <c r="AB76" s="57"/>
      <c r="AC76" s="49"/>
      <c r="AD76" s="49"/>
      <c r="AE76" s="49"/>
      <c r="AF76" s="49"/>
      <c r="AG76" s="49"/>
      <c r="AH76" s="49"/>
      <c r="AI76" s="49"/>
      <c r="AJ76" s="49"/>
      <c r="AK76" s="49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</row>
    <row r="77" spans="1:82" s="28" customFormat="1" ht="14.4" x14ac:dyDescent="0.3">
      <c r="A77" s="10" t="s">
        <v>26</v>
      </c>
      <c r="B77" s="22">
        <v>38782.175323976844</v>
      </c>
      <c r="C77" s="22">
        <v>48348.223039914963</v>
      </c>
      <c r="D77" s="22">
        <v>76831.222817883754</v>
      </c>
      <c r="E77" s="22">
        <v>80703.338846792671</v>
      </c>
      <c r="F77" s="22">
        <v>78176.146782634212</v>
      </c>
      <c r="G77" s="22">
        <v>64218.566066446692</v>
      </c>
      <c r="H77" s="22">
        <v>77043.004044443107</v>
      </c>
      <c r="I77" s="22">
        <v>83699.533215479445</v>
      </c>
      <c r="J77" s="22">
        <v>85637.653155309672</v>
      </c>
      <c r="K77" s="22">
        <v>0</v>
      </c>
      <c r="L77" s="22">
        <v>8.6414178489230533</v>
      </c>
      <c r="M77" s="22">
        <v>25.924253546769165</v>
      </c>
      <c r="N77" s="22">
        <v>55.018085783653135</v>
      </c>
      <c r="O77" s="22">
        <v>86.414178489230551</v>
      </c>
      <c r="P77" s="22">
        <v>105.85736864930745</v>
      </c>
      <c r="Q77" s="22">
        <v>125.30055880938436</v>
      </c>
      <c r="R77" s="22">
        <v>144.74374896946128</v>
      </c>
      <c r="S77" s="22">
        <v>164.18693912953819</v>
      </c>
      <c r="T77" s="57"/>
      <c r="U77" s="57"/>
      <c r="V77" s="57"/>
      <c r="W77" s="57"/>
      <c r="X77" s="57"/>
      <c r="Y77" s="57"/>
      <c r="Z77" s="57"/>
      <c r="AA77" s="57"/>
      <c r="AB77" s="57"/>
      <c r="AC77" s="49"/>
      <c r="AD77" s="49"/>
      <c r="AE77" s="49"/>
      <c r="AF77" s="49"/>
      <c r="AG77" s="49"/>
      <c r="AH77" s="49"/>
      <c r="AI77" s="49"/>
      <c r="AJ77" s="49"/>
      <c r="AK77" s="49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</row>
    <row r="78" spans="1:82" s="28" customFormat="1" ht="14.4" x14ac:dyDescent="0.3">
      <c r="A78" s="24" t="s">
        <v>65</v>
      </c>
      <c r="B78" s="22">
        <v>1251.3614651369824</v>
      </c>
      <c r="C78" s="22">
        <v>1770.6419821509539</v>
      </c>
      <c r="D78" s="22">
        <v>3090.1758767996298</v>
      </c>
      <c r="E78" s="22">
        <v>4033.4005839033757</v>
      </c>
      <c r="F78" s="22">
        <v>3835.1932343294284</v>
      </c>
      <c r="G78" s="22">
        <v>3665.4246452758935</v>
      </c>
      <c r="H78" s="22">
        <v>3936.734110782766</v>
      </c>
      <c r="I78" s="22">
        <v>4119.0479018605756</v>
      </c>
      <c r="J78" s="22">
        <v>3763.9229616511939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57"/>
      <c r="U78" s="57"/>
      <c r="V78" s="57"/>
      <c r="W78" s="57"/>
      <c r="X78" s="57"/>
      <c r="Y78" s="57"/>
      <c r="Z78" s="57"/>
      <c r="AA78" s="57"/>
      <c r="AB78" s="57"/>
      <c r="AC78" s="49"/>
      <c r="AD78" s="49"/>
      <c r="AE78" s="49"/>
      <c r="AF78" s="49"/>
      <c r="AG78" s="49"/>
      <c r="AH78" s="49"/>
      <c r="AI78" s="49"/>
      <c r="AJ78" s="49"/>
      <c r="AK78" s="49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</row>
    <row r="79" spans="1:82" s="28" customFormat="1" ht="14.4" x14ac:dyDescent="0.3">
      <c r="A79" s="24" t="s">
        <v>67</v>
      </c>
      <c r="B79" s="22">
        <v>655.16561706312109</v>
      </c>
      <c r="C79" s="22">
        <v>2976.0817107757589</v>
      </c>
      <c r="D79" s="22">
        <v>5663.744950095208</v>
      </c>
      <c r="E79" s="22">
        <v>7329.8404376385643</v>
      </c>
      <c r="F79" s="22">
        <v>8983.9876005273854</v>
      </c>
      <c r="G79" s="22">
        <v>10502.692768624174</v>
      </c>
      <c r="H79" s="22">
        <v>11597.475984918176</v>
      </c>
      <c r="I79" s="22">
        <v>13154.737398784862</v>
      </c>
      <c r="J79" s="22">
        <v>12266.251385275131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57"/>
      <c r="U79" s="57"/>
      <c r="V79" s="57"/>
      <c r="W79" s="57"/>
      <c r="X79" s="57"/>
      <c r="Y79" s="57"/>
      <c r="Z79" s="57"/>
      <c r="AA79" s="57"/>
      <c r="AB79" s="57"/>
      <c r="AC79" s="49"/>
      <c r="AD79" s="49"/>
      <c r="AE79" s="49"/>
      <c r="AF79" s="49"/>
      <c r="AG79" s="49"/>
      <c r="AH79" s="49"/>
      <c r="AI79" s="49"/>
      <c r="AJ79" s="49"/>
      <c r="AK79" s="49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</row>
    <row r="80" spans="1:82" s="28" customFormat="1" ht="14.4" x14ac:dyDescent="0.3">
      <c r="A80" s="24" t="s">
        <v>66</v>
      </c>
      <c r="B80" s="22">
        <v>1614.8091329167551</v>
      </c>
      <c r="C80" s="22">
        <v>2982.6543652745513</v>
      </c>
      <c r="D80" s="22">
        <v>4157.2598138176609</v>
      </c>
      <c r="E80" s="22">
        <v>7312.1380176003977</v>
      </c>
      <c r="F80" s="22">
        <v>7119.9080019767789</v>
      </c>
      <c r="G80" s="22">
        <v>7977.3674757238887</v>
      </c>
      <c r="H80" s="22">
        <v>9153.3787146944087</v>
      </c>
      <c r="I80" s="22">
        <v>8440.4735232766325</v>
      </c>
      <c r="J80" s="22">
        <v>8114.5299109093776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57"/>
      <c r="U80" s="57"/>
      <c r="V80" s="57"/>
      <c r="W80" s="57"/>
      <c r="X80" s="57"/>
      <c r="Y80" s="57"/>
      <c r="Z80" s="57"/>
      <c r="AA80" s="57"/>
      <c r="AB80" s="57"/>
      <c r="AC80" s="49"/>
      <c r="AD80" s="49"/>
      <c r="AE80" s="49"/>
      <c r="AF80" s="49"/>
      <c r="AG80" s="49"/>
      <c r="AH80" s="49"/>
      <c r="AI80" s="49"/>
      <c r="AJ80" s="49"/>
      <c r="AK80" s="49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</row>
    <row r="81" spans="1:127" s="28" customFormat="1" ht="14.4" x14ac:dyDescent="0.3">
      <c r="A81" s="24" t="s">
        <v>64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57"/>
      <c r="U81" s="57"/>
      <c r="V81" s="57"/>
      <c r="W81" s="57"/>
      <c r="X81" s="57"/>
      <c r="Y81" s="57"/>
      <c r="Z81" s="57"/>
      <c r="AA81" s="57"/>
      <c r="AB81" s="57"/>
      <c r="AC81" s="49"/>
      <c r="AD81" s="49"/>
      <c r="AE81" s="49"/>
      <c r="AF81" s="49"/>
      <c r="AG81" s="49"/>
      <c r="AH81" s="49"/>
      <c r="AI81" s="49"/>
      <c r="AJ81" s="49"/>
      <c r="AK81" s="49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</row>
    <row r="82" spans="1:127" s="28" customFormat="1" ht="14.4" x14ac:dyDescent="0.3">
      <c r="A82" s="24" t="s">
        <v>68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57"/>
      <c r="U82" s="57"/>
      <c r="V82" s="57"/>
      <c r="W82" s="57"/>
      <c r="X82" s="57"/>
      <c r="Y82" s="57"/>
      <c r="Z82" s="57"/>
      <c r="AA82" s="57"/>
      <c r="AB82" s="57"/>
      <c r="AC82" s="49"/>
      <c r="AD82" s="49"/>
      <c r="AE82" s="49"/>
      <c r="AF82" s="49"/>
      <c r="AG82" s="49"/>
      <c r="AH82" s="49"/>
      <c r="AI82" s="49"/>
      <c r="AJ82" s="49"/>
      <c r="AK82" s="49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</row>
    <row r="83" spans="1:127" s="28" customFormat="1" x14ac:dyDescent="0.25">
      <c r="A83" s="1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</row>
    <row r="84" spans="1:127" s="28" customFormat="1" x14ac:dyDescent="0.25">
      <c r="A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U84" s="5"/>
      <c r="V84" s="5"/>
      <c r="W84" s="5"/>
      <c r="X84" s="5"/>
      <c r="Y84" s="5"/>
      <c r="Z84" s="5"/>
      <c r="AA84" s="5"/>
      <c r="AB84" s="5"/>
      <c r="AD84" s="5"/>
      <c r="AE84" s="5"/>
      <c r="AF84" s="5"/>
      <c r="AG84" s="5"/>
      <c r="AH84" s="5"/>
      <c r="AI84" s="5"/>
      <c r="AJ84" s="5"/>
      <c r="AK84" s="5"/>
      <c r="AM84" s="5"/>
      <c r="AN84" s="5"/>
      <c r="AO84" s="5"/>
      <c r="AP84" s="5"/>
      <c r="AQ84" s="5"/>
      <c r="AR84" s="5"/>
      <c r="AS84" s="5"/>
      <c r="AT84" s="5"/>
      <c r="AV84" s="5"/>
      <c r="AW84" s="5"/>
      <c r="AX84" s="5"/>
      <c r="AY84" s="5"/>
      <c r="AZ84" s="5"/>
      <c r="BA84" s="5"/>
      <c r="BB84" s="5"/>
      <c r="BC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</row>
    <row r="85" spans="1:127" s="75" customFormat="1" x14ac:dyDescent="0.25">
      <c r="A85" s="68"/>
      <c r="B85" s="74"/>
      <c r="C85" s="74"/>
      <c r="D85" s="19"/>
      <c r="E85" s="19"/>
      <c r="F85" s="74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</row>
    <row r="86" spans="1:127" x14ac:dyDescent="0.25">
      <c r="A86" s="23"/>
      <c r="B86" s="46"/>
      <c r="C86" s="46"/>
      <c r="D86" s="46"/>
      <c r="E86" s="46"/>
      <c r="F86" s="46"/>
      <c r="G86" s="46"/>
      <c r="H86" s="46"/>
      <c r="I86" s="46"/>
      <c r="J86" s="46"/>
    </row>
    <row r="87" spans="1:127" ht="15.6" x14ac:dyDescent="0.3">
      <c r="A87" s="83" t="s">
        <v>199</v>
      </c>
    </row>
    <row r="88" spans="1:127" customFormat="1" x14ac:dyDescent="0.25">
      <c r="A88" s="43" t="s">
        <v>21</v>
      </c>
      <c r="B88" s="94" t="s">
        <v>8</v>
      </c>
      <c r="C88" s="94"/>
      <c r="D88" s="94"/>
      <c r="E88" s="94"/>
      <c r="F88" s="94"/>
      <c r="G88" s="94"/>
      <c r="H88" s="94"/>
      <c r="I88" s="94"/>
      <c r="J88" s="94"/>
      <c r="K88" s="92" t="s">
        <v>208</v>
      </c>
      <c r="L88" s="92"/>
      <c r="M88" s="92"/>
      <c r="N88" s="92"/>
      <c r="O88" s="92"/>
      <c r="P88" s="92"/>
      <c r="Q88" s="92"/>
      <c r="R88" s="92"/>
      <c r="S88" s="92"/>
      <c r="T88" s="92" t="s">
        <v>211</v>
      </c>
      <c r="U88" s="92"/>
      <c r="V88" s="92"/>
      <c r="W88" s="92"/>
      <c r="X88" s="92"/>
      <c r="Y88" s="92"/>
      <c r="Z88" s="92"/>
      <c r="AA88" s="92"/>
      <c r="AB88" s="92"/>
      <c r="AC88" s="92" t="s">
        <v>205</v>
      </c>
      <c r="AD88" s="92"/>
      <c r="AE88" s="92"/>
      <c r="AF88" s="92"/>
      <c r="AG88" s="92"/>
      <c r="AH88" s="92"/>
      <c r="AI88" s="92"/>
      <c r="AJ88" s="92"/>
      <c r="AK88" s="92"/>
      <c r="AL88" s="92" t="s">
        <v>62</v>
      </c>
      <c r="AM88" s="92"/>
      <c r="AN88" s="92"/>
      <c r="AO88" s="92"/>
      <c r="AP88" s="92"/>
      <c r="AQ88" s="92"/>
      <c r="AR88" s="92"/>
      <c r="AS88" s="92"/>
      <c r="AT88" s="92"/>
      <c r="AU88" s="92" t="s">
        <v>15</v>
      </c>
      <c r="AV88" s="92"/>
      <c r="AW88" s="92"/>
      <c r="AX88" s="92"/>
      <c r="AY88" s="92"/>
      <c r="AZ88" s="92"/>
      <c r="BA88" s="92"/>
      <c r="BB88" s="92"/>
      <c r="BC88" s="92"/>
      <c r="BD88" s="92" t="s">
        <v>18</v>
      </c>
      <c r="BE88" s="92"/>
      <c r="BF88" s="92"/>
      <c r="BG88" s="92"/>
      <c r="BH88" s="92"/>
      <c r="BI88" s="92"/>
      <c r="BJ88" s="92"/>
      <c r="BK88" s="92"/>
      <c r="BL88" s="92"/>
      <c r="BM88" s="92" t="s">
        <v>60</v>
      </c>
      <c r="BN88" s="92"/>
      <c r="BO88" s="92"/>
      <c r="BP88" s="92"/>
      <c r="BQ88" s="92"/>
      <c r="BR88" s="92"/>
      <c r="BS88" s="92"/>
      <c r="BT88" s="92"/>
      <c r="BU88" s="92"/>
      <c r="BV88" s="92" t="s">
        <v>209</v>
      </c>
      <c r="BW88" s="92"/>
      <c r="BX88" s="92"/>
      <c r="BY88" s="92"/>
      <c r="BZ88" s="92"/>
      <c r="CA88" s="92"/>
      <c r="CB88" s="92"/>
      <c r="CC88" s="92"/>
      <c r="CD88" s="92"/>
      <c r="CE88" s="92" t="s">
        <v>212</v>
      </c>
      <c r="CF88" s="92"/>
      <c r="CG88" s="92"/>
      <c r="CH88" s="92"/>
      <c r="CI88" s="92"/>
      <c r="CJ88" s="92"/>
      <c r="CK88" s="92"/>
      <c r="CL88" s="92"/>
      <c r="CM88" s="92"/>
      <c r="CN88" s="92" t="s">
        <v>206</v>
      </c>
      <c r="CO88" s="92"/>
      <c r="CP88" s="92"/>
      <c r="CQ88" s="92"/>
      <c r="CR88" s="92"/>
      <c r="CS88" s="92"/>
      <c r="CT88" s="92"/>
      <c r="CU88" s="92"/>
      <c r="CV88" s="92"/>
      <c r="CW88" s="92" t="s">
        <v>210</v>
      </c>
      <c r="CX88" s="92"/>
      <c r="CY88" s="92"/>
      <c r="CZ88" s="92"/>
      <c r="DA88" s="92"/>
      <c r="DB88" s="92"/>
      <c r="DC88" s="92"/>
      <c r="DD88" s="92"/>
      <c r="DE88" s="92"/>
      <c r="DF88" s="92" t="s">
        <v>213</v>
      </c>
      <c r="DG88" s="92"/>
      <c r="DH88" s="92"/>
      <c r="DI88" s="92"/>
      <c r="DJ88" s="92"/>
      <c r="DK88" s="92"/>
      <c r="DL88" s="92"/>
      <c r="DM88" s="92"/>
      <c r="DN88" s="92"/>
      <c r="DO88" s="92" t="s">
        <v>207</v>
      </c>
      <c r="DP88" s="92"/>
      <c r="DQ88" s="92"/>
      <c r="DR88" s="92"/>
      <c r="DS88" s="92"/>
      <c r="DT88" s="92"/>
      <c r="DU88" s="92"/>
      <c r="DV88" s="92"/>
      <c r="DW88" s="92"/>
    </row>
    <row r="89" spans="1:127" s="28" customFormat="1" x14ac:dyDescent="0.25">
      <c r="A89" s="37"/>
      <c r="B89" s="40">
        <v>2010</v>
      </c>
      <c r="C89" s="40">
        <v>2015</v>
      </c>
      <c r="D89" s="40">
        <v>2020</v>
      </c>
      <c r="E89" s="40">
        <v>2025</v>
      </c>
      <c r="F89" s="40">
        <v>2030</v>
      </c>
      <c r="G89" s="40">
        <v>2035</v>
      </c>
      <c r="H89" s="40">
        <v>2040</v>
      </c>
      <c r="I89" s="40">
        <v>2045</v>
      </c>
      <c r="J89" s="40">
        <v>2050</v>
      </c>
      <c r="K89" s="40">
        <v>2010</v>
      </c>
      <c r="L89" s="40">
        <v>2015</v>
      </c>
      <c r="M89" s="40">
        <v>2020</v>
      </c>
      <c r="N89" s="40">
        <v>2025</v>
      </c>
      <c r="O89" s="40">
        <v>2030</v>
      </c>
      <c r="P89" s="40">
        <v>2035</v>
      </c>
      <c r="Q89" s="40">
        <v>2040</v>
      </c>
      <c r="R89" s="40">
        <v>2045</v>
      </c>
      <c r="S89" s="40">
        <v>2050</v>
      </c>
      <c r="T89" s="40">
        <v>2010</v>
      </c>
      <c r="U89" s="40">
        <v>2015</v>
      </c>
      <c r="V89" s="40">
        <v>2020</v>
      </c>
      <c r="W89" s="40">
        <v>2025</v>
      </c>
      <c r="X89" s="40">
        <v>2030</v>
      </c>
      <c r="Y89" s="40">
        <v>2035</v>
      </c>
      <c r="Z89" s="40">
        <v>2040</v>
      </c>
      <c r="AA89" s="40">
        <v>2045</v>
      </c>
      <c r="AB89" s="40">
        <v>2050</v>
      </c>
      <c r="AC89" s="40">
        <v>2010</v>
      </c>
      <c r="AD89" s="40">
        <v>2015</v>
      </c>
      <c r="AE89" s="40">
        <v>2020</v>
      </c>
      <c r="AF89" s="40">
        <v>2025</v>
      </c>
      <c r="AG89" s="40">
        <v>2030</v>
      </c>
      <c r="AH89" s="40">
        <v>2035</v>
      </c>
      <c r="AI89" s="40">
        <v>2040</v>
      </c>
      <c r="AJ89" s="40">
        <v>2045</v>
      </c>
      <c r="AK89" s="40">
        <v>2050</v>
      </c>
      <c r="AL89" s="40">
        <v>2010</v>
      </c>
      <c r="AM89" s="40">
        <v>2015</v>
      </c>
      <c r="AN89" s="40">
        <v>2020</v>
      </c>
      <c r="AO89" s="40">
        <v>2025</v>
      </c>
      <c r="AP89" s="40">
        <v>2030</v>
      </c>
      <c r="AQ89" s="40">
        <v>2035</v>
      </c>
      <c r="AR89" s="40">
        <v>2040</v>
      </c>
      <c r="AS89" s="40">
        <v>2045</v>
      </c>
      <c r="AT89" s="40">
        <v>2050</v>
      </c>
      <c r="AU89" s="40">
        <v>2010</v>
      </c>
      <c r="AV89" s="40">
        <v>2015</v>
      </c>
      <c r="AW89" s="40">
        <v>2020</v>
      </c>
      <c r="AX89" s="40">
        <v>2025</v>
      </c>
      <c r="AY89" s="40">
        <v>2030</v>
      </c>
      <c r="AZ89" s="40">
        <v>2035</v>
      </c>
      <c r="BA89" s="40">
        <v>2040</v>
      </c>
      <c r="BB89" s="40">
        <v>2045</v>
      </c>
      <c r="BC89" s="40">
        <v>2050</v>
      </c>
      <c r="BD89" s="40">
        <v>2010</v>
      </c>
      <c r="BE89" s="40">
        <v>2015</v>
      </c>
      <c r="BF89" s="40">
        <v>2020</v>
      </c>
      <c r="BG89" s="40">
        <v>2025</v>
      </c>
      <c r="BH89" s="40">
        <v>2030</v>
      </c>
      <c r="BI89" s="40">
        <v>2035</v>
      </c>
      <c r="BJ89" s="40">
        <v>2040</v>
      </c>
      <c r="BK89" s="40">
        <v>2045</v>
      </c>
      <c r="BL89" s="40">
        <v>2050</v>
      </c>
      <c r="BM89" s="40">
        <v>2010</v>
      </c>
      <c r="BN89" s="40">
        <v>2015</v>
      </c>
      <c r="BO89" s="40">
        <v>2020</v>
      </c>
      <c r="BP89" s="40">
        <v>2025</v>
      </c>
      <c r="BQ89" s="40">
        <v>2030</v>
      </c>
      <c r="BR89" s="40">
        <v>2035</v>
      </c>
      <c r="BS89" s="40">
        <v>2040</v>
      </c>
      <c r="BT89" s="40">
        <v>2045</v>
      </c>
      <c r="BU89" s="40">
        <v>2050</v>
      </c>
      <c r="BV89" s="40">
        <v>2010</v>
      </c>
      <c r="BW89" s="40">
        <v>2015</v>
      </c>
      <c r="BX89" s="40">
        <v>2020</v>
      </c>
      <c r="BY89" s="40">
        <v>2025</v>
      </c>
      <c r="BZ89" s="40">
        <v>2030</v>
      </c>
      <c r="CA89" s="40">
        <v>2035</v>
      </c>
      <c r="CB89" s="40">
        <v>2040</v>
      </c>
      <c r="CC89" s="40">
        <v>2045</v>
      </c>
      <c r="CD89" s="40">
        <v>2050</v>
      </c>
      <c r="CE89" s="40">
        <v>2010</v>
      </c>
      <c r="CF89" s="40">
        <v>2015</v>
      </c>
      <c r="CG89" s="40">
        <v>2020</v>
      </c>
      <c r="CH89" s="40">
        <v>2025</v>
      </c>
      <c r="CI89" s="40">
        <v>2030</v>
      </c>
      <c r="CJ89" s="40">
        <v>2035</v>
      </c>
      <c r="CK89" s="40">
        <v>2040</v>
      </c>
      <c r="CL89" s="40">
        <v>2045</v>
      </c>
      <c r="CM89" s="40">
        <v>2050</v>
      </c>
      <c r="CN89" s="40">
        <v>2010</v>
      </c>
      <c r="CO89" s="40">
        <v>2015</v>
      </c>
      <c r="CP89" s="40">
        <v>2020</v>
      </c>
      <c r="CQ89" s="40">
        <v>2025</v>
      </c>
      <c r="CR89" s="40">
        <v>2030</v>
      </c>
      <c r="CS89" s="40">
        <v>2035</v>
      </c>
      <c r="CT89" s="40">
        <v>2040</v>
      </c>
      <c r="CU89" s="40">
        <v>2045</v>
      </c>
      <c r="CV89" s="40">
        <v>2050</v>
      </c>
      <c r="CW89" s="40">
        <v>2010</v>
      </c>
      <c r="CX89" s="40">
        <v>2015</v>
      </c>
      <c r="CY89" s="40">
        <v>2020</v>
      </c>
      <c r="CZ89" s="40">
        <v>2025</v>
      </c>
      <c r="DA89" s="40">
        <v>2030</v>
      </c>
      <c r="DB89" s="40">
        <v>2035</v>
      </c>
      <c r="DC89" s="40">
        <v>2040</v>
      </c>
      <c r="DD89" s="40">
        <v>2045</v>
      </c>
      <c r="DE89" s="40">
        <v>2050</v>
      </c>
      <c r="DF89" s="40">
        <v>2010</v>
      </c>
      <c r="DG89" s="40">
        <v>2015</v>
      </c>
      <c r="DH89" s="40">
        <v>2020</v>
      </c>
      <c r="DI89" s="40">
        <v>2025</v>
      </c>
      <c r="DJ89" s="40">
        <v>2030</v>
      </c>
      <c r="DK89" s="40">
        <v>2035</v>
      </c>
      <c r="DL89" s="40">
        <v>2040</v>
      </c>
      <c r="DM89" s="40">
        <v>2045</v>
      </c>
      <c r="DN89" s="40">
        <v>2050</v>
      </c>
      <c r="DO89" s="40">
        <v>2010</v>
      </c>
      <c r="DP89" s="40">
        <v>2015</v>
      </c>
      <c r="DQ89" s="40">
        <v>2020</v>
      </c>
      <c r="DR89" s="40">
        <v>2025</v>
      </c>
      <c r="DS89" s="40">
        <v>2030</v>
      </c>
      <c r="DT89" s="40">
        <v>2035</v>
      </c>
      <c r="DU89" s="40">
        <v>2040</v>
      </c>
      <c r="DV89" s="40">
        <v>2045</v>
      </c>
      <c r="DW89" s="40">
        <v>2050</v>
      </c>
    </row>
    <row r="90" spans="1:127" s="28" customFormat="1" x14ac:dyDescent="0.25">
      <c r="A90" s="73" t="s">
        <v>54</v>
      </c>
      <c r="B90" s="57">
        <v>1.375</v>
      </c>
      <c r="C90" s="57">
        <v>1.375</v>
      </c>
      <c r="D90" s="57">
        <v>1.375</v>
      </c>
      <c r="E90" s="57">
        <v>1.375</v>
      </c>
      <c r="F90" s="57">
        <v>1.375</v>
      </c>
      <c r="G90" s="57">
        <v>1.375</v>
      </c>
      <c r="H90" s="57">
        <v>1.375</v>
      </c>
      <c r="I90" s="57">
        <v>1.375</v>
      </c>
      <c r="J90" s="57">
        <v>1.375</v>
      </c>
      <c r="K90" s="57">
        <v>4.1703527686926378</v>
      </c>
      <c r="L90" s="57">
        <v>4.1703527686926378</v>
      </c>
      <c r="M90" s="57">
        <v>4.1703527686926378</v>
      </c>
      <c r="N90" s="57">
        <v>4.1703527686926378</v>
      </c>
      <c r="O90" s="57">
        <v>4.1703527686926378</v>
      </c>
      <c r="P90" s="57">
        <v>4.1703527686926378</v>
      </c>
      <c r="Q90" s="57">
        <v>4.1703527686926378</v>
      </c>
      <c r="R90" s="57">
        <v>4.1703527686926378</v>
      </c>
      <c r="S90" s="57">
        <v>4.1703527686926378</v>
      </c>
      <c r="T90" s="57">
        <v>0.16408960411337031</v>
      </c>
      <c r="U90" s="57">
        <v>0.16408960411337031</v>
      </c>
      <c r="V90" s="57">
        <v>0.16408960411337031</v>
      </c>
      <c r="W90" s="57">
        <v>0.16408960411337031</v>
      </c>
      <c r="X90" s="57">
        <v>0.16408960411337031</v>
      </c>
      <c r="Y90" s="57">
        <v>0.16408960411337031</v>
      </c>
      <c r="Z90" s="57">
        <v>0.16408960411337031</v>
      </c>
      <c r="AA90" s="57">
        <v>0.16408960411337031</v>
      </c>
      <c r="AB90" s="57">
        <v>0.16408960411337031</v>
      </c>
      <c r="AC90" s="57">
        <v>2.5913773328847354</v>
      </c>
      <c r="AD90" s="57">
        <v>2.5913773328847354</v>
      </c>
      <c r="AE90" s="57">
        <v>2.5913773328847354</v>
      </c>
      <c r="AF90" s="57">
        <v>2.5913773328847354</v>
      </c>
      <c r="AG90" s="57">
        <v>2.5913773328847354</v>
      </c>
      <c r="AH90" s="57">
        <v>2.5913773328847354</v>
      </c>
      <c r="AI90" s="57">
        <v>2.5913773328847354</v>
      </c>
      <c r="AJ90" s="57">
        <v>2.5913773328847354</v>
      </c>
      <c r="AK90" s="57">
        <v>2.5913773328847354</v>
      </c>
      <c r="AL90" s="57">
        <v>0</v>
      </c>
      <c r="AM90" s="57">
        <v>0</v>
      </c>
      <c r="AN90" s="57">
        <v>0</v>
      </c>
      <c r="AO90" s="57">
        <v>0</v>
      </c>
      <c r="AP90" s="57">
        <v>0</v>
      </c>
      <c r="AQ90" s="57">
        <v>0</v>
      </c>
      <c r="AR90" s="57">
        <v>0</v>
      </c>
      <c r="AS90" s="57">
        <v>0</v>
      </c>
      <c r="AT90" s="57">
        <v>0</v>
      </c>
      <c r="AU90" s="57"/>
      <c r="AV90" s="57"/>
      <c r="AW90" s="57"/>
      <c r="AX90" s="76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>
        <v>4.1703527686926378</v>
      </c>
      <c r="BW90" s="57">
        <v>4.1703527686926378</v>
      </c>
      <c r="BX90" s="57">
        <v>4.1703527686926378</v>
      </c>
      <c r="BY90" s="57">
        <v>4.1703527686926378</v>
      </c>
      <c r="BZ90" s="57">
        <v>4.1703527686926378</v>
      </c>
      <c r="CA90" s="57">
        <v>4.1703527686926378</v>
      </c>
      <c r="CB90" s="57">
        <v>4.1703527686926378</v>
      </c>
      <c r="CC90" s="57">
        <v>4.1703527686926378</v>
      </c>
      <c r="CD90" s="57">
        <v>4.1703527686926378</v>
      </c>
      <c r="CE90" s="57">
        <v>0.16408960411337031</v>
      </c>
      <c r="CF90" s="57">
        <v>0.16408960411337031</v>
      </c>
      <c r="CG90" s="57">
        <v>0.16408960411337031</v>
      </c>
      <c r="CH90" s="57">
        <v>0.16408960411337031</v>
      </c>
      <c r="CI90" s="57">
        <v>0.16408960411337031</v>
      </c>
      <c r="CJ90" s="57">
        <v>0.16408960411337031</v>
      </c>
      <c r="CK90" s="57">
        <v>0.16408960411337031</v>
      </c>
      <c r="CL90" s="57">
        <v>0.16408960411337031</v>
      </c>
      <c r="CM90" s="57">
        <v>0.16408960411337031</v>
      </c>
      <c r="CN90" s="57">
        <v>2.5913773328847354</v>
      </c>
      <c r="CO90" s="57">
        <v>2.5913773328847354</v>
      </c>
      <c r="CP90" s="57">
        <v>2.5913773328847354</v>
      </c>
      <c r="CQ90" s="57">
        <v>2.5913773328847354</v>
      </c>
      <c r="CR90" s="57">
        <v>2.5913773328847354</v>
      </c>
      <c r="CS90" s="57">
        <v>2.5913773328847354</v>
      </c>
      <c r="CT90" s="57">
        <v>2.5913773328847354</v>
      </c>
      <c r="CU90" s="57">
        <v>2.5913773328847354</v>
      </c>
      <c r="CV90" s="57">
        <v>2.5913773328847354</v>
      </c>
      <c r="CW90" s="57">
        <v>4.1703527686926378</v>
      </c>
      <c r="CX90" s="57">
        <v>4.1703527686926378</v>
      </c>
      <c r="CY90" s="57">
        <v>4.1703527686926378</v>
      </c>
      <c r="CZ90" s="57">
        <v>4.1703527686926378</v>
      </c>
      <c r="DA90" s="57">
        <v>4.1703527686926378</v>
      </c>
      <c r="DB90" s="57">
        <v>4.1703527686926378</v>
      </c>
      <c r="DC90" s="57">
        <v>4.1703527686926378</v>
      </c>
      <c r="DD90" s="57">
        <v>4.1703527686926378</v>
      </c>
      <c r="DE90" s="57">
        <v>4.1703527686926378</v>
      </c>
      <c r="DF90" s="57">
        <v>0.16408960411337031</v>
      </c>
      <c r="DG90" s="57">
        <v>0.16408960411337031</v>
      </c>
      <c r="DH90" s="57">
        <v>0.16408960411337031</v>
      </c>
      <c r="DI90" s="57">
        <v>0.16408960411337031</v>
      </c>
      <c r="DJ90" s="57">
        <v>0.16408960411337031</v>
      </c>
      <c r="DK90" s="57">
        <v>0.16408960411337031</v>
      </c>
      <c r="DL90" s="57">
        <v>0.16408960411337031</v>
      </c>
      <c r="DM90" s="57">
        <v>0.16408960411337031</v>
      </c>
      <c r="DN90" s="57">
        <v>0.16408960411337031</v>
      </c>
      <c r="DO90" s="57">
        <v>2.5913773328847354</v>
      </c>
      <c r="DP90" s="57">
        <v>2.5913773328847354</v>
      </c>
      <c r="DQ90" s="57">
        <v>2.5913773328847354</v>
      </c>
      <c r="DR90" s="57">
        <v>2.5913773328847354</v>
      </c>
      <c r="DS90" s="57">
        <v>2.5913773328847354</v>
      </c>
      <c r="DT90" s="57">
        <v>2.5913773328847354</v>
      </c>
      <c r="DU90" s="57">
        <v>2.5913773328847354</v>
      </c>
      <c r="DV90" s="57">
        <v>2.5913773328847354</v>
      </c>
      <c r="DW90" s="57">
        <v>2.5913773328847354</v>
      </c>
    </row>
    <row r="91" spans="1:127" s="28" customFormat="1" x14ac:dyDescent="0.25">
      <c r="A91" s="73" t="s">
        <v>42</v>
      </c>
      <c r="B91" s="57">
        <v>13.25</v>
      </c>
      <c r="C91" s="57">
        <v>13.25</v>
      </c>
      <c r="D91" s="57">
        <v>13.25</v>
      </c>
      <c r="E91" s="57">
        <v>13.25</v>
      </c>
      <c r="F91" s="57">
        <v>13.25</v>
      </c>
      <c r="G91" s="57">
        <v>13.25</v>
      </c>
      <c r="H91" s="57">
        <v>13.25</v>
      </c>
      <c r="I91" s="57">
        <v>13.25</v>
      </c>
      <c r="J91" s="57">
        <v>13.25</v>
      </c>
      <c r="K91" s="57">
        <v>15.266666666666666</v>
      </c>
      <c r="L91" s="57">
        <v>15.266666666666666</v>
      </c>
      <c r="M91" s="57">
        <v>15.266666666666666</v>
      </c>
      <c r="N91" s="57">
        <v>15.266666666666666</v>
      </c>
      <c r="O91" s="57">
        <v>15.266666666666666</v>
      </c>
      <c r="P91" s="57">
        <v>15.266666666666666</v>
      </c>
      <c r="Q91" s="57">
        <v>15.266666666666666</v>
      </c>
      <c r="R91" s="57">
        <v>15.266666666666666</v>
      </c>
      <c r="S91" s="57">
        <v>15.266666666666666</v>
      </c>
      <c r="T91" s="57">
        <v>0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9.7333333333333325</v>
      </c>
      <c r="AD91" s="57">
        <v>9.7333333333333325</v>
      </c>
      <c r="AE91" s="57">
        <v>9.7333333333333325</v>
      </c>
      <c r="AF91" s="57">
        <v>9.7333333333333325</v>
      </c>
      <c r="AG91" s="57">
        <v>9.7333333333333325</v>
      </c>
      <c r="AH91" s="57">
        <v>9.7333333333333325</v>
      </c>
      <c r="AI91" s="57">
        <v>9.7333333333333325</v>
      </c>
      <c r="AJ91" s="57">
        <v>9.7333333333333325</v>
      </c>
      <c r="AK91" s="57">
        <v>9.7333333333333325</v>
      </c>
      <c r="AL91" s="57">
        <v>6.3</v>
      </c>
      <c r="AM91" s="57">
        <v>6.3</v>
      </c>
      <c r="AN91" s="57">
        <v>6.3</v>
      </c>
      <c r="AO91" s="57">
        <v>6.3</v>
      </c>
      <c r="AP91" s="57">
        <v>6.3</v>
      </c>
      <c r="AQ91" s="57">
        <v>6.3</v>
      </c>
      <c r="AR91" s="57">
        <v>6.3</v>
      </c>
      <c r="AS91" s="57">
        <v>6.3</v>
      </c>
      <c r="AT91" s="57">
        <v>6.3</v>
      </c>
      <c r="AU91" s="57"/>
      <c r="AV91" s="57"/>
      <c r="AW91" s="57"/>
      <c r="AX91" s="76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>
        <v>15.266666666666666</v>
      </c>
      <c r="BW91" s="57">
        <v>15.266666666666666</v>
      </c>
      <c r="BX91" s="57">
        <v>15.266666666666666</v>
      </c>
      <c r="BY91" s="57">
        <v>15.266666666666666</v>
      </c>
      <c r="BZ91" s="57">
        <v>15.266666666666666</v>
      </c>
      <c r="CA91" s="57">
        <v>15.266666666666666</v>
      </c>
      <c r="CB91" s="57">
        <v>15.266666666666666</v>
      </c>
      <c r="CC91" s="57">
        <v>15.266666666666666</v>
      </c>
      <c r="CD91" s="57">
        <v>15.266666666666666</v>
      </c>
      <c r="CE91" s="57">
        <v>0</v>
      </c>
      <c r="CF91" s="57">
        <v>0</v>
      </c>
      <c r="CG91" s="57">
        <v>0</v>
      </c>
      <c r="CH91" s="57">
        <v>0</v>
      </c>
      <c r="CI91" s="57">
        <v>0</v>
      </c>
      <c r="CJ91" s="57">
        <v>0</v>
      </c>
      <c r="CK91" s="57">
        <v>0</v>
      </c>
      <c r="CL91" s="57">
        <v>0</v>
      </c>
      <c r="CM91" s="57">
        <v>0</v>
      </c>
      <c r="CN91" s="57">
        <v>9.7333333333333325</v>
      </c>
      <c r="CO91" s="57">
        <v>9.7333333333333325</v>
      </c>
      <c r="CP91" s="57">
        <v>9.7333333333333325</v>
      </c>
      <c r="CQ91" s="57">
        <v>9.7333333333333325</v>
      </c>
      <c r="CR91" s="57">
        <v>9.7333333333333325</v>
      </c>
      <c r="CS91" s="57">
        <v>9.7333333333333325</v>
      </c>
      <c r="CT91" s="57">
        <v>9.7333333333333325</v>
      </c>
      <c r="CU91" s="57">
        <v>9.7333333333333325</v>
      </c>
      <c r="CV91" s="57">
        <v>9.7333333333333325</v>
      </c>
      <c r="CW91" s="57">
        <v>15.266666666666666</v>
      </c>
      <c r="CX91" s="57">
        <v>15.266666666666666</v>
      </c>
      <c r="CY91" s="57">
        <v>15.266666666666666</v>
      </c>
      <c r="CZ91" s="57">
        <v>15.266666666666666</v>
      </c>
      <c r="DA91" s="57">
        <v>15.266666666666666</v>
      </c>
      <c r="DB91" s="57">
        <v>15.266666666666666</v>
      </c>
      <c r="DC91" s="57">
        <v>15.266666666666666</v>
      </c>
      <c r="DD91" s="57">
        <v>15.266666666666666</v>
      </c>
      <c r="DE91" s="57">
        <v>15.266666666666666</v>
      </c>
      <c r="DF91" s="57">
        <v>0</v>
      </c>
      <c r="DG91" s="57">
        <v>0</v>
      </c>
      <c r="DH91" s="57">
        <v>0</v>
      </c>
      <c r="DI91" s="57">
        <v>0</v>
      </c>
      <c r="DJ91" s="57">
        <v>0</v>
      </c>
      <c r="DK91" s="57">
        <v>0</v>
      </c>
      <c r="DL91" s="57">
        <v>0</v>
      </c>
      <c r="DM91" s="57">
        <v>0</v>
      </c>
      <c r="DN91" s="57">
        <v>0</v>
      </c>
      <c r="DO91" s="57">
        <v>9.7333333333333325</v>
      </c>
      <c r="DP91" s="57">
        <v>9.7333333333333325</v>
      </c>
      <c r="DQ91" s="57">
        <v>9.7333333333333325</v>
      </c>
      <c r="DR91" s="57">
        <v>9.7333333333333325</v>
      </c>
      <c r="DS91" s="57">
        <v>9.7333333333333325</v>
      </c>
      <c r="DT91" s="57">
        <v>9.7333333333333325</v>
      </c>
      <c r="DU91" s="57">
        <v>9.7333333333333325</v>
      </c>
      <c r="DV91" s="57">
        <v>9.7333333333333325</v>
      </c>
      <c r="DW91" s="57">
        <v>9.7333333333333325</v>
      </c>
    </row>
    <row r="92" spans="1:127" s="28" customFormat="1" x14ac:dyDescent="0.25">
      <c r="A92" s="73" t="s">
        <v>48</v>
      </c>
      <c r="B92" s="57">
        <v>0</v>
      </c>
      <c r="C92" s="57">
        <v>0</v>
      </c>
      <c r="D92" s="57">
        <v>0</v>
      </c>
      <c r="E92" s="57">
        <v>0</v>
      </c>
      <c r="F92" s="57">
        <v>0</v>
      </c>
      <c r="G92" s="57">
        <v>0</v>
      </c>
      <c r="H92" s="57">
        <v>0</v>
      </c>
      <c r="I92" s="57">
        <v>0</v>
      </c>
      <c r="J92" s="57">
        <v>0</v>
      </c>
      <c r="K92" s="57">
        <v>6.7170414220061803</v>
      </c>
      <c r="L92" s="57">
        <v>6.7170414220061803</v>
      </c>
      <c r="M92" s="57">
        <v>6.7170414220061803</v>
      </c>
      <c r="N92" s="57">
        <v>6.7170414220061803</v>
      </c>
      <c r="O92" s="57">
        <v>6.7170414220061803</v>
      </c>
      <c r="P92" s="57">
        <v>6.7170414220061803</v>
      </c>
      <c r="Q92" s="57">
        <v>6.7170414220061803</v>
      </c>
      <c r="R92" s="57">
        <v>6.7170414220061803</v>
      </c>
      <c r="S92" s="57">
        <v>6.7170414220061803</v>
      </c>
      <c r="T92" s="57">
        <v>0.26429338928457874</v>
      </c>
      <c r="U92" s="57">
        <v>0.26429338928457874</v>
      </c>
      <c r="V92" s="57">
        <v>0.26429338928457874</v>
      </c>
      <c r="W92" s="57">
        <v>0.26429338928457874</v>
      </c>
      <c r="X92" s="57">
        <v>0.26429338928457874</v>
      </c>
      <c r="Y92" s="57">
        <v>0.26429338928457874</v>
      </c>
      <c r="Z92" s="57">
        <v>0.26429338928457874</v>
      </c>
      <c r="AA92" s="57">
        <v>0.26429338928457874</v>
      </c>
      <c r="AB92" s="57">
        <v>0.26429338928457874</v>
      </c>
      <c r="AC92" s="57">
        <v>4.1738408836074044</v>
      </c>
      <c r="AD92" s="57">
        <v>4.1738408836074044</v>
      </c>
      <c r="AE92" s="57">
        <v>4.1738408836074044</v>
      </c>
      <c r="AF92" s="57">
        <v>4.1738408836074044</v>
      </c>
      <c r="AG92" s="57">
        <v>4.1738408836074044</v>
      </c>
      <c r="AH92" s="57">
        <v>4.1738408836074044</v>
      </c>
      <c r="AI92" s="57">
        <v>4.1738408836074044</v>
      </c>
      <c r="AJ92" s="57">
        <v>4.1738408836074044</v>
      </c>
      <c r="AK92" s="57">
        <v>4.1738408836074044</v>
      </c>
      <c r="AL92" s="57">
        <v>2.8714285714285714</v>
      </c>
      <c r="AM92" s="57">
        <v>2.8714285714285714</v>
      </c>
      <c r="AN92" s="57">
        <v>2.8714285714285714</v>
      </c>
      <c r="AO92" s="57">
        <v>2.8714285714285714</v>
      </c>
      <c r="AP92" s="57">
        <v>2.8714285714285714</v>
      </c>
      <c r="AQ92" s="57">
        <v>2.8714285714285714</v>
      </c>
      <c r="AR92" s="57">
        <v>2.8714285714285714</v>
      </c>
      <c r="AS92" s="57">
        <v>2.8714285714285714</v>
      </c>
      <c r="AT92" s="57">
        <v>2.8714285714285714</v>
      </c>
      <c r="AU92" s="57"/>
      <c r="AV92" s="57"/>
      <c r="AW92" s="57"/>
      <c r="AX92" s="76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>
        <v>6.7170414220061803</v>
      </c>
      <c r="BW92" s="57">
        <v>6.7170414220061803</v>
      </c>
      <c r="BX92" s="57">
        <v>6.7170414220061803</v>
      </c>
      <c r="BY92" s="57">
        <v>6.7170414220061803</v>
      </c>
      <c r="BZ92" s="57">
        <v>6.7170414220061803</v>
      </c>
      <c r="CA92" s="57">
        <v>6.7170414220061803</v>
      </c>
      <c r="CB92" s="57">
        <v>6.7170414220061803</v>
      </c>
      <c r="CC92" s="57">
        <v>6.7170414220061803</v>
      </c>
      <c r="CD92" s="57">
        <v>6.7170414220061803</v>
      </c>
      <c r="CE92" s="57">
        <v>0.26429338928457874</v>
      </c>
      <c r="CF92" s="57">
        <v>0.26429338928457874</v>
      </c>
      <c r="CG92" s="57">
        <v>0.26429338928457874</v>
      </c>
      <c r="CH92" s="57">
        <v>0.26429338928457874</v>
      </c>
      <c r="CI92" s="57">
        <v>0.26429338928457874</v>
      </c>
      <c r="CJ92" s="57">
        <v>0.26429338928457874</v>
      </c>
      <c r="CK92" s="57">
        <v>0.26429338928457874</v>
      </c>
      <c r="CL92" s="57">
        <v>0.26429338928457874</v>
      </c>
      <c r="CM92" s="57">
        <v>0.26429338928457874</v>
      </c>
      <c r="CN92" s="57">
        <v>4.1738408836074044</v>
      </c>
      <c r="CO92" s="57">
        <v>4.1738408836074044</v>
      </c>
      <c r="CP92" s="57">
        <v>4.1738408836074044</v>
      </c>
      <c r="CQ92" s="57">
        <v>4.1738408836074044</v>
      </c>
      <c r="CR92" s="57">
        <v>4.1738408836074044</v>
      </c>
      <c r="CS92" s="57">
        <v>4.1738408836074044</v>
      </c>
      <c r="CT92" s="57">
        <v>4.1738408836074044</v>
      </c>
      <c r="CU92" s="57">
        <v>4.1738408836074044</v>
      </c>
      <c r="CV92" s="57">
        <v>4.1738408836074044</v>
      </c>
      <c r="CW92" s="57">
        <v>6.7170414220061803</v>
      </c>
      <c r="CX92" s="57">
        <v>6.7170414220061803</v>
      </c>
      <c r="CY92" s="57">
        <v>6.7170414220061803</v>
      </c>
      <c r="CZ92" s="57">
        <v>6.7170414220061803</v>
      </c>
      <c r="DA92" s="57">
        <v>6.7170414220061803</v>
      </c>
      <c r="DB92" s="57">
        <v>6.7170414220061803</v>
      </c>
      <c r="DC92" s="57">
        <v>6.7170414220061803</v>
      </c>
      <c r="DD92" s="57">
        <v>6.7170414220061803</v>
      </c>
      <c r="DE92" s="57">
        <v>6.7170414220061803</v>
      </c>
      <c r="DF92" s="57">
        <v>0.26429338928457874</v>
      </c>
      <c r="DG92" s="57">
        <v>0.26429338928457874</v>
      </c>
      <c r="DH92" s="57">
        <v>0.26429338928457874</v>
      </c>
      <c r="DI92" s="57">
        <v>0.26429338928457874</v>
      </c>
      <c r="DJ92" s="57">
        <v>0.26429338928457874</v>
      </c>
      <c r="DK92" s="57">
        <v>0.26429338928457874</v>
      </c>
      <c r="DL92" s="57">
        <v>0.26429338928457874</v>
      </c>
      <c r="DM92" s="57">
        <v>0.26429338928457874</v>
      </c>
      <c r="DN92" s="57">
        <v>0.26429338928457874</v>
      </c>
      <c r="DO92" s="57">
        <v>4.1738408836074044</v>
      </c>
      <c r="DP92" s="57">
        <v>4.1738408836074044</v>
      </c>
      <c r="DQ92" s="57">
        <v>4.1738408836074044</v>
      </c>
      <c r="DR92" s="57">
        <v>4.1738408836074044</v>
      </c>
      <c r="DS92" s="57">
        <v>4.1738408836074044</v>
      </c>
      <c r="DT92" s="57">
        <v>4.1738408836074044</v>
      </c>
      <c r="DU92" s="57">
        <v>4.1738408836074044</v>
      </c>
      <c r="DV92" s="57">
        <v>4.1738408836074044</v>
      </c>
      <c r="DW92" s="57">
        <v>4.1738408836074044</v>
      </c>
    </row>
    <row r="93" spans="1:127" s="28" customFormat="1" x14ac:dyDescent="0.25">
      <c r="A93" s="84" t="s">
        <v>35</v>
      </c>
      <c r="B93" s="57">
        <v>0.625</v>
      </c>
      <c r="C93" s="57">
        <v>0.625</v>
      </c>
      <c r="D93" s="57">
        <v>0.625</v>
      </c>
      <c r="E93" s="57">
        <v>0.625</v>
      </c>
      <c r="F93" s="57">
        <v>0.625</v>
      </c>
      <c r="G93" s="57">
        <v>0.625</v>
      </c>
      <c r="H93" s="57">
        <v>0.625</v>
      </c>
      <c r="I93" s="57">
        <v>0.625</v>
      </c>
      <c r="J93" s="57">
        <v>0.625</v>
      </c>
      <c r="K93" s="57">
        <v>5.8999999999999995</v>
      </c>
      <c r="L93" s="57">
        <v>5.8999999999999995</v>
      </c>
      <c r="M93" s="57">
        <v>5.8999999999999995</v>
      </c>
      <c r="N93" s="57">
        <v>5.8999999999999995</v>
      </c>
      <c r="O93" s="57">
        <v>5.8999999999999995</v>
      </c>
      <c r="P93" s="57">
        <v>5.8999999999999995</v>
      </c>
      <c r="Q93" s="57">
        <v>5.8999999999999995</v>
      </c>
      <c r="R93" s="57">
        <v>5.8999999999999995</v>
      </c>
      <c r="S93" s="57">
        <v>5.8999999999999995</v>
      </c>
      <c r="T93" s="57">
        <v>3.0333333333333332</v>
      </c>
      <c r="U93" s="57">
        <v>3.0333333333333332</v>
      </c>
      <c r="V93" s="57">
        <v>3.0333333333333332</v>
      </c>
      <c r="W93" s="57">
        <v>3.0333333333333332</v>
      </c>
      <c r="X93" s="57">
        <v>3.0333333333333332</v>
      </c>
      <c r="Y93" s="57">
        <v>3.0333333333333332</v>
      </c>
      <c r="Z93" s="57">
        <v>3.0333333333333332</v>
      </c>
      <c r="AA93" s="57">
        <v>3.0333333333333332</v>
      </c>
      <c r="AB93" s="57">
        <v>3.0333333333333332</v>
      </c>
      <c r="AC93" s="57">
        <v>7.1333333333333329</v>
      </c>
      <c r="AD93" s="57">
        <v>7.1333333333333329</v>
      </c>
      <c r="AE93" s="57">
        <v>7.1333333333333329</v>
      </c>
      <c r="AF93" s="57">
        <v>7.1333333333333329</v>
      </c>
      <c r="AG93" s="57">
        <v>7.1333333333333329</v>
      </c>
      <c r="AH93" s="57">
        <v>7.1333333333333329</v>
      </c>
      <c r="AI93" s="57">
        <v>7.1333333333333329</v>
      </c>
      <c r="AJ93" s="57">
        <v>7.1333333333333329</v>
      </c>
      <c r="AK93" s="57">
        <v>7.1333333333333329</v>
      </c>
      <c r="AL93" s="57">
        <v>2.7</v>
      </c>
      <c r="AM93" s="57">
        <v>2.7</v>
      </c>
      <c r="AN93" s="57">
        <v>2.7</v>
      </c>
      <c r="AO93" s="57">
        <v>2.7</v>
      </c>
      <c r="AP93" s="57">
        <v>2.7</v>
      </c>
      <c r="AQ93" s="57">
        <v>2.7</v>
      </c>
      <c r="AR93" s="57">
        <v>2.7</v>
      </c>
      <c r="AS93" s="57">
        <v>2.7</v>
      </c>
      <c r="AT93" s="57">
        <v>2.7</v>
      </c>
      <c r="AU93" s="57"/>
      <c r="AV93" s="57"/>
      <c r="AW93" s="57"/>
      <c r="AX93" s="76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>
        <v>5.8999999999999995</v>
      </c>
      <c r="BW93" s="57">
        <v>5.8999999999999995</v>
      </c>
      <c r="BX93" s="57">
        <v>5.8999999999999995</v>
      </c>
      <c r="BY93" s="57">
        <v>5.8999999999999995</v>
      </c>
      <c r="BZ93" s="57">
        <v>5.8999999999999995</v>
      </c>
      <c r="CA93" s="57">
        <v>5.8999999999999995</v>
      </c>
      <c r="CB93" s="57">
        <v>5.8999999999999995</v>
      </c>
      <c r="CC93" s="57">
        <v>5.8999999999999995</v>
      </c>
      <c r="CD93" s="57">
        <v>5.8999999999999995</v>
      </c>
      <c r="CE93" s="57">
        <v>3.0333333333333332</v>
      </c>
      <c r="CF93" s="57">
        <v>3.0333333333333332</v>
      </c>
      <c r="CG93" s="57">
        <v>3.0333333333333332</v>
      </c>
      <c r="CH93" s="57">
        <v>3.0333333333333332</v>
      </c>
      <c r="CI93" s="57">
        <v>3.0333333333333332</v>
      </c>
      <c r="CJ93" s="57">
        <v>3.0333333333333332</v>
      </c>
      <c r="CK93" s="57">
        <v>3.0333333333333332</v>
      </c>
      <c r="CL93" s="57">
        <v>3.0333333333333332</v>
      </c>
      <c r="CM93" s="57">
        <v>3.0333333333333332</v>
      </c>
      <c r="CN93" s="57">
        <v>7.1333333333333329</v>
      </c>
      <c r="CO93" s="57">
        <v>7.1333333333333329</v>
      </c>
      <c r="CP93" s="57">
        <v>7.1333333333333329</v>
      </c>
      <c r="CQ93" s="57">
        <v>7.1333333333333329</v>
      </c>
      <c r="CR93" s="57">
        <v>7.1333333333333329</v>
      </c>
      <c r="CS93" s="57">
        <v>7.1333333333333329</v>
      </c>
      <c r="CT93" s="57">
        <v>7.1333333333333329</v>
      </c>
      <c r="CU93" s="57">
        <v>7.1333333333333329</v>
      </c>
      <c r="CV93" s="57">
        <v>7.1333333333333329</v>
      </c>
      <c r="CW93" s="57">
        <v>5.8999999999999995</v>
      </c>
      <c r="CX93" s="57">
        <v>5.8999999999999995</v>
      </c>
      <c r="CY93" s="57">
        <v>5.8999999999999995</v>
      </c>
      <c r="CZ93" s="57">
        <v>5.8999999999999995</v>
      </c>
      <c r="DA93" s="57">
        <v>5.8999999999999995</v>
      </c>
      <c r="DB93" s="57">
        <v>5.8999999999999995</v>
      </c>
      <c r="DC93" s="57">
        <v>5.8999999999999995</v>
      </c>
      <c r="DD93" s="57">
        <v>5.8999999999999995</v>
      </c>
      <c r="DE93" s="57">
        <v>5.8999999999999995</v>
      </c>
      <c r="DF93" s="57">
        <v>3.0333333333333332</v>
      </c>
      <c r="DG93" s="57">
        <v>3.0333333333333332</v>
      </c>
      <c r="DH93" s="57">
        <v>3.0333333333333332</v>
      </c>
      <c r="DI93" s="57">
        <v>3.0333333333333332</v>
      </c>
      <c r="DJ93" s="57">
        <v>3.0333333333333332</v>
      </c>
      <c r="DK93" s="57">
        <v>3.0333333333333332</v>
      </c>
      <c r="DL93" s="57">
        <v>3.0333333333333332</v>
      </c>
      <c r="DM93" s="57">
        <v>3.0333333333333332</v>
      </c>
      <c r="DN93" s="57">
        <v>3.0333333333333332</v>
      </c>
      <c r="DO93" s="57">
        <v>7.1333333333333329</v>
      </c>
      <c r="DP93" s="57">
        <v>7.1333333333333329</v>
      </c>
      <c r="DQ93" s="57">
        <v>7.1333333333333329</v>
      </c>
      <c r="DR93" s="57">
        <v>7.1333333333333329</v>
      </c>
      <c r="DS93" s="57">
        <v>7.1333333333333329</v>
      </c>
      <c r="DT93" s="57">
        <v>7.1333333333333329</v>
      </c>
      <c r="DU93" s="57">
        <v>7.1333333333333329</v>
      </c>
      <c r="DV93" s="57">
        <v>7.1333333333333329</v>
      </c>
      <c r="DW93" s="57">
        <v>7.1333333333333329</v>
      </c>
    </row>
    <row r="94" spans="1:127" s="28" customFormat="1" x14ac:dyDescent="0.25">
      <c r="A94" s="73" t="s">
        <v>50</v>
      </c>
      <c r="B94" s="57">
        <v>0</v>
      </c>
      <c r="C94" s="57">
        <v>0</v>
      </c>
      <c r="D94" s="57">
        <v>0</v>
      </c>
      <c r="E94" s="57">
        <v>0</v>
      </c>
      <c r="F94" s="57">
        <v>0</v>
      </c>
      <c r="G94" s="57">
        <v>0</v>
      </c>
      <c r="H94" s="57">
        <v>0</v>
      </c>
      <c r="I94" s="57">
        <v>0</v>
      </c>
      <c r="J94" s="57">
        <v>0</v>
      </c>
      <c r="K94" s="57">
        <v>22.833333333333332</v>
      </c>
      <c r="L94" s="57">
        <v>22.833333333333332</v>
      </c>
      <c r="M94" s="57">
        <v>22.833333333333332</v>
      </c>
      <c r="N94" s="57">
        <v>22.833333333333332</v>
      </c>
      <c r="O94" s="57">
        <v>22.833333333333332</v>
      </c>
      <c r="P94" s="57">
        <v>22.833333333333332</v>
      </c>
      <c r="Q94" s="57">
        <v>22.833333333333332</v>
      </c>
      <c r="R94" s="57">
        <v>22.833333333333332</v>
      </c>
      <c r="S94" s="57">
        <v>22.833333333333332</v>
      </c>
      <c r="T94" s="57">
        <v>3.8666666666666663</v>
      </c>
      <c r="U94" s="57">
        <v>3.8666666666666663</v>
      </c>
      <c r="V94" s="57">
        <v>3.8666666666666663</v>
      </c>
      <c r="W94" s="57">
        <v>3.8666666666666663</v>
      </c>
      <c r="X94" s="57">
        <v>3.8666666666666663</v>
      </c>
      <c r="Y94" s="57">
        <v>3.8666666666666663</v>
      </c>
      <c r="Z94" s="57">
        <v>3.8666666666666663</v>
      </c>
      <c r="AA94" s="57">
        <v>3.8666666666666663</v>
      </c>
      <c r="AB94" s="57">
        <v>3.8666666666666663</v>
      </c>
      <c r="AC94" s="57">
        <v>13.2</v>
      </c>
      <c r="AD94" s="57">
        <v>13.2</v>
      </c>
      <c r="AE94" s="57">
        <v>13.2</v>
      </c>
      <c r="AF94" s="57">
        <v>13.2</v>
      </c>
      <c r="AG94" s="57">
        <v>13.2</v>
      </c>
      <c r="AH94" s="57">
        <v>13.2</v>
      </c>
      <c r="AI94" s="57">
        <v>13.2</v>
      </c>
      <c r="AJ94" s="57">
        <v>13.2</v>
      </c>
      <c r="AK94" s="57">
        <v>13.2</v>
      </c>
      <c r="AL94" s="57">
        <v>10.1</v>
      </c>
      <c r="AM94" s="57">
        <v>10.1</v>
      </c>
      <c r="AN94" s="57">
        <v>10.1</v>
      </c>
      <c r="AO94" s="57">
        <v>10.1</v>
      </c>
      <c r="AP94" s="57">
        <v>10.1</v>
      </c>
      <c r="AQ94" s="57">
        <v>10.1</v>
      </c>
      <c r="AR94" s="57">
        <v>10.1</v>
      </c>
      <c r="AS94" s="57">
        <v>10.1</v>
      </c>
      <c r="AT94" s="57">
        <v>10.1</v>
      </c>
      <c r="AU94" s="57"/>
      <c r="AV94" s="57"/>
      <c r="AW94" s="57"/>
      <c r="AX94" s="76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>
        <v>22.833333333333332</v>
      </c>
      <c r="BW94" s="57">
        <v>22.833333333333332</v>
      </c>
      <c r="BX94" s="57">
        <v>22.833333333333332</v>
      </c>
      <c r="BY94" s="57">
        <v>22.833333333333332</v>
      </c>
      <c r="BZ94" s="57">
        <v>22.833333333333332</v>
      </c>
      <c r="CA94" s="57">
        <v>22.833333333333332</v>
      </c>
      <c r="CB94" s="57">
        <v>22.833333333333332</v>
      </c>
      <c r="CC94" s="57">
        <v>22.833333333333332</v>
      </c>
      <c r="CD94" s="57">
        <v>22.833333333333332</v>
      </c>
      <c r="CE94" s="57">
        <v>3.8666666666666663</v>
      </c>
      <c r="CF94" s="57">
        <v>3.8666666666666663</v>
      </c>
      <c r="CG94" s="57">
        <v>3.8666666666666663</v>
      </c>
      <c r="CH94" s="57">
        <v>3.8666666666666663</v>
      </c>
      <c r="CI94" s="57">
        <v>3.8666666666666663</v>
      </c>
      <c r="CJ94" s="57">
        <v>3.8666666666666663</v>
      </c>
      <c r="CK94" s="57">
        <v>3.8666666666666663</v>
      </c>
      <c r="CL94" s="57">
        <v>3.8666666666666663</v>
      </c>
      <c r="CM94" s="57">
        <v>3.8666666666666663</v>
      </c>
      <c r="CN94" s="57">
        <v>13.2</v>
      </c>
      <c r="CO94" s="57">
        <v>13.2</v>
      </c>
      <c r="CP94" s="57">
        <v>13.2</v>
      </c>
      <c r="CQ94" s="57">
        <v>13.2</v>
      </c>
      <c r="CR94" s="57">
        <v>13.2</v>
      </c>
      <c r="CS94" s="57">
        <v>13.2</v>
      </c>
      <c r="CT94" s="57">
        <v>13.2</v>
      </c>
      <c r="CU94" s="57">
        <v>13.2</v>
      </c>
      <c r="CV94" s="57">
        <v>13.2</v>
      </c>
      <c r="CW94" s="57">
        <v>22.833333333333332</v>
      </c>
      <c r="CX94" s="57">
        <v>22.833333333333332</v>
      </c>
      <c r="CY94" s="57">
        <v>22.833333333333332</v>
      </c>
      <c r="CZ94" s="57">
        <v>22.833333333333332</v>
      </c>
      <c r="DA94" s="57">
        <v>22.833333333333332</v>
      </c>
      <c r="DB94" s="57">
        <v>22.833333333333332</v>
      </c>
      <c r="DC94" s="57">
        <v>22.833333333333332</v>
      </c>
      <c r="DD94" s="57">
        <v>22.833333333333332</v>
      </c>
      <c r="DE94" s="57">
        <v>22.833333333333332</v>
      </c>
      <c r="DF94" s="57">
        <v>3.8666666666666663</v>
      </c>
      <c r="DG94" s="57">
        <v>3.8666666666666663</v>
      </c>
      <c r="DH94" s="57">
        <v>3.8666666666666663</v>
      </c>
      <c r="DI94" s="57">
        <v>3.8666666666666663</v>
      </c>
      <c r="DJ94" s="57">
        <v>3.8666666666666663</v>
      </c>
      <c r="DK94" s="57">
        <v>3.8666666666666663</v>
      </c>
      <c r="DL94" s="57">
        <v>3.8666666666666663</v>
      </c>
      <c r="DM94" s="57">
        <v>3.8666666666666663</v>
      </c>
      <c r="DN94" s="57">
        <v>3.8666666666666663</v>
      </c>
      <c r="DO94" s="57">
        <v>13.2</v>
      </c>
      <c r="DP94" s="57">
        <v>13.2</v>
      </c>
      <c r="DQ94" s="57">
        <v>13.2</v>
      </c>
      <c r="DR94" s="57">
        <v>13.2</v>
      </c>
      <c r="DS94" s="57">
        <v>13.2</v>
      </c>
      <c r="DT94" s="57">
        <v>13.2</v>
      </c>
      <c r="DU94" s="57">
        <v>13.2</v>
      </c>
      <c r="DV94" s="57">
        <v>13.2</v>
      </c>
      <c r="DW94" s="57">
        <v>13.2</v>
      </c>
    </row>
    <row r="95" spans="1:127" s="28" customFormat="1" x14ac:dyDescent="0.25">
      <c r="A95" s="73" t="s">
        <v>43</v>
      </c>
      <c r="B95" s="57">
        <v>5.25</v>
      </c>
      <c r="C95" s="57">
        <v>5.25</v>
      </c>
      <c r="D95" s="57">
        <v>5.25</v>
      </c>
      <c r="E95" s="57">
        <v>5.25</v>
      </c>
      <c r="F95" s="57">
        <v>5.25</v>
      </c>
      <c r="G95" s="57">
        <v>5.25</v>
      </c>
      <c r="H95" s="57">
        <v>5.25</v>
      </c>
      <c r="I95" s="57">
        <v>5.25</v>
      </c>
      <c r="J95" s="57">
        <v>5.25</v>
      </c>
      <c r="K95" s="57">
        <v>6.9333333333333336</v>
      </c>
      <c r="L95" s="57">
        <v>6.9333333333333336</v>
      </c>
      <c r="M95" s="57">
        <v>6.9333333333333336</v>
      </c>
      <c r="N95" s="57">
        <v>6.9333333333333336</v>
      </c>
      <c r="O95" s="57">
        <v>6.9333333333333336</v>
      </c>
      <c r="P95" s="57">
        <v>6.9333333333333336</v>
      </c>
      <c r="Q95" s="57">
        <v>6.9333333333333336</v>
      </c>
      <c r="R95" s="57">
        <v>6.9333333333333336</v>
      </c>
      <c r="S95" s="57">
        <v>6.9333333333333336</v>
      </c>
      <c r="T95" s="57">
        <v>0</v>
      </c>
      <c r="U95" s="57">
        <v>0</v>
      </c>
      <c r="V95" s="57">
        <v>0</v>
      </c>
      <c r="W95" s="57">
        <v>0</v>
      </c>
      <c r="X95" s="57">
        <v>0</v>
      </c>
      <c r="Y95" s="57">
        <v>0</v>
      </c>
      <c r="Z95" s="57">
        <v>0</v>
      </c>
      <c r="AA95" s="57">
        <v>0</v>
      </c>
      <c r="AB95" s="57">
        <v>0</v>
      </c>
      <c r="AC95" s="57">
        <v>6.2333333333333325</v>
      </c>
      <c r="AD95" s="57">
        <v>6.2333333333333325</v>
      </c>
      <c r="AE95" s="57">
        <v>6.2333333333333325</v>
      </c>
      <c r="AF95" s="57">
        <v>6.2333333333333325</v>
      </c>
      <c r="AG95" s="57">
        <v>6.2333333333333325</v>
      </c>
      <c r="AH95" s="57">
        <v>6.2333333333333325</v>
      </c>
      <c r="AI95" s="57">
        <v>6.2333333333333325</v>
      </c>
      <c r="AJ95" s="57">
        <v>6.2333333333333325</v>
      </c>
      <c r="AK95" s="57">
        <v>6.2333333333333325</v>
      </c>
      <c r="AL95" s="57">
        <v>3</v>
      </c>
      <c r="AM95" s="57">
        <v>3</v>
      </c>
      <c r="AN95" s="57">
        <v>3</v>
      </c>
      <c r="AO95" s="57">
        <v>3</v>
      </c>
      <c r="AP95" s="57">
        <v>3</v>
      </c>
      <c r="AQ95" s="57">
        <v>3</v>
      </c>
      <c r="AR95" s="57">
        <v>3</v>
      </c>
      <c r="AS95" s="57">
        <v>3</v>
      </c>
      <c r="AT95" s="57">
        <v>3</v>
      </c>
      <c r="AU95" s="57"/>
      <c r="AV95" s="57"/>
      <c r="AW95" s="57"/>
      <c r="AX95" s="76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>
        <v>6.9333333333333336</v>
      </c>
      <c r="BW95" s="57">
        <v>6.9333333333333336</v>
      </c>
      <c r="BX95" s="57">
        <v>6.9333333333333336</v>
      </c>
      <c r="BY95" s="57">
        <v>6.9333333333333336</v>
      </c>
      <c r="BZ95" s="57">
        <v>6.9333333333333336</v>
      </c>
      <c r="CA95" s="57">
        <v>6.9333333333333336</v>
      </c>
      <c r="CB95" s="57">
        <v>6.9333333333333336</v>
      </c>
      <c r="CC95" s="57">
        <v>6.9333333333333336</v>
      </c>
      <c r="CD95" s="57">
        <v>6.9333333333333336</v>
      </c>
      <c r="CE95" s="57">
        <v>0</v>
      </c>
      <c r="CF95" s="57">
        <v>0</v>
      </c>
      <c r="CG95" s="57">
        <v>0</v>
      </c>
      <c r="CH95" s="57">
        <v>0</v>
      </c>
      <c r="CI95" s="57">
        <v>0</v>
      </c>
      <c r="CJ95" s="57">
        <v>0</v>
      </c>
      <c r="CK95" s="57">
        <v>0</v>
      </c>
      <c r="CL95" s="57">
        <v>0</v>
      </c>
      <c r="CM95" s="57">
        <v>0</v>
      </c>
      <c r="CN95" s="57">
        <v>6.2333333333333325</v>
      </c>
      <c r="CO95" s="57">
        <v>6.2333333333333325</v>
      </c>
      <c r="CP95" s="57">
        <v>6.2333333333333325</v>
      </c>
      <c r="CQ95" s="57">
        <v>6.2333333333333325</v>
      </c>
      <c r="CR95" s="57">
        <v>6.2333333333333325</v>
      </c>
      <c r="CS95" s="57">
        <v>6.2333333333333325</v>
      </c>
      <c r="CT95" s="57">
        <v>6.2333333333333325</v>
      </c>
      <c r="CU95" s="57">
        <v>6.2333333333333325</v>
      </c>
      <c r="CV95" s="57">
        <v>6.2333333333333325</v>
      </c>
      <c r="CW95" s="57">
        <v>6.9333333333333336</v>
      </c>
      <c r="CX95" s="57">
        <v>6.9333333333333336</v>
      </c>
      <c r="CY95" s="57">
        <v>6.9333333333333336</v>
      </c>
      <c r="CZ95" s="57">
        <v>6.9333333333333336</v>
      </c>
      <c r="DA95" s="57">
        <v>6.9333333333333336</v>
      </c>
      <c r="DB95" s="57">
        <v>6.9333333333333336</v>
      </c>
      <c r="DC95" s="57">
        <v>6.9333333333333336</v>
      </c>
      <c r="DD95" s="57">
        <v>6.9333333333333336</v>
      </c>
      <c r="DE95" s="57">
        <v>6.9333333333333336</v>
      </c>
      <c r="DF95" s="57">
        <v>0</v>
      </c>
      <c r="DG95" s="57">
        <v>0</v>
      </c>
      <c r="DH95" s="57">
        <v>0</v>
      </c>
      <c r="DI95" s="57">
        <v>0</v>
      </c>
      <c r="DJ95" s="57">
        <v>0</v>
      </c>
      <c r="DK95" s="57">
        <v>0</v>
      </c>
      <c r="DL95" s="57">
        <v>0</v>
      </c>
      <c r="DM95" s="57">
        <v>0</v>
      </c>
      <c r="DN95" s="57">
        <v>0</v>
      </c>
      <c r="DO95" s="57">
        <v>6.2333333333333325</v>
      </c>
      <c r="DP95" s="57">
        <v>6.2333333333333325</v>
      </c>
      <c r="DQ95" s="57">
        <v>6.2333333333333325</v>
      </c>
      <c r="DR95" s="57">
        <v>6.2333333333333325</v>
      </c>
      <c r="DS95" s="57">
        <v>6.2333333333333325</v>
      </c>
      <c r="DT95" s="57">
        <v>6.2333333333333325</v>
      </c>
      <c r="DU95" s="57">
        <v>6.2333333333333325</v>
      </c>
      <c r="DV95" s="57">
        <v>6.2333333333333325</v>
      </c>
      <c r="DW95" s="57">
        <v>6.2333333333333325</v>
      </c>
    </row>
    <row r="96" spans="1:127" s="28" customFormat="1" x14ac:dyDescent="0.25">
      <c r="A96" s="73" t="s">
        <v>37</v>
      </c>
      <c r="B96" s="57">
        <v>0.625</v>
      </c>
      <c r="C96" s="57">
        <v>0.625</v>
      </c>
      <c r="D96" s="57">
        <v>0.625</v>
      </c>
      <c r="E96" s="57">
        <v>0.625</v>
      </c>
      <c r="F96" s="57">
        <v>0.625</v>
      </c>
      <c r="G96" s="57">
        <v>0.625</v>
      </c>
      <c r="H96" s="57">
        <v>0.625</v>
      </c>
      <c r="I96" s="57">
        <v>0.625</v>
      </c>
      <c r="J96" s="57">
        <v>0.625</v>
      </c>
      <c r="K96" s="57">
        <v>18.7</v>
      </c>
      <c r="L96" s="57">
        <v>18.7</v>
      </c>
      <c r="M96" s="57">
        <v>18.7</v>
      </c>
      <c r="N96" s="57">
        <v>18.7</v>
      </c>
      <c r="O96" s="57">
        <v>18.7</v>
      </c>
      <c r="P96" s="57">
        <v>18.7</v>
      </c>
      <c r="Q96" s="57">
        <v>18.7</v>
      </c>
      <c r="R96" s="57">
        <v>18.7</v>
      </c>
      <c r="S96" s="57">
        <v>18.7</v>
      </c>
      <c r="T96" s="57">
        <v>0</v>
      </c>
      <c r="U96" s="57">
        <v>0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</v>
      </c>
      <c r="AC96" s="57">
        <v>12.766666666666666</v>
      </c>
      <c r="AD96" s="57">
        <v>12.766666666666666</v>
      </c>
      <c r="AE96" s="57">
        <v>12.766666666666666</v>
      </c>
      <c r="AF96" s="57">
        <v>12.766666666666666</v>
      </c>
      <c r="AG96" s="57">
        <v>12.766666666666666</v>
      </c>
      <c r="AH96" s="57">
        <v>12.766666666666666</v>
      </c>
      <c r="AI96" s="57">
        <v>12.766666666666666</v>
      </c>
      <c r="AJ96" s="57">
        <v>12.766666666666666</v>
      </c>
      <c r="AK96" s="57">
        <v>12.766666666666666</v>
      </c>
      <c r="AL96" s="57">
        <v>8.5</v>
      </c>
      <c r="AM96" s="57">
        <v>8.5</v>
      </c>
      <c r="AN96" s="57">
        <v>8.5</v>
      </c>
      <c r="AO96" s="57">
        <v>8.5</v>
      </c>
      <c r="AP96" s="57">
        <v>8.5</v>
      </c>
      <c r="AQ96" s="57">
        <v>8.5</v>
      </c>
      <c r="AR96" s="57">
        <v>8.5</v>
      </c>
      <c r="AS96" s="57">
        <v>8.5</v>
      </c>
      <c r="AT96" s="57">
        <v>8.5</v>
      </c>
      <c r="AU96" s="57"/>
      <c r="AV96" s="57"/>
      <c r="AW96" s="57"/>
      <c r="AX96" s="76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>
        <v>18.7</v>
      </c>
      <c r="BW96" s="57">
        <v>18.7</v>
      </c>
      <c r="BX96" s="57">
        <v>18.7</v>
      </c>
      <c r="BY96" s="57">
        <v>18.7</v>
      </c>
      <c r="BZ96" s="57">
        <v>18.7</v>
      </c>
      <c r="CA96" s="57">
        <v>18.7</v>
      </c>
      <c r="CB96" s="57">
        <v>18.7</v>
      </c>
      <c r="CC96" s="57">
        <v>18.7</v>
      </c>
      <c r="CD96" s="57">
        <v>18.7</v>
      </c>
      <c r="CE96" s="57">
        <v>0</v>
      </c>
      <c r="CF96" s="57">
        <v>0</v>
      </c>
      <c r="CG96" s="57">
        <v>0</v>
      </c>
      <c r="CH96" s="57">
        <v>0</v>
      </c>
      <c r="CI96" s="57">
        <v>0</v>
      </c>
      <c r="CJ96" s="57">
        <v>0</v>
      </c>
      <c r="CK96" s="57">
        <v>0</v>
      </c>
      <c r="CL96" s="57">
        <v>0</v>
      </c>
      <c r="CM96" s="57">
        <v>0</v>
      </c>
      <c r="CN96" s="57">
        <v>12.766666666666666</v>
      </c>
      <c r="CO96" s="57">
        <v>12.766666666666666</v>
      </c>
      <c r="CP96" s="57">
        <v>12.766666666666666</v>
      </c>
      <c r="CQ96" s="57">
        <v>12.766666666666666</v>
      </c>
      <c r="CR96" s="57">
        <v>12.766666666666666</v>
      </c>
      <c r="CS96" s="57">
        <v>12.766666666666666</v>
      </c>
      <c r="CT96" s="57">
        <v>12.766666666666666</v>
      </c>
      <c r="CU96" s="57">
        <v>12.766666666666666</v>
      </c>
      <c r="CV96" s="57">
        <v>12.766666666666666</v>
      </c>
      <c r="CW96" s="57">
        <v>18.7</v>
      </c>
      <c r="CX96" s="57">
        <v>18.7</v>
      </c>
      <c r="CY96" s="57">
        <v>18.7</v>
      </c>
      <c r="CZ96" s="57">
        <v>18.7</v>
      </c>
      <c r="DA96" s="57">
        <v>18.7</v>
      </c>
      <c r="DB96" s="57">
        <v>18.7</v>
      </c>
      <c r="DC96" s="57">
        <v>18.7</v>
      </c>
      <c r="DD96" s="57">
        <v>18.7</v>
      </c>
      <c r="DE96" s="57">
        <v>18.7</v>
      </c>
      <c r="DF96" s="57">
        <v>0</v>
      </c>
      <c r="DG96" s="57">
        <v>0</v>
      </c>
      <c r="DH96" s="57">
        <v>0</v>
      </c>
      <c r="DI96" s="57">
        <v>0</v>
      </c>
      <c r="DJ96" s="57">
        <v>0</v>
      </c>
      <c r="DK96" s="57">
        <v>0</v>
      </c>
      <c r="DL96" s="57">
        <v>0</v>
      </c>
      <c r="DM96" s="57">
        <v>0</v>
      </c>
      <c r="DN96" s="57">
        <v>0</v>
      </c>
      <c r="DO96" s="57">
        <v>12.766666666666666</v>
      </c>
      <c r="DP96" s="57">
        <v>12.766666666666666</v>
      </c>
      <c r="DQ96" s="57">
        <v>12.766666666666666</v>
      </c>
      <c r="DR96" s="57">
        <v>12.766666666666666</v>
      </c>
      <c r="DS96" s="57">
        <v>12.766666666666666</v>
      </c>
      <c r="DT96" s="57">
        <v>12.766666666666666</v>
      </c>
      <c r="DU96" s="57">
        <v>12.766666666666666</v>
      </c>
      <c r="DV96" s="57">
        <v>12.766666666666666</v>
      </c>
      <c r="DW96" s="57">
        <v>12.766666666666666</v>
      </c>
    </row>
    <row r="97" spans="1:127" s="28" customFormat="1" x14ac:dyDescent="0.25">
      <c r="A97" s="84" t="s">
        <v>33</v>
      </c>
      <c r="B97" s="57">
        <v>0.125</v>
      </c>
      <c r="C97" s="57">
        <v>0.125</v>
      </c>
      <c r="D97" s="57">
        <v>0.125</v>
      </c>
      <c r="E97" s="57">
        <v>0.125</v>
      </c>
      <c r="F97" s="57">
        <v>0.125</v>
      </c>
      <c r="G97" s="57">
        <v>0.125</v>
      </c>
      <c r="H97" s="57">
        <v>0.125</v>
      </c>
      <c r="I97" s="57">
        <v>0.125</v>
      </c>
      <c r="J97" s="57">
        <v>0.125</v>
      </c>
      <c r="K97" s="57">
        <v>74.199999999999989</v>
      </c>
      <c r="L97" s="57">
        <v>74.199999999999989</v>
      </c>
      <c r="M97" s="57">
        <v>74.199999999999989</v>
      </c>
      <c r="N97" s="57">
        <v>74.199999999999989</v>
      </c>
      <c r="O97" s="57">
        <v>74.199999999999989</v>
      </c>
      <c r="P97" s="57">
        <v>74.199999999999989</v>
      </c>
      <c r="Q97" s="57">
        <v>74.199999999999989</v>
      </c>
      <c r="R97" s="57">
        <v>74.199999999999989</v>
      </c>
      <c r="S97" s="57">
        <v>74.199999999999989</v>
      </c>
      <c r="T97" s="57">
        <v>27.866666666666664</v>
      </c>
      <c r="U97" s="57">
        <v>27.866666666666664</v>
      </c>
      <c r="V97" s="57">
        <v>27.866666666666664</v>
      </c>
      <c r="W97" s="57">
        <v>27.866666666666664</v>
      </c>
      <c r="X97" s="57">
        <v>27.866666666666664</v>
      </c>
      <c r="Y97" s="57">
        <v>27.866666666666664</v>
      </c>
      <c r="Z97" s="57">
        <v>27.866666666666664</v>
      </c>
      <c r="AA97" s="57">
        <v>27.866666666666664</v>
      </c>
      <c r="AB97" s="57">
        <v>27.866666666666664</v>
      </c>
      <c r="AC97" s="57">
        <v>66.8</v>
      </c>
      <c r="AD97" s="57">
        <v>66.8</v>
      </c>
      <c r="AE97" s="57">
        <v>66.8</v>
      </c>
      <c r="AF97" s="57">
        <v>66.8</v>
      </c>
      <c r="AG97" s="57">
        <v>66.8</v>
      </c>
      <c r="AH97" s="57">
        <v>66.8</v>
      </c>
      <c r="AI97" s="57">
        <v>66.8</v>
      </c>
      <c r="AJ97" s="57">
        <v>66.8</v>
      </c>
      <c r="AK97" s="57">
        <v>66.8</v>
      </c>
      <c r="AL97" s="57">
        <v>33.4</v>
      </c>
      <c r="AM97" s="57">
        <v>33.4</v>
      </c>
      <c r="AN97" s="57">
        <v>33.4</v>
      </c>
      <c r="AO97" s="57">
        <v>33.4</v>
      </c>
      <c r="AP97" s="57">
        <v>33.4</v>
      </c>
      <c r="AQ97" s="57">
        <v>33.4</v>
      </c>
      <c r="AR97" s="57">
        <v>33.4</v>
      </c>
      <c r="AS97" s="57">
        <v>33.4</v>
      </c>
      <c r="AT97" s="57">
        <v>33.4</v>
      </c>
      <c r="AU97" s="57"/>
      <c r="AV97" s="57"/>
      <c r="AW97" s="57"/>
      <c r="AX97" s="76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>
        <v>74.199999999999989</v>
      </c>
      <c r="BW97" s="57">
        <v>74.199999999999989</v>
      </c>
      <c r="BX97" s="57">
        <v>74.199999999999989</v>
      </c>
      <c r="BY97" s="57">
        <v>74.199999999999989</v>
      </c>
      <c r="BZ97" s="57">
        <v>74.199999999999989</v>
      </c>
      <c r="CA97" s="57">
        <v>74.199999999999989</v>
      </c>
      <c r="CB97" s="57">
        <v>74.199999999999989</v>
      </c>
      <c r="CC97" s="57">
        <v>74.199999999999989</v>
      </c>
      <c r="CD97" s="57">
        <v>74.199999999999989</v>
      </c>
      <c r="CE97" s="57">
        <v>27.866666666666664</v>
      </c>
      <c r="CF97" s="57">
        <v>27.866666666666664</v>
      </c>
      <c r="CG97" s="57">
        <v>27.866666666666664</v>
      </c>
      <c r="CH97" s="57">
        <v>27.866666666666664</v>
      </c>
      <c r="CI97" s="57">
        <v>27.866666666666664</v>
      </c>
      <c r="CJ97" s="57">
        <v>27.866666666666664</v>
      </c>
      <c r="CK97" s="57">
        <v>27.866666666666664</v>
      </c>
      <c r="CL97" s="57">
        <v>27.866666666666664</v>
      </c>
      <c r="CM97" s="57">
        <v>27.866666666666664</v>
      </c>
      <c r="CN97" s="57">
        <v>66.8</v>
      </c>
      <c r="CO97" s="57">
        <v>66.8</v>
      </c>
      <c r="CP97" s="57">
        <v>66.8</v>
      </c>
      <c r="CQ97" s="57">
        <v>66.8</v>
      </c>
      <c r="CR97" s="57">
        <v>66.8</v>
      </c>
      <c r="CS97" s="57">
        <v>66.8</v>
      </c>
      <c r="CT97" s="57">
        <v>66.8</v>
      </c>
      <c r="CU97" s="57">
        <v>66.8</v>
      </c>
      <c r="CV97" s="57">
        <v>66.8</v>
      </c>
      <c r="CW97" s="57">
        <v>74.199999999999989</v>
      </c>
      <c r="CX97" s="57">
        <v>74.199999999999989</v>
      </c>
      <c r="CY97" s="57">
        <v>74.199999999999989</v>
      </c>
      <c r="CZ97" s="57">
        <v>74.199999999999989</v>
      </c>
      <c r="DA97" s="57">
        <v>74.199999999999989</v>
      </c>
      <c r="DB97" s="57">
        <v>74.199999999999989</v>
      </c>
      <c r="DC97" s="57">
        <v>74.199999999999989</v>
      </c>
      <c r="DD97" s="57">
        <v>74.199999999999989</v>
      </c>
      <c r="DE97" s="57">
        <v>74.199999999999989</v>
      </c>
      <c r="DF97" s="57">
        <v>27.866666666666664</v>
      </c>
      <c r="DG97" s="57">
        <v>27.866666666666664</v>
      </c>
      <c r="DH97" s="57">
        <v>27.866666666666664</v>
      </c>
      <c r="DI97" s="57">
        <v>27.866666666666664</v>
      </c>
      <c r="DJ97" s="57">
        <v>27.866666666666664</v>
      </c>
      <c r="DK97" s="57">
        <v>27.866666666666664</v>
      </c>
      <c r="DL97" s="57">
        <v>27.866666666666664</v>
      </c>
      <c r="DM97" s="57">
        <v>27.866666666666664</v>
      </c>
      <c r="DN97" s="57">
        <v>27.866666666666664</v>
      </c>
      <c r="DO97" s="57">
        <v>66.8</v>
      </c>
      <c r="DP97" s="57">
        <v>66.8</v>
      </c>
      <c r="DQ97" s="57">
        <v>66.8</v>
      </c>
      <c r="DR97" s="57">
        <v>66.8</v>
      </c>
      <c r="DS97" s="57">
        <v>66.8</v>
      </c>
      <c r="DT97" s="57">
        <v>66.8</v>
      </c>
      <c r="DU97" s="57">
        <v>66.8</v>
      </c>
      <c r="DV97" s="57">
        <v>66.8</v>
      </c>
      <c r="DW97" s="57">
        <v>66.8</v>
      </c>
    </row>
    <row r="98" spans="1:127" s="28" customFormat="1" x14ac:dyDescent="0.25">
      <c r="A98" s="84" t="s">
        <v>30</v>
      </c>
      <c r="B98" s="57">
        <v>0</v>
      </c>
      <c r="C98" s="57">
        <v>0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10.866666666666667</v>
      </c>
      <c r="L98" s="57">
        <v>10.866666666666667</v>
      </c>
      <c r="M98" s="57">
        <v>10.866666666666667</v>
      </c>
      <c r="N98" s="57">
        <v>10.866666666666667</v>
      </c>
      <c r="O98" s="57">
        <v>10.866666666666667</v>
      </c>
      <c r="P98" s="57">
        <v>10.866666666666667</v>
      </c>
      <c r="Q98" s="57">
        <v>10.866666666666667</v>
      </c>
      <c r="R98" s="57">
        <v>10.866666666666667</v>
      </c>
      <c r="S98" s="57">
        <v>10.866666666666667</v>
      </c>
      <c r="T98" s="57">
        <v>49.666666666666664</v>
      </c>
      <c r="U98" s="57">
        <v>49.666666666666664</v>
      </c>
      <c r="V98" s="57">
        <v>49.666666666666664</v>
      </c>
      <c r="W98" s="57">
        <v>49.666666666666664</v>
      </c>
      <c r="X98" s="57">
        <v>49.666666666666664</v>
      </c>
      <c r="Y98" s="57">
        <v>49.666666666666664</v>
      </c>
      <c r="Z98" s="57">
        <v>49.666666666666664</v>
      </c>
      <c r="AA98" s="57">
        <v>49.666666666666664</v>
      </c>
      <c r="AB98" s="57">
        <v>49.666666666666664</v>
      </c>
      <c r="AC98" s="57">
        <v>7.5</v>
      </c>
      <c r="AD98" s="57">
        <v>7.5</v>
      </c>
      <c r="AE98" s="57">
        <v>7.5</v>
      </c>
      <c r="AF98" s="57">
        <v>7.5</v>
      </c>
      <c r="AG98" s="57">
        <v>7.5</v>
      </c>
      <c r="AH98" s="57">
        <v>7.5</v>
      </c>
      <c r="AI98" s="57">
        <v>7.5</v>
      </c>
      <c r="AJ98" s="57">
        <v>7.5</v>
      </c>
      <c r="AK98" s="57">
        <v>7.5</v>
      </c>
      <c r="AL98" s="57">
        <v>5.3</v>
      </c>
      <c r="AM98" s="57">
        <v>5.3</v>
      </c>
      <c r="AN98" s="57">
        <v>5.3</v>
      </c>
      <c r="AO98" s="57">
        <v>5.3</v>
      </c>
      <c r="AP98" s="57">
        <v>5.3</v>
      </c>
      <c r="AQ98" s="57">
        <v>5.3</v>
      </c>
      <c r="AR98" s="57">
        <v>5.3</v>
      </c>
      <c r="AS98" s="57">
        <v>5.3</v>
      </c>
      <c r="AT98" s="57">
        <v>5.3</v>
      </c>
      <c r="AU98" s="57"/>
      <c r="AV98" s="57"/>
      <c r="AW98" s="57"/>
      <c r="AX98" s="76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>
        <v>10.866666666666667</v>
      </c>
      <c r="BW98" s="57">
        <v>10.866666666666667</v>
      </c>
      <c r="BX98" s="57">
        <v>10.866666666666667</v>
      </c>
      <c r="BY98" s="57">
        <v>10.866666666666667</v>
      </c>
      <c r="BZ98" s="57">
        <v>10.866666666666667</v>
      </c>
      <c r="CA98" s="57">
        <v>10.866666666666667</v>
      </c>
      <c r="CB98" s="57">
        <v>10.866666666666667</v>
      </c>
      <c r="CC98" s="57">
        <v>10.866666666666667</v>
      </c>
      <c r="CD98" s="57">
        <v>10.866666666666667</v>
      </c>
      <c r="CE98" s="57">
        <v>49.666666666666664</v>
      </c>
      <c r="CF98" s="57">
        <v>49.666666666666664</v>
      </c>
      <c r="CG98" s="57">
        <v>49.666666666666664</v>
      </c>
      <c r="CH98" s="57">
        <v>49.666666666666664</v>
      </c>
      <c r="CI98" s="57">
        <v>49.666666666666664</v>
      </c>
      <c r="CJ98" s="57">
        <v>49.666666666666664</v>
      </c>
      <c r="CK98" s="57">
        <v>49.666666666666664</v>
      </c>
      <c r="CL98" s="57">
        <v>49.666666666666664</v>
      </c>
      <c r="CM98" s="57">
        <v>49.666666666666664</v>
      </c>
      <c r="CN98" s="57">
        <v>7.5</v>
      </c>
      <c r="CO98" s="57">
        <v>7.5</v>
      </c>
      <c r="CP98" s="57">
        <v>7.5</v>
      </c>
      <c r="CQ98" s="57">
        <v>7.5</v>
      </c>
      <c r="CR98" s="57">
        <v>7.5</v>
      </c>
      <c r="CS98" s="57">
        <v>7.5</v>
      </c>
      <c r="CT98" s="57">
        <v>7.5</v>
      </c>
      <c r="CU98" s="57">
        <v>7.5</v>
      </c>
      <c r="CV98" s="57">
        <v>7.5</v>
      </c>
      <c r="CW98" s="57">
        <v>10.866666666666667</v>
      </c>
      <c r="CX98" s="57">
        <v>10.866666666666667</v>
      </c>
      <c r="CY98" s="57">
        <v>10.866666666666667</v>
      </c>
      <c r="CZ98" s="57">
        <v>10.866666666666667</v>
      </c>
      <c r="DA98" s="57">
        <v>10.866666666666667</v>
      </c>
      <c r="DB98" s="57">
        <v>10.866666666666667</v>
      </c>
      <c r="DC98" s="57">
        <v>10.866666666666667</v>
      </c>
      <c r="DD98" s="57">
        <v>10.866666666666667</v>
      </c>
      <c r="DE98" s="57">
        <v>10.866666666666667</v>
      </c>
      <c r="DF98" s="57">
        <v>49.666666666666664</v>
      </c>
      <c r="DG98" s="57">
        <v>49.666666666666664</v>
      </c>
      <c r="DH98" s="57">
        <v>49.666666666666664</v>
      </c>
      <c r="DI98" s="57">
        <v>49.666666666666664</v>
      </c>
      <c r="DJ98" s="57">
        <v>49.666666666666664</v>
      </c>
      <c r="DK98" s="57">
        <v>49.666666666666664</v>
      </c>
      <c r="DL98" s="57">
        <v>49.666666666666664</v>
      </c>
      <c r="DM98" s="57">
        <v>49.666666666666664</v>
      </c>
      <c r="DN98" s="57">
        <v>49.666666666666664</v>
      </c>
      <c r="DO98" s="57">
        <v>7.5</v>
      </c>
      <c r="DP98" s="57">
        <v>7.5</v>
      </c>
      <c r="DQ98" s="57">
        <v>7.5</v>
      </c>
      <c r="DR98" s="57">
        <v>7.5</v>
      </c>
      <c r="DS98" s="57">
        <v>7.5</v>
      </c>
      <c r="DT98" s="57">
        <v>7.5</v>
      </c>
      <c r="DU98" s="57">
        <v>7.5</v>
      </c>
      <c r="DV98" s="57">
        <v>7.5</v>
      </c>
      <c r="DW98" s="57">
        <v>7.5</v>
      </c>
    </row>
    <row r="99" spans="1:127" s="28" customFormat="1" x14ac:dyDescent="0.25">
      <c r="A99" s="84" t="s">
        <v>232</v>
      </c>
      <c r="B99" s="57">
        <v>37.75</v>
      </c>
      <c r="C99" s="57">
        <v>37.75</v>
      </c>
      <c r="D99" s="57">
        <v>37.75</v>
      </c>
      <c r="E99" s="57">
        <v>37.75</v>
      </c>
      <c r="F99" s="57">
        <v>37.75</v>
      </c>
      <c r="G99" s="57">
        <v>37.75</v>
      </c>
      <c r="H99" s="57">
        <v>37.75</v>
      </c>
      <c r="I99" s="57">
        <v>37.75</v>
      </c>
      <c r="J99" s="57">
        <v>37.75</v>
      </c>
      <c r="K99" s="57">
        <v>122.29999999999998</v>
      </c>
      <c r="L99" s="57">
        <v>122.29999999999998</v>
      </c>
      <c r="M99" s="57">
        <v>122.29999999999998</v>
      </c>
      <c r="N99" s="57">
        <v>122.29999999999998</v>
      </c>
      <c r="O99" s="57">
        <v>122.29999999999998</v>
      </c>
      <c r="P99" s="57">
        <v>122.29999999999998</v>
      </c>
      <c r="Q99" s="57">
        <v>122.29999999999998</v>
      </c>
      <c r="R99" s="57">
        <v>122.29999999999998</v>
      </c>
      <c r="S99" s="57">
        <v>122.29999999999998</v>
      </c>
      <c r="T99" s="57">
        <v>18.333333333333332</v>
      </c>
      <c r="U99" s="57">
        <v>18.333333333333332</v>
      </c>
      <c r="V99" s="57">
        <v>18.333333333333332</v>
      </c>
      <c r="W99" s="57">
        <v>18.333333333333332</v>
      </c>
      <c r="X99" s="57">
        <v>18.333333333333332</v>
      </c>
      <c r="Y99" s="57">
        <v>18.333333333333332</v>
      </c>
      <c r="Z99" s="57">
        <v>18.333333333333332</v>
      </c>
      <c r="AA99" s="57">
        <v>18.333333333333332</v>
      </c>
      <c r="AB99" s="57">
        <v>18.333333333333332</v>
      </c>
      <c r="AC99" s="57">
        <v>73.86666666666666</v>
      </c>
      <c r="AD99" s="57">
        <v>73.86666666666666</v>
      </c>
      <c r="AE99" s="57">
        <v>73.86666666666666</v>
      </c>
      <c r="AF99" s="57">
        <v>73.86666666666666</v>
      </c>
      <c r="AG99" s="57">
        <v>73.86666666666666</v>
      </c>
      <c r="AH99" s="57">
        <v>73.86666666666666</v>
      </c>
      <c r="AI99" s="57">
        <v>73.86666666666666</v>
      </c>
      <c r="AJ99" s="57">
        <v>73.86666666666666</v>
      </c>
      <c r="AK99" s="57">
        <v>73.86666666666666</v>
      </c>
      <c r="AL99" s="57">
        <v>55.1</v>
      </c>
      <c r="AM99" s="57">
        <v>55.1</v>
      </c>
      <c r="AN99" s="57">
        <v>55.1</v>
      </c>
      <c r="AO99" s="57">
        <v>55.1</v>
      </c>
      <c r="AP99" s="57">
        <v>55.1</v>
      </c>
      <c r="AQ99" s="57">
        <v>55.1</v>
      </c>
      <c r="AR99" s="57">
        <v>55.1</v>
      </c>
      <c r="AS99" s="57">
        <v>55.1</v>
      </c>
      <c r="AT99" s="57">
        <v>55.1</v>
      </c>
      <c r="AU99" s="57"/>
      <c r="AV99" s="57"/>
      <c r="AW99" s="57"/>
      <c r="AX99" s="76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>
        <v>122.29999999999998</v>
      </c>
      <c r="BW99" s="57">
        <v>122.29999999999998</v>
      </c>
      <c r="BX99" s="57">
        <v>122.29999999999998</v>
      </c>
      <c r="BY99" s="57">
        <v>122.29999999999998</v>
      </c>
      <c r="BZ99" s="57">
        <v>122.29999999999998</v>
      </c>
      <c r="CA99" s="57">
        <v>122.29999999999998</v>
      </c>
      <c r="CB99" s="57">
        <v>122.29999999999998</v>
      </c>
      <c r="CC99" s="57">
        <v>122.29999999999998</v>
      </c>
      <c r="CD99" s="57">
        <v>122.29999999999998</v>
      </c>
      <c r="CE99" s="57">
        <v>18.333333333333332</v>
      </c>
      <c r="CF99" s="57">
        <v>18.333333333333332</v>
      </c>
      <c r="CG99" s="57">
        <v>18.333333333333332</v>
      </c>
      <c r="CH99" s="57">
        <v>18.333333333333332</v>
      </c>
      <c r="CI99" s="57">
        <v>18.333333333333332</v>
      </c>
      <c r="CJ99" s="57">
        <v>18.333333333333332</v>
      </c>
      <c r="CK99" s="57">
        <v>18.333333333333332</v>
      </c>
      <c r="CL99" s="57">
        <v>18.333333333333332</v>
      </c>
      <c r="CM99" s="57">
        <v>18.333333333333332</v>
      </c>
      <c r="CN99" s="57">
        <v>73.86666666666666</v>
      </c>
      <c r="CO99" s="57">
        <v>73.86666666666666</v>
      </c>
      <c r="CP99" s="57">
        <v>73.86666666666666</v>
      </c>
      <c r="CQ99" s="57">
        <v>73.86666666666666</v>
      </c>
      <c r="CR99" s="57">
        <v>73.86666666666666</v>
      </c>
      <c r="CS99" s="57">
        <v>73.86666666666666</v>
      </c>
      <c r="CT99" s="57">
        <v>73.86666666666666</v>
      </c>
      <c r="CU99" s="57">
        <v>73.86666666666666</v>
      </c>
      <c r="CV99" s="57">
        <v>73.86666666666666</v>
      </c>
      <c r="CW99" s="57">
        <v>122.29999999999998</v>
      </c>
      <c r="CX99" s="57">
        <v>122.29999999999998</v>
      </c>
      <c r="CY99" s="57">
        <v>122.29999999999998</v>
      </c>
      <c r="CZ99" s="57">
        <v>122.29999999999998</v>
      </c>
      <c r="DA99" s="57">
        <v>122.29999999999998</v>
      </c>
      <c r="DB99" s="57">
        <v>122.29999999999998</v>
      </c>
      <c r="DC99" s="57">
        <v>122.29999999999998</v>
      </c>
      <c r="DD99" s="57">
        <v>122.29999999999998</v>
      </c>
      <c r="DE99" s="57">
        <v>122.29999999999998</v>
      </c>
      <c r="DF99" s="57">
        <v>18.333333333333332</v>
      </c>
      <c r="DG99" s="57">
        <v>18.333333333333332</v>
      </c>
      <c r="DH99" s="57">
        <v>18.333333333333332</v>
      </c>
      <c r="DI99" s="57">
        <v>18.333333333333332</v>
      </c>
      <c r="DJ99" s="57">
        <v>18.333333333333332</v>
      </c>
      <c r="DK99" s="57">
        <v>18.333333333333332</v>
      </c>
      <c r="DL99" s="57">
        <v>18.333333333333332</v>
      </c>
      <c r="DM99" s="57">
        <v>18.333333333333332</v>
      </c>
      <c r="DN99" s="57">
        <v>18.333333333333332</v>
      </c>
      <c r="DO99" s="57">
        <v>73.86666666666666</v>
      </c>
      <c r="DP99" s="57">
        <v>73.86666666666666</v>
      </c>
      <c r="DQ99" s="57">
        <v>73.86666666666666</v>
      </c>
      <c r="DR99" s="57">
        <v>73.86666666666666</v>
      </c>
      <c r="DS99" s="57">
        <v>73.86666666666666</v>
      </c>
      <c r="DT99" s="57">
        <v>73.86666666666666</v>
      </c>
      <c r="DU99" s="57">
        <v>73.86666666666666</v>
      </c>
      <c r="DV99" s="57">
        <v>73.86666666666666</v>
      </c>
      <c r="DW99" s="57">
        <v>73.86666666666666</v>
      </c>
    </row>
    <row r="100" spans="1:127" s="28" customFormat="1" x14ac:dyDescent="0.25">
      <c r="A100" s="73" t="s">
        <v>28</v>
      </c>
      <c r="B100" s="57">
        <v>0</v>
      </c>
      <c r="C100" s="57">
        <v>0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23.93333333333333</v>
      </c>
      <c r="L100" s="57">
        <v>23.93333333333333</v>
      </c>
      <c r="M100" s="57">
        <v>23.93333333333333</v>
      </c>
      <c r="N100" s="57">
        <v>23.93333333333333</v>
      </c>
      <c r="O100" s="57">
        <v>23.93333333333333</v>
      </c>
      <c r="P100" s="57">
        <v>23.93333333333333</v>
      </c>
      <c r="Q100" s="57">
        <v>23.93333333333333</v>
      </c>
      <c r="R100" s="57">
        <v>23.93333333333333</v>
      </c>
      <c r="S100" s="57">
        <v>23.93333333333333</v>
      </c>
      <c r="T100" s="57">
        <v>43.5</v>
      </c>
      <c r="U100" s="57">
        <v>43.5</v>
      </c>
      <c r="V100" s="57">
        <v>43.5</v>
      </c>
      <c r="W100" s="57">
        <v>43.5</v>
      </c>
      <c r="X100" s="57">
        <v>43.5</v>
      </c>
      <c r="Y100" s="57">
        <v>43.5</v>
      </c>
      <c r="Z100" s="57">
        <v>43.5</v>
      </c>
      <c r="AA100" s="57">
        <v>43.5</v>
      </c>
      <c r="AB100" s="57">
        <v>43.5</v>
      </c>
      <c r="AC100" s="57">
        <v>6.7666666666666666</v>
      </c>
      <c r="AD100" s="57">
        <v>6.7666666666666666</v>
      </c>
      <c r="AE100" s="57">
        <v>6.7666666666666666</v>
      </c>
      <c r="AF100" s="57">
        <v>6.7666666666666666</v>
      </c>
      <c r="AG100" s="57">
        <v>6.7666666666666666</v>
      </c>
      <c r="AH100" s="57">
        <v>6.7666666666666666</v>
      </c>
      <c r="AI100" s="57">
        <v>6.7666666666666666</v>
      </c>
      <c r="AJ100" s="57">
        <v>6.7666666666666666</v>
      </c>
      <c r="AK100" s="57">
        <v>6.7666666666666666</v>
      </c>
      <c r="AL100" s="57">
        <v>4.5999999999999996</v>
      </c>
      <c r="AM100" s="57">
        <v>4.5999999999999996</v>
      </c>
      <c r="AN100" s="57">
        <v>4.5999999999999996</v>
      </c>
      <c r="AO100" s="57">
        <v>4.5999999999999996</v>
      </c>
      <c r="AP100" s="57">
        <v>4.5999999999999996</v>
      </c>
      <c r="AQ100" s="57">
        <v>4.5999999999999996</v>
      </c>
      <c r="AR100" s="57">
        <v>4.5999999999999996</v>
      </c>
      <c r="AS100" s="57">
        <v>4.5999999999999996</v>
      </c>
      <c r="AT100" s="57">
        <v>4.5999999999999996</v>
      </c>
      <c r="AU100" s="57"/>
      <c r="AV100" s="57"/>
      <c r="AW100" s="57"/>
      <c r="AX100" s="76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>
        <v>23.93333333333333</v>
      </c>
      <c r="BW100" s="57">
        <v>23.93333333333333</v>
      </c>
      <c r="BX100" s="57">
        <v>23.93333333333333</v>
      </c>
      <c r="BY100" s="57">
        <v>23.93333333333333</v>
      </c>
      <c r="BZ100" s="57">
        <v>23.93333333333333</v>
      </c>
      <c r="CA100" s="57">
        <v>23.93333333333333</v>
      </c>
      <c r="CB100" s="57">
        <v>23.93333333333333</v>
      </c>
      <c r="CC100" s="57">
        <v>23.93333333333333</v>
      </c>
      <c r="CD100" s="57">
        <v>23.93333333333333</v>
      </c>
      <c r="CE100" s="57">
        <v>43.5</v>
      </c>
      <c r="CF100" s="57">
        <v>43.5</v>
      </c>
      <c r="CG100" s="57">
        <v>43.5</v>
      </c>
      <c r="CH100" s="57">
        <v>43.5</v>
      </c>
      <c r="CI100" s="57">
        <v>43.5</v>
      </c>
      <c r="CJ100" s="57">
        <v>43.5</v>
      </c>
      <c r="CK100" s="57">
        <v>43.5</v>
      </c>
      <c r="CL100" s="57">
        <v>43.5</v>
      </c>
      <c r="CM100" s="57">
        <v>43.5</v>
      </c>
      <c r="CN100" s="57">
        <v>6.7666666666666666</v>
      </c>
      <c r="CO100" s="57">
        <v>6.7666666666666666</v>
      </c>
      <c r="CP100" s="57">
        <v>6.7666666666666666</v>
      </c>
      <c r="CQ100" s="57">
        <v>6.7666666666666666</v>
      </c>
      <c r="CR100" s="57">
        <v>6.7666666666666666</v>
      </c>
      <c r="CS100" s="57">
        <v>6.7666666666666666</v>
      </c>
      <c r="CT100" s="57">
        <v>6.7666666666666666</v>
      </c>
      <c r="CU100" s="57">
        <v>6.7666666666666666</v>
      </c>
      <c r="CV100" s="57">
        <v>6.7666666666666666</v>
      </c>
      <c r="CW100" s="57">
        <v>23.93333333333333</v>
      </c>
      <c r="CX100" s="57">
        <v>23.93333333333333</v>
      </c>
      <c r="CY100" s="57">
        <v>23.93333333333333</v>
      </c>
      <c r="CZ100" s="57">
        <v>23.93333333333333</v>
      </c>
      <c r="DA100" s="57">
        <v>23.93333333333333</v>
      </c>
      <c r="DB100" s="57">
        <v>23.93333333333333</v>
      </c>
      <c r="DC100" s="57">
        <v>23.93333333333333</v>
      </c>
      <c r="DD100" s="57">
        <v>23.93333333333333</v>
      </c>
      <c r="DE100" s="57">
        <v>23.93333333333333</v>
      </c>
      <c r="DF100" s="57">
        <v>43.5</v>
      </c>
      <c r="DG100" s="57">
        <v>43.5</v>
      </c>
      <c r="DH100" s="57">
        <v>43.5</v>
      </c>
      <c r="DI100" s="57">
        <v>43.5</v>
      </c>
      <c r="DJ100" s="57">
        <v>43.5</v>
      </c>
      <c r="DK100" s="57">
        <v>43.5</v>
      </c>
      <c r="DL100" s="57">
        <v>43.5</v>
      </c>
      <c r="DM100" s="57">
        <v>43.5</v>
      </c>
      <c r="DN100" s="57">
        <v>43.5</v>
      </c>
      <c r="DO100" s="57">
        <v>6.7666666666666666</v>
      </c>
      <c r="DP100" s="57">
        <v>6.7666666666666666</v>
      </c>
      <c r="DQ100" s="57">
        <v>6.7666666666666666</v>
      </c>
      <c r="DR100" s="57">
        <v>6.7666666666666666</v>
      </c>
      <c r="DS100" s="57">
        <v>6.7666666666666666</v>
      </c>
      <c r="DT100" s="57">
        <v>6.7666666666666666</v>
      </c>
      <c r="DU100" s="57">
        <v>6.7666666666666666</v>
      </c>
      <c r="DV100" s="57">
        <v>6.7666666666666666</v>
      </c>
      <c r="DW100" s="57">
        <v>6.7666666666666666</v>
      </c>
    </row>
    <row r="101" spans="1:127" s="28" customFormat="1" x14ac:dyDescent="0.25">
      <c r="A101" s="84" t="s">
        <v>36</v>
      </c>
      <c r="B101" s="57">
        <v>7.25</v>
      </c>
      <c r="C101" s="57">
        <v>7.25</v>
      </c>
      <c r="D101" s="57">
        <v>7.25</v>
      </c>
      <c r="E101" s="57">
        <v>7.25</v>
      </c>
      <c r="F101" s="57">
        <v>7.25</v>
      </c>
      <c r="G101" s="57">
        <v>7.25</v>
      </c>
      <c r="H101" s="57">
        <v>7.25</v>
      </c>
      <c r="I101" s="57">
        <v>7.25</v>
      </c>
      <c r="J101" s="57">
        <v>7.25</v>
      </c>
      <c r="K101" s="57">
        <v>127.23333333333332</v>
      </c>
      <c r="L101" s="57">
        <v>127.23333333333332</v>
      </c>
      <c r="M101" s="57">
        <v>127.23333333333332</v>
      </c>
      <c r="N101" s="57">
        <v>127.23333333333332</v>
      </c>
      <c r="O101" s="57">
        <v>127.23333333333332</v>
      </c>
      <c r="P101" s="57">
        <v>127.23333333333332</v>
      </c>
      <c r="Q101" s="57">
        <v>127.23333333333332</v>
      </c>
      <c r="R101" s="57">
        <v>127.23333333333332</v>
      </c>
      <c r="S101" s="57">
        <v>127.23333333333332</v>
      </c>
      <c r="T101" s="57">
        <v>44.566666666666663</v>
      </c>
      <c r="U101" s="57">
        <v>44.566666666666663</v>
      </c>
      <c r="V101" s="57">
        <v>44.566666666666663</v>
      </c>
      <c r="W101" s="57">
        <v>44.566666666666663</v>
      </c>
      <c r="X101" s="57">
        <v>44.566666666666663</v>
      </c>
      <c r="Y101" s="57">
        <v>44.566666666666663</v>
      </c>
      <c r="Z101" s="57">
        <v>44.566666666666663</v>
      </c>
      <c r="AA101" s="57">
        <v>44.566666666666663</v>
      </c>
      <c r="AB101" s="57">
        <v>44.566666666666663</v>
      </c>
      <c r="AC101" s="57">
        <v>83.933333333333337</v>
      </c>
      <c r="AD101" s="57">
        <v>83.933333333333337</v>
      </c>
      <c r="AE101" s="57">
        <v>83.933333333333337</v>
      </c>
      <c r="AF101" s="57">
        <v>83.933333333333337</v>
      </c>
      <c r="AG101" s="57">
        <v>83.933333333333337</v>
      </c>
      <c r="AH101" s="57">
        <v>83.933333333333337</v>
      </c>
      <c r="AI101" s="57">
        <v>83.933333333333337</v>
      </c>
      <c r="AJ101" s="57">
        <v>83.933333333333337</v>
      </c>
      <c r="AK101" s="57">
        <v>83.933333333333337</v>
      </c>
      <c r="AL101" s="57">
        <v>58.3</v>
      </c>
      <c r="AM101" s="57">
        <v>58.3</v>
      </c>
      <c r="AN101" s="57">
        <v>58.3</v>
      </c>
      <c r="AO101" s="57">
        <v>58.3</v>
      </c>
      <c r="AP101" s="57">
        <v>58.3</v>
      </c>
      <c r="AQ101" s="57">
        <v>58.3</v>
      </c>
      <c r="AR101" s="57">
        <v>58.3</v>
      </c>
      <c r="AS101" s="57">
        <v>58.3</v>
      </c>
      <c r="AT101" s="57">
        <v>58.3</v>
      </c>
      <c r="AU101" s="57"/>
      <c r="AV101" s="57"/>
      <c r="AW101" s="57"/>
      <c r="AX101" s="76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>
        <v>127.23333333333332</v>
      </c>
      <c r="BW101" s="57">
        <v>127.23333333333332</v>
      </c>
      <c r="BX101" s="57">
        <v>127.23333333333332</v>
      </c>
      <c r="BY101" s="57">
        <v>127.23333333333332</v>
      </c>
      <c r="BZ101" s="57">
        <v>127.23333333333332</v>
      </c>
      <c r="CA101" s="57">
        <v>127.23333333333332</v>
      </c>
      <c r="CB101" s="57">
        <v>127.23333333333332</v>
      </c>
      <c r="CC101" s="57">
        <v>127.23333333333332</v>
      </c>
      <c r="CD101" s="57">
        <v>127.23333333333332</v>
      </c>
      <c r="CE101" s="57">
        <v>44.566666666666663</v>
      </c>
      <c r="CF101" s="57">
        <v>44.566666666666663</v>
      </c>
      <c r="CG101" s="57">
        <v>44.566666666666663</v>
      </c>
      <c r="CH101" s="57">
        <v>44.566666666666663</v>
      </c>
      <c r="CI101" s="57">
        <v>44.566666666666663</v>
      </c>
      <c r="CJ101" s="57">
        <v>44.566666666666663</v>
      </c>
      <c r="CK101" s="57">
        <v>44.566666666666663</v>
      </c>
      <c r="CL101" s="57">
        <v>44.566666666666663</v>
      </c>
      <c r="CM101" s="57">
        <v>44.566666666666663</v>
      </c>
      <c r="CN101" s="57">
        <v>83.933333333333337</v>
      </c>
      <c r="CO101" s="57">
        <v>83.933333333333337</v>
      </c>
      <c r="CP101" s="57">
        <v>83.933333333333337</v>
      </c>
      <c r="CQ101" s="57">
        <v>83.933333333333337</v>
      </c>
      <c r="CR101" s="57">
        <v>83.933333333333337</v>
      </c>
      <c r="CS101" s="57">
        <v>83.933333333333337</v>
      </c>
      <c r="CT101" s="57">
        <v>83.933333333333337</v>
      </c>
      <c r="CU101" s="57">
        <v>83.933333333333337</v>
      </c>
      <c r="CV101" s="57">
        <v>83.933333333333337</v>
      </c>
      <c r="CW101" s="57">
        <v>127.23333333333332</v>
      </c>
      <c r="CX101" s="57">
        <v>127.23333333333332</v>
      </c>
      <c r="CY101" s="57">
        <v>127.23333333333332</v>
      </c>
      <c r="CZ101" s="57">
        <v>127.23333333333332</v>
      </c>
      <c r="DA101" s="57">
        <v>127.23333333333332</v>
      </c>
      <c r="DB101" s="57">
        <v>127.23333333333332</v>
      </c>
      <c r="DC101" s="57">
        <v>127.23333333333332</v>
      </c>
      <c r="DD101" s="57">
        <v>127.23333333333332</v>
      </c>
      <c r="DE101" s="57">
        <v>127.23333333333332</v>
      </c>
      <c r="DF101" s="57">
        <v>44.566666666666663</v>
      </c>
      <c r="DG101" s="57">
        <v>44.566666666666663</v>
      </c>
      <c r="DH101" s="57">
        <v>44.566666666666663</v>
      </c>
      <c r="DI101" s="57">
        <v>44.566666666666663</v>
      </c>
      <c r="DJ101" s="57">
        <v>44.566666666666663</v>
      </c>
      <c r="DK101" s="57">
        <v>44.566666666666663</v>
      </c>
      <c r="DL101" s="57">
        <v>44.566666666666663</v>
      </c>
      <c r="DM101" s="57">
        <v>44.566666666666663</v>
      </c>
      <c r="DN101" s="57">
        <v>44.566666666666663</v>
      </c>
      <c r="DO101" s="57">
        <v>83.933333333333337</v>
      </c>
      <c r="DP101" s="57">
        <v>83.933333333333337</v>
      </c>
      <c r="DQ101" s="57">
        <v>83.933333333333337</v>
      </c>
      <c r="DR101" s="57">
        <v>83.933333333333337</v>
      </c>
      <c r="DS101" s="57">
        <v>83.933333333333337</v>
      </c>
      <c r="DT101" s="57">
        <v>83.933333333333337</v>
      </c>
      <c r="DU101" s="57">
        <v>83.933333333333337</v>
      </c>
      <c r="DV101" s="57">
        <v>83.933333333333337</v>
      </c>
      <c r="DW101" s="57">
        <v>83.933333333333337</v>
      </c>
    </row>
    <row r="102" spans="1:127" s="28" customFormat="1" x14ac:dyDescent="0.25">
      <c r="A102" s="73" t="s">
        <v>55</v>
      </c>
      <c r="B102" s="57">
        <v>0.125</v>
      </c>
      <c r="C102" s="57">
        <v>0.125</v>
      </c>
      <c r="D102" s="57">
        <v>0.125</v>
      </c>
      <c r="E102" s="57">
        <v>0.125</v>
      </c>
      <c r="F102" s="57">
        <v>0.125</v>
      </c>
      <c r="G102" s="57">
        <v>0.125</v>
      </c>
      <c r="H102" s="57">
        <v>0.125</v>
      </c>
      <c r="I102" s="57">
        <v>0.125</v>
      </c>
      <c r="J102" s="57">
        <v>0.125</v>
      </c>
      <c r="K102" s="57">
        <v>35.199999999999996</v>
      </c>
      <c r="L102" s="57">
        <v>35.199999999999996</v>
      </c>
      <c r="M102" s="57">
        <v>35.199999999999996</v>
      </c>
      <c r="N102" s="57">
        <v>35.199999999999996</v>
      </c>
      <c r="O102" s="57">
        <v>35.199999999999996</v>
      </c>
      <c r="P102" s="57">
        <v>35.199999999999996</v>
      </c>
      <c r="Q102" s="57">
        <v>35.199999999999996</v>
      </c>
      <c r="R102" s="57">
        <v>35.199999999999996</v>
      </c>
      <c r="S102" s="57">
        <v>35.199999999999996</v>
      </c>
      <c r="T102" s="57">
        <v>9.1999999999999993</v>
      </c>
      <c r="U102" s="57">
        <v>9.1999999999999993</v>
      </c>
      <c r="V102" s="57">
        <v>9.1999999999999993</v>
      </c>
      <c r="W102" s="57">
        <v>9.1999999999999993</v>
      </c>
      <c r="X102" s="57">
        <v>9.1999999999999993</v>
      </c>
      <c r="Y102" s="57">
        <v>9.1999999999999993</v>
      </c>
      <c r="Z102" s="57">
        <v>9.1999999999999993</v>
      </c>
      <c r="AA102" s="57">
        <v>9.1999999999999993</v>
      </c>
      <c r="AB102" s="57">
        <v>9.1999999999999993</v>
      </c>
      <c r="AC102" s="57">
        <v>20.93333333333333</v>
      </c>
      <c r="AD102" s="57">
        <v>20.93333333333333</v>
      </c>
      <c r="AE102" s="57">
        <v>20.93333333333333</v>
      </c>
      <c r="AF102" s="57">
        <v>20.93333333333333</v>
      </c>
      <c r="AG102" s="57">
        <v>20.93333333333333</v>
      </c>
      <c r="AH102" s="57">
        <v>20.93333333333333</v>
      </c>
      <c r="AI102" s="57">
        <v>20.93333333333333</v>
      </c>
      <c r="AJ102" s="57">
        <v>20.93333333333333</v>
      </c>
      <c r="AK102" s="57">
        <v>20.93333333333333</v>
      </c>
      <c r="AL102" s="57">
        <v>16.3</v>
      </c>
      <c r="AM102" s="57">
        <v>16.3</v>
      </c>
      <c r="AN102" s="57">
        <v>16.3</v>
      </c>
      <c r="AO102" s="57">
        <v>16.3</v>
      </c>
      <c r="AP102" s="57">
        <v>16.3</v>
      </c>
      <c r="AQ102" s="57">
        <v>16.3</v>
      </c>
      <c r="AR102" s="57">
        <v>16.3</v>
      </c>
      <c r="AS102" s="57">
        <v>16.3</v>
      </c>
      <c r="AT102" s="57">
        <v>16.3</v>
      </c>
      <c r="AU102" s="57"/>
      <c r="AV102" s="57"/>
      <c r="AW102" s="57"/>
      <c r="AX102" s="76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>
        <v>35.199999999999996</v>
      </c>
      <c r="BW102" s="57">
        <v>35.199999999999996</v>
      </c>
      <c r="BX102" s="57">
        <v>35.199999999999996</v>
      </c>
      <c r="BY102" s="57">
        <v>35.199999999999996</v>
      </c>
      <c r="BZ102" s="57">
        <v>35.199999999999996</v>
      </c>
      <c r="CA102" s="57">
        <v>35.199999999999996</v>
      </c>
      <c r="CB102" s="57">
        <v>35.199999999999996</v>
      </c>
      <c r="CC102" s="57">
        <v>35.199999999999996</v>
      </c>
      <c r="CD102" s="57">
        <v>35.199999999999996</v>
      </c>
      <c r="CE102" s="57">
        <v>9.1999999999999993</v>
      </c>
      <c r="CF102" s="57">
        <v>9.1999999999999993</v>
      </c>
      <c r="CG102" s="57">
        <v>9.1999999999999993</v>
      </c>
      <c r="CH102" s="57">
        <v>9.1999999999999993</v>
      </c>
      <c r="CI102" s="57">
        <v>9.1999999999999993</v>
      </c>
      <c r="CJ102" s="57">
        <v>9.1999999999999993</v>
      </c>
      <c r="CK102" s="57">
        <v>9.1999999999999993</v>
      </c>
      <c r="CL102" s="57">
        <v>9.1999999999999993</v>
      </c>
      <c r="CM102" s="57">
        <v>9.1999999999999993</v>
      </c>
      <c r="CN102" s="57">
        <v>20.93333333333333</v>
      </c>
      <c r="CO102" s="57">
        <v>20.93333333333333</v>
      </c>
      <c r="CP102" s="57">
        <v>20.93333333333333</v>
      </c>
      <c r="CQ102" s="57">
        <v>20.93333333333333</v>
      </c>
      <c r="CR102" s="57">
        <v>20.93333333333333</v>
      </c>
      <c r="CS102" s="57">
        <v>20.93333333333333</v>
      </c>
      <c r="CT102" s="57">
        <v>20.93333333333333</v>
      </c>
      <c r="CU102" s="57">
        <v>20.93333333333333</v>
      </c>
      <c r="CV102" s="57">
        <v>20.93333333333333</v>
      </c>
      <c r="CW102" s="57">
        <v>35.199999999999996</v>
      </c>
      <c r="CX102" s="57">
        <v>35.199999999999996</v>
      </c>
      <c r="CY102" s="57">
        <v>35.199999999999996</v>
      </c>
      <c r="CZ102" s="57">
        <v>35.199999999999996</v>
      </c>
      <c r="DA102" s="57">
        <v>35.199999999999996</v>
      </c>
      <c r="DB102" s="57">
        <v>35.199999999999996</v>
      </c>
      <c r="DC102" s="57">
        <v>35.199999999999996</v>
      </c>
      <c r="DD102" s="57">
        <v>35.199999999999996</v>
      </c>
      <c r="DE102" s="57">
        <v>35.199999999999996</v>
      </c>
      <c r="DF102" s="57">
        <v>9.1999999999999993</v>
      </c>
      <c r="DG102" s="57">
        <v>9.1999999999999993</v>
      </c>
      <c r="DH102" s="57">
        <v>9.1999999999999993</v>
      </c>
      <c r="DI102" s="57">
        <v>9.1999999999999993</v>
      </c>
      <c r="DJ102" s="57">
        <v>9.1999999999999993</v>
      </c>
      <c r="DK102" s="57">
        <v>9.1999999999999993</v>
      </c>
      <c r="DL102" s="57">
        <v>9.1999999999999993</v>
      </c>
      <c r="DM102" s="57">
        <v>9.1999999999999993</v>
      </c>
      <c r="DN102" s="57">
        <v>9.1999999999999993</v>
      </c>
      <c r="DO102" s="57">
        <v>20.93333333333333</v>
      </c>
      <c r="DP102" s="57">
        <v>20.93333333333333</v>
      </c>
      <c r="DQ102" s="57">
        <v>20.93333333333333</v>
      </c>
      <c r="DR102" s="57">
        <v>20.93333333333333</v>
      </c>
      <c r="DS102" s="57">
        <v>20.93333333333333</v>
      </c>
      <c r="DT102" s="57">
        <v>20.93333333333333</v>
      </c>
      <c r="DU102" s="57">
        <v>20.93333333333333</v>
      </c>
      <c r="DV102" s="57">
        <v>20.93333333333333</v>
      </c>
      <c r="DW102" s="57">
        <v>20.93333333333333</v>
      </c>
    </row>
    <row r="103" spans="1:127" s="28" customFormat="1" x14ac:dyDescent="0.25">
      <c r="A103" s="73" t="s">
        <v>47</v>
      </c>
      <c r="B103" s="57">
        <v>0.75</v>
      </c>
      <c r="C103" s="57">
        <v>0.75</v>
      </c>
      <c r="D103" s="57">
        <v>0.75</v>
      </c>
      <c r="E103" s="57">
        <v>0.75</v>
      </c>
      <c r="F103" s="57">
        <v>0.75</v>
      </c>
      <c r="G103" s="57">
        <v>0.75</v>
      </c>
      <c r="H103" s="57">
        <v>0.75</v>
      </c>
      <c r="I103" s="57">
        <v>0.75</v>
      </c>
      <c r="J103" s="57">
        <v>0.75</v>
      </c>
      <c r="K103" s="57">
        <v>6.6</v>
      </c>
      <c r="L103" s="57">
        <v>6.6</v>
      </c>
      <c r="M103" s="57">
        <v>6.6</v>
      </c>
      <c r="N103" s="57">
        <v>6.6</v>
      </c>
      <c r="O103" s="57">
        <v>6.6</v>
      </c>
      <c r="P103" s="57">
        <v>6.6</v>
      </c>
      <c r="Q103" s="57">
        <v>6.6</v>
      </c>
      <c r="R103" s="57">
        <v>6.6</v>
      </c>
      <c r="S103" s="57">
        <v>6.6</v>
      </c>
      <c r="T103" s="57">
        <v>15.7</v>
      </c>
      <c r="U103" s="57">
        <v>15.7</v>
      </c>
      <c r="V103" s="57">
        <v>15.7</v>
      </c>
      <c r="W103" s="57">
        <v>15.7</v>
      </c>
      <c r="X103" s="57">
        <v>15.7</v>
      </c>
      <c r="Y103" s="57">
        <v>15.7</v>
      </c>
      <c r="Z103" s="57">
        <v>15.7</v>
      </c>
      <c r="AA103" s="57">
        <v>15.7</v>
      </c>
      <c r="AB103" s="57">
        <v>15.7</v>
      </c>
      <c r="AC103" s="57">
        <v>4.4666666666666668</v>
      </c>
      <c r="AD103" s="57">
        <v>4.4666666666666668</v>
      </c>
      <c r="AE103" s="57">
        <v>4.4666666666666668</v>
      </c>
      <c r="AF103" s="57">
        <v>4.4666666666666668</v>
      </c>
      <c r="AG103" s="57">
        <v>4.4666666666666668</v>
      </c>
      <c r="AH103" s="57">
        <v>4.4666666666666668</v>
      </c>
      <c r="AI103" s="57">
        <v>4.4666666666666668</v>
      </c>
      <c r="AJ103" s="57">
        <v>4.4666666666666668</v>
      </c>
      <c r="AK103" s="57">
        <v>4.4666666666666668</v>
      </c>
      <c r="AL103" s="57">
        <v>2.7</v>
      </c>
      <c r="AM103" s="57">
        <v>2.7</v>
      </c>
      <c r="AN103" s="57">
        <v>2.7</v>
      </c>
      <c r="AO103" s="57">
        <v>2.7</v>
      </c>
      <c r="AP103" s="57">
        <v>2.7</v>
      </c>
      <c r="AQ103" s="57">
        <v>2.7</v>
      </c>
      <c r="AR103" s="57">
        <v>2.7</v>
      </c>
      <c r="AS103" s="57">
        <v>2.7</v>
      </c>
      <c r="AT103" s="57">
        <v>2.7</v>
      </c>
      <c r="AU103" s="57"/>
      <c r="AV103" s="57"/>
      <c r="AW103" s="57"/>
      <c r="AX103" s="76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>
        <v>6.6</v>
      </c>
      <c r="BW103" s="57">
        <v>6.6</v>
      </c>
      <c r="BX103" s="57">
        <v>6.6</v>
      </c>
      <c r="BY103" s="57">
        <v>6.6</v>
      </c>
      <c r="BZ103" s="57">
        <v>6.6</v>
      </c>
      <c r="CA103" s="57">
        <v>6.6</v>
      </c>
      <c r="CB103" s="57">
        <v>6.6</v>
      </c>
      <c r="CC103" s="57">
        <v>6.6</v>
      </c>
      <c r="CD103" s="57">
        <v>6.6</v>
      </c>
      <c r="CE103" s="57">
        <v>15.7</v>
      </c>
      <c r="CF103" s="57">
        <v>15.7</v>
      </c>
      <c r="CG103" s="57">
        <v>15.7</v>
      </c>
      <c r="CH103" s="57">
        <v>15.7</v>
      </c>
      <c r="CI103" s="57">
        <v>15.7</v>
      </c>
      <c r="CJ103" s="57">
        <v>15.7</v>
      </c>
      <c r="CK103" s="57">
        <v>15.7</v>
      </c>
      <c r="CL103" s="57">
        <v>15.7</v>
      </c>
      <c r="CM103" s="57">
        <v>15.7</v>
      </c>
      <c r="CN103" s="57">
        <v>4.4666666666666668</v>
      </c>
      <c r="CO103" s="57">
        <v>4.4666666666666668</v>
      </c>
      <c r="CP103" s="57">
        <v>4.4666666666666668</v>
      </c>
      <c r="CQ103" s="57">
        <v>4.4666666666666668</v>
      </c>
      <c r="CR103" s="57">
        <v>4.4666666666666668</v>
      </c>
      <c r="CS103" s="57">
        <v>4.4666666666666668</v>
      </c>
      <c r="CT103" s="57">
        <v>4.4666666666666668</v>
      </c>
      <c r="CU103" s="57">
        <v>4.4666666666666668</v>
      </c>
      <c r="CV103" s="57">
        <v>4.4666666666666668</v>
      </c>
      <c r="CW103" s="57">
        <v>6.6</v>
      </c>
      <c r="CX103" s="57">
        <v>6.6</v>
      </c>
      <c r="CY103" s="57">
        <v>6.6</v>
      </c>
      <c r="CZ103" s="57">
        <v>6.6</v>
      </c>
      <c r="DA103" s="57">
        <v>6.6</v>
      </c>
      <c r="DB103" s="57">
        <v>6.6</v>
      </c>
      <c r="DC103" s="57">
        <v>6.6</v>
      </c>
      <c r="DD103" s="57">
        <v>6.6</v>
      </c>
      <c r="DE103" s="57">
        <v>6.6</v>
      </c>
      <c r="DF103" s="57">
        <v>15.7</v>
      </c>
      <c r="DG103" s="57">
        <v>15.7</v>
      </c>
      <c r="DH103" s="57">
        <v>15.7</v>
      </c>
      <c r="DI103" s="57">
        <v>15.7</v>
      </c>
      <c r="DJ103" s="57">
        <v>15.7</v>
      </c>
      <c r="DK103" s="57">
        <v>15.7</v>
      </c>
      <c r="DL103" s="57">
        <v>15.7</v>
      </c>
      <c r="DM103" s="57">
        <v>15.7</v>
      </c>
      <c r="DN103" s="57">
        <v>15.7</v>
      </c>
      <c r="DO103" s="57">
        <v>4.4666666666666668</v>
      </c>
      <c r="DP103" s="57">
        <v>4.4666666666666668</v>
      </c>
      <c r="DQ103" s="57">
        <v>4.4666666666666668</v>
      </c>
      <c r="DR103" s="57">
        <v>4.4666666666666668</v>
      </c>
      <c r="DS103" s="57">
        <v>4.4666666666666668</v>
      </c>
      <c r="DT103" s="57">
        <v>4.4666666666666668</v>
      </c>
      <c r="DU103" s="57">
        <v>4.4666666666666668</v>
      </c>
      <c r="DV103" s="57">
        <v>4.4666666666666668</v>
      </c>
      <c r="DW103" s="57">
        <v>4.4666666666666668</v>
      </c>
    </row>
    <row r="104" spans="1:127" s="28" customFormat="1" x14ac:dyDescent="0.25">
      <c r="A104" s="73" t="s">
        <v>40</v>
      </c>
      <c r="B104" s="57">
        <v>0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57">
        <v>0</v>
      </c>
      <c r="I104" s="57">
        <v>0</v>
      </c>
      <c r="J104" s="57">
        <v>0</v>
      </c>
      <c r="K104" s="57">
        <v>22.733333333333334</v>
      </c>
      <c r="L104" s="57">
        <v>22.733333333333334</v>
      </c>
      <c r="M104" s="57">
        <v>22.733333333333334</v>
      </c>
      <c r="N104" s="57">
        <v>22.733333333333334</v>
      </c>
      <c r="O104" s="57">
        <v>22.733333333333334</v>
      </c>
      <c r="P104" s="57">
        <v>22.733333333333334</v>
      </c>
      <c r="Q104" s="57">
        <v>22.733333333333334</v>
      </c>
      <c r="R104" s="57">
        <v>22.733333333333334</v>
      </c>
      <c r="S104" s="57">
        <v>22.733333333333334</v>
      </c>
      <c r="T104" s="57">
        <v>0</v>
      </c>
      <c r="U104" s="57">
        <v>0</v>
      </c>
      <c r="V104" s="57">
        <v>0</v>
      </c>
      <c r="W104" s="57">
        <v>0</v>
      </c>
      <c r="X104" s="57">
        <v>0</v>
      </c>
      <c r="Y104" s="57">
        <v>0</v>
      </c>
      <c r="Z104" s="57">
        <v>0</v>
      </c>
      <c r="AA104" s="57">
        <v>0</v>
      </c>
      <c r="AB104" s="57">
        <v>0</v>
      </c>
      <c r="AC104" s="57">
        <v>14.766666666666666</v>
      </c>
      <c r="AD104" s="57">
        <v>14.766666666666666</v>
      </c>
      <c r="AE104" s="57">
        <v>14.766666666666666</v>
      </c>
      <c r="AF104" s="57">
        <v>14.766666666666666</v>
      </c>
      <c r="AG104" s="57">
        <v>14.766666666666666</v>
      </c>
      <c r="AH104" s="57">
        <v>14.766666666666666</v>
      </c>
      <c r="AI104" s="57">
        <v>14.766666666666666</v>
      </c>
      <c r="AJ104" s="57">
        <v>14.766666666666666</v>
      </c>
      <c r="AK104" s="57">
        <v>14.766666666666666</v>
      </c>
      <c r="AL104" s="57">
        <v>10.7</v>
      </c>
      <c r="AM104" s="57">
        <v>10.7</v>
      </c>
      <c r="AN104" s="57">
        <v>10.7</v>
      </c>
      <c r="AO104" s="57">
        <v>10.7</v>
      </c>
      <c r="AP104" s="57">
        <v>10.7</v>
      </c>
      <c r="AQ104" s="57">
        <v>10.7</v>
      </c>
      <c r="AR104" s="57">
        <v>10.7</v>
      </c>
      <c r="AS104" s="57">
        <v>10.7</v>
      </c>
      <c r="AT104" s="57">
        <v>10.7</v>
      </c>
      <c r="AU104" s="57"/>
      <c r="AV104" s="57"/>
      <c r="AW104" s="57"/>
      <c r="AX104" s="76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>
        <v>22.733333333333334</v>
      </c>
      <c r="BW104" s="57">
        <v>22.733333333333334</v>
      </c>
      <c r="BX104" s="57">
        <v>22.733333333333334</v>
      </c>
      <c r="BY104" s="57">
        <v>22.733333333333334</v>
      </c>
      <c r="BZ104" s="57">
        <v>22.733333333333334</v>
      </c>
      <c r="CA104" s="57">
        <v>22.733333333333334</v>
      </c>
      <c r="CB104" s="57">
        <v>22.733333333333334</v>
      </c>
      <c r="CC104" s="57">
        <v>22.733333333333334</v>
      </c>
      <c r="CD104" s="57">
        <v>22.733333333333334</v>
      </c>
      <c r="CE104" s="57">
        <v>0</v>
      </c>
      <c r="CF104" s="57">
        <v>0</v>
      </c>
      <c r="CG104" s="57">
        <v>0</v>
      </c>
      <c r="CH104" s="57">
        <v>0</v>
      </c>
      <c r="CI104" s="57">
        <v>0</v>
      </c>
      <c r="CJ104" s="57">
        <v>0</v>
      </c>
      <c r="CK104" s="57">
        <v>0</v>
      </c>
      <c r="CL104" s="57">
        <v>0</v>
      </c>
      <c r="CM104" s="57">
        <v>0</v>
      </c>
      <c r="CN104" s="57">
        <v>14.766666666666666</v>
      </c>
      <c r="CO104" s="57">
        <v>14.766666666666666</v>
      </c>
      <c r="CP104" s="57">
        <v>14.766666666666666</v>
      </c>
      <c r="CQ104" s="57">
        <v>14.766666666666666</v>
      </c>
      <c r="CR104" s="57">
        <v>14.766666666666666</v>
      </c>
      <c r="CS104" s="57">
        <v>14.766666666666666</v>
      </c>
      <c r="CT104" s="57">
        <v>14.766666666666666</v>
      </c>
      <c r="CU104" s="57">
        <v>14.766666666666666</v>
      </c>
      <c r="CV104" s="57">
        <v>14.766666666666666</v>
      </c>
      <c r="CW104" s="57">
        <v>22.733333333333334</v>
      </c>
      <c r="CX104" s="57">
        <v>22.733333333333334</v>
      </c>
      <c r="CY104" s="57">
        <v>22.733333333333334</v>
      </c>
      <c r="CZ104" s="57">
        <v>22.733333333333334</v>
      </c>
      <c r="DA104" s="57">
        <v>22.733333333333334</v>
      </c>
      <c r="DB104" s="57">
        <v>22.733333333333334</v>
      </c>
      <c r="DC104" s="57">
        <v>22.733333333333334</v>
      </c>
      <c r="DD104" s="57">
        <v>22.733333333333334</v>
      </c>
      <c r="DE104" s="57">
        <v>22.733333333333334</v>
      </c>
      <c r="DF104" s="57">
        <v>0</v>
      </c>
      <c r="DG104" s="57">
        <v>0</v>
      </c>
      <c r="DH104" s="57">
        <v>0</v>
      </c>
      <c r="DI104" s="57">
        <v>0</v>
      </c>
      <c r="DJ104" s="57">
        <v>0</v>
      </c>
      <c r="DK104" s="57">
        <v>0</v>
      </c>
      <c r="DL104" s="57">
        <v>0</v>
      </c>
      <c r="DM104" s="57">
        <v>0</v>
      </c>
      <c r="DN104" s="57">
        <v>0</v>
      </c>
      <c r="DO104" s="57">
        <v>14.766666666666666</v>
      </c>
      <c r="DP104" s="57">
        <v>14.766666666666666</v>
      </c>
      <c r="DQ104" s="57">
        <v>14.766666666666666</v>
      </c>
      <c r="DR104" s="57">
        <v>14.766666666666666</v>
      </c>
      <c r="DS104" s="57">
        <v>14.766666666666666</v>
      </c>
      <c r="DT104" s="57">
        <v>14.766666666666666</v>
      </c>
      <c r="DU104" s="57">
        <v>14.766666666666666</v>
      </c>
      <c r="DV104" s="57">
        <v>14.766666666666666</v>
      </c>
      <c r="DW104" s="57">
        <v>14.766666666666666</v>
      </c>
    </row>
    <row r="105" spans="1:127" s="28" customFormat="1" x14ac:dyDescent="0.25">
      <c r="A105" s="73" t="s">
        <v>31</v>
      </c>
      <c r="B105" s="57">
        <v>0</v>
      </c>
      <c r="C105" s="57">
        <v>0</v>
      </c>
      <c r="D105" s="57">
        <v>0</v>
      </c>
      <c r="E105" s="57">
        <v>0</v>
      </c>
      <c r="F105" s="57">
        <v>0</v>
      </c>
      <c r="G105" s="57">
        <v>0</v>
      </c>
      <c r="H105" s="57">
        <v>0</v>
      </c>
      <c r="I105" s="57">
        <v>0</v>
      </c>
      <c r="J105" s="57">
        <v>0</v>
      </c>
      <c r="K105" s="57">
        <v>18.766666666666666</v>
      </c>
      <c r="L105" s="57">
        <v>18.766666666666666</v>
      </c>
      <c r="M105" s="57">
        <v>18.766666666666666</v>
      </c>
      <c r="N105" s="57">
        <v>18.766666666666666</v>
      </c>
      <c r="O105" s="57">
        <v>18.766666666666666</v>
      </c>
      <c r="P105" s="57">
        <v>18.766666666666666</v>
      </c>
      <c r="Q105" s="57">
        <v>18.766666666666666</v>
      </c>
      <c r="R105" s="57">
        <v>18.766666666666666</v>
      </c>
      <c r="S105" s="57">
        <v>18.766666666666666</v>
      </c>
      <c r="T105" s="57">
        <v>17.399999999999999</v>
      </c>
      <c r="U105" s="57">
        <v>17.399999999999999</v>
      </c>
      <c r="V105" s="57">
        <v>17.399999999999999</v>
      </c>
      <c r="W105" s="57">
        <v>17.399999999999999</v>
      </c>
      <c r="X105" s="57">
        <v>17.399999999999999</v>
      </c>
      <c r="Y105" s="57">
        <v>17.399999999999999</v>
      </c>
      <c r="Z105" s="57">
        <v>17.399999999999999</v>
      </c>
      <c r="AA105" s="57">
        <v>17.399999999999999</v>
      </c>
      <c r="AB105" s="57">
        <v>17.399999999999999</v>
      </c>
      <c r="AC105" s="57">
        <v>10.966666666666665</v>
      </c>
      <c r="AD105" s="57">
        <v>10.966666666666665</v>
      </c>
      <c r="AE105" s="57">
        <v>10.966666666666665</v>
      </c>
      <c r="AF105" s="57">
        <v>10.966666666666665</v>
      </c>
      <c r="AG105" s="57">
        <v>10.966666666666665</v>
      </c>
      <c r="AH105" s="57">
        <v>10.966666666666665</v>
      </c>
      <c r="AI105" s="57">
        <v>10.966666666666665</v>
      </c>
      <c r="AJ105" s="57">
        <v>10.966666666666665</v>
      </c>
      <c r="AK105" s="57">
        <v>10.966666666666665</v>
      </c>
      <c r="AL105" s="57">
        <v>9.1</v>
      </c>
      <c r="AM105" s="57">
        <v>9.1</v>
      </c>
      <c r="AN105" s="57">
        <v>9.1</v>
      </c>
      <c r="AO105" s="57">
        <v>9.1</v>
      </c>
      <c r="AP105" s="57">
        <v>9.1</v>
      </c>
      <c r="AQ105" s="57">
        <v>9.1</v>
      </c>
      <c r="AR105" s="57">
        <v>9.1</v>
      </c>
      <c r="AS105" s="57">
        <v>9.1</v>
      </c>
      <c r="AT105" s="57">
        <v>9.1</v>
      </c>
      <c r="AU105" s="57"/>
      <c r="AV105" s="57"/>
      <c r="AW105" s="57"/>
      <c r="AX105" s="76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>
        <v>18.766666666666666</v>
      </c>
      <c r="BW105" s="57">
        <v>18.766666666666666</v>
      </c>
      <c r="BX105" s="57">
        <v>18.766666666666666</v>
      </c>
      <c r="BY105" s="57">
        <v>18.766666666666666</v>
      </c>
      <c r="BZ105" s="57">
        <v>18.766666666666666</v>
      </c>
      <c r="CA105" s="57">
        <v>18.766666666666666</v>
      </c>
      <c r="CB105" s="57">
        <v>18.766666666666666</v>
      </c>
      <c r="CC105" s="57">
        <v>18.766666666666666</v>
      </c>
      <c r="CD105" s="57">
        <v>18.766666666666666</v>
      </c>
      <c r="CE105" s="57">
        <v>17.399999999999999</v>
      </c>
      <c r="CF105" s="57">
        <v>17.399999999999999</v>
      </c>
      <c r="CG105" s="57">
        <v>17.399999999999999</v>
      </c>
      <c r="CH105" s="57">
        <v>17.399999999999999</v>
      </c>
      <c r="CI105" s="57">
        <v>17.399999999999999</v>
      </c>
      <c r="CJ105" s="57">
        <v>17.399999999999999</v>
      </c>
      <c r="CK105" s="57">
        <v>17.399999999999999</v>
      </c>
      <c r="CL105" s="57">
        <v>17.399999999999999</v>
      </c>
      <c r="CM105" s="57">
        <v>17.399999999999999</v>
      </c>
      <c r="CN105" s="57">
        <v>10.966666666666665</v>
      </c>
      <c r="CO105" s="57">
        <v>10.966666666666665</v>
      </c>
      <c r="CP105" s="57">
        <v>10.966666666666665</v>
      </c>
      <c r="CQ105" s="57">
        <v>10.966666666666665</v>
      </c>
      <c r="CR105" s="57">
        <v>10.966666666666665</v>
      </c>
      <c r="CS105" s="57">
        <v>10.966666666666665</v>
      </c>
      <c r="CT105" s="57">
        <v>10.966666666666665</v>
      </c>
      <c r="CU105" s="57">
        <v>10.966666666666665</v>
      </c>
      <c r="CV105" s="57">
        <v>10.966666666666665</v>
      </c>
      <c r="CW105" s="57">
        <v>18.766666666666666</v>
      </c>
      <c r="CX105" s="57">
        <v>18.766666666666666</v>
      </c>
      <c r="CY105" s="57">
        <v>18.766666666666666</v>
      </c>
      <c r="CZ105" s="57">
        <v>18.766666666666666</v>
      </c>
      <c r="DA105" s="57">
        <v>18.766666666666666</v>
      </c>
      <c r="DB105" s="57">
        <v>18.766666666666666</v>
      </c>
      <c r="DC105" s="57">
        <v>18.766666666666666</v>
      </c>
      <c r="DD105" s="57">
        <v>18.766666666666666</v>
      </c>
      <c r="DE105" s="57">
        <v>18.766666666666666</v>
      </c>
      <c r="DF105" s="57">
        <v>17.399999999999999</v>
      </c>
      <c r="DG105" s="57">
        <v>17.399999999999999</v>
      </c>
      <c r="DH105" s="57">
        <v>17.399999999999999</v>
      </c>
      <c r="DI105" s="57">
        <v>17.399999999999999</v>
      </c>
      <c r="DJ105" s="57">
        <v>17.399999999999999</v>
      </c>
      <c r="DK105" s="57">
        <v>17.399999999999999</v>
      </c>
      <c r="DL105" s="57">
        <v>17.399999999999999</v>
      </c>
      <c r="DM105" s="57">
        <v>17.399999999999999</v>
      </c>
      <c r="DN105" s="57">
        <v>17.399999999999999</v>
      </c>
      <c r="DO105" s="57">
        <v>10.966666666666665</v>
      </c>
      <c r="DP105" s="57">
        <v>10.966666666666665</v>
      </c>
      <c r="DQ105" s="57">
        <v>10.966666666666665</v>
      </c>
      <c r="DR105" s="57">
        <v>10.966666666666665</v>
      </c>
      <c r="DS105" s="57">
        <v>10.966666666666665</v>
      </c>
      <c r="DT105" s="57">
        <v>10.966666666666665</v>
      </c>
      <c r="DU105" s="57">
        <v>10.966666666666665</v>
      </c>
      <c r="DV105" s="57">
        <v>10.966666666666665</v>
      </c>
      <c r="DW105" s="57">
        <v>10.966666666666665</v>
      </c>
    </row>
    <row r="106" spans="1:127" s="28" customFormat="1" x14ac:dyDescent="0.25">
      <c r="A106" s="86" t="s">
        <v>44</v>
      </c>
      <c r="B106" s="57">
        <v>28</v>
      </c>
      <c r="C106" s="57">
        <v>28</v>
      </c>
      <c r="D106" s="57">
        <v>28</v>
      </c>
      <c r="E106" s="57">
        <v>28</v>
      </c>
      <c r="F106" s="57">
        <v>28</v>
      </c>
      <c r="G106" s="57">
        <v>28</v>
      </c>
      <c r="H106" s="57">
        <v>28</v>
      </c>
      <c r="I106" s="57">
        <v>28</v>
      </c>
      <c r="J106" s="57">
        <v>28</v>
      </c>
      <c r="K106" s="57">
        <v>63.399999999999991</v>
      </c>
      <c r="L106" s="57">
        <v>63.399999999999991</v>
      </c>
      <c r="M106" s="57">
        <v>63.399999999999991</v>
      </c>
      <c r="N106" s="57">
        <v>63.399999999999991</v>
      </c>
      <c r="O106" s="57">
        <v>63.399999999999991</v>
      </c>
      <c r="P106" s="57">
        <v>63.399999999999991</v>
      </c>
      <c r="Q106" s="57">
        <v>63.399999999999991</v>
      </c>
      <c r="R106" s="57">
        <v>63.399999999999991</v>
      </c>
      <c r="S106" s="57">
        <v>63.399999999999991</v>
      </c>
      <c r="T106" s="57">
        <v>25.9</v>
      </c>
      <c r="U106" s="57">
        <v>25.9</v>
      </c>
      <c r="V106" s="57">
        <v>25.9</v>
      </c>
      <c r="W106" s="57">
        <v>25.9</v>
      </c>
      <c r="X106" s="57">
        <v>25.9</v>
      </c>
      <c r="Y106" s="57">
        <v>25.9</v>
      </c>
      <c r="Z106" s="57">
        <v>25.9</v>
      </c>
      <c r="AA106" s="57">
        <v>25.9</v>
      </c>
      <c r="AB106" s="57">
        <v>25.9</v>
      </c>
      <c r="AC106" s="57">
        <v>53.3</v>
      </c>
      <c r="AD106" s="57">
        <v>53.3</v>
      </c>
      <c r="AE106" s="57">
        <v>53.3</v>
      </c>
      <c r="AF106" s="57">
        <v>53.3</v>
      </c>
      <c r="AG106" s="57">
        <v>53.3</v>
      </c>
      <c r="AH106" s="57">
        <v>53.3</v>
      </c>
      <c r="AI106" s="57">
        <v>53.3</v>
      </c>
      <c r="AJ106" s="57">
        <v>53.3</v>
      </c>
      <c r="AK106" s="57">
        <v>53.3</v>
      </c>
      <c r="AL106" s="57">
        <v>28.6</v>
      </c>
      <c r="AM106" s="57">
        <v>28.6</v>
      </c>
      <c r="AN106" s="57">
        <v>28.6</v>
      </c>
      <c r="AO106" s="57">
        <v>28.6</v>
      </c>
      <c r="AP106" s="57">
        <v>28.6</v>
      </c>
      <c r="AQ106" s="57">
        <v>28.6</v>
      </c>
      <c r="AR106" s="57">
        <v>28.6</v>
      </c>
      <c r="AS106" s="57">
        <v>28.6</v>
      </c>
      <c r="AT106" s="57">
        <v>28.6</v>
      </c>
      <c r="AU106" s="57"/>
      <c r="AV106" s="57"/>
      <c r="AW106" s="57"/>
      <c r="AX106" s="76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>
        <v>63.399999999999991</v>
      </c>
      <c r="BW106" s="57">
        <v>63.399999999999991</v>
      </c>
      <c r="BX106" s="57">
        <v>63.399999999999991</v>
      </c>
      <c r="BY106" s="57">
        <v>63.399999999999991</v>
      </c>
      <c r="BZ106" s="57">
        <v>63.399999999999991</v>
      </c>
      <c r="CA106" s="57">
        <v>63.399999999999991</v>
      </c>
      <c r="CB106" s="57">
        <v>63.399999999999991</v>
      </c>
      <c r="CC106" s="57">
        <v>63.399999999999991</v>
      </c>
      <c r="CD106" s="57">
        <v>63.399999999999991</v>
      </c>
      <c r="CE106" s="57">
        <v>25.9</v>
      </c>
      <c r="CF106" s="57">
        <v>25.9</v>
      </c>
      <c r="CG106" s="57">
        <v>25.9</v>
      </c>
      <c r="CH106" s="57">
        <v>25.9</v>
      </c>
      <c r="CI106" s="57">
        <v>25.9</v>
      </c>
      <c r="CJ106" s="57">
        <v>25.9</v>
      </c>
      <c r="CK106" s="57">
        <v>25.9</v>
      </c>
      <c r="CL106" s="57">
        <v>25.9</v>
      </c>
      <c r="CM106" s="57">
        <v>25.9</v>
      </c>
      <c r="CN106" s="57">
        <v>53.3</v>
      </c>
      <c r="CO106" s="57">
        <v>53.3</v>
      </c>
      <c r="CP106" s="57">
        <v>53.3</v>
      </c>
      <c r="CQ106" s="57">
        <v>53.3</v>
      </c>
      <c r="CR106" s="57">
        <v>53.3</v>
      </c>
      <c r="CS106" s="57">
        <v>53.3</v>
      </c>
      <c r="CT106" s="57">
        <v>53.3</v>
      </c>
      <c r="CU106" s="57">
        <v>53.3</v>
      </c>
      <c r="CV106" s="57">
        <v>53.3</v>
      </c>
      <c r="CW106" s="57">
        <v>63.399999999999991</v>
      </c>
      <c r="CX106" s="57">
        <v>63.399999999999991</v>
      </c>
      <c r="CY106" s="57">
        <v>63.399999999999991</v>
      </c>
      <c r="CZ106" s="57">
        <v>63.399999999999991</v>
      </c>
      <c r="DA106" s="57">
        <v>63.399999999999991</v>
      </c>
      <c r="DB106" s="57">
        <v>63.399999999999991</v>
      </c>
      <c r="DC106" s="57">
        <v>63.399999999999991</v>
      </c>
      <c r="DD106" s="57">
        <v>63.399999999999991</v>
      </c>
      <c r="DE106" s="57">
        <v>63.399999999999991</v>
      </c>
      <c r="DF106" s="57">
        <v>25.9</v>
      </c>
      <c r="DG106" s="57">
        <v>25.9</v>
      </c>
      <c r="DH106" s="57">
        <v>25.9</v>
      </c>
      <c r="DI106" s="57">
        <v>25.9</v>
      </c>
      <c r="DJ106" s="57">
        <v>25.9</v>
      </c>
      <c r="DK106" s="57">
        <v>25.9</v>
      </c>
      <c r="DL106" s="57">
        <v>25.9</v>
      </c>
      <c r="DM106" s="57">
        <v>25.9</v>
      </c>
      <c r="DN106" s="57">
        <v>25.9</v>
      </c>
      <c r="DO106" s="57">
        <v>53.3</v>
      </c>
      <c r="DP106" s="57">
        <v>53.3</v>
      </c>
      <c r="DQ106" s="57">
        <v>53.3</v>
      </c>
      <c r="DR106" s="57">
        <v>53.3</v>
      </c>
      <c r="DS106" s="57">
        <v>53.3</v>
      </c>
      <c r="DT106" s="57">
        <v>53.3</v>
      </c>
      <c r="DU106" s="57">
        <v>53.3</v>
      </c>
      <c r="DV106" s="57">
        <v>53.3</v>
      </c>
      <c r="DW106" s="57">
        <v>53.3</v>
      </c>
    </row>
    <row r="107" spans="1:127" s="28" customFormat="1" x14ac:dyDescent="0.25">
      <c r="A107" s="84" t="s">
        <v>38</v>
      </c>
      <c r="B107" s="57">
        <v>0</v>
      </c>
      <c r="C107" s="57">
        <v>0</v>
      </c>
      <c r="D107" s="57">
        <v>0</v>
      </c>
      <c r="E107" s="57">
        <v>0</v>
      </c>
      <c r="F107" s="57">
        <v>0</v>
      </c>
      <c r="G107" s="57">
        <v>0</v>
      </c>
      <c r="H107" s="57">
        <v>0</v>
      </c>
      <c r="I107" s="57">
        <v>0</v>
      </c>
      <c r="J107" s="57">
        <v>0</v>
      </c>
      <c r="K107" s="57">
        <v>0.56666666666666665</v>
      </c>
      <c r="L107" s="57">
        <v>0.56666666666666665</v>
      </c>
      <c r="M107" s="57">
        <v>0.56666666666666665</v>
      </c>
      <c r="N107" s="57">
        <v>0.56666666666666665</v>
      </c>
      <c r="O107" s="57">
        <v>0.56666666666666665</v>
      </c>
      <c r="P107" s="57">
        <v>0.56666666666666665</v>
      </c>
      <c r="Q107" s="57">
        <v>0.56666666666666665</v>
      </c>
      <c r="R107" s="57">
        <v>0.56666666666666665</v>
      </c>
      <c r="S107" s="57">
        <v>0.56666666666666665</v>
      </c>
      <c r="T107" s="57">
        <v>0</v>
      </c>
      <c r="U107" s="57">
        <v>0</v>
      </c>
      <c r="V107" s="57">
        <v>0</v>
      </c>
      <c r="W107" s="57">
        <v>0</v>
      </c>
      <c r="X107" s="57">
        <v>0</v>
      </c>
      <c r="Y107" s="57">
        <v>0</v>
      </c>
      <c r="Z107" s="57">
        <v>0</v>
      </c>
      <c r="AA107" s="57">
        <v>0</v>
      </c>
      <c r="AB107" s="57">
        <v>0</v>
      </c>
      <c r="AC107" s="57">
        <v>0.46666666666666662</v>
      </c>
      <c r="AD107" s="57">
        <v>0.46666666666666662</v>
      </c>
      <c r="AE107" s="57">
        <v>0.46666666666666662</v>
      </c>
      <c r="AF107" s="57">
        <v>0.46666666666666662</v>
      </c>
      <c r="AG107" s="57">
        <v>0.46666666666666662</v>
      </c>
      <c r="AH107" s="57">
        <v>0.46666666666666662</v>
      </c>
      <c r="AI107" s="57">
        <v>0.46666666666666662</v>
      </c>
      <c r="AJ107" s="57">
        <v>0.46666666666666662</v>
      </c>
      <c r="AK107" s="57">
        <v>0.46666666666666662</v>
      </c>
      <c r="AL107" s="57">
        <v>0.3</v>
      </c>
      <c r="AM107" s="57">
        <v>0.3</v>
      </c>
      <c r="AN107" s="57">
        <v>0.3</v>
      </c>
      <c r="AO107" s="57">
        <v>0.3</v>
      </c>
      <c r="AP107" s="57">
        <v>0.3</v>
      </c>
      <c r="AQ107" s="57">
        <v>0.3</v>
      </c>
      <c r="AR107" s="57">
        <v>0.3</v>
      </c>
      <c r="AS107" s="57">
        <v>0.3</v>
      </c>
      <c r="AT107" s="57">
        <v>0.3</v>
      </c>
      <c r="AU107" s="57"/>
      <c r="AV107" s="57"/>
      <c r="AW107" s="57"/>
      <c r="AX107" s="76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>
        <v>0.56666666666666665</v>
      </c>
      <c r="BW107" s="57">
        <v>0.56666666666666665</v>
      </c>
      <c r="BX107" s="57">
        <v>0.56666666666666665</v>
      </c>
      <c r="BY107" s="57">
        <v>0.56666666666666665</v>
      </c>
      <c r="BZ107" s="57">
        <v>0.56666666666666665</v>
      </c>
      <c r="CA107" s="57">
        <v>0.56666666666666665</v>
      </c>
      <c r="CB107" s="57">
        <v>0.56666666666666665</v>
      </c>
      <c r="CC107" s="57">
        <v>0.56666666666666665</v>
      </c>
      <c r="CD107" s="57">
        <v>0.56666666666666665</v>
      </c>
      <c r="CE107" s="57">
        <v>0</v>
      </c>
      <c r="CF107" s="57">
        <v>0</v>
      </c>
      <c r="CG107" s="57">
        <v>0</v>
      </c>
      <c r="CH107" s="57">
        <v>0</v>
      </c>
      <c r="CI107" s="57">
        <v>0</v>
      </c>
      <c r="CJ107" s="57">
        <v>0</v>
      </c>
      <c r="CK107" s="57">
        <v>0</v>
      </c>
      <c r="CL107" s="57">
        <v>0</v>
      </c>
      <c r="CM107" s="57">
        <v>0</v>
      </c>
      <c r="CN107" s="57">
        <v>0.46666666666666662</v>
      </c>
      <c r="CO107" s="57">
        <v>0.46666666666666662</v>
      </c>
      <c r="CP107" s="57">
        <v>0.46666666666666662</v>
      </c>
      <c r="CQ107" s="57">
        <v>0.46666666666666662</v>
      </c>
      <c r="CR107" s="57">
        <v>0.46666666666666662</v>
      </c>
      <c r="CS107" s="57">
        <v>0.46666666666666662</v>
      </c>
      <c r="CT107" s="57">
        <v>0.46666666666666662</v>
      </c>
      <c r="CU107" s="57">
        <v>0.46666666666666662</v>
      </c>
      <c r="CV107" s="57">
        <v>0.46666666666666662</v>
      </c>
      <c r="CW107" s="57">
        <v>0.56666666666666665</v>
      </c>
      <c r="CX107" s="57">
        <v>0.56666666666666665</v>
      </c>
      <c r="CY107" s="57">
        <v>0.56666666666666665</v>
      </c>
      <c r="CZ107" s="57">
        <v>0.56666666666666665</v>
      </c>
      <c r="DA107" s="57">
        <v>0.56666666666666665</v>
      </c>
      <c r="DB107" s="57">
        <v>0.56666666666666665</v>
      </c>
      <c r="DC107" s="57">
        <v>0.56666666666666665</v>
      </c>
      <c r="DD107" s="57">
        <v>0.56666666666666665</v>
      </c>
      <c r="DE107" s="57">
        <v>0.56666666666666665</v>
      </c>
      <c r="DF107" s="57">
        <v>0</v>
      </c>
      <c r="DG107" s="57">
        <v>0</v>
      </c>
      <c r="DH107" s="57">
        <v>0</v>
      </c>
      <c r="DI107" s="57">
        <v>0</v>
      </c>
      <c r="DJ107" s="57">
        <v>0</v>
      </c>
      <c r="DK107" s="57">
        <v>0</v>
      </c>
      <c r="DL107" s="57">
        <v>0</v>
      </c>
      <c r="DM107" s="57">
        <v>0</v>
      </c>
      <c r="DN107" s="57">
        <v>0</v>
      </c>
      <c r="DO107" s="57">
        <v>0.46666666666666662</v>
      </c>
      <c r="DP107" s="57">
        <v>0.46666666666666662</v>
      </c>
      <c r="DQ107" s="57">
        <v>0.46666666666666662</v>
      </c>
      <c r="DR107" s="57">
        <v>0.46666666666666662</v>
      </c>
      <c r="DS107" s="57">
        <v>0.46666666666666662</v>
      </c>
      <c r="DT107" s="57">
        <v>0.46666666666666662</v>
      </c>
      <c r="DU107" s="57">
        <v>0.46666666666666662</v>
      </c>
      <c r="DV107" s="57">
        <v>0.46666666666666662</v>
      </c>
      <c r="DW107" s="57">
        <v>0.46666666666666662</v>
      </c>
    </row>
    <row r="108" spans="1:127" s="28" customFormat="1" x14ac:dyDescent="0.25">
      <c r="A108" s="73" t="s">
        <v>51</v>
      </c>
      <c r="B108" s="57">
        <v>0</v>
      </c>
      <c r="C108" s="57">
        <v>0</v>
      </c>
      <c r="D108" s="57">
        <v>0</v>
      </c>
      <c r="E108" s="57">
        <v>0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2.9075788630441957</v>
      </c>
      <c r="L108" s="57">
        <v>2.9075788630441957</v>
      </c>
      <c r="M108" s="57">
        <v>2.9075788630441957</v>
      </c>
      <c r="N108" s="57">
        <v>2.9075788630441957</v>
      </c>
      <c r="O108" s="57">
        <v>2.9075788630441957</v>
      </c>
      <c r="P108" s="57">
        <v>2.9075788630441957</v>
      </c>
      <c r="Q108" s="57">
        <v>2.9075788630441957</v>
      </c>
      <c r="R108" s="57">
        <v>2.9075788630441957</v>
      </c>
      <c r="S108" s="57">
        <v>2.9075788630441957</v>
      </c>
      <c r="T108" s="57">
        <v>0.11440362267360235</v>
      </c>
      <c r="U108" s="57">
        <v>0.11440362267360235</v>
      </c>
      <c r="V108" s="57">
        <v>0.11440362267360235</v>
      </c>
      <c r="W108" s="57">
        <v>0.11440362267360235</v>
      </c>
      <c r="X108" s="57">
        <v>0.11440362267360235</v>
      </c>
      <c r="Y108" s="57">
        <v>0.11440362267360235</v>
      </c>
      <c r="Z108" s="57">
        <v>0.11440362267360235</v>
      </c>
      <c r="AA108" s="57">
        <v>0.11440362267360235</v>
      </c>
      <c r="AB108" s="57">
        <v>0.11440362267360235</v>
      </c>
      <c r="AC108" s="57">
        <v>1.8067138146755692</v>
      </c>
      <c r="AD108" s="57">
        <v>1.8067138146755692</v>
      </c>
      <c r="AE108" s="57">
        <v>1.8067138146755692</v>
      </c>
      <c r="AF108" s="57">
        <v>1.8067138146755692</v>
      </c>
      <c r="AG108" s="57">
        <v>1.8067138146755692</v>
      </c>
      <c r="AH108" s="57">
        <v>1.8067138146755692</v>
      </c>
      <c r="AI108" s="57">
        <v>1.8067138146755692</v>
      </c>
      <c r="AJ108" s="57">
        <v>1.8067138146755692</v>
      </c>
      <c r="AK108" s="57">
        <v>1.8067138146755692</v>
      </c>
      <c r="AL108" s="57">
        <v>1.4357142857142857</v>
      </c>
      <c r="AM108" s="57">
        <v>1.4357142857142857</v>
      </c>
      <c r="AN108" s="57">
        <v>1.4357142857142857</v>
      </c>
      <c r="AO108" s="57">
        <v>1.4357142857142857</v>
      </c>
      <c r="AP108" s="57">
        <v>1.4357142857142857</v>
      </c>
      <c r="AQ108" s="57">
        <v>1.4357142857142857</v>
      </c>
      <c r="AR108" s="57">
        <v>1.4357142857142857</v>
      </c>
      <c r="AS108" s="57">
        <v>1.4357142857142857</v>
      </c>
      <c r="AT108" s="57">
        <v>1.4357142857142857</v>
      </c>
      <c r="AU108" s="57"/>
      <c r="AV108" s="57"/>
      <c r="AW108" s="57"/>
      <c r="AX108" s="76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>
        <v>2.9075788630441957</v>
      </c>
      <c r="BW108" s="57">
        <v>2.9075788630441957</v>
      </c>
      <c r="BX108" s="57">
        <v>2.9075788630441957</v>
      </c>
      <c r="BY108" s="57">
        <v>2.9075788630441957</v>
      </c>
      <c r="BZ108" s="57">
        <v>2.9075788630441957</v>
      </c>
      <c r="CA108" s="57">
        <v>2.9075788630441957</v>
      </c>
      <c r="CB108" s="57">
        <v>2.9075788630441957</v>
      </c>
      <c r="CC108" s="57">
        <v>2.9075788630441957</v>
      </c>
      <c r="CD108" s="57">
        <v>2.9075788630441957</v>
      </c>
      <c r="CE108" s="57">
        <v>0.11440362267360235</v>
      </c>
      <c r="CF108" s="57">
        <v>0.11440362267360235</v>
      </c>
      <c r="CG108" s="57">
        <v>0.11440362267360235</v>
      </c>
      <c r="CH108" s="57">
        <v>0.11440362267360235</v>
      </c>
      <c r="CI108" s="57">
        <v>0.11440362267360235</v>
      </c>
      <c r="CJ108" s="57">
        <v>0.11440362267360235</v>
      </c>
      <c r="CK108" s="57">
        <v>0.11440362267360235</v>
      </c>
      <c r="CL108" s="57">
        <v>0.11440362267360235</v>
      </c>
      <c r="CM108" s="57">
        <v>0.11440362267360235</v>
      </c>
      <c r="CN108" s="57">
        <v>1.8067138146755692</v>
      </c>
      <c r="CO108" s="57">
        <v>1.8067138146755692</v>
      </c>
      <c r="CP108" s="57">
        <v>1.8067138146755692</v>
      </c>
      <c r="CQ108" s="57">
        <v>1.8067138146755692</v>
      </c>
      <c r="CR108" s="57">
        <v>1.8067138146755692</v>
      </c>
      <c r="CS108" s="57">
        <v>1.8067138146755692</v>
      </c>
      <c r="CT108" s="57">
        <v>1.8067138146755692</v>
      </c>
      <c r="CU108" s="57">
        <v>1.8067138146755692</v>
      </c>
      <c r="CV108" s="57">
        <v>1.8067138146755692</v>
      </c>
      <c r="CW108" s="57">
        <v>2.9075788630441957</v>
      </c>
      <c r="CX108" s="57">
        <v>2.9075788630441957</v>
      </c>
      <c r="CY108" s="57">
        <v>2.9075788630441957</v>
      </c>
      <c r="CZ108" s="57">
        <v>2.9075788630441957</v>
      </c>
      <c r="DA108" s="57">
        <v>2.9075788630441957</v>
      </c>
      <c r="DB108" s="57">
        <v>2.9075788630441957</v>
      </c>
      <c r="DC108" s="57">
        <v>2.9075788630441957</v>
      </c>
      <c r="DD108" s="57">
        <v>2.9075788630441957</v>
      </c>
      <c r="DE108" s="57">
        <v>2.9075788630441957</v>
      </c>
      <c r="DF108" s="57">
        <v>0.11440362267360235</v>
      </c>
      <c r="DG108" s="57">
        <v>0.11440362267360235</v>
      </c>
      <c r="DH108" s="57">
        <v>0.11440362267360235</v>
      </c>
      <c r="DI108" s="57">
        <v>0.11440362267360235</v>
      </c>
      <c r="DJ108" s="57">
        <v>0.11440362267360235</v>
      </c>
      <c r="DK108" s="57">
        <v>0.11440362267360235</v>
      </c>
      <c r="DL108" s="57">
        <v>0.11440362267360235</v>
      </c>
      <c r="DM108" s="57">
        <v>0.11440362267360235</v>
      </c>
      <c r="DN108" s="57">
        <v>0.11440362267360235</v>
      </c>
      <c r="DO108" s="57">
        <v>1.8067138146755692</v>
      </c>
      <c r="DP108" s="57">
        <v>1.8067138146755692</v>
      </c>
      <c r="DQ108" s="57">
        <v>1.8067138146755692</v>
      </c>
      <c r="DR108" s="57">
        <v>1.8067138146755692</v>
      </c>
      <c r="DS108" s="57">
        <v>1.8067138146755692</v>
      </c>
      <c r="DT108" s="57">
        <v>1.8067138146755692</v>
      </c>
      <c r="DU108" s="57">
        <v>1.8067138146755692</v>
      </c>
      <c r="DV108" s="57">
        <v>1.8067138146755692</v>
      </c>
      <c r="DW108" s="57">
        <v>1.8067138146755692</v>
      </c>
    </row>
    <row r="109" spans="1:127" s="28" customFormat="1" x14ac:dyDescent="0.25">
      <c r="A109" s="73" t="s">
        <v>53</v>
      </c>
      <c r="B109" s="57">
        <v>0</v>
      </c>
      <c r="C109" s="57">
        <v>0</v>
      </c>
      <c r="D109" s="57">
        <v>0</v>
      </c>
      <c r="E109" s="57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57">
        <v>6.1411397848538565</v>
      </c>
      <c r="L109" s="57">
        <v>6.1411397848538565</v>
      </c>
      <c r="M109" s="57">
        <v>6.1411397848538565</v>
      </c>
      <c r="N109" s="57">
        <v>6.1411397848538565</v>
      </c>
      <c r="O109" s="57">
        <v>6.1411397848538565</v>
      </c>
      <c r="P109" s="57">
        <v>6.1411397848538565</v>
      </c>
      <c r="Q109" s="57">
        <v>6.1411397848538565</v>
      </c>
      <c r="R109" s="57">
        <v>6.1411397848538565</v>
      </c>
      <c r="S109" s="57">
        <v>6.1411397848538565</v>
      </c>
      <c r="T109" s="57">
        <v>0.24163356243300255</v>
      </c>
      <c r="U109" s="57">
        <v>0.24163356243300255</v>
      </c>
      <c r="V109" s="57">
        <v>0.24163356243300255</v>
      </c>
      <c r="W109" s="57">
        <v>0.24163356243300255</v>
      </c>
      <c r="X109" s="57">
        <v>0.24163356243300255</v>
      </c>
      <c r="Y109" s="57">
        <v>0.24163356243300255</v>
      </c>
      <c r="Z109" s="57">
        <v>0.24163356243300255</v>
      </c>
      <c r="AA109" s="57">
        <v>0.24163356243300255</v>
      </c>
      <c r="AB109" s="57">
        <v>0.24163356243300255</v>
      </c>
      <c r="AC109" s="57">
        <v>3.8159866369136441</v>
      </c>
      <c r="AD109" s="57">
        <v>3.8159866369136441</v>
      </c>
      <c r="AE109" s="57">
        <v>3.8159866369136441</v>
      </c>
      <c r="AF109" s="57">
        <v>3.8159866369136441</v>
      </c>
      <c r="AG109" s="57">
        <v>3.8159866369136441</v>
      </c>
      <c r="AH109" s="57">
        <v>3.8159866369136441</v>
      </c>
      <c r="AI109" s="57">
        <v>3.8159866369136441</v>
      </c>
      <c r="AJ109" s="57">
        <v>3.8159866369136441</v>
      </c>
      <c r="AK109" s="57">
        <v>3.8159866369136441</v>
      </c>
      <c r="AL109" s="57">
        <v>0</v>
      </c>
      <c r="AM109" s="57">
        <v>0</v>
      </c>
      <c r="AN109" s="57">
        <v>0</v>
      </c>
      <c r="AO109" s="57">
        <v>0</v>
      </c>
      <c r="AP109" s="57">
        <v>0</v>
      </c>
      <c r="AQ109" s="57">
        <v>0</v>
      </c>
      <c r="AR109" s="57">
        <v>0</v>
      </c>
      <c r="AS109" s="57">
        <v>0</v>
      </c>
      <c r="AT109" s="57">
        <v>0</v>
      </c>
      <c r="AU109" s="57"/>
      <c r="AV109" s="57"/>
      <c r="AW109" s="57"/>
      <c r="AX109" s="76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>
        <v>6.1411397848538565</v>
      </c>
      <c r="BW109" s="57">
        <v>6.1411397848538565</v>
      </c>
      <c r="BX109" s="57">
        <v>6.1411397848538565</v>
      </c>
      <c r="BY109" s="57">
        <v>6.1411397848538565</v>
      </c>
      <c r="BZ109" s="57">
        <v>6.1411397848538565</v>
      </c>
      <c r="CA109" s="57">
        <v>6.1411397848538565</v>
      </c>
      <c r="CB109" s="57">
        <v>6.1411397848538565</v>
      </c>
      <c r="CC109" s="57">
        <v>6.1411397848538565</v>
      </c>
      <c r="CD109" s="57">
        <v>6.1411397848538565</v>
      </c>
      <c r="CE109" s="57">
        <v>0.24163356243300255</v>
      </c>
      <c r="CF109" s="57">
        <v>0.24163356243300255</v>
      </c>
      <c r="CG109" s="57">
        <v>0.24163356243300255</v>
      </c>
      <c r="CH109" s="57">
        <v>0.24163356243300255</v>
      </c>
      <c r="CI109" s="57">
        <v>0.24163356243300255</v>
      </c>
      <c r="CJ109" s="57">
        <v>0.24163356243300255</v>
      </c>
      <c r="CK109" s="57">
        <v>0.24163356243300255</v>
      </c>
      <c r="CL109" s="57">
        <v>0.24163356243300255</v>
      </c>
      <c r="CM109" s="57">
        <v>0.24163356243300255</v>
      </c>
      <c r="CN109" s="57">
        <v>3.8159866369136441</v>
      </c>
      <c r="CO109" s="57">
        <v>3.8159866369136441</v>
      </c>
      <c r="CP109" s="57">
        <v>3.8159866369136441</v>
      </c>
      <c r="CQ109" s="57">
        <v>3.8159866369136441</v>
      </c>
      <c r="CR109" s="57">
        <v>3.8159866369136441</v>
      </c>
      <c r="CS109" s="57">
        <v>3.8159866369136441</v>
      </c>
      <c r="CT109" s="57">
        <v>3.8159866369136441</v>
      </c>
      <c r="CU109" s="57">
        <v>3.8159866369136441</v>
      </c>
      <c r="CV109" s="57">
        <v>3.8159866369136441</v>
      </c>
      <c r="CW109" s="57">
        <v>6.1411397848538565</v>
      </c>
      <c r="CX109" s="57">
        <v>6.1411397848538565</v>
      </c>
      <c r="CY109" s="57">
        <v>6.1411397848538565</v>
      </c>
      <c r="CZ109" s="57">
        <v>6.1411397848538565</v>
      </c>
      <c r="DA109" s="57">
        <v>6.1411397848538565</v>
      </c>
      <c r="DB109" s="57">
        <v>6.1411397848538565</v>
      </c>
      <c r="DC109" s="57">
        <v>6.1411397848538565</v>
      </c>
      <c r="DD109" s="57">
        <v>6.1411397848538565</v>
      </c>
      <c r="DE109" s="57">
        <v>6.1411397848538565</v>
      </c>
      <c r="DF109" s="57">
        <v>0.24163356243300255</v>
      </c>
      <c r="DG109" s="57">
        <v>0.24163356243300255</v>
      </c>
      <c r="DH109" s="57">
        <v>0.24163356243300255</v>
      </c>
      <c r="DI109" s="57">
        <v>0.24163356243300255</v>
      </c>
      <c r="DJ109" s="57">
        <v>0.24163356243300255</v>
      </c>
      <c r="DK109" s="57">
        <v>0.24163356243300255</v>
      </c>
      <c r="DL109" s="57">
        <v>0.24163356243300255</v>
      </c>
      <c r="DM109" s="57">
        <v>0.24163356243300255</v>
      </c>
      <c r="DN109" s="57">
        <v>0.24163356243300255</v>
      </c>
      <c r="DO109" s="57">
        <v>3.8159866369136441</v>
      </c>
      <c r="DP109" s="57">
        <v>3.8159866369136441</v>
      </c>
      <c r="DQ109" s="57">
        <v>3.8159866369136441</v>
      </c>
      <c r="DR109" s="57">
        <v>3.8159866369136441</v>
      </c>
      <c r="DS109" s="57">
        <v>3.8159866369136441</v>
      </c>
      <c r="DT109" s="57">
        <v>3.8159866369136441</v>
      </c>
      <c r="DU109" s="57">
        <v>3.8159866369136441</v>
      </c>
      <c r="DV109" s="57">
        <v>3.8159866369136441</v>
      </c>
      <c r="DW109" s="57">
        <v>3.8159866369136441</v>
      </c>
    </row>
    <row r="110" spans="1:127" s="28" customFormat="1" x14ac:dyDescent="0.25">
      <c r="A110" s="84" t="s">
        <v>34</v>
      </c>
      <c r="B110" s="57">
        <v>0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7.8666666666666671</v>
      </c>
      <c r="L110" s="57">
        <v>7.8666666666666671</v>
      </c>
      <c r="M110" s="57">
        <v>7.8666666666666671</v>
      </c>
      <c r="N110" s="57">
        <v>7.8666666666666671</v>
      </c>
      <c r="O110" s="57">
        <v>7.8666666666666671</v>
      </c>
      <c r="P110" s="57">
        <v>7.8666666666666671</v>
      </c>
      <c r="Q110" s="57">
        <v>7.8666666666666671</v>
      </c>
      <c r="R110" s="57">
        <v>7.8666666666666671</v>
      </c>
      <c r="S110" s="57">
        <v>7.8666666666666671</v>
      </c>
      <c r="T110" s="57">
        <v>19.033333333333331</v>
      </c>
      <c r="U110" s="57">
        <v>19.033333333333331</v>
      </c>
      <c r="V110" s="57">
        <v>19.033333333333331</v>
      </c>
      <c r="W110" s="57">
        <v>19.033333333333331</v>
      </c>
      <c r="X110" s="57">
        <v>19.033333333333331</v>
      </c>
      <c r="Y110" s="57">
        <v>19.033333333333331</v>
      </c>
      <c r="Z110" s="57">
        <v>19.033333333333331</v>
      </c>
      <c r="AA110" s="57">
        <v>19.033333333333331</v>
      </c>
      <c r="AB110" s="57">
        <v>19.033333333333331</v>
      </c>
      <c r="AC110" s="57">
        <v>10.6</v>
      </c>
      <c r="AD110" s="57">
        <v>10.6</v>
      </c>
      <c r="AE110" s="57">
        <v>10.6</v>
      </c>
      <c r="AF110" s="57">
        <v>10.6</v>
      </c>
      <c r="AG110" s="57">
        <v>10.6</v>
      </c>
      <c r="AH110" s="57">
        <v>10.6</v>
      </c>
      <c r="AI110" s="57">
        <v>10.6</v>
      </c>
      <c r="AJ110" s="57">
        <v>10.6</v>
      </c>
      <c r="AK110" s="57">
        <v>10.6</v>
      </c>
      <c r="AL110" s="57">
        <v>3.8</v>
      </c>
      <c r="AM110" s="57">
        <v>3.8</v>
      </c>
      <c r="AN110" s="57">
        <v>3.8</v>
      </c>
      <c r="AO110" s="57">
        <v>3.8</v>
      </c>
      <c r="AP110" s="57">
        <v>3.8</v>
      </c>
      <c r="AQ110" s="57">
        <v>3.8</v>
      </c>
      <c r="AR110" s="57">
        <v>3.8</v>
      </c>
      <c r="AS110" s="57">
        <v>3.8</v>
      </c>
      <c r="AT110" s="57">
        <v>3.8</v>
      </c>
      <c r="AU110" s="57"/>
      <c r="AV110" s="57"/>
      <c r="AW110" s="57"/>
      <c r="AX110" s="76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>
        <v>7.8666666666666671</v>
      </c>
      <c r="BW110" s="57">
        <v>7.8666666666666671</v>
      </c>
      <c r="BX110" s="57">
        <v>7.8666666666666671</v>
      </c>
      <c r="BY110" s="57">
        <v>7.8666666666666671</v>
      </c>
      <c r="BZ110" s="57">
        <v>7.8666666666666671</v>
      </c>
      <c r="CA110" s="57">
        <v>7.8666666666666671</v>
      </c>
      <c r="CB110" s="57">
        <v>7.8666666666666671</v>
      </c>
      <c r="CC110" s="57">
        <v>7.8666666666666671</v>
      </c>
      <c r="CD110" s="57">
        <v>7.8666666666666671</v>
      </c>
      <c r="CE110" s="57">
        <v>19.033333333333331</v>
      </c>
      <c r="CF110" s="57">
        <v>19.033333333333331</v>
      </c>
      <c r="CG110" s="57">
        <v>19.033333333333331</v>
      </c>
      <c r="CH110" s="57">
        <v>19.033333333333331</v>
      </c>
      <c r="CI110" s="57">
        <v>19.033333333333331</v>
      </c>
      <c r="CJ110" s="57">
        <v>19.033333333333331</v>
      </c>
      <c r="CK110" s="57">
        <v>19.033333333333331</v>
      </c>
      <c r="CL110" s="57">
        <v>19.033333333333331</v>
      </c>
      <c r="CM110" s="57">
        <v>19.033333333333331</v>
      </c>
      <c r="CN110" s="57">
        <v>10.6</v>
      </c>
      <c r="CO110" s="57">
        <v>10.6</v>
      </c>
      <c r="CP110" s="57">
        <v>10.6</v>
      </c>
      <c r="CQ110" s="57">
        <v>10.6</v>
      </c>
      <c r="CR110" s="57">
        <v>10.6</v>
      </c>
      <c r="CS110" s="57">
        <v>10.6</v>
      </c>
      <c r="CT110" s="57">
        <v>10.6</v>
      </c>
      <c r="CU110" s="57">
        <v>10.6</v>
      </c>
      <c r="CV110" s="57">
        <v>10.6</v>
      </c>
      <c r="CW110" s="57">
        <v>7.8666666666666671</v>
      </c>
      <c r="CX110" s="57">
        <v>7.8666666666666671</v>
      </c>
      <c r="CY110" s="57">
        <v>7.8666666666666671</v>
      </c>
      <c r="CZ110" s="57">
        <v>7.8666666666666671</v>
      </c>
      <c r="DA110" s="57">
        <v>7.8666666666666671</v>
      </c>
      <c r="DB110" s="57">
        <v>7.8666666666666671</v>
      </c>
      <c r="DC110" s="57">
        <v>7.8666666666666671</v>
      </c>
      <c r="DD110" s="57">
        <v>7.8666666666666671</v>
      </c>
      <c r="DE110" s="57">
        <v>7.8666666666666671</v>
      </c>
      <c r="DF110" s="57">
        <v>19.033333333333331</v>
      </c>
      <c r="DG110" s="57">
        <v>19.033333333333331</v>
      </c>
      <c r="DH110" s="57">
        <v>19.033333333333331</v>
      </c>
      <c r="DI110" s="57">
        <v>19.033333333333331</v>
      </c>
      <c r="DJ110" s="57">
        <v>19.033333333333331</v>
      </c>
      <c r="DK110" s="57">
        <v>19.033333333333331</v>
      </c>
      <c r="DL110" s="57">
        <v>19.033333333333331</v>
      </c>
      <c r="DM110" s="57">
        <v>19.033333333333331</v>
      </c>
      <c r="DN110" s="57">
        <v>19.033333333333331</v>
      </c>
      <c r="DO110" s="57">
        <v>10.6</v>
      </c>
      <c r="DP110" s="57">
        <v>10.6</v>
      </c>
      <c r="DQ110" s="57">
        <v>10.6</v>
      </c>
      <c r="DR110" s="57">
        <v>10.6</v>
      </c>
      <c r="DS110" s="57">
        <v>10.6</v>
      </c>
      <c r="DT110" s="57">
        <v>10.6</v>
      </c>
      <c r="DU110" s="57">
        <v>10.6</v>
      </c>
      <c r="DV110" s="57">
        <v>10.6</v>
      </c>
      <c r="DW110" s="57">
        <v>10.6</v>
      </c>
    </row>
    <row r="111" spans="1:127" s="28" customFormat="1" x14ac:dyDescent="0.25">
      <c r="A111" s="73" t="s">
        <v>27</v>
      </c>
      <c r="B111" s="57">
        <v>5.75</v>
      </c>
      <c r="C111" s="57">
        <v>5.75</v>
      </c>
      <c r="D111" s="57">
        <v>5.75</v>
      </c>
      <c r="E111" s="57">
        <v>5.75</v>
      </c>
      <c r="F111" s="57">
        <v>5.75</v>
      </c>
      <c r="G111" s="57">
        <v>5.75</v>
      </c>
      <c r="H111" s="57">
        <v>5.75</v>
      </c>
      <c r="I111" s="57">
        <v>5.75</v>
      </c>
      <c r="J111" s="57">
        <v>5.75</v>
      </c>
      <c r="K111" s="57">
        <v>10.733333333333334</v>
      </c>
      <c r="L111" s="57">
        <v>10.733333333333334</v>
      </c>
      <c r="M111" s="57">
        <v>10.733333333333334</v>
      </c>
      <c r="N111" s="57">
        <v>10.733333333333334</v>
      </c>
      <c r="O111" s="57">
        <v>10.733333333333334</v>
      </c>
      <c r="P111" s="57">
        <v>10.733333333333334</v>
      </c>
      <c r="Q111" s="57">
        <v>10.733333333333334</v>
      </c>
      <c r="R111" s="57">
        <v>10.733333333333334</v>
      </c>
      <c r="S111" s="57">
        <v>10.733333333333334</v>
      </c>
      <c r="T111" s="57">
        <v>40.733333333333334</v>
      </c>
      <c r="U111" s="57">
        <v>40.733333333333334</v>
      </c>
      <c r="V111" s="57">
        <v>40.733333333333334</v>
      </c>
      <c r="W111" s="57">
        <v>40.733333333333334</v>
      </c>
      <c r="X111" s="57">
        <v>40.733333333333334</v>
      </c>
      <c r="Y111" s="57">
        <v>40.733333333333334</v>
      </c>
      <c r="Z111" s="57">
        <v>40.733333333333334</v>
      </c>
      <c r="AA111" s="57">
        <v>40.733333333333334</v>
      </c>
      <c r="AB111" s="57">
        <v>40.733333333333334</v>
      </c>
      <c r="AC111" s="57">
        <v>4</v>
      </c>
      <c r="AD111" s="57">
        <v>4</v>
      </c>
      <c r="AE111" s="57">
        <v>4</v>
      </c>
      <c r="AF111" s="57">
        <v>4</v>
      </c>
      <c r="AG111" s="57">
        <v>4</v>
      </c>
      <c r="AH111" s="57">
        <v>4</v>
      </c>
      <c r="AI111" s="57">
        <v>4</v>
      </c>
      <c r="AJ111" s="57">
        <v>4</v>
      </c>
      <c r="AK111" s="57">
        <v>4</v>
      </c>
      <c r="AL111" s="57">
        <v>2</v>
      </c>
      <c r="AM111" s="57">
        <v>2</v>
      </c>
      <c r="AN111" s="57">
        <v>2</v>
      </c>
      <c r="AO111" s="57">
        <v>2</v>
      </c>
      <c r="AP111" s="57">
        <v>2</v>
      </c>
      <c r="AQ111" s="57">
        <v>2</v>
      </c>
      <c r="AR111" s="57">
        <v>2</v>
      </c>
      <c r="AS111" s="57">
        <v>2</v>
      </c>
      <c r="AT111" s="57">
        <v>2</v>
      </c>
      <c r="AU111" s="57"/>
      <c r="AV111" s="57"/>
      <c r="AW111" s="57"/>
      <c r="AX111" s="76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>
        <v>10.733333333333334</v>
      </c>
      <c r="BW111" s="57">
        <v>10.733333333333334</v>
      </c>
      <c r="BX111" s="57">
        <v>10.733333333333334</v>
      </c>
      <c r="BY111" s="57">
        <v>10.733333333333334</v>
      </c>
      <c r="BZ111" s="57">
        <v>10.733333333333334</v>
      </c>
      <c r="CA111" s="57">
        <v>10.733333333333334</v>
      </c>
      <c r="CB111" s="57">
        <v>10.733333333333334</v>
      </c>
      <c r="CC111" s="57">
        <v>10.733333333333334</v>
      </c>
      <c r="CD111" s="57">
        <v>10.733333333333334</v>
      </c>
      <c r="CE111" s="57">
        <v>40.733333333333334</v>
      </c>
      <c r="CF111" s="57">
        <v>40.733333333333334</v>
      </c>
      <c r="CG111" s="57">
        <v>40.733333333333334</v>
      </c>
      <c r="CH111" s="57">
        <v>40.733333333333334</v>
      </c>
      <c r="CI111" s="57">
        <v>40.733333333333334</v>
      </c>
      <c r="CJ111" s="57">
        <v>40.733333333333334</v>
      </c>
      <c r="CK111" s="57">
        <v>40.733333333333334</v>
      </c>
      <c r="CL111" s="57">
        <v>40.733333333333334</v>
      </c>
      <c r="CM111" s="57">
        <v>40.733333333333334</v>
      </c>
      <c r="CN111" s="57">
        <v>4</v>
      </c>
      <c r="CO111" s="57">
        <v>4</v>
      </c>
      <c r="CP111" s="57">
        <v>4</v>
      </c>
      <c r="CQ111" s="57">
        <v>4</v>
      </c>
      <c r="CR111" s="57">
        <v>4</v>
      </c>
      <c r="CS111" s="57">
        <v>4</v>
      </c>
      <c r="CT111" s="57">
        <v>4</v>
      </c>
      <c r="CU111" s="57">
        <v>4</v>
      </c>
      <c r="CV111" s="57">
        <v>4</v>
      </c>
      <c r="CW111" s="57">
        <v>10.733333333333334</v>
      </c>
      <c r="CX111" s="57">
        <v>10.733333333333334</v>
      </c>
      <c r="CY111" s="57">
        <v>10.733333333333334</v>
      </c>
      <c r="CZ111" s="57">
        <v>10.733333333333334</v>
      </c>
      <c r="DA111" s="57">
        <v>10.733333333333334</v>
      </c>
      <c r="DB111" s="57">
        <v>10.733333333333334</v>
      </c>
      <c r="DC111" s="57">
        <v>10.733333333333334</v>
      </c>
      <c r="DD111" s="57">
        <v>10.733333333333334</v>
      </c>
      <c r="DE111" s="57">
        <v>10.733333333333334</v>
      </c>
      <c r="DF111" s="57">
        <v>40.733333333333334</v>
      </c>
      <c r="DG111" s="57">
        <v>40.733333333333334</v>
      </c>
      <c r="DH111" s="57">
        <v>40.733333333333334</v>
      </c>
      <c r="DI111" s="57">
        <v>40.733333333333334</v>
      </c>
      <c r="DJ111" s="57">
        <v>40.733333333333334</v>
      </c>
      <c r="DK111" s="57">
        <v>40.733333333333334</v>
      </c>
      <c r="DL111" s="57">
        <v>40.733333333333334</v>
      </c>
      <c r="DM111" s="57">
        <v>40.733333333333334</v>
      </c>
      <c r="DN111" s="57">
        <v>40.733333333333334</v>
      </c>
      <c r="DO111" s="57">
        <v>4</v>
      </c>
      <c r="DP111" s="57">
        <v>4</v>
      </c>
      <c r="DQ111" s="57">
        <v>4</v>
      </c>
      <c r="DR111" s="57">
        <v>4</v>
      </c>
      <c r="DS111" s="57">
        <v>4</v>
      </c>
      <c r="DT111" s="57">
        <v>4</v>
      </c>
      <c r="DU111" s="57">
        <v>4</v>
      </c>
      <c r="DV111" s="57">
        <v>4</v>
      </c>
      <c r="DW111" s="57">
        <v>4</v>
      </c>
    </row>
    <row r="112" spans="1:127" s="28" customFormat="1" x14ac:dyDescent="0.25">
      <c r="A112" s="73" t="s">
        <v>32</v>
      </c>
      <c r="B112" s="57">
        <v>0</v>
      </c>
      <c r="C112" s="57">
        <v>0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64.633333333333326</v>
      </c>
      <c r="L112" s="57">
        <v>64.633333333333326</v>
      </c>
      <c r="M112" s="57">
        <v>64.633333333333326</v>
      </c>
      <c r="N112" s="57">
        <v>64.633333333333326</v>
      </c>
      <c r="O112" s="57">
        <v>64.633333333333326</v>
      </c>
      <c r="P112" s="57">
        <v>64.633333333333326</v>
      </c>
      <c r="Q112" s="57">
        <v>64.633333333333326</v>
      </c>
      <c r="R112" s="57">
        <v>64.633333333333326</v>
      </c>
      <c r="S112" s="57">
        <v>64.633333333333326</v>
      </c>
      <c r="T112" s="57">
        <v>13.566666666666666</v>
      </c>
      <c r="U112" s="57">
        <v>13.566666666666666</v>
      </c>
      <c r="V112" s="57">
        <v>13.566666666666666</v>
      </c>
      <c r="W112" s="57">
        <v>13.566666666666666</v>
      </c>
      <c r="X112" s="57">
        <v>13.566666666666666</v>
      </c>
      <c r="Y112" s="57">
        <v>13.566666666666666</v>
      </c>
      <c r="Z112" s="57">
        <v>13.566666666666666</v>
      </c>
      <c r="AA112" s="57">
        <v>13.566666666666666</v>
      </c>
      <c r="AB112" s="57">
        <v>13.566666666666666</v>
      </c>
      <c r="AC112" s="57">
        <v>44.8</v>
      </c>
      <c r="AD112" s="57">
        <v>44.8</v>
      </c>
      <c r="AE112" s="57">
        <v>44.8</v>
      </c>
      <c r="AF112" s="57">
        <v>44.8</v>
      </c>
      <c r="AG112" s="57">
        <v>44.8</v>
      </c>
      <c r="AH112" s="57">
        <v>44.8</v>
      </c>
      <c r="AI112" s="57">
        <v>44.8</v>
      </c>
      <c r="AJ112" s="57">
        <v>44.8</v>
      </c>
      <c r="AK112" s="57">
        <v>44.8</v>
      </c>
      <c r="AL112" s="57">
        <v>29.2</v>
      </c>
      <c r="AM112" s="57">
        <v>29.2</v>
      </c>
      <c r="AN112" s="57">
        <v>29.2</v>
      </c>
      <c r="AO112" s="57">
        <v>29.2</v>
      </c>
      <c r="AP112" s="57">
        <v>29.2</v>
      </c>
      <c r="AQ112" s="57">
        <v>29.2</v>
      </c>
      <c r="AR112" s="57">
        <v>29.2</v>
      </c>
      <c r="AS112" s="57">
        <v>29.2</v>
      </c>
      <c r="AT112" s="57">
        <v>29.2</v>
      </c>
      <c r="AU112" s="57"/>
      <c r="AV112" s="57"/>
      <c r="AW112" s="57"/>
      <c r="AX112" s="76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>
        <v>64.633333333333326</v>
      </c>
      <c r="BW112" s="57">
        <v>64.633333333333326</v>
      </c>
      <c r="BX112" s="57">
        <v>64.633333333333326</v>
      </c>
      <c r="BY112" s="57">
        <v>64.633333333333326</v>
      </c>
      <c r="BZ112" s="57">
        <v>64.633333333333326</v>
      </c>
      <c r="CA112" s="57">
        <v>64.633333333333326</v>
      </c>
      <c r="CB112" s="57">
        <v>64.633333333333326</v>
      </c>
      <c r="CC112" s="57">
        <v>64.633333333333326</v>
      </c>
      <c r="CD112" s="57">
        <v>64.633333333333326</v>
      </c>
      <c r="CE112" s="57">
        <v>13.566666666666666</v>
      </c>
      <c r="CF112" s="57">
        <v>13.566666666666666</v>
      </c>
      <c r="CG112" s="57">
        <v>13.566666666666666</v>
      </c>
      <c r="CH112" s="57">
        <v>13.566666666666666</v>
      </c>
      <c r="CI112" s="57">
        <v>13.566666666666666</v>
      </c>
      <c r="CJ112" s="57">
        <v>13.566666666666666</v>
      </c>
      <c r="CK112" s="57">
        <v>13.566666666666666</v>
      </c>
      <c r="CL112" s="57">
        <v>13.566666666666666</v>
      </c>
      <c r="CM112" s="57">
        <v>13.566666666666666</v>
      </c>
      <c r="CN112" s="57">
        <v>44.8</v>
      </c>
      <c r="CO112" s="57">
        <v>44.8</v>
      </c>
      <c r="CP112" s="57">
        <v>44.8</v>
      </c>
      <c r="CQ112" s="57">
        <v>44.8</v>
      </c>
      <c r="CR112" s="57">
        <v>44.8</v>
      </c>
      <c r="CS112" s="57">
        <v>44.8</v>
      </c>
      <c r="CT112" s="57">
        <v>44.8</v>
      </c>
      <c r="CU112" s="57">
        <v>44.8</v>
      </c>
      <c r="CV112" s="57">
        <v>44.8</v>
      </c>
      <c r="CW112" s="57">
        <v>64.633333333333326</v>
      </c>
      <c r="CX112" s="57">
        <v>64.633333333333326</v>
      </c>
      <c r="CY112" s="57">
        <v>64.633333333333326</v>
      </c>
      <c r="CZ112" s="57">
        <v>64.633333333333326</v>
      </c>
      <c r="DA112" s="57">
        <v>64.633333333333326</v>
      </c>
      <c r="DB112" s="57">
        <v>64.633333333333326</v>
      </c>
      <c r="DC112" s="57">
        <v>64.633333333333326</v>
      </c>
      <c r="DD112" s="57">
        <v>64.633333333333326</v>
      </c>
      <c r="DE112" s="57">
        <v>64.633333333333326</v>
      </c>
      <c r="DF112" s="57">
        <v>13.566666666666666</v>
      </c>
      <c r="DG112" s="57">
        <v>13.566666666666666</v>
      </c>
      <c r="DH112" s="57">
        <v>13.566666666666666</v>
      </c>
      <c r="DI112" s="57">
        <v>13.566666666666666</v>
      </c>
      <c r="DJ112" s="57">
        <v>13.566666666666666</v>
      </c>
      <c r="DK112" s="57">
        <v>13.566666666666666</v>
      </c>
      <c r="DL112" s="57">
        <v>13.566666666666666</v>
      </c>
      <c r="DM112" s="57">
        <v>13.566666666666666</v>
      </c>
      <c r="DN112" s="57">
        <v>13.566666666666666</v>
      </c>
      <c r="DO112" s="57">
        <v>44.8</v>
      </c>
      <c r="DP112" s="57">
        <v>44.8</v>
      </c>
      <c r="DQ112" s="57">
        <v>44.8</v>
      </c>
      <c r="DR112" s="57">
        <v>44.8</v>
      </c>
      <c r="DS112" s="57">
        <v>44.8</v>
      </c>
      <c r="DT112" s="57">
        <v>44.8</v>
      </c>
      <c r="DU112" s="57">
        <v>44.8</v>
      </c>
      <c r="DV112" s="57">
        <v>44.8</v>
      </c>
      <c r="DW112" s="57">
        <v>44.8</v>
      </c>
    </row>
    <row r="113" spans="1:127" s="28" customFormat="1" x14ac:dyDescent="0.25">
      <c r="A113" s="84" t="s">
        <v>231</v>
      </c>
      <c r="B113" s="57">
        <v>0.875</v>
      </c>
      <c r="C113" s="57">
        <v>0.875</v>
      </c>
      <c r="D113" s="57">
        <v>0.875</v>
      </c>
      <c r="E113" s="57">
        <v>0.875</v>
      </c>
      <c r="F113" s="57">
        <v>0.875</v>
      </c>
      <c r="G113" s="57">
        <v>0.875</v>
      </c>
      <c r="H113" s="57">
        <v>0.875</v>
      </c>
      <c r="I113" s="57">
        <v>0.875</v>
      </c>
      <c r="J113" s="57">
        <v>0.875</v>
      </c>
      <c r="K113" s="57">
        <v>17</v>
      </c>
      <c r="L113" s="57">
        <v>17</v>
      </c>
      <c r="M113" s="57">
        <v>17</v>
      </c>
      <c r="N113" s="57">
        <v>17</v>
      </c>
      <c r="O113" s="57">
        <v>17</v>
      </c>
      <c r="P113" s="57">
        <v>17</v>
      </c>
      <c r="Q113" s="57">
        <v>17</v>
      </c>
      <c r="R113" s="57">
        <v>17</v>
      </c>
      <c r="S113" s="57">
        <v>17</v>
      </c>
      <c r="T113" s="57">
        <v>5.5666666666666664</v>
      </c>
      <c r="U113" s="57">
        <v>5.5666666666666664</v>
      </c>
      <c r="V113" s="57">
        <v>5.5666666666666664</v>
      </c>
      <c r="W113" s="57">
        <v>5.5666666666666664</v>
      </c>
      <c r="X113" s="57">
        <v>5.5666666666666664</v>
      </c>
      <c r="Y113" s="57">
        <v>5.5666666666666664</v>
      </c>
      <c r="Z113" s="57">
        <v>5.5666666666666664</v>
      </c>
      <c r="AA113" s="57">
        <v>5.5666666666666664</v>
      </c>
      <c r="AB113" s="57">
        <v>5.5666666666666664</v>
      </c>
      <c r="AC113" s="57">
        <v>11.7</v>
      </c>
      <c r="AD113" s="57">
        <v>11.7</v>
      </c>
      <c r="AE113" s="57">
        <v>11.7</v>
      </c>
      <c r="AF113" s="57">
        <v>11.7</v>
      </c>
      <c r="AG113" s="57">
        <v>11.7</v>
      </c>
      <c r="AH113" s="57">
        <v>11.7</v>
      </c>
      <c r="AI113" s="57">
        <v>11.7</v>
      </c>
      <c r="AJ113" s="57">
        <v>11.7</v>
      </c>
      <c r="AK113" s="57">
        <v>11.7</v>
      </c>
      <c r="AL113" s="57">
        <v>7.4</v>
      </c>
      <c r="AM113" s="57">
        <v>7.4</v>
      </c>
      <c r="AN113" s="57">
        <v>7.4</v>
      </c>
      <c r="AO113" s="57">
        <v>7.4</v>
      </c>
      <c r="AP113" s="57">
        <v>7.4</v>
      </c>
      <c r="AQ113" s="57">
        <v>7.4</v>
      </c>
      <c r="AR113" s="57">
        <v>7.4</v>
      </c>
      <c r="AS113" s="57">
        <v>7.4</v>
      </c>
      <c r="AT113" s="57">
        <v>7.4</v>
      </c>
      <c r="AU113" s="57"/>
      <c r="AV113" s="57"/>
      <c r="AW113" s="57"/>
      <c r="AX113" s="76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>
        <v>17</v>
      </c>
      <c r="BW113" s="57">
        <v>17</v>
      </c>
      <c r="BX113" s="57">
        <v>17</v>
      </c>
      <c r="BY113" s="57">
        <v>17</v>
      </c>
      <c r="BZ113" s="57">
        <v>17</v>
      </c>
      <c r="CA113" s="57">
        <v>17</v>
      </c>
      <c r="CB113" s="57">
        <v>17</v>
      </c>
      <c r="CC113" s="57">
        <v>17</v>
      </c>
      <c r="CD113" s="57">
        <v>17</v>
      </c>
      <c r="CE113" s="57">
        <v>5.5666666666666664</v>
      </c>
      <c r="CF113" s="57">
        <v>5.5666666666666664</v>
      </c>
      <c r="CG113" s="57">
        <v>5.5666666666666664</v>
      </c>
      <c r="CH113" s="57">
        <v>5.5666666666666664</v>
      </c>
      <c r="CI113" s="57">
        <v>5.5666666666666664</v>
      </c>
      <c r="CJ113" s="57">
        <v>5.5666666666666664</v>
      </c>
      <c r="CK113" s="57">
        <v>5.5666666666666664</v>
      </c>
      <c r="CL113" s="57">
        <v>5.5666666666666664</v>
      </c>
      <c r="CM113" s="57">
        <v>5.5666666666666664</v>
      </c>
      <c r="CN113" s="57">
        <v>11.7</v>
      </c>
      <c r="CO113" s="57">
        <v>11.7</v>
      </c>
      <c r="CP113" s="57">
        <v>11.7</v>
      </c>
      <c r="CQ113" s="57">
        <v>11.7</v>
      </c>
      <c r="CR113" s="57">
        <v>11.7</v>
      </c>
      <c r="CS113" s="57">
        <v>11.7</v>
      </c>
      <c r="CT113" s="57">
        <v>11.7</v>
      </c>
      <c r="CU113" s="57">
        <v>11.7</v>
      </c>
      <c r="CV113" s="57">
        <v>11.7</v>
      </c>
      <c r="CW113" s="57">
        <v>17</v>
      </c>
      <c r="CX113" s="57">
        <v>17</v>
      </c>
      <c r="CY113" s="57">
        <v>17</v>
      </c>
      <c r="CZ113" s="57">
        <v>17</v>
      </c>
      <c r="DA113" s="57">
        <v>17</v>
      </c>
      <c r="DB113" s="57">
        <v>17</v>
      </c>
      <c r="DC113" s="57">
        <v>17</v>
      </c>
      <c r="DD113" s="57">
        <v>17</v>
      </c>
      <c r="DE113" s="57">
        <v>17</v>
      </c>
      <c r="DF113" s="57">
        <v>5.5666666666666664</v>
      </c>
      <c r="DG113" s="57">
        <v>5.5666666666666664</v>
      </c>
      <c r="DH113" s="57">
        <v>5.5666666666666664</v>
      </c>
      <c r="DI113" s="57">
        <v>5.5666666666666664</v>
      </c>
      <c r="DJ113" s="57">
        <v>5.5666666666666664</v>
      </c>
      <c r="DK113" s="57">
        <v>5.5666666666666664</v>
      </c>
      <c r="DL113" s="57">
        <v>5.5666666666666664</v>
      </c>
      <c r="DM113" s="57">
        <v>5.5666666666666664</v>
      </c>
      <c r="DN113" s="57">
        <v>5.5666666666666664</v>
      </c>
      <c r="DO113" s="57">
        <v>11.7</v>
      </c>
      <c r="DP113" s="57">
        <v>11.7</v>
      </c>
      <c r="DQ113" s="57">
        <v>11.7</v>
      </c>
      <c r="DR113" s="57">
        <v>11.7</v>
      </c>
      <c r="DS113" s="57">
        <v>11.7</v>
      </c>
      <c r="DT113" s="57">
        <v>11.7</v>
      </c>
      <c r="DU113" s="57">
        <v>11.7</v>
      </c>
      <c r="DV113" s="57">
        <v>11.7</v>
      </c>
      <c r="DW113" s="57">
        <v>11.7</v>
      </c>
    </row>
    <row r="114" spans="1:127" s="28" customFormat="1" x14ac:dyDescent="0.25">
      <c r="A114" s="73" t="s">
        <v>41</v>
      </c>
      <c r="B114" s="57">
        <v>0</v>
      </c>
      <c r="C114" s="57">
        <v>0</v>
      </c>
      <c r="D114" s="57">
        <v>0</v>
      </c>
      <c r="E114" s="57">
        <v>0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61</v>
      </c>
      <c r="L114" s="57">
        <v>61</v>
      </c>
      <c r="M114" s="57">
        <v>61</v>
      </c>
      <c r="N114" s="57">
        <v>61</v>
      </c>
      <c r="O114" s="57">
        <v>61</v>
      </c>
      <c r="P114" s="57">
        <v>61</v>
      </c>
      <c r="Q114" s="57">
        <v>61</v>
      </c>
      <c r="R114" s="57">
        <v>61</v>
      </c>
      <c r="S114" s="57">
        <v>61</v>
      </c>
      <c r="T114" s="57">
        <v>8.1</v>
      </c>
      <c r="U114" s="57">
        <v>8.1</v>
      </c>
      <c r="V114" s="57">
        <v>8.1</v>
      </c>
      <c r="W114" s="57">
        <v>8.1</v>
      </c>
      <c r="X114" s="57">
        <v>8.1</v>
      </c>
      <c r="Y114" s="57">
        <v>8.1</v>
      </c>
      <c r="Z114" s="57">
        <v>8.1</v>
      </c>
      <c r="AA114" s="57">
        <v>8.1</v>
      </c>
      <c r="AB114" s="57">
        <v>8.1</v>
      </c>
      <c r="AC114" s="57">
        <v>37.066666666666663</v>
      </c>
      <c r="AD114" s="57">
        <v>37.066666666666663</v>
      </c>
      <c r="AE114" s="57">
        <v>37.066666666666663</v>
      </c>
      <c r="AF114" s="57">
        <v>37.066666666666663</v>
      </c>
      <c r="AG114" s="57">
        <v>37.066666666666663</v>
      </c>
      <c r="AH114" s="57">
        <v>37.066666666666663</v>
      </c>
      <c r="AI114" s="57">
        <v>37.066666666666663</v>
      </c>
      <c r="AJ114" s="57">
        <v>37.066666666666663</v>
      </c>
      <c r="AK114" s="57">
        <v>37.066666666666663</v>
      </c>
      <c r="AL114" s="57">
        <v>28.3</v>
      </c>
      <c r="AM114" s="57">
        <v>28.3</v>
      </c>
      <c r="AN114" s="57">
        <v>28.3</v>
      </c>
      <c r="AO114" s="57">
        <v>28.3</v>
      </c>
      <c r="AP114" s="57">
        <v>28.3</v>
      </c>
      <c r="AQ114" s="57">
        <v>28.3</v>
      </c>
      <c r="AR114" s="57">
        <v>28.3</v>
      </c>
      <c r="AS114" s="57">
        <v>28.3</v>
      </c>
      <c r="AT114" s="57">
        <v>28.3</v>
      </c>
      <c r="AU114" s="57"/>
      <c r="AV114" s="57"/>
      <c r="AW114" s="57"/>
      <c r="AX114" s="76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>
        <v>61</v>
      </c>
      <c r="BW114" s="57">
        <v>61</v>
      </c>
      <c r="BX114" s="57">
        <v>61</v>
      </c>
      <c r="BY114" s="57">
        <v>61</v>
      </c>
      <c r="BZ114" s="57">
        <v>61</v>
      </c>
      <c r="CA114" s="57">
        <v>61</v>
      </c>
      <c r="CB114" s="57">
        <v>61</v>
      </c>
      <c r="CC114" s="57">
        <v>61</v>
      </c>
      <c r="CD114" s="57">
        <v>61</v>
      </c>
      <c r="CE114" s="57">
        <v>8.1</v>
      </c>
      <c r="CF114" s="57">
        <v>8.1</v>
      </c>
      <c r="CG114" s="57">
        <v>8.1</v>
      </c>
      <c r="CH114" s="57">
        <v>8.1</v>
      </c>
      <c r="CI114" s="57">
        <v>8.1</v>
      </c>
      <c r="CJ114" s="57">
        <v>8.1</v>
      </c>
      <c r="CK114" s="57">
        <v>8.1</v>
      </c>
      <c r="CL114" s="57">
        <v>8.1</v>
      </c>
      <c r="CM114" s="57">
        <v>8.1</v>
      </c>
      <c r="CN114" s="57">
        <v>37.066666666666663</v>
      </c>
      <c r="CO114" s="57">
        <v>37.066666666666663</v>
      </c>
      <c r="CP114" s="57">
        <v>37.066666666666663</v>
      </c>
      <c r="CQ114" s="57">
        <v>37.066666666666663</v>
      </c>
      <c r="CR114" s="57">
        <v>37.066666666666663</v>
      </c>
      <c r="CS114" s="57">
        <v>37.066666666666663</v>
      </c>
      <c r="CT114" s="57">
        <v>37.066666666666663</v>
      </c>
      <c r="CU114" s="57">
        <v>37.066666666666663</v>
      </c>
      <c r="CV114" s="57">
        <v>37.066666666666663</v>
      </c>
      <c r="CW114" s="57">
        <v>61</v>
      </c>
      <c r="CX114" s="57">
        <v>61</v>
      </c>
      <c r="CY114" s="57">
        <v>61</v>
      </c>
      <c r="CZ114" s="57">
        <v>61</v>
      </c>
      <c r="DA114" s="57">
        <v>61</v>
      </c>
      <c r="DB114" s="57">
        <v>61</v>
      </c>
      <c r="DC114" s="57">
        <v>61</v>
      </c>
      <c r="DD114" s="57">
        <v>61</v>
      </c>
      <c r="DE114" s="57">
        <v>61</v>
      </c>
      <c r="DF114" s="57">
        <v>8.1</v>
      </c>
      <c r="DG114" s="57">
        <v>8.1</v>
      </c>
      <c r="DH114" s="57">
        <v>8.1</v>
      </c>
      <c r="DI114" s="57">
        <v>8.1</v>
      </c>
      <c r="DJ114" s="57">
        <v>8.1</v>
      </c>
      <c r="DK114" s="57">
        <v>8.1</v>
      </c>
      <c r="DL114" s="57">
        <v>8.1</v>
      </c>
      <c r="DM114" s="57">
        <v>8.1</v>
      </c>
      <c r="DN114" s="57">
        <v>8.1</v>
      </c>
      <c r="DO114" s="57">
        <v>37.066666666666663</v>
      </c>
      <c r="DP114" s="57">
        <v>37.066666666666663</v>
      </c>
      <c r="DQ114" s="57">
        <v>37.066666666666663</v>
      </c>
      <c r="DR114" s="57">
        <v>37.066666666666663</v>
      </c>
      <c r="DS114" s="57">
        <v>37.066666666666663</v>
      </c>
      <c r="DT114" s="57">
        <v>37.066666666666663</v>
      </c>
      <c r="DU114" s="57">
        <v>37.066666666666663</v>
      </c>
      <c r="DV114" s="57">
        <v>37.066666666666663</v>
      </c>
      <c r="DW114" s="57">
        <v>37.066666666666663</v>
      </c>
    </row>
    <row r="115" spans="1:127" s="28" customFormat="1" x14ac:dyDescent="0.25">
      <c r="A115" s="73" t="s">
        <v>46</v>
      </c>
      <c r="B115" s="57">
        <v>0.125</v>
      </c>
      <c r="C115" s="57">
        <v>0.125</v>
      </c>
      <c r="D115" s="57">
        <v>0.125</v>
      </c>
      <c r="E115" s="57">
        <v>0.125</v>
      </c>
      <c r="F115" s="57">
        <v>0.125</v>
      </c>
      <c r="G115" s="57">
        <v>0.125</v>
      </c>
      <c r="H115" s="57">
        <v>0.125</v>
      </c>
      <c r="I115" s="57">
        <v>0.125</v>
      </c>
      <c r="J115" s="57">
        <v>0.125</v>
      </c>
      <c r="K115" s="57">
        <v>24.963887161403122</v>
      </c>
      <c r="L115" s="57">
        <v>24.963887161403122</v>
      </c>
      <c r="M115" s="57">
        <v>24.963887161403122</v>
      </c>
      <c r="N115" s="57">
        <v>24.963887161403122</v>
      </c>
      <c r="O115" s="57">
        <v>24.963887161403122</v>
      </c>
      <c r="P115" s="57">
        <v>24.963887161403122</v>
      </c>
      <c r="Q115" s="57">
        <v>24.963887161403122</v>
      </c>
      <c r="R115" s="57">
        <v>24.963887161403122</v>
      </c>
      <c r="S115" s="57">
        <v>24.963887161403122</v>
      </c>
      <c r="T115" s="57">
        <v>0.98224648816211257</v>
      </c>
      <c r="U115" s="57">
        <v>0.98224648816211257</v>
      </c>
      <c r="V115" s="57">
        <v>0.98224648816211257</v>
      </c>
      <c r="W115" s="57">
        <v>0.98224648816211257</v>
      </c>
      <c r="X115" s="57">
        <v>0.98224648816211257</v>
      </c>
      <c r="Y115" s="57">
        <v>0.98224648816211257</v>
      </c>
      <c r="Z115" s="57">
        <v>0.98224648816211257</v>
      </c>
      <c r="AA115" s="57">
        <v>0.98224648816211257</v>
      </c>
      <c r="AB115" s="57">
        <v>0.98224648816211257</v>
      </c>
      <c r="AC115" s="57">
        <v>15.512081331918646</v>
      </c>
      <c r="AD115" s="57">
        <v>15.512081331918646</v>
      </c>
      <c r="AE115" s="57">
        <v>15.512081331918646</v>
      </c>
      <c r="AF115" s="57">
        <v>15.512081331918646</v>
      </c>
      <c r="AG115" s="57">
        <v>15.512081331918646</v>
      </c>
      <c r="AH115" s="57">
        <v>15.512081331918646</v>
      </c>
      <c r="AI115" s="57">
        <v>15.512081331918646</v>
      </c>
      <c r="AJ115" s="57">
        <v>15.512081331918646</v>
      </c>
      <c r="AK115" s="57">
        <v>15.512081331918646</v>
      </c>
      <c r="AL115" s="57">
        <v>15.792857142857144</v>
      </c>
      <c r="AM115" s="57">
        <v>15.792857142857144</v>
      </c>
      <c r="AN115" s="57">
        <v>15.792857142857144</v>
      </c>
      <c r="AO115" s="57">
        <v>15.792857142857144</v>
      </c>
      <c r="AP115" s="57">
        <v>15.792857142857144</v>
      </c>
      <c r="AQ115" s="57">
        <v>15.792857142857144</v>
      </c>
      <c r="AR115" s="57">
        <v>15.792857142857144</v>
      </c>
      <c r="AS115" s="57">
        <v>15.792857142857144</v>
      </c>
      <c r="AT115" s="57">
        <v>15.792857142857144</v>
      </c>
      <c r="AU115" s="57"/>
      <c r="AV115" s="57"/>
      <c r="AW115" s="57"/>
      <c r="AX115" s="76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>
        <v>24.963887161403122</v>
      </c>
      <c r="BW115" s="57">
        <v>24.963887161403122</v>
      </c>
      <c r="BX115" s="57">
        <v>24.963887161403122</v>
      </c>
      <c r="BY115" s="57">
        <v>24.963887161403122</v>
      </c>
      <c r="BZ115" s="57">
        <v>24.963887161403122</v>
      </c>
      <c r="CA115" s="57">
        <v>24.963887161403122</v>
      </c>
      <c r="CB115" s="57">
        <v>24.963887161403122</v>
      </c>
      <c r="CC115" s="57">
        <v>24.963887161403122</v>
      </c>
      <c r="CD115" s="57">
        <v>24.963887161403122</v>
      </c>
      <c r="CE115" s="57">
        <v>0.98224648816211257</v>
      </c>
      <c r="CF115" s="57">
        <v>0.98224648816211257</v>
      </c>
      <c r="CG115" s="57">
        <v>0.98224648816211257</v>
      </c>
      <c r="CH115" s="57">
        <v>0.98224648816211257</v>
      </c>
      <c r="CI115" s="57">
        <v>0.98224648816211257</v>
      </c>
      <c r="CJ115" s="57">
        <v>0.98224648816211257</v>
      </c>
      <c r="CK115" s="57">
        <v>0.98224648816211257</v>
      </c>
      <c r="CL115" s="57">
        <v>0.98224648816211257</v>
      </c>
      <c r="CM115" s="57">
        <v>0.98224648816211257</v>
      </c>
      <c r="CN115" s="57">
        <v>15.512081331918646</v>
      </c>
      <c r="CO115" s="57">
        <v>15.512081331918646</v>
      </c>
      <c r="CP115" s="57">
        <v>15.512081331918646</v>
      </c>
      <c r="CQ115" s="57">
        <v>15.512081331918646</v>
      </c>
      <c r="CR115" s="57">
        <v>15.512081331918646</v>
      </c>
      <c r="CS115" s="57">
        <v>15.512081331918646</v>
      </c>
      <c r="CT115" s="57">
        <v>15.512081331918646</v>
      </c>
      <c r="CU115" s="57">
        <v>15.512081331918646</v>
      </c>
      <c r="CV115" s="57">
        <v>15.512081331918646</v>
      </c>
      <c r="CW115" s="57">
        <v>24.963887161403122</v>
      </c>
      <c r="CX115" s="57">
        <v>24.963887161403122</v>
      </c>
      <c r="CY115" s="57">
        <v>24.963887161403122</v>
      </c>
      <c r="CZ115" s="57">
        <v>24.963887161403122</v>
      </c>
      <c r="DA115" s="57">
        <v>24.963887161403122</v>
      </c>
      <c r="DB115" s="57">
        <v>24.963887161403122</v>
      </c>
      <c r="DC115" s="57">
        <v>24.963887161403122</v>
      </c>
      <c r="DD115" s="57">
        <v>24.963887161403122</v>
      </c>
      <c r="DE115" s="57">
        <v>24.963887161403122</v>
      </c>
      <c r="DF115" s="57">
        <v>0.98224648816211257</v>
      </c>
      <c r="DG115" s="57">
        <v>0.98224648816211257</v>
      </c>
      <c r="DH115" s="57">
        <v>0.98224648816211257</v>
      </c>
      <c r="DI115" s="57">
        <v>0.98224648816211257</v>
      </c>
      <c r="DJ115" s="57">
        <v>0.98224648816211257</v>
      </c>
      <c r="DK115" s="57">
        <v>0.98224648816211257</v>
      </c>
      <c r="DL115" s="57">
        <v>0.98224648816211257</v>
      </c>
      <c r="DM115" s="57">
        <v>0.98224648816211257</v>
      </c>
      <c r="DN115" s="57">
        <v>0.98224648816211257</v>
      </c>
      <c r="DO115" s="57">
        <v>15.512081331918646</v>
      </c>
      <c r="DP115" s="57">
        <v>15.512081331918646</v>
      </c>
      <c r="DQ115" s="57">
        <v>15.512081331918646</v>
      </c>
      <c r="DR115" s="57">
        <v>15.512081331918646</v>
      </c>
      <c r="DS115" s="57">
        <v>15.512081331918646</v>
      </c>
      <c r="DT115" s="57">
        <v>15.512081331918646</v>
      </c>
      <c r="DU115" s="57">
        <v>15.512081331918646</v>
      </c>
      <c r="DV115" s="57">
        <v>15.512081331918646</v>
      </c>
      <c r="DW115" s="57">
        <v>15.512081331918646</v>
      </c>
    </row>
    <row r="116" spans="1:127" s="28" customFormat="1" x14ac:dyDescent="0.25">
      <c r="A116" s="73" t="s">
        <v>29</v>
      </c>
      <c r="B116" s="57">
        <v>16</v>
      </c>
      <c r="C116" s="57">
        <v>16</v>
      </c>
      <c r="D116" s="57">
        <v>16</v>
      </c>
      <c r="E116" s="57">
        <v>16</v>
      </c>
      <c r="F116" s="57">
        <v>16</v>
      </c>
      <c r="G116" s="57">
        <v>16</v>
      </c>
      <c r="H116" s="57">
        <v>16</v>
      </c>
      <c r="I116" s="57">
        <v>16</v>
      </c>
      <c r="J116" s="57">
        <v>16</v>
      </c>
      <c r="K116" s="57">
        <v>31.133333333333333</v>
      </c>
      <c r="L116" s="57">
        <v>31.133333333333333</v>
      </c>
      <c r="M116" s="57">
        <v>31.133333333333333</v>
      </c>
      <c r="N116" s="57">
        <v>31.133333333333333</v>
      </c>
      <c r="O116" s="57">
        <v>31.133333333333333</v>
      </c>
      <c r="P116" s="57">
        <v>31.133333333333333</v>
      </c>
      <c r="Q116" s="57">
        <v>31.133333333333333</v>
      </c>
      <c r="R116" s="57">
        <v>31.133333333333333</v>
      </c>
      <c r="S116" s="57">
        <v>31.133333333333333</v>
      </c>
      <c r="T116" s="57">
        <v>55.899999999999991</v>
      </c>
      <c r="U116" s="57">
        <v>55.899999999999991</v>
      </c>
      <c r="V116" s="57">
        <v>55.899999999999991</v>
      </c>
      <c r="W116" s="57">
        <v>55.899999999999991</v>
      </c>
      <c r="X116" s="57">
        <v>55.899999999999991</v>
      </c>
      <c r="Y116" s="57">
        <v>55.899999999999991</v>
      </c>
      <c r="Z116" s="57">
        <v>55.899999999999991</v>
      </c>
      <c r="AA116" s="57">
        <v>55.899999999999991</v>
      </c>
      <c r="AB116" s="57">
        <v>55.899999999999991</v>
      </c>
      <c r="AC116" s="57">
        <v>10</v>
      </c>
      <c r="AD116" s="57">
        <v>10</v>
      </c>
      <c r="AE116" s="57">
        <v>10</v>
      </c>
      <c r="AF116" s="57">
        <v>10</v>
      </c>
      <c r="AG116" s="57">
        <v>10</v>
      </c>
      <c r="AH116" s="57">
        <v>10</v>
      </c>
      <c r="AI116" s="57">
        <v>10</v>
      </c>
      <c r="AJ116" s="57">
        <v>10</v>
      </c>
      <c r="AK116" s="57">
        <v>10</v>
      </c>
      <c r="AL116" s="57">
        <v>6.2</v>
      </c>
      <c r="AM116" s="57">
        <v>6.2</v>
      </c>
      <c r="AN116" s="57">
        <v>6.2</v>
      </c>
      <c r="AO116" s="57">
        <v>6.2</v>
      </c>
      <c r="AP116" s="57">
        <v>6.2</v>
      </c>
      <c r="AQ116" s="57">
        <v>6.2</v>
      </c>
      <c r="AR116" s="57">
        <v>6.2</v>
      </c>
      <c r="AS116" s="57">
        <v>6.2</v>
      </c>
      <c r="AT116" s="57">
        <v>6.2</v>
      </c>
      <c r="AU116" s="57"/>
      <c r="AV116" s="57"/>
      <c r="AW116" s="57"/>
      <c r="AX116" s="76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>
        <v>31.133333333333333</v>
      </c>
      <c r="BW116" s="57">
        <v>31.133333333333333</v>
      </c>
      <c r="BX116" s="57">
        <v>31.133333333333333</v>
      </c>
      <c r="BY116" s="57">
        <v>31.133333333333333</v>
      </c>
      <c r="BZ116" s="57">
        <v>31.133333333333333</v>
      </c>
      <c r="CA116" s="57">
        <v>31.133333333333333</v>
      </c>
      <c r="CB116" s="57">
        <v>31.133333333333333</v>
      </c>
      <c r="CC116" s="57">
        <v>31.133333333333333</v>
      </c>
      <c r="CD116" s="57">
        <v>31.133333333333333</v>
      </c>
      <c r="CE116" s="57">
        <v>55.899999999999991</v>
      </c>
      <c r="CF116" s="57">
        <v>55.899999999999991</v>
      </c>
      <c r="CG116" s="57">
        <v>55.899999999999991</v>
      </c>
      <c r="CH116" s="57">
        <v>55.899999999999991</v>
      </c>
      <c r="CI116" s="57">
        <v>55.899999999999991</v>
      </c>
      <c r="CJ116" s="57">
        <v>55.899999999999991</v>
      </c>
      <c r="CK116" s="57">
        <v>55.899999999999991</v>
      </c>
      <c r="CL116" s="57">
        <v>55.899999999999991</v>
      </c>
      <c r="CM116" s="57">
        <v>55.899999999999991</v>
      </c>
      <c r="CN116" s="57">
        <v>10</v>
      </c>
      <c r="CO116" s="57">
        <v>10</v>
      </c>
      <c r="CP116" s="57">
        <v>10</v>
      </c>
      <c r="CQ116" s="57">
        <v>10</v>
      </c>
      <c r="CR116" s="57">
        <v>10</v>
      </c>
      <c r="CS116" s="57">
        <v>10</v>
      </c>
      <c r="CT116" s="57">
        <v>10</v>
      </c>
      <c r="CU116" s="57">
        <v>10</v>
      </c>
      <c r="CV116" s="57">
        <v>10</v>
      </c>
      <c r="CW116" s="57">
        <v>31.133333333333333</v>
      </c>
      <c r="CX116" s="57">
        <v>31.133333333333333</v>
      </c>
      <c r="CY116" s="57">
        <v>31.133333333333333</v>
      </c>
      <c r="CZ116" s="57">
        <v>31.133333333333333</v>
      </c>
      <c r="DA116" s="57">
        <v>31.133333333333333</v>
      </c>
      <c r="DB116" s="57">
        <v>31.133333333333333</v>
      </c>
      <c r="DC116" s="57">
        <v>31.133333333333333</v>
      </c>
      <c r="DD116" s="57">
        <v>31.133333333333333</v>
      </c>
      <c r="DE116" s="57">
        <v>31.133333333333333</v>
      </c>
      <c r="DF116" s="57">
        <v>55.899999999999991</v>
      </c>
      <c r="DG116" s="57">
        <v>55.899999999999991</v>
      </c>
      <c r="DH116" s="57">
        <v>55.899999999999991</v>
      </c>
      <c r="DI116" s="57">
        <v>55.899999999999991</v>
      </c>
      <c r="DJ116" s="57">
        <v>55.899999999999991</v>
      </c>
      <c r="DK116" s="57">
        <v>55.899999999999991</v>
      </c>
      <c r="DL116" s="57">
        <v>55.899999999999991</v>
      </c>
      <c r="DM116" s="57">
        <v>55.899999999999991</v>
      </c>
      <c r="DN116" s="57">
        <v>55.899999999999991</v>
      </c>
      <c r="DO116" s="57">
        <v>10</v>
      </c>
      <c r="DP116" s="57">
        <v>10</v>
      </c>
      <c r="DQ116" s="57">
        <v>10</v>
      </c>
      <c r="DR116" s="57">
        <v>10</v>
      </c>
      <c r="DS116" s="57">
        <v>10</v>
      </c>
      <c r="DT116" s="57">
        <v>10</v>
      </c>
      <c r="DU116" s="57">
        <v>10</v>
      </c>
      <c r="DV116" s="57">
        <v>10</v>
      </c>
      <c r="DW116" s="57">
        <v>10</v>
      </c>
    </row>
    <row r="117" spans="1:127" s="28" customFormat="1" x14ac:dyDescent="0.25">
      <c r="A117" s="73" t="s">
        <v>45</v>
      </c>
      <c r="B117" s="57">
        <v>0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57">
        <v>2.7666666666666666</v>
      </c>
      <c r="L117" s="57">
        <v>2.7666666666666666</v>
      </c>
      <c r="M117" s="57">
        <v>2.7666666666666666</v>
      </c>
      <c r="N117" s="57">
        <v>2.7666666666666666</v>
      </c>
      <c r="O117" s="57">
        <v>2.7666666666666666</v>
      </c>
      <c r="P117" s="57">
        <v>2.7666666666666666</v>
      </c>
      <c r="Q117" s="57">
        <v>2.7666666666666666</v>
      </c>
      <c r="R117" s="57">
        <v>2.7666666666666666</v>
      </c>
      <c r="S117" s="57">
        <v>2.7666666666666666</v>
      </c>
      <c r="T117" s="57">
        <v>9.9999999999999992E-2</v>
      </c>
      <c r="U117" s="57">
        <v>9.9999999999999992E-2</v>
      </c>
      <c r="V117" s="57">
        <v>9.9999999999999992E-2</v>
      </c>
      <c r="W117" s="57">
        <v>9.9999999999999992E-2</v>
      </c>
      <c r="X117" s="57">
        <v>9.9999999999999992E-2</v>
      </c>
      <c r="Y117" s="57">
        <v>9.9999999999999992E-2</v>
      </c>
      <c r="Z117" s="57">
        <v>9.9999999999999992E-2</v>
      </c>
      <c r="AA117" s="57">
        <v>9.9999999999999992E-2</v>
      </c>
      <c r="AB117" s="57">
        <v>9.9999999999999992E-2</v>
      </c>
      <c r="AC117" s="57">
        <v>1.8</v>
      </c>
      <c r="AD117" s="57">
        <v>1.8</v>
      </c>
      <c r="AE117" s="57">
        <v>1.8</v>
      </c>
      <c r="AF117" s="57">
        <v>1.8</v>
      </c>
      <c r="AG117" s="57">
        <v>1.8</v>
      </c>
      <c r="AH117" s="57">
        <v>1.8</v>
      </c>
      <c r="AI117" s="57">
        <v>1.8</v>
      </c>
      <c r="AJ117" s="57">
        <v>1.8</v>
      </c>
      <c r="AK117" s="57">
        <v>1.8</v>
      </c>
      <c r="AL117" s="57">
        <v>1</v>
      </c>
      <c r="AM117" s="57">
        <v>1</v>
      </c>
      <c r="AN117" s="57">
        <v>1</v>
      </c>
      <c r="AO117" s="57">
        <v>1</v>
      </c>
      <c r="AP117" s="57">
        <v>1</v>
      </c>
      <c r="AQ117" s="57">
        <v>1</v>
      </c>
      <c r="AR117" s="57">
        <v>1</v>
      </c>
      <c r="AS117" s="57">
        <v>1</v>
      </c>
      <c r="AT117" s="57">
        <v>1</v>
      </c>
      <c r="AU117" s="57"/>
      <c r="AV117" s="57"/>
      <c r="AW117" s="57"/>
      <c r="AX117" s="76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>
        <v>2.7666666666666666</v>
      </c>
      <c r="BW117" s="57">
        <v>2.7666666666666666</v>
      </c>
      <c r="BX117" s="57">
        <v>2.7666666666666666</v>
      </c>
      <c r="BY117" s="57">
        <v>2.7666666666666666</v>
      </c>
      <c r="BZ117" s="57">
        <v>2.7666666666666666</v>
      </c>
      <c r="CA117" s="57">
        <v>2.7666666666666666</v>
      </c>
      <c r="CB117" s="57">
        <v>2.7666666666666666</v>
      </c>
      <c r="CC117" s="57">
        <v>2.7666666666666666</v>
      </c>
      <c r="CD117" s="57">
        <v>2.7666666666666666</v>
      </c>
      <c r="CE117" s="57">
        <v>9.9999999999999992E-2</v>
      </c>
      <c r="CF117" s="57">
        <v>9.9999999999999992E-2</v>
      </c>
      <c r="CG117" s="57">
        <v>9.9999999999999992E-2</v>
      </c>
      <c r="CH117" s="57">
        <v>9.9999999999999992E-2</v>
      </c>
      <c r="CI117" s="57">
        <v>9.9999999999999992E-2</v>
      </c>
      <c r="CJ117" s="57">
        <v>9.9999999999999992E-2</v>
      </c>
      <c r="CK117" s="57">
        <v>9.9999999999999992E-2</v>
      </c>
      <c r="CL117" s="57">
        <v>9.9999999999999992E-2</v>
      </c>
      <c r="CM117" s="57">
        <v>9.9999999999999992E-2</v>
      </c>
      <c r="CN117" s="57">
        <v>1.8</v>
      </c>
      <c r="CO117" s="57">
        <v>1.8</v>
      </c>
      <c r="CP117" s="57">
        <v>1.8</v>
      </c>
      <c r="CQ117" s="57">
        <v>1.8</v>
      </c>
      <c r="CR117" s="57">
        <v>1.8</v>
      </c>
      <c r="CS117" s="57">
        <v>1.8</v>
      </c>
      <c r="CT117" s="57">
        <v>1.8</v>
      </c>
      <c r="CU117" s="57">
        <v>1.8</v>
      </c>
      <c r="CV117" s="57">
        <v>1.8</v>
      </c>
      <c r="CW117" s="57">
        <v>2.7666666666666666</v>
      </c>
      <c r="CX117" s="57">
        <v>2.7666666666666666</v>
      </c>
      <c r="CY117" s="57">
        <v>2.7666666666666666</v>
      </c>
      <c r="CZ117" s="57">
        <v>2.7666666666666666</v>
      </c>
      <c r="DA117" s="57">
        <v>2.7666666666666666</v>
      </c>
      <c r="DB117" s="57">
        <v>2.7666666666666666</v>
      </c>
      <c r="DC117" s="57">
        <v>2.7666666666666666</v>
      </c>
      <c r="DD117" s="57">
        <v>2.7666666666666666</v>
      </c>
      <c r="DE117" s="57">
        <v>2.7666666666666666</v>
      </c>
      <c r="DF117" s="57">
        <v>9.9999999999999992E-2</v>
      </c>
      <c r="DG117" s="57">
        <v>9.9999999999999992E-2</v>
      </c>
      <c r="DH117" s="57">
        <v>9.9999999999999992E-2</v>
      </c>
      <c r="DI117" s="57">
        <v>9.9999999999999992E-2</v>
      </c>
      <c r="DJ117" s="57">
        <v>9.9999999999999992E-2</v>
      </c>
      <c r="DK117" s="57">
        <v>9.9999999999999992E-2</v>
      </c>
      <c r="DL117" s="57">
        <v>9.9999999999999992E-2</v>
      </c>
      <c r="DM117" s="57">
        <v>9.9999999999999992E-2</v>
      </c>
      <c r="DN117" s="57">
        <v>9.9999999999999992E-2</v>
      </c>
      <c r="DO117" s="57">
        <v>1.8</v>
      </c>
      <c r="DP117" s="57">
        <v>1.8</v>
      </c>
      <c r="DQ117" s="57">
        <v>1.8</v>
      </c>
      <c r="DR117" s="57">
        <v>1.8</v>
      </c>
      <c r="DS117" s="57">
        <v>1.8</v>
      </c>
      <c r="DT117" s="57">
        <v>1.8</v>
      </c>
      <c r="DU117" s="57">
        <v>1.8</v>
      </c>
      <c r="DV117" s="57">
        <v>1.8</v>
      </c>
      <c r="DW117" s="57">
        <v>1.8</v>
      </c>
    </row>
    <row r="118" spans="1:127" s="28" customFormat="1" x14ac:dyDescent="0.25">
      <c r="A118" s="73" t="s">
        <v>39</v>
      </c>
      <c r="B118" s="57">
        <v>0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9.0666666666666664</v>
      </c>
      <c r="L118" s="57">
        <v>9.0666666666666664</v>
      </c>
      <c r="M118" s="57">
        <v>9.0666666666666664</v>
      </c>
      <c r="N118" s="57">
        <v>9.0666666666666664</v>
      </c>
      <c r="O118" s="57">
        <v>9.0666666666666664</v>
      </c>
      <c r="P118" s="57">
        <v>9.0666666666666664</v>
      </c>
      <c r="Q118" s="57">
        <v>9.0666666666666664</v>
      </c>
      <c r="R118" s="57">
        <v>9.0666666666666664</v>
      </c>
      <c r="S118" s="57">
        <v>9.0666666666666664</v>
      </c>
      <c r="T118" s="57">
        <v>0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0</v>
      </c>
      <c r="AC118" s="57">
        <v>6.1</v>
      </c>
      <c r="AD118" s="57">
        <v>6.1</v>
      </c>
      <c r="AE118" s="57">
        <v>6.1</v>
      </c>
      <c r="AF118" s="57">
        <v>6.1</v>
      </c>
      <c r="AG118" s="57">
        <v>6.1</v>
      </c>
      <c r="AH118" s="57">
        <v>6.1</v>
      </c>
      <c r="AI118" s="57">
        <v>6.1</v>
      </c>
      <c r="AJ118" s="57">
        <v>6.1</v>
      </c>
      <c r="AK118" s="57">
        <v>6.1</v>
      </c>
      <c r="AL118" s="57">
        <v>3.9</v>
      </c>
      <c r="AM118" s="57">
        <v>3.9</v>
      </c>
      <c r="AN118" s="57">
        <v>3.9</v>
      </c>
      <c r="AO118" s="57">
        <v>3.9</v>
      </c>
      <c r="AP118" s="57">
        <v>3.9</v>
      </c>
      <c r="AQ118" s="57">
        <v>3.9</v>
      </c>
      <c r="AR118" s="57">
        <v>3.9</v>
      </c>
      <c r="AS118" s="57">
        <v>3.9</v>
      </c>
      <c r="AT118" s="57">
        <v>3.9</v>
      </c>
      <c r="AU118" s="57"/>
      <c r="AV118" s="57"/>
      <c r="AW118" s="57"/>
      <c r="AX118" s="76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>
        <v>9.0666666666666664</v>
      </c>
      <c r="BW118" s="57">
        <v>9.0666666666666664</v>
      </c>
      <c r="BX118" s="57">
        <v>9.0666666666666664</v>
      </c>
      <c r="BY118" s="57">
        <v>9.0666666666666664</v>
      </c>
      <c r="BZ118" s="57">
        <v>9.0666666666666664</v>
      </c>
      <c r="CA118" s="57">
        <v>9.0666666666666664</v>
      </c>
      <c r="CB118" s="57">
        <v>9.0666666666666664</v>
      </c>
      <c r="CC118" s="57">
        <v>9.0666666666666664</v>
      </c>
      <c r="CD118" s="57">
        <v>9.0666666666666664</v>
      </c>
      <c r="CE118" s="57">
        <v>0</v>
      </c>
      <c r="CF118" s="57">
        <v>0</v>
      </c>
      <c r="CG118" s="57">
        <v>0</v>
      </c>
      <c r="CH118" s="57">
        <v>0</v>
      </c>
      <c r="CI118" s="57">
        <v>0</v>
      </c>
      <c r="CJ118" s="57">
        <v>0</v>
      </c>
      <c r="CK118" s="57">
        <v>0</v>
      </c>
      <c r="CL118" s="57">
        <v>0</v>
      </c>
      <c r="CM118" s="57">
        <v>0</v>
      </c>
      <c r="CN118" s="57">
        <v>6.1</v>
      </c>
      <c r="CO118" s="57">
        <v>6.1</v>
      </c>
      <c r="CP118" s="57">
        <v>6.1</v>
      </c>
      <c r="CQ118" s="57">
        <v>6.1</v>
      </c>
      <c r="CR118" s="57">
        <v>6.1</v>
      </c>
      <c r="CS118" s="57">
        <v>6.1</v>
      </c>
      <c r="CT118" s="57">
        <v>6.1</v>
      </c>
      <c r="CU118" s="57">
        <v>6.1</v>
      </c>
      <c r="CV118" s="57">
        <v>6.1</v>
      </c>
      <c r="CW118" s="57">
        <v>9.0666666666666664</v>
      </c>
      <c r="CX118" s="57">
        <v>9.0666666666666664</v>
      </c>
      <c r="CY118" s="57">
        <v>9.0666666666666664</v>
      </c>
      <c r="CZ118" s="57">
        <v>9.0666666666666664</v>
      </c>
      <c r="DA118" s="57">
        <v>9.0666666666666664</v>
      </c>
      <c r="DB118" s="57">
        <v>9.0666666666666664</v>
      </c>
      <c r="DC118" s="57">
        <v>9.0666666666666664</v>
      </c>
      <c r="DD118" s="57">
        <v>9.0666666666666664</v>
      </c>
      <c r="DE118" s="57">
        <v>9.0666666666666664</v>
      </c>
      <c r="DF118" s="57">
        <v>0</v>
      </c>
      <c r="DG118" s="57">
        <v>0</v>
      </c>
      <c r="DH118" s="57">
        <v>0</v>
      </c>
      <c r="DI118" s="57">
        <v>0</v>
      </c>
      <c r="DJ118" s="57">
        <v>0</v>
      </c>
      <c r="DK118" s="57">
        <v>0</v>
      </c>
      <c r="DL118" s="57">
        <v>0</v>
      </c>
      <c r="DM118" s="57">
        <v>0</v>
      </c>
      <c r="DN118" s="57">
        <v>0</v>
      </c>
      <c r="DO118" s="57">
        <v>6.1</v>
      </c>
      <c r="DP118" s="57">
        <v>6.1</v>
      </c>
      <c r="DQ118" s="57">
        <v>6.1</v>
      </c>
      <c r="DR118" s="57">
        <v>6.1</v>
      </c>
      <c r="DS118" s="57">
        <v>6.1</v>
      </c>
      <c r="DT118" s="57">
        <v>6.1</v>
      </c>
      <c r="DU118" s="57">
        <v>6.1</v>
      </c>
      <c r="DV118" s="57">
        <v>6.1</v>
      </c>
      <c r="DW118" s="57">
        <v>6.1</v>
      </c>
    </row>
    <row r="119" spans="1:127" s="28" customFormat="1" x14ac:dyDescent="0.25">
      <c r="A119" s="73" t="s">
        <v>56</v>
      </c>
      <c r="B119" s="57">
        <v>0</v>
      </c>
      <c r="C119" s="57">
        <v>0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7">
        <v>0</v>
      </c>
      <c r="AE119" s="57">
        <v>0</v>
      </c>
      <c r="AF119" s="57">
        <v>0</v>
      </c>
      <c r="AG119" s="57">
        <v>0</v>
      </c>
      <c r="AH119" s="57">
        <v>0</v>
      </c>
      <c r="AI119" s="57">
        <v>0</v>
      </c>
      <c r="AJ119" s="57">
        <v>0</v>
      </c>
      <c r="AK119" s="57">
        <v>0</v>
      </c>
      <c r="AL119" s="57">
        <v>0</v>
      </c>
      <c r="AM119" s="57">
        <v>0</v>
      </c>
      <c r="AN119" s="57">
        <v>0</v>
      </c>
      <c r="AO119" s="57">
        <v>0</v>
      </c>
      <c r="AP119" s="57">
        <v>0</v>
      </c>
      <c r="AQ119" s="57">
        <v>0</v>
      </c>
      <c r="AR119" s="57">
        <v>0</v>
      </c>
      <c r="AS119" s="57">
        <v>0</v>
      </c>
      <c r="AT119" s="57">
        <v>0</v>
      </c>
      <c r="AU119" s="57"/>
      <c r="AV119" s="57"/>
      <c r="AW119" s="57"/>
      <c r="AX119" s="76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>
        <v>0</v>
      </c>
      <c r="BW119" s="57">
        <v>0</v>
      </c>
      <c r="BX119" s="57">
        <v>0</v>
      </c>
      <c r="BY119" s="57">
        <v>0</v>
      </c>
      <c r="BZ119" s="57">
        <v>0</v>
      </c>
      <c r="CA119" s="57">
        <v>0</v>
      </c>
      <c r="CB119" s="57">
        <v>0</v>
      </c>
      <c r="CC119" s="57">
        <v>0</v>
      </c>
      <c r="CD119" s="57">
        <v>0</v>
      </c>
      <c r="CE119" s="57">
        <v>0</v>
      </c>
      <c r="CF119" s="57">
        <v>0</v>
      </c>
      <c r="CG119" s="57">
        <v>0</v>
      </c>
      <c r="CH119" s="57">
        <v>0</v>
      </c>
      <c r="CI119" s="57">
        <v>0</v>
      </c>
      <c r="CJ119" s="57">
        <v>0</v>
      </c>
      <c r="CK119" s="57">
        <v>0</v>
      </c>
      <c r="CL119" s="57">
        <v>0</v>
      </c>
      <c r="CM119" s="57">
        <v>0</v>
      </c>
      <c r="CN119" s="57">
        <v>0</v>
      </c>
      <c r="CO119" s="57">
        <v>0</v>
      </c>
      <c r="CP119" s="57">
        <v>0</v>
      </c>
      <c r="CQ119" s="57">
        <v>0</v>
      </c>
      <c r="CR119" s="57">
        <v>0</v>
      </c>
      <c r="CS119" s="57">
        <v>0</v>
      </c>
      <c r="CT119" s="57">
        <v>0</v>
      </c>
      <c r="CU119" s="57">
        <v>0</v>
      </c>
      <c r="CV119" s="57">
        <v>0</v>
      </c>
      <c r="CW119" s="57">
        <v>0</v>
      </c>
      <c r="CX119" s="57">
        <v>0</v>
      </c>
      <c r="CY119" s="57">
        <v>0</v>
      </c>
      <c r="CZ119" s="57">
        <v>0</v>
      </c>
      <c r="DA119" s="57">
        <v>0</v>
      </c>
      <c r="DB119" s="57">
        <v>0</v>
      </c>
      <c r="DC119" s="57">
        <v>0</v>
      </c>
      <c r="DD119" s="57">
        <v>0</v>
      </c>
      <c r="DE119" s="57">
        <v>0</v>
      </c>
      <c r="DF119" s="57">
        <v>0</v>
      </c>
      <c r="DG119" s="57">
        <v>0</v>
      </c>
      <c r="DH119" s="57">
        <v>0</v>
      </c>
      <c r="DI119" s="57">
        <v>0</v>
      </c>
      <c r="DJ119" s="57">
        <v>0</v>
      </c>
      <c r="DK119" s="57">
        <v>0</v>
      </c>
      <c r="DL119" s="57">
        <v>0</v>
      </c>
      <c r="DM119" s="57">
        <v>0</v>
      </c>
      <c r="DN119" s="57">
        <v>0</v>
      </c>
      <c r="DO119" s="57">
        <v>0</v>
      </c>
      <c r="DP119" s="57">
        <v>0</v>
      </c>
      <c r="DQ119" s="57">
        <v>0</v>
      </c>
      <c r="DR119" s="57">
        <v>0</v>
      </c>
      <c r="DS119" s="57">
        <v>0</v>
      </c>
      <c r="DT119" s="57">
        <v>0</v>
      </c>
      <c r="DU119" s="57">
        <v>0</v>
      </c>
      <c r="DV119" s="57">
        <v>0</v>
      </c>
      <c r="DW119" s="57">
        <v>0</v>
      </c>
    </row>
    <row r="120" spans="1:127" s="28" customFormat="1" x14ac:dyDescent="0.25">
      <c r="A120" s="84" t="s">
        <v>26</v>
      </c>
      <c r="B120" s="57">
        <v>3.25</v>
      </c>
      <c r="C120" s="57">
        <v>3.25</v>
      </c>
      <c r="D120" s="57">
        <v>3.25</v>
      </c>
      <c r="E120" s="57">
        <v>3.25</v>
      </c>
      <c r="F120" s="57">
        <v>3.25</v>
      </c>
      <c r="G120" s="57">
        <v>3.25</v>
      </c>
      <c r="H120" s="57">
        <v>3.25</v>
      </c>
      <c r="I120" s="57">
        <v>3.25</v>
      </c>
      <c r="J120" s="57">
        <v>3.25</v>
      </c>
      <c r="K120" s="57">
        <v>70.833333333333329</v>
      </c>
      <c r="L120" s="57">
        <v>70.833333333333329</v>
      </c>
      <c r="M120" s="57">
        <v>70.833333333333329</v>
      </c>
      <c r="N120" s="57">
        <v>70.833333333333329</v>
      </c>
      <c r="O120" s="57">
        <v>70.833333333333329</v>
      </c>
      <c r="P120" s="57">
        <v>70.833333333333329</v>
      </c>
      <c r="Q120" s="57">
        <v>70.833333333333329</v>
      </c>
      <c r="R120" s="57">
        <v>70.833333333333329</v>
      </c>
      <c r="S120" s="57">
        <v>70.833333333333329</v>
      </c>
      <c r="T120" s="57">
        <v>104.13333333333333</v>
      </c>
      <c r="U120" s="57">
        <v>104.13333333333333</v>
      </c>
      <c r="V120" s="57">
        <v>104.13333333333333</v>
      </c>
      <c r="W120" s="57">
        <v>104.13333333333333</v>
      </c>
      <c r="X120" s="57">
        <v>104.13333333333333</v>
      </c>
      <c r="Y120" s="57">
        <v>104.13333333333333</v>
      </c>
      <c r="Z120" s="57">
        <v>104.13333333333333</v>
      </c>
      <c r="AA120" s="57">
        <v>104.13333333333333</v>
      </c>
      <c r="AB120" s="57">
        <v>104.13333333333333</v>
      </c>
      <c r="AC120" s="57">
        <v>59.766666666666666</v>
      </c>
      <c r="AD120" s="57">
        <v>59.766666666666666</v>
      </c>
      <c r="AE120" s="57">
        <v>59.766666666666666</v>
      </c>
      <c r="AF120" s="57">
        <v>59.766666666666666</v>
      </c>
      <c r="AG120" s="57">
        <v>59.766666666666666</v>
      </c>
      <c r="AH120" s="57">
        <v>59.766666666666666</v>
      </c>
      <c r="AI120" s="57">
        <v>59.766666666666666</v>
      </c>
      <c r="AJ120" s="57">
        <v>59.766666666666666</v>
      </c>
      <c r="AK120" s="57">
        <v>59.766666666666666</v>
      </c>
      <c r="AL120" s="57">
        <v>34.4</v>
      </c>
      <c r="AM120" s="57">
        <v>34.4</v>
      </c>
      <c r="AN120" s="57">
        <v>34.4</v>
      </c>
      <c r="AO120" s="57">
        <v>34.4</v>
      </c>
      <c r="AP120" s="57">
        <v>34.4</v>
      </c>
      <c r="AQ120" s="57">
        <v>34.4</v>
      </c>
      <c r="AR120" s="57">
        <v>34.4</v>
      </c>
      <c r="AS120" s="57">
        <v>34.4</v>
      </c>
      <c r="AT120" s="57">
        <v>34.4</v>
      </c>
      <c r="AU120" s="57"/>
      <c r="AV120" s="57"/>
      <c r="AW120" s="57"/>
      <c r="AX120" s="76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>
        <v>70.833333333333329</v>
      </c>
      <c r="BW120" s="57">
        <v>70.833333333333329</v>
      </c>
      <c r="BX120" s="57">
        <v>70.833333333333329</v>
      </c>
      <c r="BY120" s="57">
        <v>70.833333333333329</v>
      </c>
      <c r="BZ120" s="57">
        <v>70.833333333333329</v>
      </c>
      <c r="CA120" s="57">
        <v>70.833333333333329</v>
      </c>
      <c r="CB120" s="57">
        <v>70.833333333333329</v>
      </c>
      <c r="CC120" s="57">
        <v>70.833333333333329</v>
      </c>
      <c r="CD120" s="57">
        <v>70.833333333333329</v>
      </c>
      <c r="CE120" s="57">
        <v>104.13333333333333</v>
      </c>
      <c r="CF120" s="57">
        <v>104.13333333333333</v>
      </c>
      <c r="CG120" s="57">
        <v>104.13333333333333</v>
      </c>
      <c r="CH120" s="57">
        <v>104.13333333333333</v>
      </c>
      <c r="CI120" s="57">
        <v>104.13333333333333</v>
      </c>
      <c r="CJ120" s="57">
        <v>104.13333333333333</v>
      </c>
      <c r="CK120" s="57">
        <v>104.13333333333333</v>
      </c>
      <c r="CL120" s="57">
        <v>104.13333333333333</v>
      </c>
      <c r="CM120" s="57">
        <v>104.13333333333333</v>
      </c>
      <c r="CN120" s="57">
        <v>59.766666666666666</v>
      </c>
      <c r="CO120" s="57">
        <v>59.766666666666666</v>
      </c>
      <c r="CP120" s="57">
        <v>59.766666666666666</v>
      </c>
      <c r="CQ120" s="57">
        <v>59.766666666666666</v>
      </c>
      <c r="CR120" s="57">
        <v>59.766666666666666</v>
      </c>
      <c r="CS120" s="57">
        <v>59.766666666666666</v>
      </c>
      <c r="CT120" s="57">
        <v>59.766666666666666</v>
      </c>
      <c r="CU120" s="57">
        <v>59.766666666666666</v>
      </c>
      <c r="CV120" s="57">
        <v>59.766666666666666</v>
      </c>
      <c r="CW120" s="57">
        <v>70.833333333333329</v>
      </c>
      <c r="CX120" s="57">
        <v>70.833333333333329</v>
      </c>
      <c r="CY120" s="57">
        <v>70.833333333333329</v>
      </c>
      <c r="CZ120" s="57">
        <v>70.833333333333329</v>
      </c>
      <c r="DA120" s="57">
        <v>70.833333333333329</v>
      </c>
      <c r="DB120" s="57">
        <v>70.833333333333329</v>
      </c>
      <c r="DC120" s="57">
        <v>70.833333333333329</v>
      </c>
      <c r="DD120" s="57">
        <v>70.833333333333329</v>
      </c>
      <c r="DE120" s="57">
        <v>70.833333333333329</v>
      </c>
      <c r="DF120" s="57">
        <v>104.13333333333333</v>
      </c>
      <c r="DG120" s="57">
        <v>104.13333333333333</v>
      </c>
      <c r="DH120" s="57">
        <v>104.13333333333333</v>
      </c>
      <c r="DI120" s="57">
        <v>104.13333333333333</v>
      </c>
      <c r="DJ120" s="57">
        <v>104.13333333333333</v>
      </c>
      <c r="DK120" s="57">
        <v>104.13333333333333</v>
      </c>
      <c r="DL120" s="57">
        <v>104.13333333333333</v>
      </c>
      <c r="DM120" s="57">
        <v>104.13333333333333</v>
      </c>
      <c r="DN120" s="57">
        <v>104.13333333333333</v>
      </c>
      <c r="DO120" s="57">
        <v>59.766666666666666</v>
      </c>
      <c r="DP120" s="57">
        <v>59.766666666666666</v>
      </c>
      <c r="DQ120" s="57">
        <v>59.766666666666666</v>
      </c>
      <c r="DR120" s="57">
        <v>59.766666666666666</v>
      </c>
      <c r="DS120" s="57">
        <v>59.766666666666666</v>
      </c>
      <c r="DT120" s="57">
        <v>59.766666666666666</v>
      </c>
      <c r="DU120" s="57">
        <v>59.766666666666666</v>
      </c>
      <c r="DV120" s="57">
        <v>59.766666666666666</v>
      </c>
      <c r="DW120" s="57">
        <v>59.766666666666666</v>
      </c>
    </row>
    <row r="121" spans="1:127" s="28" customFormat="1" x14ac:dyDescent="0.25">
      <c r="A121" s="85" t="s">
        <v>65</v>
      </c>
      <c r="B121" s="57">
        <v>0</v>
      </c>
      <c r="C121" s="57">
        <v>0</v>
      </c>
      <c r="D121" s="57">
        <v>0</v>
      </c>
      <c r="E121" s="57">
        <v>0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5.2666666666666666</v>
      </c>
      <c r="L121" s="57">
        <v>5.2666666666666666</v>
      </c>
      <c r="M121" s="57">
        <v>5.2666666666666666</v>
      </c>
      <c r="N121" s="57">
        <v>5.2666666666666666</v>
      </c>
      <c r="O121" s="57">
        <v>5.2666666666666666</v>
      </c>
      <c r="P121" s="57">
        <v>5.2666666666666666</v>
      </c>
      <c r="Q121" s="57">
        <v>5.2666666666666666</v>
      </c>
      <c r="R121" s="57">
        <v>5.2666666666666666</v>
      </c>
      <c r="S121" s="57">
        <v>5.2666666666666666</v>
      </c>
      <c r="T121" s="57">
        <v>18.633333333333333</v>
      </c>
      <c r="U121" s="57">
        <v>18.633333333333333</v>
      </c>
      <c r="V121" s="57">
        <v>18.633333333333333</v>
      </c>
      <c r="W121" s="57">
        <v>18.633333333333333</v>
      </c>
      <c r="X121" s="57">
        <v>18.633333333333333</v>
      </c>
      <c r="Y121" s="57">
        <v>18.633333333333333</v>
      </c>
      <c r="Z121" s="57">
        <v>18.633333333333333</v>
      </c>
      <c r="AA121" s="57">
        <v>18.633333333333333</v>
      </c>
      <c r="AB121" s="57">
        <v>18.633333333333333</v>
      </c>
      <c r="AC121" s="57">
        <v>2.4333333333333331</v>
      </c>
      <c r="AD121" s="57">
        <v>2.4333333333333331</v>
      </c>
      <c r="AE121" s="57">
        <v>2.4333333333333331</v>
      </c>
      <c r="AF121" s="57">
        <v>2.4333333333333331</v>
      </c>
      <c r="AG121" s="57">
        <v>2.4333333333333331</v>
      </c>
      <c r="AH121" s="57">
        <v>2.4333333333333331</v>
      </c>
      <c r="AI121" s="57">
        <v>2.4333333333333331</v>
      </c>
      <c r="AJ121" s="57">
        <v>2.4333333333333331</v>
      </c>
      <c r="AK121" s="57">
        <v>2.4333333333333331</v>
      </c>
      <c r="AL121" s="57">
        <v>1.9</v>
      </c>
      <c r="AM121" s="57">
        <v>1.9</v>
      </c>
      <c r="AN121" s="57">
        <v>1.9</v>
      </c>
      <c r="AO121" s="57">
        <v>1.9</v>
      </c>
      <c r="AP121" s="57">
        <v>1.9</v>
      </c>
      <c r="AQ121" s="57">
        <v>1.9</v>
      </c>
      <c r="AR121" s="57">
        <v>1.9</v>
      </c>
      <c r="AS121" s="57">
        <v>1.9</v>
      </c>
      <c r="AT121" s="57">
        <v>1.9</v>
      </c>
      <c r="AU121" s="57"/>
      <c r="AV121" s="57"/>
      <c r="AW121" s="57"/>
      <c r="AX121" s="76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>
        <v>5.2666666666666666</v>
      </c>
      <c r="BW121" s="57">
        <v>5.2666666666666666</v>
      </c>
      <c r="BX121" s="57">
        <v>5.2666666666666666</v>
      </c>
      <c r="BY121" s="57">
        <v>5.2666666666666666</v>
      </c>
      <c r="BZ121" s="57">
        <v>5.2666666666666666</v>
      </c>
      <c r="CA121" s="57">
        <v>5.2666666666666666</v>
      </c>
      <c r="CB121" s="57">
        <v>5.2666666666666666</v>
      </c>
      <c r="CC121" s="57">
        <v>5.2666666666666666</v>
      </c>
      <c r="CD121" s="57">
        <v>5.2666666666666666</v>
      </c>
      <c r="CE121" s="57">
        <v>18.633333333333333</v>
      </c>
      <c r="CF121" s="57">
        <v>18.633333333333333</v>
      </c>
      <c r="CG121" s="57">
        <v>18.633333333333333</v>
      </c>
      <c r="CH121" s="57">
        <v>18.633333333333333</v>
      </c>
      <c r="CI121" s="57">
        <v>18.633333333333333</v>
      </c>
      <c r="CJ121" s="57">
        <v>18.633333333333333</v>
      </c>
      <c r="CK121" s="57">
        <v>18.633333333333333</v>
      </c>
      <c r="CL121" s="57">
        <v>18.633333333333333</v>
      </c>
      <c r="CM121" s="57">
        <v>18.633333333333333</v>
      </c>
      <c r="CN121" s="57">
        <v>2.4333333333333331</v>
      </c>
      <c r="CO121" s="57">
        <v>2.4333333333333331</v>
      </c>
      <c r="CP121" s="57">
        <v>2.4333333333333331</v>
      </c>
      <c r="CQ121" s="57">
        <v>2.4333333333333331</v>
      </c>
      <c r="CR121" s="57">
        <v>2.4333333333333331</v>
      </c>
      <c r="CS121" s="57">
        <v>2.4333333333333331</v>
      </c>
      <c r="CT121" s="57">
        <v>2.4333333333333331</v>
      </c>
      <c r="CU121" s="57">
        <v>2.4333333333333331</v>
      </c>
      <c r="CV121" s="57">
        <v>2.4333333333333331</v>
      </c>
      <c r="CW121" s="57">
        <v>5.2666666666666666</v>
      </c>
      <c r="CX121" s="57">
        <v>5.2666666666666666</v>
      </c>
      <c r="CY121" s="57">
        <v>5.2666666666666666</v>
      </c>
      <c r="CZ121" s="57">
        <v>5.2666666666666666</v>
      </c>
      <c r="DA121" s="57">
        <v>5.2666666666666666</v>
      </c>
      <c r="DB121" s="57">
        <v>5.2666666666666666</v>
      </c>
      <c r="DC121" s="57">
        <v>5.2666666666666666</v>
      </c>
      <c r="DD121" s="57">
        <v>5.2666666666666666</v>
      </c>
      <c r="DE121" s="57">
        <v>5.2666666666666666</v>
      </c>
      <c r="DF121" s="57">
        <v>18.633333333333333</v>
      </c>
      <c r="DG121" s="57">
        <v>18.633333333333333</v>
      </c>
      <c r="DH121" s="57">
        <v>18.633333333333333</v>
      </c>
      <c r="DI121" s="57">
        <v>18.633333333333333</v>
      </c>
      <c r="DJ121" s="57">
        <v>18.633333333333333</v>
      </c>
      <c r="DK121" s="57">
        <v>18.633333333333333</v>
      </c>
      <c r="DL121" s="57">
        <v>18.633333333333333</v>
      </c>
      <c r="DM121" s="57">
        <v>18.633333333333333</v>
      </c>
      <c r="DN121" s="57">
        <v>18.633333333333333</v>
      </c>
      <c r="DO121" s="57">
        <v>2.4333333333333331</v>
      </c>
      <c r="DP121" s="57">
        <v>2.4333333333333331</v>
      </c>
      <c r="DQ121" s="57">
        <v>2.4333333333333331</v>
      </c>
      <c r="DR121" s="57">
        <v>2.4333333333333331</v>
      </c>
      <c r="DS121" s="57">
        <v>2.4333333333333331</v>
      </c>
      <c r="DT121" s="57">
        <v>2.4333333333333331</v>
      </c>
      <c r="DU121" s="57">
        <v>2.4333333333333331</v>
      </c>
      <c r="DV121" s="57">
        <v>2.4333333333333331</v>
      </c>
      <c r="DW121" s="57">
        <v>2.4333333333333331</v>
      </c>
    </row>
    <row r="122" spans="1:127" s="28" customFormat="1" x14ac:dyDescent="0.25">
      <c r="A122" s="24" t="s">
        <v>67</v>
      </c>
      <c r="B122" s="57">
        <v>0</v>
      </c>
      <c r="C122" s="57">
        <v>0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12.533333333333333</v>
      </c>
      <c r="L122" s="57">
        <v>12.533333333333333</v>
      </c>
      <c r="M122" s="57">
        <v>12.533333333333333</v>
      </c>
      <c r="N122" s="57">
        <v>12.533333333333333</v>
      </c>
      <c r="O122" s="57">
        <v>12.533333333333333</v>
      </c>
      <c r="P122" s="57">
        <v>12.533333333333333</v>
      </c>
      <c r="Q122" s="57">
        <v>12.533333333333333</v>
      </c>
      <c r="R122" s="57">
        <v>12.533333333333333</v>
      </c>
      <c r="S122" s="57">
        <v>12.533333333333333</v>
      </c>
      <c r="T122" s="57">
        <v>3.0666666666666664</v>
      </c>
      <c r="U122" s="57">
        <v>3.0666666666666664</v>
      </c>
      <c r="V122" s="57">
        <v>3.0666666666666664</v>
      </c>
      <c r="W122" s="57">
        <v>3.0666666666666664</v>
      </c>
      <c r="X122" s="57">
        <v>3.0666666666666664</v>
      </c>
      <c r="Y122" s="57">
        <v>3.0666666666666664</v>
      </c>
      <c r="Z122" s="57">
        <v>3.0666666666666664</v>
      </c>
      <c r="AA122" s="57">
        <v>3.0666666666666664</v>
      </c>
      <c r="AB122" s="57">
        <v>3.0666666666666664</v>
      </c>
      <c r="AC122" s="57">
        <v>6.8999999999999995</v>
      </c>
      <c r="AD122" s="57">
        <v>6.8999999999999995</v>
      </c>
      <c r="AE122" s="57">
        <v>6.8999999999999995</v>
      </c>
      <c r="AF122" s="57">
        <v>6.8999999999999995</v>
      </c>
      <c r="AG122" s="57">
        <v>6.8999999999999995</v>
      </c>
      <c r="AH122" s="57">
        <v>6.8999999999999995</v>
      </c>
      <c r="AI122" s="57">
        <v>6.8999999999999995</v>
      </c>
      <c r="AJ122" s="57">
        <v>6.8999999999999995</v>
      </c>
      <c r="AK122" s="57">
        <v>6.8999999999999995</v>
      </c>
      <c r="AL122" s="57">
        <v>5.5</v>
      </c>
      <c r="AM122" s="57">
        <v>5.5</v>
      </c>
      <c r="AN122" s="57">
        <v>5.5</v>
      </c>
      <c r="AO122" s="57">
        <v>5.5</v>
      </c>
      <c r="AP122" s="57">
        <v>5.5</v>
      </c>
      <c r="AQ122" s="57">
        <v>5.5</v>
      </c>
      <c r="AR122" s="57">
        <v>5.5</v>
      </c>
      <c r="AS122" s="57">
        <v>5.5</v>
      </c>
      <c r="AT122" s="57">
        <v>5.5</v>
      </c>
      <c r="AU122" s="57"/>
      <c r="AV122" s="57"/>
      <c r="AW122" s="57"/>
      <c r="AX122" s="76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>
        <v>12.533333333333333</v>
      </c>
      <c r="BW122" s="57">
        <v>12.533333333333333</v>
      </c>
      <c r="BX122" s="57">
        <v>12.533333333333333</v>
      </c>
      <c r="BY122" s="57">
        <v>12.533333333333333</v>
      </c>
      <c r="BZ122" s="57">
        <v>12.533333333333333</v>
      </c>
      <c r="CA122" s="57">
        <v>12.533333333333333</v>
      </c>
      <c r="CB122" s="57">
        <v>12.533333333333333</v>
      </c>
      <c r="CC122" s="57">
        <v>12.533333333333333</v>
      </c>
      <c r="CD122" s="57">
        <v>12.533333333333333</v>
      </c>
      <c r="CE122" s="57">
        <v>3.0666666666666664</v>
      </c>
      <c r="CF122" s="57">
        <v>3.0666666666666664</v>
      </c>
      <c r="CG122" s="57">
        <v>3.0666666666666664</v>
      </c>
      <c r="CH122" s="57">
        <v>3.0666666666666664</v>
      </c>
      <c r="CI122" s="57">
        <v>3.0666666666666664</v>
      </c>
      <c r="CJ122" s="57">
        <v>3.0666666666666664</v>
      </c>
      <c r="CK122" s="57">
        <v>3.0666666666666664</v>
      </c>
      <c r="CL122" s="57">
        <v>3.0666666666666664</v>
      </c>
      <c r="CM122" s="57">
        <v>3.0666666666666664</v>
      </c>
      <c r="CN122" s="57">
        <v>6.8999999999999995</v>
      </c>
      <c r="CO122" s="57">
        <v>6.8999999999999995</v>
      </c>
      <c r="CP122" s="57">
        <v>6.8999999999999995</v>
      </c>
      <c r="CQ122" s="57">
        <v>6.8999999999999995</v>
      </c>
      <c r="CR122" s="57">
        <v>6.8999999999999995</v>
      </c>
      <c r="CS122" s="57">
        <v>6.8999999999999995</v>
      </c>
      <c r="CT122" s="57">
        <v>6.8999999999999995</v>
      </c>
      <c r="CU122" s="57">
        <v>6.8999999999999995</v>
      </c>
      <c r="CV122" s="57">
        <v>6.8999999999999995</v>
      </c>
      <c r="CW122" s="57">
        <v>12.533333333333333</v>
      </c>
      <c r="CX122" s="57">
        <v>12.533333333333333</v>
      </c>
      <c r="CY122" s="57">
        <v>12.533333333333333</v>
      </c>
      <c r="CZ122" s="57">
        <v>12.533333333333333</v>
      </c>
      <c r="DA122" s="57">
        <v>12.533333333333333</v>
      </c>
      <c r="DB122" s="57">
        <v>12.533333333333333</v>
      </c>
      <c r="DC122" s="57">
        <v>12.533333333333333</v>
      </c>
      <c r="DD122" s="57">
        <v>12.533333333333333</v>
      </c>
      <c r="DE122" s="57">
        <v>12.533333333333333</v>
      </c>
      <c r="DF122" s="57">
        <v>3.0666666666666664</v>
      </c>
      <c r="DG122" s="57">
        <v>3.0666666666666664</v>
      </c>
      <c r="DH122" s="57">
        <v>3.0666666666666664</v>
      </c>
      <c r="DI122" s="57">
        <v>3.0666666666666664</v>
      </c>
      <c r="DJ122" s="57">
        <v>3.0666666666666664</v>
      </c>
      <c r="DK122" s="57">
        <v>3.0666666666666664</v>
      </c>
      <c r="DL122" s="57">
        <v>3.0666666666666664</v>
      </c>
      <c r="DM122" s="57">
        <v>3.0666666666666664</v>
      </c>
      <c r="DN122" s="57">
        <v>3.0666666666666664</v>
      </c>
      <c r="DO122" s="57">
        <v>6.8999999999999995</v>
      </c>
      <c r="DP122" s="57">
        <v>6.8999999999999995</v>
      </c>
      <c r="DQ122" s="57">
        <v>6.8999999999999995</v>
      </c>
      <c r="DR122" s="57">
        <v>6.8999999999999995</v>
      </c>
      <c r="DS122" s="57">
        <v>6.8999999999999995</v>
      </c>
      <c r="DT122" s="57">
        <v>6.8999999999999995</v>
      </c>
      <c r="DU122" s="57">
        <v>6.8999999999999995</v>
      </c>
      <c r="DV122" s="57">
        <v>6.8999999999999995</v>
      </c>
      <c r="DW122" s="57">
        <v>6.8999999999999995</v>
      </c>
    </row>
    <row r="123" spans="1:127" s="28" customFormat="1" x14ac:dyDescent="0.25">
      <c r="A123" s="24" t="s">
        <v>66</v>
      </c>
      <c r="B123" s="57">
        <v>0</v>
      </c>
      <c r="C123" s="57">
        <v>0</v>
      </c>
      <c r="D123" s="57">
        <v>0</v>
      </c>
      <c r="E123" s="57">
        <v>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9.466666666666665</v>
      </c>
      <c r="L123" s="57">
        <v>9.466666666666665</v>
      </c>
      <c r="M123" s="57">
        <v>9.466666666666665</v>
      </c>
      <c r="N123" s="57">
        <v>9.466666666666665</v>
      </c>
      <c r="O123" s="57">
        <v>9.466666666666665</v>
      </c>
      <c r="P123" s="57">
        <v>9.466666666666665</v>
      </c>
      <c r="Q123" s="57">
        <v>9.466666666666665</v>
      </c>
      <c r="R123" s="57">
        <v>9.466666666666665</v>
      </c>
      <c r="S123" s="57">
        <v>9.466666666666665</v>
      </c>
      <c r="T123" s="57">
        <v>14.366666666666667</v>
      </c>
      <c r="U123" s="57">
        <v>14.366666666666667</v>
      </c>
      <c r="V123" s="57">
        <v>14.366666666666667</v>
      </c>
      <c r="W123" s="57">
        <v>14.366666666666667</v>
      </c>
      <c r="X123" s="57">
        <v>14.366666666666667</v>
      </c>
      <c r="Y123" s="57">
        <v>14.366666666666667</v>
      </c>
      <c r="Z123" s="57">
        <v>14.366666666666667</v>
      </c>
      <c r="AA123" s="57">
        <v>14.366666666666667</v>
      </c>
      <c r="AB123" s="57">
        <v>14.366666666666667</v>
      </c>
      <c r="AC123" s="57">
        <v>4.5333333333333332</v>
      </c>
      <c r="AD123" s="57">
        <v>4.5333333333333332</v>
      </c>
      <c r="AE123" s="57">
        <v>4.5333333333333332</v>
      </c>
      <c r="AF123" s="57">
        <v>4.5333333333333332</v>
      </c>
      <c r="AG123" s="57">
        <v>4.5333333333333332</v>
      </c>
      <c r="AH123" s="57">
        <v>4.5333333333333332</v>
      </c>
      <c r="AI123" s="57">
        <v>4.5333333333333332</v>
      </c>
      <c r="AJ123" s="57">
        <v>4.5333333333333332</v>
      </c>
      <c r="AK123" s="57">
        <v>4.5333333333333332</v>
      </c>
      <c r="AL123" s="57">
        <v>3.6</v>
      </c>
      <c r="AM123" s="57">
        <v>3.6</v>
      </c>
      <c r="AN123" s="57">
        <v>3.6</v>
      </c>
      <c r="AO123" s="57">
        <v>3.6</v>
      </c>
      <c r="AP123" s="57">
        <v>3.6</v>
      </c>
      <c r="AQ123" s="57">
        <v>3.6</v>
      </c>
      <c r="AR123" s="57">
        <v>3.6</v>
      </c>
      <c r="AS123" s="57">
        <v>3.6</v>
      </c>
      <c r="AT123" s="57">
        <v>3.6</v>
      </c>
      <c r="AU123" s="57"/>
      <c r="AV123" s="57"/>
      <c r="AW123" s="57"/>
      <c r="AX123" s="76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>
        <v>9.466666666666665</v>
      </c>
      <c r="BW123" s="57">
        <v>9.466666666666665</v>
      </c>
      <c r="BX123" s="57">
        <v>9.466666666666665</v>
      </c>
      <c r="BY123" s="57">
        <v>9.466666666666665</v>
      </c>
      <c r="BZ123" s="57">
        <v>9.466666666666665</v>
      </c>
      <c r="CA123" s="57">
        <v>9.466666666666665</v>
      </c>
      <c r="CB123" s="57">
        <v>9.466666666666665</v>
      </c>
      <c r="CC123" s="57">
        <v>9.466666666666665</v>
      </c>
      <c r="CD123" s="57">
        <v>9.466666666666665</v>
      </c>
      <c r="CE123" s="57">
        <v>14.366666666666667</v>
      </c>
      <c r="CF123" s="57">
        <v>14.366666666666667</v>
      </c>
      <c r="CG123" s="57">
        <v>14.366666666666667</v>
      </c>
      <c r="CH123" s="57">
        <v>14.366666666666667</v>
      </c>
      <c r="CI123" s="57">
        <v>14.366666666666667</v>
      </c>
      <c r="CJ123" s="57">
        <v>14.366666666666667</v>
      </c>
      <c r="CK123" s="57">
        <v>14.366666666666667</v>
      </c>
      <c r="CL123" s="57">
        <v>14.366666666666667</v>
      </c>
      <c r="CM123" s="57">
        <v>14.366666666666667</v>
      </c>
      <c r="CN123" s="57">
        <v>4.5333333333333332</v>
      </c>
      <c r="CO123" s="57">
        <v>4.5333333333333332</v>
      </c>
      <c r="CP123" s="57">
        <v>4.5333333333333332</v>
      </c>
      <c r="CQ123" s="57">
        <v>4.5333333333333332</v>
      </c>
      <c r="CR123" s="57">
        <v>4.5333333333333332</v>
      </c>
      <c r="CS123" s="57">
        <v>4.5333333333333332</v>
      </c>
      <c r="CT123" s="57">
        <v>4.5333333333333332</v>
      </c>
      <c r="CU123" s="57">
        <v>4.5333333333333332</v>
      </c>
      <c r="CV123" s="57">
        <v>4.5333333333333332</v>
      </c>
      <c r="CW123" s="57">
        <v>9.466666666666665</v>
      </c>
      <c r="CX123" s="57">
        <v>9.466666666666665</v>
      </c>
      <c r="CY123" s="57">
        <v>9.466666666666665</v>
      </c>
      <c r="CZ123" s="57">
        <v>9.466666666666665</v>
      </c>
      <c r="DA123" s="57">
        <v>9.466666666666665</v>
      </c>
      <c r="DB123" s="57">
        <v>9.466666666666665</v>
      </c>
      <c r="DC123" s="57">
        <v>9.466666666666665</v>
      </c>
      <c r="DD123" s="57">
        <v>9.466666666666665</v>
      </c>
      <c r="DE123" s="57">
        <v>9.466666666666665</v>
      </c>
      <c r="DF123" s="57">
        <v>14.366666666666667</v>
      </c>
      <c r="DG123" s="57">
        <v>14.366666666666667</v>
      </c>
      <c r="DH123" s="57">
        <v>14.366666666666667</v>
      </c>
      <c r="DI123" s="57">
        <v>14.366666666666667</v>
      </c>
      <c r="DJ123" s="57">
        <v>14.366666666666667</v>
      </c>
      <c r="DK123" s="57">
        <v>14.366666666666667</v>
      </c>
      <c r="DL123" s="57">
        <v>14.366666666666667</v>
      </c>
      <c r="DM123" s="57">
        <v>14.366666666666667</v>
      </c>
      <c r="DN123" s="57">
        <v>14.366666666666667</v>
      </c>
      <c r="DO123" s="57">
        <v>4.5333333333333332</v>
      </c>
      <c r="DP123" s="57">
        <v>4.5333333333333332</v>
      </c>
      <c r="DQ123" s="57">
        <v>4.5333333333333332</v>
      </c>
      <c r="DR123" s="57">
        <v>4.5333333333333332</v>
      </c>
      <c r="DS123" s="57">
        <v>4.5333333333333332</v>
      </c>
      <c r="DT123" s="57">
        <v>4.5333333333333332</v>
      </c>
      <c r="DU123" s="57">
        <v>4.5333333333333332</v>
      </c>
      <c r="DV123" s="57">
        <v>4.5333333333333332</v>
      </c>
      <c r="DW123" s="57">
        <v>4.5333333333333332</v>
      </c>
    </row>
    <row r="124" spans="1:127" s="28" customFormat="1" x14ac:dyDescent="0.25">
      <c r="A124" s="24" t="s">
        <v>64</v>
      </c>
      <c r="B124" s="57">
        <v>0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57">
        <v>0</v>
      </c>
      <c r="I124" s="57">
        <v>0</v>
      </c>
      <c r="J124" s="57">
        <v>0</v>
      </c>
      <c r="K124" s="57">
        <v>0</v>
      </c>
      <c r="L124" s="57">
        <v>0</v>
      </c>
      <c r="M124" s="57">
        <v>0</v>
      </c>
      <c r="N124" s="57">
        <v>0</v>
      </c>
      <c r="O124" s="57">
        <v>0</v>
      </c>
      <c r="P124" s="57">
        <v>0</v>
      </c>
      <c r="Q124" s="57">
        <v>0</v>
      </c>
      <c r="R124" s="57">
        <v>0</v>
      </c>
      <c r="S124" s="57">
        <v>0</v>
      </c>
      <c r="T124" s="57">
        <v>0</v>
      </c>
      <c r="U124" s="57">
        <v>0</v>
      </c>
      <c r="V124" s="57">
        <v>0</v>
      </c>
      <c r="W124" s="57">
        <v>0</v>
      </c>
      <c r="X124" s="57">
        <v>0</v>
      </c>
      <c r="Y124" s="57">
        <v>0</v>
      </c>
      <c r="Z124" s="57">
        <v>0</v>
      </c>
      <c r="AA124" s="57">
        <v>0</v>
      </c>
      <c r="AB124" s="57">
        <v>0</v>
      </c>
      <c r="AC124" s="57">
        <v>0</v>
      </c>
      <c r="AD124" s="57">
        <v>0</v>
      </c>
      <c r="AE124" s="57">
        <v>0</v>
      </c>
      <c r="AF124" s="57">
        <v>0</v>
      </c>
      <c r="AG124" s="57">
        <v>0</v>
      </c>
      <c r="AH124" s="57">
        <v>0</v>
      </c>
      <c r="AI124" s="57">
        <v>0</v>
      </c>
      <c r="AJ124" s="57">
        <v>0</v>
      </c>
      <c r="AK124" s="57">
        <v>0</v>
      </c>
      <c r="AL124" s="57">
        <v>0</v>
      </c>
      <c r="AM124" s="57">
        <v>0</v>
      </c>
      <c r="AN124" s="57">
        <v>0</v>
      </c>
      <c r="AO124" s="57">
        <v>0</v>
      </c>
      <c r="AP124" s="57">
        <v>0</v>
      </c>
      <c r="AQ124" s="57">
        <v>0</v>
      </c>
      <c r="AR124" s="57">
        <v>0</v>
      </c>
      <c r="AS124" s="57">
        <v>0</v>
      </c>
      <c r="AT124" s="57">
        <v>0</v>
      </c>
      <c r="AU124" s="57"/>
      <c r="AV124" s="57"/>
      <c r="AW124" s="57"/>
      <c r="AX124" s="76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>
        <v>0</v>
      </c>
      <c r="BW124" s="57">
        <v>0</v>
      </c>
      <c r="BX124" s="57">
        <v>0</v>
      </c>
      <c r="BY124" s="57">
        <v>0</v>
      </c>
      <c r="BZ124" s="57">
        <v>0</v>
      </c>
      <c r="CA124" s="57">
        <v>0</v>
      </c>
      <c r="CB124" s="57">
        <v>0</v>
      </c>
      <c r="CC124" s="57">
        <v>0</v>
      </c>
      <c r="CD124" s="57">
        <v>0</v>
      </c>
      <c r="CE124" s="57">
        <v>0</v>
      </c>
      <c r="CF124" s="57">
        <v>0</v>
      </c>
      <c r="CG124" s="57">
        <v>0</v>
      </c>
      <c r="CH124" s="57">
        <v>0</v>
      </c>
      <c r="CI124" s="57">
        <v>0</v>
      </c>
      <c r="CJ124" s="57">
        <v>0</v>
      </c>
      <c r="CK124" s="57">
        <v>0</v>
      </c>
      <c r="CL124" s="57">
        <v>0</v>
      </c>
      <c r="CM124" s="57">
        <v>0</v>
      </c>
      <c r="CN124" s="57">
        <v>0</v>
      </c>
      <c r="CO124" s="57">
        <v>0</v>
      </c>
      <c r="CP124" s="57">
        <v>0</v>
      </c>
      <c r="CQ124" s="57">
        <v>0</v>
      </c>
      <c r="CR124" s="57">
        <v>0</v>
      </c>
      <c r="CS124" s="57">
        <v>0</v>
      </c>
      <c r="CT124" s="57">
        <v>0</v>
      </c>
      <c r="CU124" s="57">
        <v>0</v>
      </c>
      <c r="CV124" s="57">
        <v>0</v>
      </c>
      <c r="CW124" s="57">
        <v>0</v>
      </c>
      <c r="CX124" s="57">
        <v>0</v>
      </c>
      <c r="CY124" s="57">
        <v>0</v>
      </c>
      <c r="CZ124" s="57">
        <v>0</v>
      </c>
      <c r="DA124" s="57">
        <v>0</v>
      </c>
      <c r="DB124" s="57">
        <v>0</v>
      </c>
      <c r="DC124" s="57">
        <v>0</v>
      </c>
      <c r="DD124" s="57">
        <v>0</v>
      </c>
      <c r="DE124" s="57">
        <v>0</v>
      </c>
      <c r="DF124" s="57">
        <v>0</v>
      </c>
      <c r="DG124" s="57">
        <v>0</v>
      </c>
      <c r="DH124" s="57">
        <v>0</v>
      </c>
      <c r="DI124" s="57">
        <v>0</v>
      </c>
      <c r="DJ124" s="57">
        <v>0</v>
      </c>
      <c r="DK124" s="57">
        <v>0</v>
      </c>
      <c r="DL124" s="57">
        <v>0</v>
      </c>
      <c r="DM124" s="57">
        <v>0</v>
      </c>
      <c r="DN124" s="57">
        <v>0</v>
      </c>
      <c r="DO124" s="57">
        <v>0</v>
      </c>
      <c r="DP124" s="57">
        <v>0</v>
      </c>
      <c r="DQ124" s="57">
        <v>0</v>
      </c>
      <c r="DR124" s="57">
        <v>0</v>
      </c>
      <c r="DS124" s="57">
        <v>0</v>
      </c>
      <c r="DT124" s="57">
        <v>0</v>
      </c>
      <c r="DU124" s="57">
        <v>0</v>
      </c>
      <c r="DV124" s="57">
        <v>0</v>
      </c>
      <c r="DW124" s="57">
        <v>0</v>
      </c>
    </row>
    <row r="125" spans="1:127" s="28" customFormat="1" x14ac:dyDescent="0.25">
      <c r="A125" s="24" t="s">
        <v>68</v>
      </c>
      <c r="B125" s="57">
        <v>0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57">
        <v>0</v>
      </c>
      <c r="I125" s="57">
        <v>0</v>
      </c>
      <c r="J125" s="57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57">
        <v>0</v>
      </c>
      <c r="R125" s="57">
        <v>0</v>
      </c>
      <c r="S125" s="57">
        <v>0</v>
      </c>
      <c r="T125" s="57">
        <v>0</v>
      </c>
      <c r="U125" s="57">
        <v>0</v>
      </c>
      <c r="V125" s="57">
        <v>0</v>
      </c>
      <c r="W125" s="57">
        <v>0</v>
      </c>
      <c r="X125" s="57">
        <v>0</v>
      </c>
      <c r="Y125" s="57">
        <v>0</v>
      </c>
      <c r="Z125" s="57">
        <v>0</v>
      </c>
      <c r="AA125" s="57">
        <v>0</v>
      </c>
      <c r="AB125" s="57">
        <v>0</v>
      </c>
      <c r="AC125" s="57">
        <v>0</v>
      </c>
      <c r="AD125" s="57">
        <v>0</v>
      </c>
      <c r="AE125" s="57">
        <v>0</v>
      </c>
      <c r="AF125" s="57">
        <v>0</v>
      </c>
      <c r="AG125" s="57">
        <v>0</v>
      </c>
      <c r="AH125" s="57">
        <v>0</v>
      </c>
      <c r="AI125" s="57">
        <v>0</v>
      </c>
      <c r="AJ125" s="57">
        <v>0</v>
      </c>
      <c r="AK125" s="57">
        <v>0</v>
      </c>
      <c r="AL125" s="57">
        <v>0</v>
      </c>
      <c r="AM125" s="57">
        <v>0</v>
      </c>
      <c r="AN125" s="57">
        <v>0</v>
      </c>
      <c r="AO125" s="57">
        <v>0</v>
      </c>
      <c r="AP125" s="57">
        <v>0</v>
      </c>
      <c r="AQ125" s="57">
        <v>0</v>
      </c>
      <c r="AR125" s="57">
        <v>0</v>
      </c>
      <c r="AS125" s="57">
        <v>0</v>
      </c>
      <c r="AT125" s="57">
        <v>0</v>
      </c>
      <c r="AU125" s="57"/>
      <c r="AV125" s="57"/>
      <c r="AW125" s="57"/>
      <c r="AX125" s="76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>
        <v>0</v>
      </c>
      <c r="BW125" s="57">
        <v>0</v>
      </c>
      <c r="BX125" s="57">
        <v>0</v>
      </c>
      <c r="BY125" s="57">
        <v>0</v>
      </c>
      <c r="BZ125" s="57">
        <v>0</v>
      </c>
      <c r="CA125" s="57">
        <v>0</v>
      </c>
      <c r="CB125" s="57">
        <v>0</v>
      </c>
      <c r="CC125" s="57">
        <v>0</v>
      </c>
      <c r="CD125" s="57">
        <v>0</v>
      </c>
      <c r="CE125" s="57">
        <v>0</v>
      </c>
      <c r="CF125" s="57">
        <v>0</v>
      </c>
      <c r="CG125" s="57">
        <v>0</v>
      </c>
      <c r="CH125" s="57">
        <v>0</v>
      </c>
      <c r="CI125" s="57">
        <v>0</v>
      </c>
      <c r="CJ125" s="57">
        <v>0</v>
      </c>
      <c r="CK125" s="57">
        <v>0</v>
      </c>
      <c r="CL125" s="57">
        <v>0</v>
      </c>
      <c r="CM125" s="57">
        <v>0</v>
      </c>
      <c r="CN125" s="57">
        <v>0</v>
      </c>
      <c r="CO125" s="57">
        <v>0</v>
      </c>
      <c r="CP125" s="57">
        <v>0</v>
      </c>
      <c r="CQ125" s="57">
        <v>0</v>
      </c>
      <c r="CR125" s="57">
        <v>0</v>
      </c>
      <c r="CS125" s="57">
        <v>0</v>
      </c>
      <c r="CT125" s="57">
        <v>0</v>
      </c>
      <c r="CU125" s="57">
        <v>0</v>
      </c>
      <c r="CV125" s="57">
        <v>0</v>
      </c>
      <c r="CW125" s="57">
        <v>0</v>
      </c>
      <c r="CX125" s="57">
        <v>0</v>
      </c>
      <c r="CY125" s="57">
        <v>0</v>
      </c>
      <c r="CZ125" s="57">
        <v>0</v>
      </c>
      <c r="DA125" s="57">
        <v>0</v>
      </c>
      <c r="DB125" s="57">
        <v>0</v>
      </c>
      <c r="DC125" s="57">
        <v>0</v>
      </c>
      <c r="DD125" s="57">
        <v>0</v>
      </c>
      <c r="DE125" s="57">
        <v>0</v>
      </c>
      <c r="DF125" s="57">
        <v>0</v>
      </c>
      <c r="DG125" s="57">
        <v>0</v>
      </c>
      <c r="DH125" s="57">
        <v>0</v>
      </c>
      <c r="DI125" s="57">
        <v>0</v>
      </c>
      <c r="DJ125" s="57">
        <v>0</v>
      </c>
      <c r="DK125" s="57">
        <v>0</v>
      </c>
      <c r="DL125" s="57">
        <v>0</v>
      </c>
      <c r="DM125" s="57">
        <v>0</v>
      </c>
      <c r="DN125" s="57">
        <v>0</v>
      </c>
      <c r="DO125" s="57">
        <v>0</v>
      </c>
      <c r="DP125" s="57">
        <v>0</v>
      </c>
      <c r="DQ125" s="57">
        <v>0</v>
      </c>
      <c r="DR125" s="57">
        <v>0</v>
      </c>
      <c r="DS125" s="57">
        <v>0</v>
      </c>
      <c r="DT125" s="57">
        <v>0</v>
      </c>
      <c r="DU125" s="57">
        <v>0</v>
      </c>
      <c r="DV125" s="57">
        <v>0</v>
      </c>
      <c r="DW125" s="57">
        <v>0</v>
      </c>
    </row>
    <row r="126" spans="1:127" ht="13.5" customHeight="1" x14ac:dyDescent="0.25">
      <c r="AC126" s="22"/>
      <c r="AD126" s="22"/>
      <c r="AE126" s="22"/>
      <c r="AF126" s="22"/>
      <c r="AG126" s="22"/>
      <c r="AH126" s="22"/>
      <c r="AI126" s="22"/>
      <c r="AJ126" s="22"/>
      <c r="AK126" s="22"/>
    </row>
    <row r="127" spans="1:127" ht="13.5" customHeight="1" x14ac:dyDescent="0.25">
      <c r="AC127" s="22"/>
      <c r="AD127" s="22"/>
      <c r="AE127" s="22"/>
      <c r="AF127" s="22"/>
      <c r="AG127" s="22"/>
      <c r="AH127" s="22"/>
      <c r="AI127" s="22"/>
      <c r="AJ127" s="22"/>
      <c r="AK127" s="22"/>
    </row>
    <row r="128" spans="1:127" ht="13.5" customHeight="1" x14ac:dyDescent="0.25">
      <c r="AC128" s="22"/>
      <c r="AD128" s="22"/>
      <c r="AE128" s="22"/>
      <c r="AF128" s="22"/>
      <c r="AG128" s="22"/>
      <c r="AH128" s="22"/>
      <c r="AI128" s="22"/>
      <c r="AJ128" s="22"/>
      <c r="AK128" s="22"/>
    </row>
    <row r="129" spans="1:73" ht="15.6" x14ac:dyDescent="0.3">
      <c r="A129" s="44" t="s">
        <v>22</v>
      </c>
    </row>
    <row r="130" spans="1:73" x14ac:dyDescent="0.25">
      <c r="A130" s="56" t="s">
        <v>21</v>
      </c>
      <c r="B130" s="92" t="s">
        <v>62</v>
      </c>
      <c r="C130" s="92"/>
      <c r="D130" s="92"/>
      <c r="E130" s="92"/>
      <c r="F130" s="92"/>
      <c r="G130" s="92"/>
      <c r="H130" s="92"/>
      <c r="I130" s="92"/>
      <c r="J130" s="92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</row>
    <row r="131" spans="1:73" s="27" customFormat="1" x14ac:dyDescent="0.25">
      <c r="A131" s="37"/>
      <c r="B131" s="40">
        <v>2010</v>
      </c>
      <c r="C131" s="40">
        <v>2015</v>
      </c>
      <c r="D131" s="40">
        <v>2020</v>
      </c>
      <c r="E131" s="40">
        <v>2025</v>
      </c>
      <c r="F131" s="40">
        <v>2030</v>
      </c>
      <c r="G131" s="40">
        <v>2035</v>
      </c>
      <c r="H131" s="40">
        <v>2040</v>
      </c>
      <c r="I131" s="40">
        <v>2045</v>
      </c>
      <c r="J131" s="40">
        <v>2050</v>
      </c>
    </row>
    <row r="132" spans="1:73" s="28" customFormat="1" x14ac:dyDescent="0.25">
      <c r="A132" s="73" t="s">
        <v>54</v>
      </c>
      <c r="B132" s="57">
        <v>7</v>
      </c>
      <c r="C132" s="57">
        <v>7</v>
      </c>
      <c r="D132" s="57">
        <v>7</v>
      </c>
      <c r="E132" s="57">
        <v>7</v>
      </c>
      <c r="F132" s="57">
        <v>7</v>
      </c>
      <c r="G132" s="57">
        <v>7</v>
      </c>
      <c r="H132" s="57">
        <v>7</v>
      </c>
      <c r="I132" s="57">
        <v>7</v>
      </c>
      <c r="J132" s="57">
        <v>7</v>
      </c>
    </row>
    <row r="133" spans="1:73" s="28" customFormat="1" x14ac:dyDescent="0.25">
      <c r="A133" s="73" t="s">
        <v>42</v>
      </c>
      <c r="B133" s="57">
        <v>5</v>
      </c>
      <c r="C133" s="57">
        <v>5</v>
      </c>
      <c r="D133" s="57">
        <v>5</v>
      </c>
      <c r="E133" s="57">
        <v>5</v>
      </c>
      <c r="F133" s="57">
        <v>5</v>
      </c>
      <c r="G133" s="57">
        <v>5</v>
      </c>
      <c r="H133" s="57">
        <v>5</v>
      </c>
      <c r="I133" s="57">
        <v>5</v>
      </c>
      <c r="J133" s="57">
        <v>5</v>
      </c>
    </row>
    <row r="134" spans="1:73" s="28" customFormat="1" x14ac:dyDescent="0.25">
      <c r="A134" s="73" t="s">
        <v>48</v>
      </c>
      <c r="B134" s="57">
        <v>7</v>
      </c>
      <c r="C134" s="57">
        <v>7</v>
      </c>
      <c r="D134" s="57">
        <v>7</v>
      </c>
      <c r="E134" s="57">
        <v>7</v>
      </c>
      <c r="F134" s="57">
        <v>7</v>
      </c>
      <c r="G134" s="57">
        <v>7</v>
      </c>
      <c r="H134" s="57">
        <v>7</v>
      </c>
      <c r="I134" s="57">
        <v>7</v>
      </c>
      <c r="J134" s="57">
        <v>7</v>
      </c>
    </row>
    <row r="135" spans="1:73" s="28" customFormat="1" x14ac:dyDescent="0.25">
      <c r="A135" s="73" t="s">
        <v>35</v>
      </c>
      <c r="B135" s="57">
        <v>4</v>
      </c>
      <c r="C135" s="57">
        <v>4</v>
      </c>
      <c r="D135" s="57">
        <v>4</v>
      </c>
      <c r="E135" s="57">
        <v>4</v>
      </c>
      <c r="F135" s="57">
        <v>4</v>
      </c>
      <c r="G135" s="57">
        <v>4</v>
      </c>
      <c r="H135" s="57">
        <v>4</v>
      </c>
      <c r="I135" s="57">
        <v>4</v>
      </c>
      <c r="J135" s="57">
        <v>4</v>
      </c>
    </row>
    <row r="136" spans="1:73" s="28" customFormat="1" x14ac:dyDescent="0.25">
      <c r="A136" s="73" t="s">
        <v>50</v>
      </c>
      <c r="B136" s="57">
        <v>7</v>
      </c>
      <c r="C136" s="57">
        <v>7</v>
      </c>
      <c r="D136" s="57">
        <v>7</v>
      </c>
      <c r="E136" s="57">
        <v>7</v>
      </c>
      <c r="F136" s="57">
        <v>7</v>
      </c>
      <c r="G136" s="57">
        <v>7</v>
      </c>
      <c r="H136" s="57">
        <v>7</v>
      </c>
      <c r="I136" s="57">
        <v>7</v>
      </c>
      <c r="J136" s="57">
        <v>7</v>
      </c>
    </row>
    <row r="137" spans="1:73" s="28" customFormat="1" x14ac:dyDescent="0.25">
      <c r="A137" s="73" t="s">
        <v>43</v>
      </c>
      <c r="B137" s="57">
        <v>6</v>
      </c>
      <c r="C137" s="57">
        <v>6</v>
      </c>
      <c r="D137" s="57">
        <v>6</v>
      </c>
      <c r="E137" s="57">
        <v>6</v>
      </c>
      <c r="F137" s="57">
        <v>6</v>
      </c>
      <c r="G137" s="57">
        <v>6</v>
      </c>
      <c r="H137" s="57">
        <v>6</v>
      </c>
      <c r="I137" s="57">
        <v>6</v>
      </c>
      <c r="J137" s="57">
        <v>6</v>
      </c>
    </row>
    <row r="138" spans="1:73" s="28" customFormat="1" x14ac:dyDescent="0.25">
      <c r="A138" s="73" t="s">
        <v>37</v>
      </c>
      <c r="B138" s="57">
        <v>5</v>
      </c>
      <c r="C138" s="57">
        <v>5</v>
      </c>
      <c r="D138" s="57">
        <v>5</v>
      </c>
      <c r="E138" s="57">
        <v>5</v>
      </c>
      <c r="F138" s="57">
        <v>5</v>
      </c>
      <c r="G138" s="57">
        <v>5</v>
      </c>
      <c r="H138" s="57">
        <v>5</v>
      </c>
      <c r="I138" s="57">
        <v>5</v>
      </c>
      <c r="J138" s="57">
        <v>5</v>
      </c>
    </row>
    <row r="139" spans="1:73" s="28" customFormat="1" x14ac:dyDescent="0.25">
      <c r="A139" s="73" t="s">
        <v>33</v>
      </c>
      <c r="B139" s="57">
        <v>4</v>
      </c>
      <c r="C139" s="57">
        <v>4</v>
      </c>
      <c r="D139" s="57">
        <v>4</v>
      </c>
      <c r="E139" s="57">
        <v>4</v>
      </c>
      <c r="F139" s="57">
        <v>4</v>
      </c>
      <c r="G139" s="57">
        <v>4</v>
      </c>
      <c r="H139" s="57">
        <v>4</v>
      </c>
      <c r="I139" s="57">
        <v>4</v>
      </c>
      <c r="J139" s="57">
        <v>4</v>
      </c>
    </row>
    <row r="140" spans="1:73" s="28" customFormat="1" x14ac:dyDescent="0.25">
      <c r="A140" s="73" t="s">
        <v>30</v>
      </c>
      <c r="B140" s="57">
        <v>3</v>
      </c>
      <c r="C140" s="57">
        <v>3</v>
      </c>
      <c r="D140" s="57">
        <v>3</v>
      </c>
      <c r="E140" s="57">
        <v>3</v>
      </c>
      <c r="F140" s="57">
        <v>3</v>
      </c>
      <c r="G140" s="57">
        <v>3</v>
      </c>
      <c r="H140" s="57">
        <v>3</v>
      </c>
      <c r="I140" s="57">
        <v>3</v>
      </c>
      <c r="J140" s="57">
        <v>3</v>
      </c>
    </row>
    <row r="141" spans="1:73" s="28" customFormat="1" x14ac:dyDescent="0.25">
      <c r="A141" s="73" t="s">
        <v>49</v>
      </c>
      <c r="B141" s="57">
        <v>9</v>
      </c>
      <c r="C141" s="57">
        <v>9</v>
      </c>
      <c r="D141" s="57">
        <v>9</v>
      </c>
      <c r="E141" s="57">
        <v>9</v>
      </c>
      <c r="F141" s="57">
        <v>9</v>
      </c>
      <c r="G141" s="57">
        <v>9</v>
      </c>
      <c r="H141" s="57">
        <v>9</v>
      </c>
      <c r="I141" s="57">
        <v>9</v>
      </c>
      <c r="J141" s="57">
        <v>9</v>
      </c>
    </row>
    <row r="142" spans="1:73" s="28" customFormat="1" x14ac:dyDescent="0.25">
      <c r="A142" s="73" t="s">
        <v>28</v>
      </c>
      <c r="B142" s="57">
        <v>1</v>
      </c>
      <c r="C142" s="57">
        <v>1</v>
      </c>
      <c r="D142" s="57">
        <v>1</v>
      </c>
      <c r="E142" s="57">
        <v>1</v>
      </c>
      <c r="F142" s="57">
        <v>1</v>
      </c>
      <c r="G142" s="57">
        <v>1</v>
      </c>
      <c r="H142" s="57">
        <v>1</v>
      </c>
      <c r="I142" s="57">
        <v>1</v>
      </c>
      <c r="J142" s="57">
        <v>1</v>
      </c>
    </row>
    <row r="143" spans="1:73" s="28" customFormat="1" x14ac:dyDescent="0.25">
      <c r="A143" s="73" t="s">
        <v>36</v>
      </c>
      <c r="B143" s="57">
        <v>5</v>
      </c>
      <c r="C143" s="57">
        <v>5</v>
      </c>
      <c r="D143" s="57">
        <v>5</v>
      </c>
      <c r="E143" s="57">
        <v>5</v>
      </c>
      <c r="F143" s="57">
        <v>5</v>
      </c>
      <c r="G143" s="57">
        <v>5</v>
      </c>
      <c r="H143" s="57">
        <v>5</v>
      </c>
      <c r="I143" s="57">
        <v>5</v>
      </c>
      <c r="J143" s="57">
        <v>5</v>
      </c>
    </row>
    <row r="144" spans="1:73" s="28" customFormat="1" x14ac:dyDescent="0.25">
      <c r="A144" s="73" t="s">
        <v>55</v>
      </c>
      <c r="B144" s="57">
        <v>9</v>
      </c>
      <c r="C144" s="57">
        <v>9</v>
      </c>
      <c r="D144" s="57">
        <v>9</v>
      </c>
      <c r="E144" s="57">
        <v>9</v>
      </c>
      <c r="F144" s="57">
        <v>9</v>
      </c>
      <c r="G144" s="57">
        <v>9</v>
      </c>
      <c r="H144" s="57">
        <v>9</v>
      </c>
      <c r="I144" s="57">
        <v>9</v>
      </c>
      <c r="J144" s="57">
        <v>9</v>
      </c>
    </row>
    <row r="145" spans="1:10" s="28" customFormat="1" x14ac:dyDescent="0.25">
      <c r="A145" s="73" t="s">
        <v>47</v>
      </c>
      <c r="B145" s="57">
        <v>6</v>
      </c>
      <c r="C145" s="57">
        <v>6</v>
      </c>
      <c r="D145" s="57">
        <v>6</v>
      </c>
      <c r="E145" s="57">
        <v>6</v>
      </c>
      <c r="F145" s="57">
        <v>6</v>
      </c>
      <c r="G145" s="57">
        <v>6</v>
      </c>
      <c r="H145" s="57">
        <v>6</v>
      </c>
      <c r="I145" s="57">
        <v>6</v>
      </c>
      <c r="J145" s="57">
        <v>6</v>
      </c>
    </row>
    <row r="146" spans="1:10" s="28" customFormat="1" x14ac:dyDescent="0.25">
      <c r="A146" s="73" t="s">
        <v>40</v>
      </c>
      <c r="B146" s="57">
        <v>6</v>
      </c>
      <c r="C146" s="57">
        <v>6</v>
      </c>
      <c r="D146" s="57">
        <v>6</v>
      </c>
      <c r="E146" s="57">
        <v>6</v>
      </c>
      <c r="F146" s="57">
        <v>6</v>
      </c>
      <c r="G146" s="57">
        <v>6</v>
      </c>
      <c r="H146" s="57">
        <v>6</v>
      </c>
      <c r="I146" s="57">
        <v>6</v>
      </c>
      <c r="J146" s="57">
        <v>6</v>
      </c>
    </row>
    <row r="147" spans="1:10" s="28" customFormat="1" x14ac:dyDescent="0.25">
      <c r="A147" s="73" t="s">
        <v>31</v>
      </c>
      <c r="B147" s="57">
        <v>3</v>
      </c>
      <c r="C147" s="57">
        <v>3</v>
      </c>
      <c r="D147" s="57">
        <v>3</v>
      </c>
      <c r="E147" s="57">
        <v>3</v>
      </c>
      <c r="F147" s="57">
        <v>3</v>
      </c>
      <c r="G147" s="57">
        <v>3</v>
      </c>
      <c r="H147" s="57">
        <v>3</v>
      </c>
      <c r="I147" s="57">
        <v>3</v>
      </c>
      <c r="J147" s="57">
        <v>3</v>
      </c>
    </row>
    <row r="148" spans="1:10" s="28" customFormat="1" x14ac:dyDescent="0.25">
      <c r="A148" s="73" t="s">
        <v>44</v>
      </c>
      <c r="B148" s="57">
        <v>7</v>
      </c>
      <c r="C148" s="57">
        <v>7</v>
      </c>
      <c r="D148" s="57">
        <v>7</v>
      </c>
      <c r="E148" s="57">
        <v>7</v>
      </c>
      <c r="F148" s="57">
        <v>7</v>
      </c>
      <c r="G148" s="57">
        <v>7</v>
      </c>
      <c r="H148" s="57">
        <v>7</v>
      </c>
      <c r="I148" s="57">
        <v>7</v>
      </c>
      <c r="J148" s="57">
        <v>7</v>
      </c>
    </row>
    <row r="149" spans="1:10" s="28" customFormat="1" x14ac:dyDescent="0.25">
      <c r="A149" s="73" t="s">
        <v>38</v>
      </c>
      <c r="B149" s="57">
        <v>5</v>
      </c>
      <c r="C149" s="57">
        <v>5</v>
      </c>
      <c r="D149" s="57">
        <v>5</v>
      </c>
      <c r="E149" s="57">
        <v>5</v>
      </c>
      <c r="F149" s="57">
        <v>5</v>
      </c>
      <c r="G149" s="57">
        <v>5</v>
      </c>
      <c r="H149" s="57">
        <v>5</v>
      </c>
      <c r="I149" s="57">
        <v>5</v>
      </c>
      <c r="J149" s="57">
        <v>5</v>
      </c>
    </row>
    <row r="150" spans="1:10" s="28" customFormat="1" x14ac:dyDescent="0.25">
      <c r="A150" s="73" t="s">
        <v>51</v>
      </c>
      <c r="B150" s="57">
        <v>7</v>
      </c>
      <c r="C150" s="57">
        <v>7</v>
      </c>
      <c r="D150" s="57">
        <v>7</v>
      </c>
      <c r="E150" s="57">
        <v>7</v>
      </c>
      <c r="F150" s="57">
        <v>7</v>
      </c>
      <c r="G150" s="57">
        <v>7</v>
      </c>
      <c r="H150" s="57">
        <v>7</v>
      </c>
      <c r="I150" s="57">
        <v>7</v>
      </c>
      <c r="J150" s="57">
        <v>7</v>
      </c>
    </row>
    <row r="151" spans="1:10" s="28" customFormat="1" x14ac:dyDescent="0.25">
      <c r="A151" s="73" t="s">
        <v>53</v>
      </c>
      <c r="B151" s="57">
        <v>7</v>
      </c>
      <c r="C151" s="57">
        <v>7</v>
      </c>
      <c r="D151" s="57">
        <v>7</v>
      </c>
      <c r="E151" s="57">
        <v>7</v>
      </c>
      <c r="F151" s="57">
        <v>7</v>
      </c>
      <c r="G151" s="57">
        <v>7</v>
      </c>
      <c r="H151" s="57">
        <v>7</v>
      </c>
      <c r="I151" s="57">
        <v>7</v>
      </c>
      <c r="J151" s="57">
        <v>7</v>
      </c>
    </row>
    <row r="152" spans="1:10" s="28" customFormat="1" x14ac:dyDescent="0.25">
      <c r="A152" s="73" t="s">
        <v>34</v>
      </c>
      <c r="B152" s="57">
        <v>4</v>
      </c>
      <c r="C152" s="57">
        <v>4</v>
      </c>
      <c r="D152" s="57">
        <v>4</v>
      </c>
      <c r="E152" s="57">
        <v>4</v>
      </c>
      <c r="F152" s="57">
        <v>4</v>
      </c>
      <c r="G152" s="57">
        <v>4</v>
      </c>
      <c r="H152" s="57">
        <v>4</v>
      </c>
      <c r="I152" s="57">
        <v>4</v>
      </c>
      <c r="J152" s="57">
        <v>4</v>
      </c>
    </row>
    <row r="153" spans="1:10" s="28" customFormat="1" x14ac:dyDescent="0.25">
      <c r="A153" s="73" t="s">
        <v>27</v>
      </c>
      <c r="B153" s="57">
        <v>1</v>
      </c>
      <c r="C153" s="57">
        <v>1</v>
      </c>
      <c r="D153" s="57">
        <v>1</v>
      </c>
      <c r="E153" s="57">
        <v>1</v>
      </c>
      <c r="F153" s="57">
        <v>1</v>
      </c>
      <c r="G153" s="57">
        <v>1</v>
      </c>
      <c r="H153" s="57">
        <v>1</v>
      </c>
      <c r="I153" s="57">
        <v>1</v>
      </c>
      <c r="J153" s="57">
        <v>1</v>
      </c>
    </row>
    <row r="154" spans="1:10" s="28" customFormat="1" x14ac:dyDescent="0.25">
      <c r="A154" s="73" t="s">
        <v>32</v>
      </c>
      <c r="B154" s="57">
        <v>4</v>
      </c>
      <c r="C154" s="57">
        <v>4</v>
      </c>
      <c r="D154" s="57">
        <v>4</v>
      </c>
      <c r="E154" s="57">
        <v>4</v>
      </c>
      <c r="F154" s="57">
        <v>4</v>
      </c>
      <c r="G154" s="57">
        <v>4</v>
      </c>
      <c r="H154" s="57">
        <v>4</v>
      </c>
      <c r="I154" s="57">
        <v>4</v>
      </c>
      <c r="J154" s="57">
        <v>4</v>
      </c>
    </row>
    <row r="155" spans="1:10" s="28" customFormat="1" x14ac:dyDescent="0.25">
      <c r="A155" s="73" t="s">
        <v>52</v>
      </c>
      <c r="B155" s="57">
        <v>9</v>
      </c>
      <c r="C155" s="57">
        <v>9</v>
      </c>
      <c r="D155" s="57">
        <v>9</v>
      </c>
      <c r="E155" s="57">
        <v>9</v>
      </c>
      <c r="F155" s="57">
        <v>9</v>
      </c>
      <c r="G155" s="57">
        <v>9</v>
      </c>
      <c r="H155" s="57">
        <v>9</v>
      </c>
      <c r="I155" s="57">
        <v>9</v>
      </c>
      <c r="J155" s="57">
        <v>9</v>
      </c>
    </row>
    <row r="156" spans="1:10" s="28" customFormat="1" x14ac:dyDescent="0.25">
      <c r="A156" s="73" t="s">
        <v>41</v>
      </c>
      <c r="B156" s="57">
        <v>6</v>
      </c>
      <c r="C156" s="57">
        <v>6</v>
      </c>
      <c r="D156" s="57">
        <v>6</v>
      </c>
      <c r="E156" s="57">
        <v>6</v>
      </c>
      <c r="F156" s="57">
        <v>6</v>
      </c>
      <c r="G156" s="57">
        <v>6</v>
      </c>
      <c r="H156" s="57">
        <v>6</v>
      </c>
      <c r="I156" s="57">
        <v>6</v>
      </c>
      <c r="J156" s="57">
        <v>6</v>
      </c>
    </row>
    <row r="157" spans="1:10" s="28" customFormat="1" x14ac:dyDescent="0.25">
      <c r="A157" s="73" t="s">
        <v>46</v>
      </c>
      <c r="B157" s="57">
        <v>7</v>
      </c>
      <c r="C157" s="57">
        <v>7</v>
      </c>
      <c r="D157" s="57">
        <v>7</v>
      </c>
      <c r="E157" s="57">
        <v>7</v>
      </c>
      <c r="F157" s="57">
        <v>7</v>
      </c>
      <c r="G157" s="57">
        <v>7</v>
      </c>
      <c r="H157" s="57">
        <v>7</v>
      </c>
      <c r="I157" s="57">
        <v>7</v>
      </c>
      <c r="J157" s="57">
        <v>7</v>
      </c>
    </row>
    <row r="158" spans="1:10" s="28" customFormat="1" x14ac:dyDescent="0.25">
      <c r="A158" s="73" t="s">
        <v>29</v>
      </c>
      <c r="B158" s="57">
        <v>1</v>
      </c>
      <c r="C158" s="57">
        <v>1</v>
      </c>
      <c r="D158" s="57">
        <v>1</v>
      </c>
      <c r="E158" s="57">
        <v>1</v>
      </c>
      <c r="F158" s="57">
        <v>1</v>
      </c>
      <c r="G158" s="57">
        <v>1</v>
      </c>
      <c r="H158" s="57">
        <v>1</v>
      </c>
      <c r="I158" s="57">
        <v>1</v>
      </c>
      <c r="J158" s="57">
        <v>1</v>
      </c>
    </row>
    <row r="159" spans="1:10" s="28" customFormat="1" x14ac:dyDescent="0.25">
      <c r="A159" s="73" t="s">
        <v>45</v>
      </c>
      <c r="B159" s="57">
        <v>6</v>
      </c>
      <c r="C159" s="57">
        <v>6</v>
      </c>
      <c r="D159" s="57">
        <v>6</v>
      </c>
      <c r="E159" s="57">
        <v>6</v>
      </c>
      <c r="F159" s="57">
        <v>6</v>
      </c>
      <c r="G159" s="57">
        <v>6</v>
      </c>
      <c r="H159" s="57">
        <v>6</v>
      </c>
      <c r="I159" s="57">
        <v>6</v>
      </c>
      <c r="J159" s="57">
        <v>6</v>
      </c>
    </row>
    <row r="160" spans="1:10" s="28" customFormat="1" x14ac:dyDescent="0.25">
      <c r="A160" s="73" t="s">
        <v>39</v>
      </c>
      <c r="B160" s="57">
        <v>5</v>
      </c>
      <c r="C160" s="57">
        <v>5</v>
      </c>
      <c r="D160" s="57">
        <v>5</v>
      </c>
      <c r="E160" s="57">
        <v>5</v>
      </c>
      <c r="F160" s="57">
        <v>5</v>
      </c>
      <c r="G160" s="57">
        <v>5</v>
      </c>
      <c r="H160" s="57">
        <v>5</v>
      </c>
      <c r="I160" s="57">
        <v>5</v>
      </c>
      <c r="J160" s="57">
        <v>5</v>
      </c>
    </row>
    <row r="161" spans="1:73" s="28" customFormat="1" x14ac:dyDescent="0.25">
      <c r="A161" s="73" t="s">
        <v>56</v>
      </c>
      <c r="B161" s="57">
        <v>0</v>
      </c>
      <c r="C161" s="57">
        <v>0</v>
      </c>
      <c r="D161" s="57">
        <v>0</v>
      </c>
      <c r="E161" s="57">
        <v>0</v>
      </c>
      <c r="F161" s="57">
        <v>0</v>
      </c>
      <c r="G161" s="57">
        <v>0</v>
      </c>
      <c r="H161" s="57">
        <v>0</v>
      </c>
      <c r="I161" s="57">
        <v>0</v>
      </c>
      <c r="J161" s="57">
        <v>0</v>
      </c>
    </row>
    <row r="162" spans="1:73" s="28" customFormat="1" x14ac:dyDescent="0.25">
      <c r="A162" s="73" t="s">
        <v>26</v>
      </c>
      <c r="B162" s="57">
        <v>3</v>
      </c>
      <c r="C162" s="57">
        <v>3</v>
      </c>
      <c r="D162" s="57">
        <v>3</v>
      </c>
      <c r="E162" s="57">
        <v>3</v>
      </c>
      <c r="F162" s="57">
        <v>3</v>
      </c>
      <c r="G162" s="57">
        <v>3</v>
      </c>
      <c r="H162" s="57">
        <v>3</v>
      </c>
      <c r="I162" s="57">
        <v>3</v>
      </c>
      <c r="J162" s="57">
        <v>3</v>
      </c>
    </row>
    <row r="163" spans="1:73" s="28" customFormat="1" x14ac:dyDescent="0.25">
      <c r="A163" s="24" t="s">
        <v>65</v>
      </c>
      <c r="B163" s="57">
        <v>2</v>
      </c>
      <c r="C163" s="57">
        <v>2</v>
      </c>
      <c r="D163" s="57">
        <v>2</v>
      </c>
      <c r="E163" s="57">
        <v>2</v>
      </c>
      <c r="F163" s="57">
        <v>2</v>
      </c>
      <c r="G163" s="57">
        <v>2</v>
      </c>
      <c r="H163" s="57">
        <v>2</v>
      </c>
      <c r="I163" s="57">
        <v>2</v>
      </c>
      <c r="J163" s="57">
        <v>2</v>
      </c>
    </row>
    <row r="164" spans="1:73" s="28" customFormat="1" x14ac:dyDescent="0.25">
      <c r="A164" s="24" t="s">
        <v>67</v>
      </c>
      <c r="B164" s="57">
        <v>3</v>
      </c>
      <c r="C164" s="57">
        <v>3</v>
      </c>
      <c r="D164" s="57">
        <v>3</v>
      </c>
      <c r="E164" s="57">
        <v>3</v>
      </c>
      <c r="F164" s="57">
        <v>3</v>
      </c>
      <c r="G164" s="57">
        <v>3</v>
      </c>
      <c r="H164" s="57">
        <v>3</v>
      </c>
      <c r="I164" s="57">
        <v>3</v>
      </c>
      <c r="J164" s="57">
        <v>3</v>
      </c>
    </row>
    <row r="165" spans="1:73" s="28" customFormat="1" x14ac:dyDescent="0.25">
      <c r="A165" s="24" t="s">
        <v>66</v>
      </c>
      <c r="B165" s="57">
        <v>3</v>
      </c>
      <c r="C165" s="57">
        <v>3</v>
      </c>
      <c r="D165" s="57">
        <v>3</v>
      </c>
      <c r="E165" s="57">
        <v>3</v>
      </c>
      <c r="F165" s="57">
        <v>3</v>
      </c>
      <c r="G165" s="57">
        <v>3</v>
      </c>
      <c r="H165" s="57">
        <v>3</v>
      </c>
      <c r="I165" s="57">
        <v>3</v>
      </c>
      <c r="J165" s="57">
        <v>3</v>
      </c>
    </row>
    <row r="166" spans="1:73" s="28" customFormat="1" x14ac:dyDescent="0.25">
      <c r="A166" s="24" t="s">
        <v>64</v>
      </c>
      <c r="B166" s="57">
        <v>0</v>
      </c>
      <c r="C166" s="57">
        <v>0</v>
      </c>
      <c r="D166" s="57">
        <v>0</v>
      </c>
      <c r="E166" s="57">
        <v>0</v>
      </c>
      <c r="F166" s="57">
        <v>0</v>
      </c>
      <c r="G166" s="57">
        <v>0</v>
      </c>
      <c r="H166" s="57">
        <v>0</v>
      </c>
      <c r="I166" s="57">
        <v>0</v>
      </c>
      <c r="J166" s="57">
        <v>0</v>
      </c>
    </row>
    <row r="167" spans="1:73" s="28" customFormat="1" x14ac:dyDescent="0.25">
      <c r="A167" s="24" t="s">
        <v>68</v>
      </c>
      <c r="B167" s="57">
        <v>0</v>
      </c>
      <c r="C167" s="57">
        <v>0</v>
      </c>
      <c r="D167" s="57">
        <v>0</v>
      </c>
      <c r="E167" s="57">
        <v>0</v>
      </c>
      <c r="F167" s="57">
        <v>0</v>
      </c>
      <c r="G167" s="57">
        <v>0</v>
      </c>
      <c r="H167" s="57">
        <v>0</v>
      </c>
      <c r="I167" s="57">
        <v>0</v>
      </c>
      <c r="J167" s="57">
        <v>0</v>
      </c>
    </row>
    <row r="171" spans="1:73" ht="15.6" x14ac:dyDescent="0.3">
      <c r="A171" s="44" t="s">
        <v>200</v>
      </c>
    </row>
    <row r="172" spans="1:73" x14ac:dyDescent="0.25">
      <c r="A172" s="58" t="s">
        <v>21</v>
      </c>
      <c r="B172" s="92" t="s">
        <v>201</v>
      </c>
      <c r="C172" s="92"/>
      <c r="D172" s="92"/>
      <c r="E172" s="92"/>
      <c r="F172" s="92"/>
      <c r="G172" s="92"/>
      <c r="H172" s="92"/>
      <c r="I172" s="92"/>
      <c r="J172" s="92"/>
      <c r="K172" s="92" t="s">
        <v>202</v>
      </c>
      <c r="L172" s="92"/>
      <c r="M172" s="92"/>
      <c r="N172" s="92"/>
      <c r="O172" s="92"/>
      <c r="P172" s="92"/>
      <c r="Q172" s="92"/>
      <c r="R172" s="92"/>
      <c r="S172" s="92"/>
    </row>
    <row r="173" spans="1:73" x14ac:dyDescent="0.25">
      <c r="A173" s="37"/>
      <c r="B173" s="40">
        <v>2010</v>
      </c>
      <c r="C173" s="40">
        <v>2015</v>
      </c>
      <c r="D173" s="40">
        <v>2020</v>
      </c>
      <c r="E173" s="40">
        <v>2025</v>
      </c>
      <c r="F173" s="40">
        <v>2030</v>
      </c>
      <c r="G173" s="40">
        <v>2035</v>
      </c>
      <c r="H173" s="40">
        <v>2040</v>
      </c>
      <c r="I173" s="40">
        <v>2045</v>
      </c>
      <c r="J173" s="40">
        <v>2050</v>
      </c>
      <c r="K173" s="40">
        <v>2010</v>
      </c>
      <c r="L173" s="40">
        <v>2015</v>
      </c>
      <c r="M173" s="40">
        <v>2020</v>
      </c>
      <c r="N173" s="40">
        <v>2025</v>
      </c>
      <c r="O173" s="40">
        <v>2030</v>
      </c>
      <c r="P173" s="40">
        <v>2035</v>
      </c>
      <c r="Q173" s="40">
        <v>2040</v>
      </c>
      <c r="R173" s="40">
        <v>2045</v>
      </c>
      <c r="S173" s="40">
        <v>2050</v>
      </c>
    </row>
    <row r="174" spans="1:73" s="28" customFormat="1" x14ac:dyDescent="0.25">
      <c r="A174" s="73" t="s">
        <v>54</v>
      </c>
      <c r="B174" s="57">
        <v>0</v>
      </c>
      <c r="C174" s="57">
        <f t="shared" ref="C174:J174" si="8">$B174</f>
        <v>0</v>
      </c>
      <c r="D174" s="57">
        <f t="shared" si="8"/>
        <v>0</v>
      </c>
      <c r="E174" s="57">
        <f t="shared" si="8"/>
        <v>0</v>
      </c>
      <c r="F174" s="57">
        <f t="shared" si="8"/>
        <v>0</v>
      </c>
      <c r="G174" s="57">
        <f t="shared" si="8"/>
        <v>0</v>
      </c>
      <c r="H174" s="57">
        <f t="shared" si="8"/>
        <v>0</v>
      </c>
      <c r="I174" s="57">
        <f t="shared" si="8"/>
        <v>0</v>
      </c>
      <c r="J174" s="57">
        <f t="shared" si="8"/>
        <v>0</v>
      </c>
      <c r="K174" s="57">
        <v>0</v>
      </c>
      <c r="L174" s="57">
        <f t="shared" ref="L174:S189" si="9">$B174</f>
        <v>0</v>
      </c>
      <c r="M174" s="57">
        <f t="shared" si="9"/>
        <v>0</v>
      </c>
      <c r="N174" s="57">
        <f t="shared" si="9"/>
        <v>0</v>
      </c>
      <c r="O174" s="57">
        <f t="shared" si="9"/>
        <v>0</v>
      </c>
      <c r="P174" s="57">
        <f t="shared" si="9"/>
        <v>0</v>
      </c>
      <c r="Q174" s="57">
        <f t="shared" si="9"/>
        <v>0</v>
      </c>
      <c r="R174" s="57">
        <f t="shared" si="9"/>
        <v>0</v>
      </c>
      <c r="S174" s="57">
        <f t="shared" si="9"/>
        <v>0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</row>
    <row r="175" spans="1:73" s="28" customFormat="1" x14ac:dyDescent="0.25">
      <c r="A175" s="73" t="s">
        <v>42</v>
      </c>
      <c r="B175" s="57">
        <v>0</v>
      </c>
      <c r="C175" s="57">
        <f t="shared" ref="C175:J190" si="10">$B175</f>
        <v>0</v>
      </c>
      <c r="D175" s="57">
        <f t="shared" si="10"/>
        <v>0</v>
      </c>
      <c r="E175" s="57">
        <f t="shared" si="10"/>
        <v>0</v>
      </c>
      <c r="F175" s="57">
        <f t="shared" si="10"/>
        <v>0</v>
      </c>
      <c r="G175" s="57">
        <f t="shared" si="10"/>
        <v>0</v>
      </c>
      <c r="H175" s="57">
        <f t="shared" si="10"/>
        <v>0</v>
      </c>
      <c r="I175" s="57">
        <f t="shared" si="10"/>
        <v>0</v>
      </c>
      <c r="J175" s="57">
        <f t="shared" si="10"/>
        <v>0</v>
      </c>
      <c r="K175" s="57">
        <v>0</v>
      </c>
      <c r="L175" s="57">
        <f t="shared" si="9"/>
        <v>0</v>
      </c>
      <c r="M175" s="57">
        <f t="shared" si="9"/>
        <v>0</v>
      </c>
      <c r="N175" s="57">
        <f t="shared" si="9"/>
        <v>0</v>
      </c>
      <c r="O175" s="57">
        <f t="shared" si="9"/>
        <v>0</v>
      </c>
      <c r="P175" s="57">
        <f t="shared" si="9"/>
        <v>0</v>
      </c>
      <c r="Q175" s="57">
        <f t="shared" si="9"/>
        <v>0</v>
      </c>
      <c r="R175" s="57">
        <f t="shared" si="9"/>
        <v>0</v>
      </c>
      <c r="S175" s="57">
        <f t="shared" si="9"/>
        <v>0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</row>
    <row r="176" spans="1:73" s="28" customFormat="1" x14ac:dyDescent="0.25">
      <c r="A176" s="73" t="s">
        <v>48</v>
      </c>
      <c r="B176" s="57">
        <v>1</v>
      </c>
      <c r="C176" s="57">
        <f>$B176</f>
        <v>1</v>
      </c>
      <c r="D176" s="57">
        <f t="shared" si="10"/>
        <v>1</v>
      </c>
      <c r="E176" s="57">
        <f t="shared" si="10"/>
        <v>1</v>
      </c>
      <c r="F176" s="57">
        <f t="shared" si="10"/>
        <v>1</v>
      </c>
      <c r="G176" s="57">
        <f t="shared" si="10"/>
        <v>1</v>
      </c>
      <c r="H176" s="57">
        <f t="shared" si="10"/>
        <v>1</v>
      </c>
      <c r="I176" s="57">
        <f t="shared" si="10"/>
        <v>1</v>
      </c>
      <c r="J176" s="57">
        <f t="shared" si="10"/>
        <v>1</v>
      </c>
      <c r="K176" s="57">
        <v>0</v>
      </c>
      <c r="L176" s="57">
        <f t="shared" si="9"/>
        <v>1</v>
      </c>
      <c r="M176" s="57">
        <f t="shared" si="9"/>
        <v>1</v>
      </c>
      <c r="N176" s="57">
        <f t="shared" si="9"/>
        <v>1</v>
      </c>
      <c r="O176" s="57">
        <f t="shared" si="9"/>
        <v>1</v>
      </c>
      <c r="P176" s="57">
        <f t="shared" si="9"/>
        <v>1</v>
      </c>
      <c r="Q176" s="57">
        <f t="shared" si="9"/>
        <v>1</v>
      </c>
      <c r="R176" s="57">
        <f t="shared" si="9"/>
        <v>1</v>
      </c>
      <c r="S176" s="57">
        <f t="shared" si="9"/>
        <v>1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</row>
    <row r="177" spans="1:73" s="28" customFormat="1" x14ac:dyDescent="0.25">
      <c r="A177" s="73" t="s">
        <v>35</v>
      </c>
      <c r="B177" s="57">
        <v>0</v>
      </c>
      <c r="C177" s="57">
        <f t="shared" si="10"/>
        <v>0</v>
      </c>
      <c r="D177" s="57">
        <f t="shared" si="10"/>
        <v>0</v>
      </c>
      <c r="E177" s="57">
        <f t="shared" si="10"/>
        <v>0</v>
      </c>
      <c r="F177" s="57">
        <f t="shared" si="10"/>
        <v>0</v>
      </c>
      <c r="G177" s="57">
        <f t="shared" si="10"/>
        <v>0</v>
      </c>
      <c r="H177" s="57">
        <f t="shared" si="10"/>
        <v>0</v>
      </c>
      <c r="I177" s="57">
        <f t="shared" si="10"/>
        <v>0</v>
      </c>
      <c r="J177" s="57">
        <f t="shared" si="10"/>
        <v>0</v>
      </c>
      <c r="K177" s="57">
        <v>0</v>
      </c>
      <c r="L177" s="57">
        <f t="shared" si="9"/>
        <v>0</v>
      </c>
      <c r="M177" s="57">
        <f t="shared" si="9"/>
        <v>0</v>
      </c>
      <c r="N177" s="57">
        <f t="shared" si="9"/>
        <v>0</v>
      </c>
      <c r="O177" s="57">
        <f t="shared" si="9"/>
        <v>0</v>
      </c>
      <c r="P177" s="57">
        <f t="shared" si="9"/>
        <v>0</v>
      </c>
      <c r="Q177" s="57">
        <f t="shared" si="9"/>
        <v>0</v>
      </c>
      <c r="R177" s="57">
        <f t="shared" si="9"/>
        <v>0</v>
      </c>
      <c r="S177" s="57">
        <f t="shared" si="9"/>
        <v>0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</row>
    <row r="178" spans="1:73" s="28" customFormat="1" x14ac:dyDescent="0.25">
      <c r="A178" s="73" t="s">
        <v>50</v>
      </c>
      <c r="B178" s="57">
        <v>0</v>
      </c>
      <c r="C178" s="57">
        <f t="shared" si="10"/>
        <v>0</v>
      </c>
      <c r="D178" s="57">
        <f t="shared" si="10"/>
        <v>0</v>
      </c>
      <c r="E178" s="57">
        <f t="shared" si="10"/>
        <v>0</v>
      </c>
      <c r="F178" s="57">
        <f t="shared" si="10"/>
        <v>0</v>
      </c>
      <c r="G178" s="57">
        <f t="shared" si="10"/>
        <v>0</v>
      </c>
      <c r="H178" s="57">
        <f t="shared" si="10"/>
        <v>0</v>
      </c>
      <c r="I178" s="57">
        <f t="shared" si="10"/>
        <v>0</v>
      </c>
      <c r="J178" s="57">
        <f t="shared" si="10"/>
        <v>0</v>
      </c>
      <c r="K178" s="57">
        <v>0</v>
      </c>
      <c r="L178" s="57">
        <f t="shared" si="9"/>
        <v>0</v>
      </c>
      <c r="M178" s="57">
        <f t="shared" si="9"/>
        <v>0</v>
      </c>
      <c r="N178" s="57">
        <f t="shared" si="9"/>
        <v>0</v>
      </c>
      <c r="O178" s="57">
        <f t="shared" si="9"/>
        <v>0</v>
      </c>
      <c r="P178" s="57">
        <f t="shared" si="9"/>
        <v>0</v>
      </c>
      <c r="Q178" s="57">
        <f t="shared" si="9"/>
        <v>0</v>
      </c>
      <c r="R178" s="57">
        <f t="shared" si="9"/>
        <v>0</v>
      </c>
      <c r="S178" s="57">
        <f t="shared" si="9"/>
        <v>0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</row>
    <row r="179" spans="1:73" s="28" customFormat="1" x14ac:dyDescent="0.25">
      <c r="A179" s="73" t="s">
        <v>43</v>
      </c>
      <c r="B179" s="57">
        <v>0</v>
      </c>
      <c r="C179" s="57">
        <f t="shared" si="10"/>
        <v>0</v>
      </c>
      <c r="D179" s="57">
        <f t="shared" si="10"/>
        <v>0</v>
      </c>
      <c r="E179" s="57">
        <f t="shared" si="10"/>
        <v>0</v>
      </c>
      <c r="F179" s="57">
        <f t="shared" si="10"/>
        <v>0</v>
      </c>
      <c r="G179" s="57">
        <f t="shared" si="10"/>
        <v>0</v>
      </c>
      <c r="H179" s="57">
        <f t="shared" si="10"/>
        <v>0</v>
      </c>
      <c r="I179" s="57">
        <f t="shared" si="10"/>
        <v>0</v>
      </c>
      <c r="J179" s="57">
        <f t="shared" si="10"/>
        <v>0</v>
      </c>
      <c r="K179" s="57">
        <v>0</v>
      </c>
      <c r="L179" s="57">
        <f t="shared" si="9"/>
        <v>0</v>
      </c>
      <c r="M179" s="57">
        <f t="shared" si="9"/>
        <v>0</v>
      </c>
      <c r="N179" s="57">
        <f t="shared" si="9"/>
        <v>0</v>
      </c>
      <c r="O179" s="57">
        <f t="shared" si="9"/>
        <v>0</v>
      </c>
      <c r="P179" s="57">
        <f t="shared" si="9"/>
        <v>0</v>
      </c>
      <c r="Q179" s="57">
        <f t="shared" si="9"/>
        <v>0</v>
      </c>
      <c r="R179" s="57">
        <f t="shared" si="9"/>
        <v>0</v>
      </c>
      <c r="S179" s="57">
        <f t="shared" si="9"/>
        <v>0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</row>
    <row r="180" spans="1:73" s="28" customFormat="1" x14ac:dyDescent="0.25">
      <c r="A180" s="73" t="s">
        <v>37</v>
      </c>
      <c r="B180" s="57">
        <v>0</v>
      </c>
      <c r="C180" s="57">
        <f t="shared" si="10"/>
        <v>0</v>
      </c>
      <c r="D180" s="57">
        <f t="shared" si="10"/>
        <v>0</v>
      </c>
      <c r="E180" s="57">
        <f t="shared" si="10"/>
        <v>0</v>
      </c>
      <c r="F180" s="57">
        <f t="shared" si="10"/>
        <v>0</v>
      </c>
      <c r="G180" s="57">
        <f t="shared" si="10"/>
        <v>0</v>
      </c>
      <c r="H180" s="57">
        <f t="shared" si="10"/>
        <v>0</v>
      </c>
      <c r="I180" s="57">
        <f t="shared" si="10"/>
        <v>0</v>
      </c>
      <c r="J180" s="57">
        <f t="shared" si="10"/>
        <v>0</v>
      </c>
      <c r="K180" s="57">
        <v>0</v>
      </c>
      <c r="L180" s="57">
        <v>1</v>
      </c>
      <c r="M180" s="57">
        <f t="shared" si="9"/>
        <v>0</v>
      </c>
      <c r="N180" s="57">
        <f t="shared" si="9"/>
        <v>0</v>
      </c>
      <c r="O180" s="57">
        <f t="shared" si="9"/>
        <v>0</v>
      </c>
      <c r="P180" s="57">
        <f t="shared" si="9"/>
        <v>0</v>
      </c>
      <c r="Q180" s="57">
        <f t="shared" si="9"/>
        <v>0</v>
      </c>
      <c r="R180" s="57">
        <f t="shared" si="9"/>
        <v>0</v>
      </c>
      <c r="S180" s="57">
        <f t="shared" si="9"/>
        <v>0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</row>
    <row r="181" spans="1:73" s="28" customFormat="1" x14ac:dyDescent="0.25">
      <c r="A181" s="73" t="s">
        <v>33</v>
      </c>
      <c r="B181" s="57">
        <v>0</v>
      </c>
      <c r="C181" s="57">
        <f t="shared" si="10"/>
        <v>0</v>
      </c>
      <c r="D181" s="57">
        <f t="shared" si="10"/>
        <v>0</v>
      </c>
      <c r="E181" s="57">
        <f t="shared" si="10"/>
        <v>0</v>
      </c>
      <c r="F181" s="57">
        <f t="shared" si="10"/>
        <v>0</v>
      </c>
      <c r="G181" s="57">
        <f t="shared" si="10"/>
        <v>0</v>
      </c>
      <c r="H181" s="57">
        <f t="shared" si="10"/>
        <v>0</v>
      </c>
      <c r="I181" s="57">
        <f t="shared" si="10"/>
        <v>0</v>
      </c>
      <c r="J181" s="57">
        <f t="shared" si="10"/>
        <v>0</v>
      </c>
      <c r="K181" s="57">
        <v>0</v>
      </c>
      <c r="L181" s="57">
        <f t="shared" si="9"/>
        <v>0</v>
      </c>
      <c r="M181" s="57">
        <f t="shared" si="9"/>
        <v>0</v>
      </c>
      <c r="N181" s="57">
        <f t="shared" si="9"/>
        <v>0</v>
      </c>
      <c r="O181" s="57">
        <f t="shared" si="9"/>
        <v>0</v>
      </c>
      <c r="P181" s="57">
        <f t="shared" si="9"/>
        <v>0</v>
      </c>
      <c r="Q181" s="57">
        <f t="shared" si="9"/>
        <v>0</v>
      </c>
      <c r="R181" s="57">
        <f t="shared" si="9"/>
        <v>0</v>
      </c>
      <c r="S181" s="57">
        <f t="shared" si="9"/>
        <v>0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</row>
    <row r="182" spans="1:73" s="28" customFormat="1" x14ac:dyDescent="0.25">
      <c r="A182" s="73" t="s">
        <v>30</v>
      </c>
      <c r="B182" s="57">
        <v>0</v>
      </c>
      <c r="C182" s="57">
        <f t="shared" si="10"/>
        <v>0</v>
      </c>
      <c r="D182" s="57">
        <f t="shared" si="10"/>
        <v>0</v>
      </c>
      <c r="E182" s="57">
        <f t="shared" si="10"/>
        <v>0</v>
      </c>
      <c r="F182" s="57">
        <f t="shared" si="10"/>
        <v>0</v>
      </c>
      <c r="G182" s="57">
        <f t="shared" si="10"/>
        <v>0</v>
      </c>
      <c r="H182" s="57">
        <f t="shared" si="10"/>
        <v>0</v>
      </c>
      <c r="I182" s="57">
        <f t="shared" si="10"/>
        <v>0</v>
      </c>
      <c r="J182" s="57">
        <f t="shared" si="10"/>
        <v>0</v>
      </c>
      <c r="K182" s="57">
        <v>0</v>
      </c>
      <c r="L182" s="57">
        <f t="shared" si="9"/>
        <v>0</v>
      </c>
      <c r="M182" s="57">
        <f t="shared" si="9"/>
        <v>0</v>
      </c>
      <c r="N182" s="57">
        <f t="shared" si="9"/>
        <v>0</v>
      </c>
      <c r="O182" s="57">
        <f t="shared" si="9"/>
        <v>0</v>
      </c>
      <c r="P182" s="57">
        <f t="shared" si="9"/>
        <v>0</v>
      </c>
      <c r="Q182" s="57">
        <f t="shared" si="9"/>
        <v>0</v>
      </c>
      <c r="R182" s="57">
        <f t="shared" si="9"/>
        <v>0</v>
      </c>
      <c r="S182" s="57">
        <f t="shared" si="9"/>
        <v>0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</row>
    <row r="183" spans="1:73" s="28" customFormat="1" x14ac:dyDescent="0.25">
      <c r="A183" s="73" t="s">
        <v>49</v>
      </c>
      <c r="B183" s="57">
        <v>0</v>
      </c>
      <c r="C183" s="57">
        <f t="shared" si="10"/>
        <v>0</v>
      </c>
      <c r="D183" s="57">
        <f t="shared" si="10"/>
        <v>0</v>
      </c>
      <c r="E183" s="57">
        <f t="shared" si="10"/>
        <v>0</v>
      </c>
      <c r="F183" s="57">
        <f t="shared" si="10"/>
        <v>0</v>
      </c>
      <c r="G183" s="57">
        <f t="shared" si="10"/>
        <v>0</v>
      </c>
      <c r="H183" s="57">
        <f t="shared" si="10"/>
        <v>0</v>
      </c>
      <c r="I183" s="57">
        <f t="shared" si="10"/>
        <v>0</v>
      </c>
      <c r="J183" s="57">
        <f t="shared" si="10"/>
        <v>0</v>
      </c>
      <c r="K183" s="57">
        <v>0</v>
      </c>
      <c r="L183" s="57">
        <f t="shared" si="9"/>
        <v>0</v>
      </c>
      <c r="M183" s="57">
        <f t="shared" si="9"/>
        <v>0</v>
      </c>
      <c r="N183" s="57">
        <f t="shared" si="9"/>
        <v>0</v>
      </c>
      <c r="O183" s="57">
        <f t="shared" si="9"/>
        <v>0</v>
      </c>
      <c r="P183" s="57">
        <f t="shared" si="9"/>
        <v>0</v>
      </c>
      <c r="Q183" s="57">
        <f t="shared" si="9"/>
        <v>0</v>
      </c>
      <c r="R183" s="57">
        <f t="shared" si="9"/>
        <v>0</v>
      </c>
      <c r="S183" s="57">
        <f t="shared" si="9"/>
        <v>0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</row>
    <row r="184" spans="1:73" s="28" customFormat="1" x14ac:dyDescent="0.25">
      <c r="A184" s="73" t="s">
        <v>28</v>
      </c>
      <c r="B184" s="57">
        <v>0</v>
      </c>
      <c r="C184" s="57">
        <f t="shared" si="10"/>
        <v>0</v>
      </c>
      <c r="D184" s="57">
        <f t="shared" si="10"/>
        <v>0</v>
      </c>
      <c r="E184" s="57">
        <f t="shared" si="10"/>
        <v>0</v>
      </c>
      <c r="F184" s="57">
        <f t="shared" si="10"/>
        <v>0</v>
      </c>
      <c r="G184" s="57">
        <f t="shared" si="10"/>
        <v>0</v>
      </c>
      <c r="H184" s="57">
        <f t="shared" si="10"/>
        <v>0</v>
      </c>
      <c r="I184" s="57">
        <f t="shared" si="10"/>
        <v>0</v>
      </c>
      <c r="J184" s="57">
        <f t="shared" si="10"/>
        <v>0</v>
      </c>
      <c r="K184" s="57">
        <v>0</v>
      </c>
      <c r="L184" s="57">
        <f t="shared" si="9"/>
        <v>0</v>
      </c>
      <c r="M184" s="57">
        <f t="shared" si="9"/>
        <v>0</v>
      </c>
      <c r="N184" s="57">
        <f t="shared" si="9"/>
        <v>0</v>
      </c>
      <c r="O184" s="57">
        <f t="shared" si="9"/>
        <v>0</v>
      </c>
      <c r="P184" s="57">
        <f t="shared" si="9"/>
        <v>0</v>
      </c>
      <c r="Q184" s="57">
        <f t="shared" si="9"/>
        <v>0</v>
      </c>
      <c r="R184" s="57">
        <f t="shared" si="9"/>
        <v>0</v>
      </c>
      <c r="S184" s="57">
        <f t="shared" si="9"/>
        <v>0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</row>
    <row r="185" spans="1:73" s="28" customFormat="1" x14ac:dyDescent="0.25">
      <c r="A185" s="73" t="s">
        <v>36</v>
      </c>
      <c r="B185" s="57">
        <v>0</v>
      </c>
      <c r="C185" s="57">
        <f t="shared" si="10"/>
        <v>0</v>
      </c>
      <c r="D185" s="57">
        <f t="shared" si="10"/>
        <v>0</v>
      </c>
      <c r="E185" s="57">
        <f t="shared" si="10"/>
        <v>0</v>
      </c>
      <c r="F185" s="57">
        <f t="shared" si="10"/>
        <v>0</v>
      </c>
      <c r="G185" s="57">
        <f t="shared" si="10"/>
        <v>0</v>
      </c>
      <c r="H185" s="57">
        <f t="shared" si="10"/>
        <v>0</v>
      </c>
      <c r="I185" s="57">
        <f t="shared" si="10"/>
        <v>0</v>
      </c>
      <c r="J185" s="57">
        <f t="shared" si="10"/>
        <v>0</v>
      </c>
      <c r="K185" s="57">
        <v>0</v>
      </c>
      <c r="L185" s="57">
        <f t="shared" si="9"/>
        <v>0</v>
      </c>
      <c r="M185" s="57">
        <f t="shared" si="9"/>
        <v>0</v>
      </c>
      <c r="N185" s="57">
        <f t="shared" si="9"/>
        <v>0</v>
      </c>
      <c r="O185" s="57">
        <f t="shared" si="9"/>
        <v>0</v>
      </c>
      <c r="P185" s="57">
        <f t="shared" si="9"/>
        <v>0</v>
      </c>
      <c r="Q185" s="57">
        <f t="shared" si="9"/>
        <v>0</v>
      </c>
      <c r="R185" s="57">
        <f t="shared" si="9"/>
        <v>0</v>
      </c>
      <c r="S185" s="57">
        <f t="shared" si="9"/>
        <v>0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</row>
    <row r="186" spans="1:73" s="28" customFormat="1" x14ac:dyDescent="0.25">
      <c r="A186" s="73" t="s">
        <v>55</v>
      </c>
      <c r="B186" s="57">
        <v>0</v>
      </c>
      <c r="C186" s="57">
        <f t="shared" si="10"/>
        <v>0</v>
      </c>
      <c r="D186" s="57">
        <f t="shared" si="10"/>
        <v>0</v>
      </c>
      <c r="E186" s="57">
        <f t="shared" si="10"/>
        <v>0</v>
      </c>
      <c r="F186" s="57">
        <f t="shared" si="10"/>
        <v>0</v>
      </c>
      <c r="G186" s="57">
        <f t="shared" si="10"/>
        <v>0</v>
      </c>
      <c r="H186" s="57">
        <f t="shared" si="10"/>
        <v>0</v>
      </c>
      <c r="I186" s="57">
        <f t="shared" si="10"/>
        <v>0</v>
      </c>
      <c r="J186" s="57">
        <f t="shared" si="10"/>
        <v>0</v>
      </c>
      <c r="K186" s="57">
        <v>0</v>
      </c>
      <c r="L186" s="57">
        <f t="shared" si="9"/>
        <v>0</v>
      </c>
      <c r="M186" s="57">
        <f t="shared" si="9"/>
        <v>0</v>
      </c>
      <c r="N186" s="57">
        <f t="shared" si="9"/>
        <v>0</v>
      </c>
      <c r="O186" s="57">
        <f t="shared" si="9"/>
        <v>0</v>
      </c>
      <c r="P186" s="57">
        <f t="shared" si="9"/>
        <v>0</v>
      </c>
      <c r="Q186" s="57">
        <f t="shared" si="9"/>
        <v>0</v>
      </c>
      <c r="R186" s="57">
        <f t="shared" si="9"/>
        <v>0</v>
      </c>
      <c r="S186" s="57">
        <f t="shared" si="9"/>
        <v>0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</row>
    <row r="187" spans="1:73" s="28" customFormat="1" x14ac:dyDescent="0.25">
      <c r="A187" s="73" t="s">
        <v>47</v>
      </c>
      <c r="B187" s="57">
        <v>0</v>
      </c>
      <c r="C187" s="57">
        <f t="shared" si="10"/>
        <v>0</v>
      </c>
      <c r="D187" s="57">
        <f t="shared" si="10"/>
        <v>0</v>
      </c>
      <c r="E187" s="57">
        <f t="shared" si="10"/>
        <v>0</v>
      </c>
      <c r="F187" s="57">
        <f t="shared" si="10"/>
        <v>0</v>
      </c>
      <c r="G187" s="57">
        <f t="shared" si="10"/>
        <v>0</v>
      </c>
      <c r="H187" s="57">
        <f t="shared" si="10"/>
        <v>0</v>
      </c>
      <c r="I187" s="57">
        <f t="shared" si="10"/>
        <v>0</v>
      </c>
      <c r="J187" s="57">
        <f t="shared" si="10"/>
        <v>0</v>
      </c>
      <c r="K187" s="57">
        <v>0</v>
      </c>
      <c r="L187" s="57">
        <f t="shared" si="9"/>
        <v>0</v>
      </c>
      <c r="M187" s="57">
        <f t="shared" si="9"/>
        <v>0</v>
      </c>
      <c r="N187" s="57">
        <f t="shared" si="9"/>
        <v>0</v>
      </c>
      <c r="O187" s="57">
        <f t="shared" si="9"/>
        <v>0</v>
      </c>
      <c r="P187" s="57">
        <f t="shared" si="9"/>
        <v>0</v>
      </c>
      <c r="Q187" s="57">
        <f t="shared" si="9"/>
        <v>0</v>
      </c>
      <c r="R187" s="57">
        <f t="shared" si="9"/>
        <v>0</v>
      </c>
      <c r="S187" s="57">
        <f t="shared" si="9"/>
        <v>0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</row>
    <row r="188" spans="1:73" s="28" customFormat="1" x14ac:dyDescent="0.25">
      <c r="A188" s="73" t="s">
        <v>40</v>
      </c>
      <c r="B188" s="57">
        <v>0</v>
      </c>
      <c r="C188" s="57">
        <f t="shared" si="10"/>
        <v>0</v>
      </c>
      <c r="D188" s="57">
        <f t="shared" si="10"/>
        <v>0</v>
      </c>
      <c r="E188" s="57">
        <f t="shared" si="10"/>
        <v>0</v>
      </c>
      <c r="F188" s="57">
        <f t="shared" si="10"/>
        <v>0</v>
      </c>
      <c r="G188" s="57">
        <f t="shared" si="10"/>
        <v>0</v>
      </c>
      <c r="H188" s="57">
        <f t="shared" si="10"/>
        <v>0</v>
      </c>
      <c r="I188" s="57">
        <f t="shared" si="10"/>
        <v>0</v>
      </c>
      <c r="J188" s="57">
        <f t="shared" si="10"/>
        <v>0</v>
      </c>
      <c r="K188" s="57">
        <v>1</v>
      </c>
      <c r="L188" s="57">
        <f t="shared" si="9"/>
        <v>0</v>
      </c>
      <c r="M188" s="57">
        <f t="shared" si="9"/>
        <v>0</v>
      </c>
      <c r="N188" s="57">
        <f t="shared" si="9"/>
        <v>0</v>
      </c>
      <c r="O188" s="57">
        <f t="shared" si="9"/>
        <v>0</v>
      </c>
      <c r="P188" s="57">
        <f t="shared" si="9"/>
        <v>0</v>
      </c>
      <c r="Q188" s="57">
        <f t="shared" si="9"/>
        <v>0</v>
      </c>
      <c r="R188" s="57">
        <f t="shared" si="9"/>
        <v>0</v>
      </c>
      <c r="S188" s="57">
        <f t="shared" si="9"/>
        <v>0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</row>
    <row r="189" spans="1:73" s="28" customFormat="1" x14ac:dyDescent="0.25">
      <c r="A189" s="73" t="s">
        <v>31</v>
      </c>
      <c r="B189" s="57">
        <v>0</v>
      </c>
      <c r="C189" s="57">
        <f t="shared" si="10"/>
        <v>0</v>
      </c>
      <c r="D189" s="57">
        <f t="shared" si="10"/>
        <v>0</v>
      </c>
      <c r="E189" s="57">
        <f t="shared" si="10"/>
        <v>0</v>
      </c>
      <c r="F189" s="57">
        <f t="shared" si="10"/>
        <v>0</v>
      </c>
      <c r="G189" s="57">
        <f t="shared" si="10"/>
        <v>0</v>
      </c>
      <c r="H189" s="57">
        <f t="shared" si="10"/>
        <v>0</v>
      </c>
      <c r="I189" s="57">
        <f t="shared" si="10"/>
        <v>0</v>
      </c>
      <c r="J189" s="57">
        <f t="shared" si="10"/>
        <v>0</v>
      </c>
      <c r="K189" s="57">
        <v>0</v>
      </c>
      <c r="L189" s="57">
        <f t="shared" si="9"/>
        <v>0</v>
      </c>
      <c r="M189" s="57">
        <f t="shared" si="9"/>
        <v>0</v>
      </c>
      <c r="N189" s="57">
        <f t="shared" si="9"/>
        <v>0</v>
      </c>
      <c r="O189" s="57">
        <f t="shared" si="9"/>
        <v>0</v>
      </c>
      <c r="P189" s="57">
        <f t="shared" si="9"/>
        <v>0</v>
      </c>
      <c r="Q189" s="57">
        <f t="shared" si="9"/>
        <v>0</v>
      </c>
      <c r="R189" s="57">
        <f t="shared" si="9"/>
        <v>0</v>
      </c>
      <c r="S189" s="57">
        <f t="shared" si="9"/>
        <v>0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</row>
    <row r="190" spans="1:73" s="28" customFormat="1" x14ac:dyDescent="0.25">
      <c r="A190" s="73" t="s">
        <v>44</v>
      </c>
      <c r="B190" s="57">
        <v>0</v>
      </c>
      <c r="C190" s="57">
        <f t="shared" si="10"/>
        <v>0</v>
      </c>
      <c r="D190" s="57">
        <f t="shared" si="10"/>
        <v>0</v>
      </c>
      <c r="E190" s="57">
        <f t="shared" si="10"/>
        <v>0</v>
      </c>
      <c r="F190" s="57">
        <f t="shared" si="10"/>
        <v>0</v>
      </c>
      <c r="G190" s="57">
        <f t="shared" si="10"/>
        <v>0</v>
      </c>
      <c r="H190" s="57">
        <f t="shared" si="10"/>
        <v>0</v>
      </c>
      <c r="I190" s="57">
        <f t="shared" si="10"/>
        <v>0</v>
      </c>
      <c r="J190" s="57">
        <f t="shared" si="10"/>
        <v>0</v>
      </c>
      <c r="K190" s="57">
        <v>0</v>
      </c>
      <c r="L190" s="57">
        <f t="shared" ref="L190:S209" si="11">$B190</f>
        <v>0</v>
      </c>
      <c r="M190" s="57">
        <f t="shared" si="11"/>
        <v>0</v>
      </c>
      <c r="N190" s="57">
        <f t="shared" si="11"/>
        <v>0</v>
      </c>
      <c r="O190" s="57">
        <f t="shared" si="11"/>
        <v>0</v>
      </c>
      <c r="P190" s="57">
        <f t="shared" si="11"/>
        <v>0</v>
      </c>
      <c r="Q190" s="57">
        <f t="shared" si="11"/>
        <v>0</v>
      </c>
      <c r="R190" s="57">
        <f t="shared" si="11"/>
        <v>0</v>
      </c>
      <c r="S190" s="57">
        <f t="shared" si="11"/>
        <v>0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</row>
    <row r="191" spans="1:73" s="28" customFormat="1" x14ac:dyDescent="0.25">
      <c r="A191" s="73" t="s">
        <v>38</v>
      </c>
      <c r="B191" s="57">
        <v>0</v>
      </c>
      <c r="C191" s="57">
        <f t="shared" ref="C191:J209" si="12">$B191</f>
        <v>0</v>
      </c>
      <c r="D191" s="57">
        <f t="shared" si="12"/>
        <v>0</v>
      </c>
      <c r="E191" s="57">
        <f t="shared" si="12"/>
        <v>0</v>
      </c>
      <c r="F191" s="57">
        <f t="shared" si="12"/>
        <v>0</v>
      </c>
      <c r="G191" s="57">
        <f t="shared" si="12"/>
        <v>0</v>
      </c>
      <c r="H191" s="57">
        <f t="shared" si="12"/>
        <v>0</v>
      </c>
      <c r="I191" s="57">
        <f t="shared" si="12"/>
        <v>0</v>
      </c>
      <c r="J191" s="57">
        <f t="shared" si="12"/>
        <v>0</v>
      </c>
      <c r="K191" s="57">
        <v>0</v>
      </c>
      <c r="L191" s="57">
        <f t="shared" si="11"/>
        <v>0</v>
      </c>
      <c r="M191" s="57">
        <f t="shared" si="11"/>
        <v>0</v>
      </c>
      <c r="N191" s="57">
        <f t="shared" si="11"/>
        <v>0</v>
      </c>
      <c r="O191" s="57">
        <f t="shared" si="11"/>
        <v>0</v>
      </c>
      <c r="P191" s="57">
        <f t="shared" si="11"/>
        <v>0</v>
      </c>
      <c r="Q191" s="57">
        <f t="shared" si="11"/>
        <v>0</v>
      </c>
      <c r="R191" s="57">
        <f t="shared" si="11"/>
        <v>0</v>
      </c>
      <c r="S191" s="57">
        <f t="shared" si="11"/>
        <v>0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</row>
    <row r="192" spans="1:73" s="28" customFormat="1" x14ac:dyDescent="0.25">
      <c r="A192" s="73" t="s">
        <v>51</v>
      </c>
      <c r="B192" s="57">
        <v>0</v>
      </c>
      <c r="C192" s="57">
        <f t="shared" si="12"/>
        <v>0</v>
      </c>
      <c r="D192" s="57">
        <f t="shared" si="12"/>
        <v>0</v>
      </c>
      <c r="E192" s="57">
        <f t="shared" si="12"/>
        <v>0</v>
      </c>
      <c r="F192" s="57">
        <f t="shared" si="12"/>
        <v>0</v>
      </c>
      <c r="G192" s="57">
        <f t="shared" si="12"/>
        <v>0</v>
      </c>
      <c r="H192" s="57">
        <f t="shared" si="12"/>
        <v>0</v>
      </c>
      <c r="I192" s="57">
        <f t="shared" si="12"/>
        <v>0</v>
      </c>
      <c r="J192" s="57">
        <f t="shared" si="12"/>
        <v>0</v>
      </c>
      <c r="K192" s="57">
        <v>0</v>
      </c>
      <c r="L192" s="57">
        <f t="shared" si="11"/>
        <v>0</v>
      </c>
      <c r="M192" s="57">
        <f t="shared" si="11"/>
        <v>0</v>
      </c>
      <c r="N192" s="57">
        <f t="shared" si="11"/>
        <v>0</v>
      </c>
      <c r="O192" s="57">
        <f t="shared" si="11"/>
        <v>0</v>
      </c>
      <c r="P192" s="57">
        <f t="shared" si="11"/>
        <v>0</v>
      </c>
      <c r="Q192" s="57">
        <f t="shared" si="11"/>
        <v>0</v>
      </c>
      <c r="R192" s="57">
        <f t="shared" si="11"/>
        <v>0</v>
      </c>
      <c r="S192" s="57">
        <f t="shared" si="11"/>
        <v>0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</row>
    <row r="193" spans="1:73" s="28" customFormat="1" x14ac:dyDescent="0.25">
      <c r="A193" s="73" t="s">
        <v>53</v>
      </c>
      <c r="B193" s="57">
        <v>0</v>
      </c>
      <c r="C193" s="57">
        <f t="shared" si="12"/>
        <v>0</v>
      </c>
      <c r="D193" s="57">
        <f t="shared" si="12"/>
        <v>0</v>
      </c>
      <c r="E193" s="57">
        <f t="shared" si="12"/>
        <v>0</v>
      </c>
      <c r="F193" s="57">
        <f t="shared" si="12"/>
        <v>0</v>
      </c>
      <c r="G193" s="57">
        <f t="shared" si="12"/>
        <v>0</v>
      </c>
      <c r="H193" s="57">
        <f t="shared" si="12"/>
        <v>0</v>
      </c>
      <c r="I193" s="57">
        <f t="shared" si="12"/>
        <v>0</v>
      </c>
      <c r="J193" s="57">
        <f t="shared" si="12"/>
        <v>0</v>
      </c>
      <c r="K193" s="57">
        <v>0</v>
      </c>
      <c r="L193" s="57">
        <f t="shared" si="11"/>
        <v>0</v>
      </c>
      <c r="M193" s="57">
        <f t="shared" si="11"/>
        <v>0</v>
      </c>
      <c r="N193" s="57">
        <f t="shared" si="11"/>
        <v>0</v>
      </c>
      <c r="O193" s="57">
        <f t="shared" si="11"/>
        <v>0</v>
      </c>
      <c r="P193" s="57">
        <f t="shared" si="11"/>
        <v>0</v>
      </c>
      <c r="Q193" s="57">
        <f t="shared" si="11"/>
        <v>0</v>
      </c>
      <c r="R193" s="57">
        <f t="shared" si="11"/>
        <v>0</v>
      </c>
      <c r="S193" s="57">
        <f t="shared" si="11"/>
        <v>0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</row>
    <row r="194" spans="1:73" s="28" customFormat="1" x14ac:dyDescent="0.25">
      <c r="A194" s="73" t="s">
        <v>34</v>
      </c>
      <c r="B194" s="57">
        <v>0</v>
      </c>
      <c r="C194" s="57">
        <f t="shared" si="12"/>
        <v>0</v>
      </c>
      <c r="D194" s="57">
        <f t="shared" si="12"/>
        <v>0</v>
      </c>
      <c r="E194" s="57">
        <f t="shared" si="12"/>
        <v>0</v>
      </c>
      <c r="F194" s="57">
        <f t="shared" si="12"/>
        <v>0</v>
      </c>
      <c r="G194" s="57">
        <f t="shared" si="12"/>
        <v>0</v>
      </c>
      <c r="H194" s="57">
        <f t="shared" si="12"/>
        <v>0</v>
      </c>
      <c r="I194" s="57">
        <f t="shared" si="12"/>
        <v>0</v>
      </c>
      <c r="J194" s="57">
        <f t="shared" si="12"/>
        <v>0</v>
      </c>
      <c r="K194" s="57">
        <v>0</v>
      </c>
      <c r="L194" s="57">
        <f t="shared" si="11"/>
        <v>0</v>
      </c>
      <c r="M194" s="57">
        <f t="shared" si="11"/>
        <v>0</v>
      </c>
      <c r="N194" s="57">
        <f t="shared" si="11"/>
        <v>0</v>
      </c>
      <c r="O194" s="57">
        <f t="shared" si="11"/>
        <v>0</v>
      </c>
      <c r="P194" s="57">
        <f t="shared" si="11"/>
        <v>0</v>
      </c>
      <c r="Q194" s="57">
        <f t="shared" si="11"/>
        <v>0</v>
      </c>
      <c r="R194" s="57">
        <f t="shared" si="11"/>
        <v>0</v>
      </c>
      <c r="S194" s="57">
        <f t="shared" si="11"/>
        <v>0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</row>
    <row r="195" spans="1:73" s="28" customFormat="1" x14ac:dyDescent="0.25">
      <c r="A195" s="73" t="s">
        <v>27</v>
      </c>
      <c r="B195" s="57">
        <v>0</v>
      </c>
      <c r="C195" s="57">
        <f t="shared" si="12"/>
        <v>0</v>
      </c>
      <c r="D195" s="57">
        <f t="shared" si="12"/>
        <v>0</v>
      </c>
      <c r="E195" s="57">
        <f t="shared" si="12"/>
        <v>0</v>
      </c>
      <c r="F195" s="57">
        <f t="shared" si="12"/>
        <v>0</v>
      </c>
      <c r="G195" s="57">
        <f t="shared" si="12"/>
        <v>0</v>
      </c>
      <c r="H195" s="57">
        <f t="shared" si="12"/>
        <v>0</v>
      </c>
      <c r="I195" s="57">
        <f t="shared" si="12"/>
        <v>0</v>
      </c>
      <c r="J195" s="57">
        <f t="shared" si="12"/>
        <v>0</v>
      </c>
      <c r="K195" s="57">
        <v>0</v>
      </c>
      <c r="L195" s="57">
        <f t="shared" si="11"/>
        <v>0</v>
      </c>
      <c r="M195" s="57">
        <f t="shared" si="11"/>
        <v>0</v>
      </c>
      <c r="N195" s="57">
        <f t="shared" si="11"/>
        <v>0</v>
      </c>
      <c r="O195" s="57">
        <f t="shared" si="11"/>
        <v>0</v>
      </c>
      <c r="P195" s="57">
        <f t="shared" si="11"/>
        <v>0</v>
      </c>
      <c r="Q195" s="57">
        <f t="shared" si="11"/>
        <v>0</v>
      </c>
      <c r="R195" s="57">
        <f t="shared" si="11"/>
        <v>0</v>
      </c>
      <c r="S195" s="57">
        <f t="shared" si="11"/>
        <v>0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</row>
    <row r="196" spans="1:73" s="28" customFormat="1" x14ac:dyDescent="0.25">
      <c r="A196" s="73" t="s">
        <v>32</v>
      </c>
      <c r="B196" s="57">
        <v>0</v>
      </c>
      <c r="C196" s="57">
        <f t="shared" si="12"/>
        <v>0</v>
      </c>
      <c r="D196" s="57">
        <f t="shared" si="12"/>
        <v>0</v>
      </c>
      <c r="E196" s="57">
        <f t="shared" si="12"/>
        <v>0</v>
      </c>
      <c r="F196" s="57">
        <f t="shared" si="12"/>
        <v>0</v>
      </c>
      <c r="G196" s="57">
        <f t="shared" si="12"/>
        <v>0</v>
      </c>
      <c r="H196" s="57">
        <f t="shared" si="12"/>
        <v>0</v>
      </c>
      <c r="I196" s="57">
        <f t="shared" si="12"/>
        <v>0</v>
      </c>
      <c r="J196" s="57">
        <f t="shared" si="12"/>
        <v>0</v>
      </c>
      <c r="K196" s="57">
        <v>0</v>
      </c>
      <c r="L196" s="57">
        <f t="shared" si="11"/>
        <v>0</v>
      </c>
      <c r="M196" s="57">
        <f t="shared" si="11"/>
        <v>0</v>
      </c>
      <c r="N196" s="57">
        <f t="shared" si="11"/>
        <v>0</v>
      </c>
      <c r="O196" s="57">
        <f t="shared" si="11"/>
        <v>0</v>
      </c>
      <c r="P196" s="57">
        <f t="shared" si="11"/>
        <v>0</v>
      </c>
      <c r="Q196" s="57">
        <f t="shared" si="11"/>
        <v>0</v>
      </c>
      <c r="R196" s="57">
        <f t="shared" si="11"/>
        <v>0</v>
      </c>
      <c r="S196" s="57">
        <f t="shared" si="11"/>
        <v>0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</row>
    <row r="197" spans="1:73" s="28" customFormat="1" x14ac:dyDescent="0.25">
      <c r="A197" s="73" t="s">
        <v>52</v>
      </c>
      <c r="B197" s="57">
        <v>0</v>
      </c>
      <c r="C197" s="57">
        <f t="shared" si="12"/>
        <v>0</v>
      </c>
      <c r="D197" s="57">
        <f t="shared" si="12"/>
        <v>0</v>
      </c>
      <c r="E197" s="57">
        <f t="shared" si="12"/>
        <v>0</v>
      </c>
      <c r="F197" s="57">
        <f t="shared" si="12"/>
        <v>0</v>
      </c>
      <c r="G197" s="57">
        <f t="shared" si="12"/>
        <v>0</v>
      </c>
      <c r="H197" s="57">
        <f t="shared" si="12"/>
        <v>0</v>
      </c>
      <c r="I197" s="57">
        <f t="shared" si="12"/>
        <v>0</v>
      </c>
      <c r="J197" s="57">
        <f t="shared" si="12"/>
        <v>0</v>
      </c>
      <c r="K197" s="57">
        <v>0</v>
      </c>
      <c r="L197" s="57">
        <f t="shared" si="11"/>
        <v>0</v>
      </c>
      <c r="M197" s="57">
        <f t="shared" si="11"/>
        <v>0</v>
      </c>
      <c r="N197" s="57">
        <f t="shared" si="11"/>
        <v>0</v>
      </c>
      <c r="O197" s="57">
        <f t="shared" si="11"/>
        <v>0</v>
      </c>
      <c r="P197" s="57">
        <f t="shared" si="11"/>
        <v>0</v>
      </c>
      <c r="Q197" s="57">
        <f t="shared" si="11"/>
        <v>0</v>
      </c>
      <c r="R197" s="57">
        <f t="shared" si="11"/>
        <v>0</v>
      </c>
      <c r="S197" s="57">
        <f t="shared" si="11"/>
        <v>0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</row>
    <row r="198" spans="1:73" s="28" customFormat="1" x14ac:dyDescent="0.25">
      <c r="A198" s="73" t="s">
        <v>41</v>
      </c>
      <c r="B198" s="57">
        <v>0</v>
      </c>
      <c r="C198" s="57">
        <f t="shared" si="12"/>
        <v>0</v>
      </c>
      <c r="D198" s="57">
        <f t="shared" si="12"/>
        <v>0</v>
      </c>
      <c r="E198" s="57">
        <f t="shared" si="12"/>
        <v>0</v>
      </c>
      <c r="F198" s="57">
        <f t="shared" si="12"/>
        <v>0</v>
      </c>
      <c r="G198" s="57">
        <f t="shared" si="12"/>
        <v>0</v>
      </c>
      <c r="H198" s="57">
        <f t="shared" si="12"/>
        <v>0</v>
      </c>
      <c r="I198" s="57">
        <f t="shared" si="12"/>
        <v>0</v>
      </c>
      <c r="J198" s="57">
        <f t="shared" si="12"/>
        <v>0</v>
      </c>
      <c r="K198" s="57">
        <v>0</v>
      </c>
      <c r="L198" s="57">
        <f t="shared" si="11"/>
        <v>0</v>
      </c>
      <c r="M198" s="57">
        <f t="shared" si="11"/>
        <v>0</v>
      </c>
      <c r="N198" s="57">
        <f t="shared" si="11"/>
        <v>0</v>
      </c>
      <c r="O198" s="57">
        <f t="shared" si="11"/>
        <v>0</v>
      </c>
      <c r="P198" s="57">
        <f t="shared" si="11"/>
        <v>0</v>
      </c>
      <c r="Q198" s="57">
        <f t="shared" si="11"/>
        <v>0</v>
      </c>
      <c r="R198" s="57">
        <f t="shared" si="11"/>
        <v>0</v>
      </c>
      <c r="S198" s="57">
        <f t="shared" si="11"/>
        <v>0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</row>
    <row r="199" spans="1:73" s="28" customFormat="1" x14ac:dyDescent="0.25">
      <c r="A199" s="73" t="s">
        <v>46</v>
      </c>
      <c r="B199" s="57">
        <v>0</v>
      </c>
      <c r="C199" s="57">
        <f t="shared" si="12"/>
        <v>0</v>
      </c>
      <c r="D199" s="57">
        <f t="shared" si="12"/>
        <v>0</v>
      </c>
      <c r="E199" s="57">
        <f t="shared" si="12"/>
        <v>0</v>
      </c>
      <c r="F199" s="57">
        <f t="shared" si="12"/>
        <v>0</v>
      </c>
      <c r="G199" s="57">
        <f t="shared" si="12"/>
        <v>0</v>
      </c>
      <c r="H199" s="57">
        <f t="shared" si="12"/>
        <v>0</v>
      </c>
      <c r="I199" s="57">
        <f t="shared" si="12"/>
        <v>0</v>
      </c>
      <c r="J199" s="57">
        <f t="shared" si="12"/>
        <v>0</v>
      </c>
      <c r="K199" s="57">
        <v>0</v>
      </c>
      <c r="L199" s="57">
        <f t="shared" si="11"/>
        <v>0</v>
      </c>
      <c r="M199" s="57">
        <f t="shared" si="11"/>
        <v>0</v>
      </c>
      <c r="N199" s="57">
        <f t="shared" si="11"/>
        <v>0</v>
      </c>
      <c r="O199" s="57">
        <f t="shared" si="11"/>
        <v>0</v>
      </c>
      <c r="P199" s="57">
        <f t="shared" si="11"/>
        <v>0</v>
      </c>
      <c r="Q199" s="57">
        <f t="shared" si="11"/>
        <v>0</v>
      </c>
      <c r="R199" s="57">
        <f t="shared" si="11"/>
        <v>0</v>
      </c>
      <c r="S199" s="57">
        <f t="shared" si="11"/>
        <v>0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</row>
    <row r="200" spans="1:73" s="28" customFormat="1" x14ac:dyDescent="0.25">
      <c r="A200" s="73" t="s">
        <v>29</v>
      </c>
      <c r="B200" s="57">
        <v>0</v>
      </c>
      <c r="C200" s="57">
        <f t="shared" si="12"/>
        <v>0</v>
      </c>
      <c r="D200" s="57">
        <f t="shared" si="12"/>
        <v>0</v>
      </c>
      <c r="E200" s="57">
        <f t="shared" si="12"/>
        <v>0</v>
      </c>
      <c r="F200" s="57">
        <f t="shared" si="12"/>
        <v>0</v>
      </c>
      <c r="G200" s="57">
        <f t="shared" si="12"/>
        <v>0</v>
      </c>
      <c r="H200" s="57">
        <f t="shared" si="12"/>
        <v>0</v>
      </c>
      <c r="I200" s="57">
        <f t="shared" si="12"/>
        <v>0</v>
      </c>
      <c r="J200" s="57">
        <f t="shared" si="12"/>
        <v>0</v>
      </c>
      <c r="K200" s="57">
        <v>0</v>
      </c>
      <c r="L200" s="57">
        <f t="shared" si="11"/>
        <v>0</v>
      </c>
      <c r="M200" s="57">
        <f t="shared" si="11"/>
        <v>0</v>
      </c>
      <c r="N200" s="57">
        <f t="shared" si="11"/>
        <v>0</v>
      </c>
      <c r="O200" s="57">
        <f t="shared" si="11"/>
        <v>0</v>
      </c>
      <c r="P200" s="57">
        <f t="shared" si="11"/>
        <v>0</v>
      </c>
      <c r="Q200" s="57">
        <f t="shared" si="11"/>
        <v>0</v>
      </c>
      <c r="R200" s="57">
        <f t="shared" si="11"/>
        <v>0</v>
      </c>
      <c r="S200" s="57">
        <f t="shared" si="11"/>
        <v>0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</row>
    <row r="201" spans="1:73" s="28" customFormat="1" x14ac:dyDescent="0.25">
      <c r="A201" s="73" t="s">
        <v>45</v>
      </c>
      <c r="B201" s="57">
        <v>0</v>
      </c>
      <c r="C201" s="57">
        <f t="shared" si="12"/>
        <v>0</v>
      </c>
      <c r="D201" s="57">
        <f t="shared" si="12"/>
        <v>0</v>
      </c>
      <c r="E201" s="57">
        <f t="shared" si="12"/>
        <v>0</v>
      </c>
      <c r="F201" s="57">
        <f t="shared" si="12"/>
        <v>0</v>
      </c>
      <c r="G201" s="57">
        <f t="shared" si="12"/>
        <v>0</v>
      </c>
      <c r="H201" s="57">
        <f t="shared" si="12"/>
        <v>0</v>
      </c>
      <c r="I201" s="57">
        <f t="shared" si="12"/>
        <v>0</v>
      </c>
      <c r="J201" s="57">
        <f t="shared" si="12"/>
        <v>0</v>
      </c>
      <c r="K201" s="57">
        <v>0</v>
      </c>
      <c r="L201" s="57">
        <f t="shared" si="11"/>
        <v>0</v>
      </c>
      <c r="M201" s="57">
        <f t="shared" si="11"/>
        <v>0</v>
      </c>
      <c r="N201" s="57">
        <f t="shared" si="11"/>
        <v>0</v>
      </c>
      <c r="O201" s="57">
        <f t="shared" si="11"/>
        <v>0</v>
      </c>
      <c r="P201" s="57">
        <f t="shared" si="11"/>
        <v>0</v>
      </c>
      <c r="Q201" s="57">
        <f t="shared" si="11"/>
        <v>0</v>
      </c>
      <c r="R201" s="57">
        <f t="shared" si="11"/>
        <v>0</v>
      </c>
      <c r="S201" s="57">
        <f t="shared" si="11"/>
        <v>0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</row>
    <row r="202" spans="1:73" s="28" customFormat="1" x14ac:dyDescent="0.25">
      <c r="A202" s="73" t="s">
        <v>39</v>
      </c>
      <c r="B202" s="57">
        <v>0</v>
      </c>
      <c r="C202" s="57">
        <f t="shared" si="12"/>
        <v>0</v>
      </c>
      <c r="D202" s="57">
        <f t="shared" si="12"/>
        <v>0</v>
      </c>
      <c r="E202" s="57">
        <f t="shared" si="12"/>
        <v>0</v>
      </c>
      <c r="F202" s="57">
        <f t="shared" si="12"/>
        <v>0</v>
      </c>
      <c r="G202" s="57">
        <f t="shared" si="12"/>
        <v>0</v>
      </c>
      <c r="H202" s="57">
        <f t="shared" si="12"/>
        <v>0</v>
      </c>
      <c r="I202" s="57">
        <f t="shared" si="12"/>
        <v>0</v>
      </c>
      <c r="J202" s="57">
        <f t="shared" si="12"/>
        <v>0</v>
      </c>
      <c r="K202" s="57">
        <v>0</v>
      </c>
      <c r="L202" s="57">
        <f t="shared" si="11"/>
        <v>0</v>
      </c>
      <c r="M202" s="57">
        <f t="shared" si="11"/>
        <v>0</v>
      </c>
      <c r="N202" s="57">
        <f t="shared" si="11"/>
        <v>0</v>
      </c>
      <c r="O202" s="57">
        <f t="shared" si="11"/>
        <v>0</v>
      </c>
      <c r="P202" s="57">
        <f t="shared" si="11"/>
        <v>0</v>
      </c>
      <c r="Q202" s="57">
        <f t="shared" si="11"/>
        <v>0</v>
      </c>
      <c r="R202" s="57">
        <f t="shared" si="11"/>
        <v>0</v>
      </c>
      <c r="S202" s="57">
        <f t="shared" si="11"/>
        <v>0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</row>
    <row r="203" spans="1:73" s="28" customFormat="1" x14ac:dyDescent="0.25">
      <c r="A203" s="73" t="s">
        <v>56</v>
      </c>
      <c r="B203" s="57">
        <v>0</v>
      </c>
      <c r="C203" s="57">
        <f t="shared" si="12"/>
        <v>0</v>
      </c>
      <c r="D203" s="57">
        <f t="shared" si="12"/>
        <v>0</v>
      </c>
      <c r="E203" s="57">
        <f t="shared" si="12"/>
        <v>0</v>
      </c>
      <c r="F203" s="57">
        <f t="shared" si="12"/>
        <v>0</v>
      </c>
      <c r="G203" s="57">
        <f t="shared" si="12"/>
        <v>0</v>
      </c>
      <c r="H203" s="57">
        <f t="shared" si="12"/>
        <v>0</v>
      </c>
      <c r="I203" s="57">
        <f t="shared" si="12"/>
        <v>0</v>
      </c>
      <c r="J203" s="57">
        <f t="shared" si="12"/>
        <v>0</v>
      </c>
      <c r="K203" s="57">
        <v>0</v>
      </c>
      <c r="L203" s="57">
        <f t="shared" si="11"/>
        <v>0</v>
      </c>
      <c r="M203" s="57">
        <f t="shared" si="11"/>
        <v>0</v>
      </c>
      <c r="N203" s="57">
        <f t="shared" si="11"/>
        <v>0</v>
      </c>
      <c r="O203" s="57">
        <f t="shared" si="11"/>
        <v>0</v>
      </c>
      <c r="P203" s="57">
        <f t="shared" si="11"/>
        <v>0</v>
      </c>
      <c r="Q203" s="57">
        <f t="shared" si="11"/>
        <v>0</v>
      </c>
      <c r="R203" s="57">
        <f t="shared" si="11"/>
        <v>0</v>
      </c>
      <c r="S203" s="57">
        <f t="shared" si="11"/>
        <v>0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</row>
    <row r="204" spans="1:73" s="28" customFormat="1" x14ac:dyDescent="0.25">
      <c r="A204" s="73" t="s">
        <v>26</v>
      </c>
      <c r="B204" s="57">
        <v>0</v>
      </c>
      <c r="C204" s="57">
        <f t="shared" si="12"/>
        <v>0</v>
      </c>
      <c r="D204" s="57">
        <f t="shared" si="12"/>
        <v>0</v>
      </c>
      <c r="E204" s="57">
        <f t="shared" si="12"/>
        <v>0</v>
      </c>
      <c r="F204" s="57">
        <f t="shared" si="12"/>
        <v>0</v>
      </c>
      <c r="G204" s="57">
        <f t="shared" si="12"/>
        <v>0</v>
      </c>
      <c r="H204" s="57">
        <f t="shared" si="12"/>
        <v>0</v>
      </c>
      <c r="I204" s="57">
        <f t="shared" si="12"/>
        <v>0</v>
      </c>
      <c r="J204" s="57">
        <f t="shared" si="12"/>
        <v>0</v>
      </c>
      <c r="K204" s="57">
        <v>0</v>
      </c>
      <c r="L204" s="57">
        <f t="shared" si="11"/>
        <v>0</v>
      </c>
      <c r="M204" s="57">
        <f t="shared" si="11"/>
        <v>0</v>
      </c>
      <c r="N204" s="57">
        <f t="shared" si="11"/>
        <v>0</v>
      </c>
      <c r="O204" s="57">
        <f t="shared" si="11"/>
        <v>0</v>
      </c>
      <c r="P204" s="57">
        <f t="shared" si="11"/>
        <v>0</v>
      </c>
      <c r="Q204" s="57">
        <f t="shared" si="11"/>
        <v>0</v>
      </c>
      <c r="R204" s="57">
        <f t="shared" si="11"/>
        <v>0</v>
      </c>
      <c r="S204" s="57">
        <f t="shared" si="11"/>
        <v>0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</row>
    <row r="205" spans="1:73" s="28" customFormat="1" x14ac:dyDescent="0.25">
      <c r="A205" s="24" t="s">
        <v>65</v>
      </c>
      <c r="B205" s="57">
        <v>0</v>
      </c>
      <c r="C205" s="57">
        <f t="shared" si="12"/>
        <v>0</v>
      </c>
      <c r="D205" s="57">
        <f t="shared" si="12"/>
        <v>0</v>
      </c>
      <c r="E205" s="57">
        <f t="shared" si="12"/>
        <v>0</v>
      </c>
      <c r="F205" s="57">
        <f t="shared" si="12"/>
        <v>0</v>
      </c>
      <c r="G205" s="57">
        <f t="shared" si="12"/>
        <v>0</v>
      </c>
      <c r="H205" s="57">
        <f t="shared" si="12"/>
        <v>0</v>
      </c>
      <c r="I205" s="57">
        <f t="shared" si="12"/>
        <v>0</v>
      </c>
      <c r="J205" s="57">
        <f t="shared" si="12"/>
        <v>0</v>
      </c>
      <c r="K205" s="57">
        <v>0</v>
      </c>
      <c r="L205" s="57">
        <f t="shared" si="11"/>
        <v>0</v>
      </c>
      <c r="M205" s="57">
        <f t="shared" si="11"/>
        <v>0</v>
      </c>
      <c r="N205" s="57">
        <f t="shared" si="11"/>
        <v>0</v>
      </c>
      <c r="O205" s="57">
        <f t="shared" si="11"/>
        <v>0</v>
      </c>
      <c r="P205" s="57">
        <f t="shared" si="11"/>
        <v>0</v>
      </c>
      <c r="Q205" s="57">
        <f t="shared" si="11"/>
        <v>0</v>
      </c>
      <c r="R205" s="57">
        <f t="shared" si="11"/>
        <v>0</v>
      </c>
      <c r="S205" s="57">
        <f t="shared" si="11"/>
        <v>0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</row>
    <row r="206" spans="1:73" s="28" customFormat="1" x14ac:dyDescent="0.25">
      <c r="A206" s="24" t="s">
        <v>67</v>
      </c>
      <c r="B206" s="57">
        <v>0</v>
      </c>
      <c r="C206" s="57">
        <f t="shared" si="12"/>
        <v>0</v>
      </c>
      <c r="D206" s="57">
        <f t="shared" si="12"/>
        <v>0</v>
      </c>
      <c r="E206" s="57">
        <f t="shared" si="12"/>
        <v>0</v>
      </c>
      <c r="F206" s="57">
        <f t="shared" si="12"/>
        <v>0</v>
      </c>
      <c r="G206" s="57">
        <f t="shared" si="12"/>
        <v>0</v>
      </c>
      <c r="H206" s="57">
        <f t="shared" si="12"/>
        <v>0</v>
      </c>
      <c r="I206" s="57">
        <f t="shared" si="12"/>
        <v>0</v>
      </c>
      <c r="J206" s="57">
        <f t="shared" si="12"/>
        <v>0</v>
      </c>
      <c r="K206" s="57">
        <v>0</v>
      </c>
      <c r="L206" s="57">
        <f t="shared" si="11"/>
        <v>0</v>
      </c>
      <c r="M206" s="57">
        <f t="shared" si="11"/>
        <v>0</v>
      </c>
      <c r="N206" s="57">
        <f t="shared" si="11"/>
        <v>0</v>
      </c>
      <c r="O206" s="57">
        <f t="shared" si="11"/>
        <v>0</v>
      </c>
      <c r="P206" s="57">
        <f t="shared" si="11"/>
        <v>0</v>
      </c>
      <c r="Q206" s="57">
        <f t="shared" si="11"/>
        <v>0</v>
      </c>
      <c r="R206" s="57">
        <f t="shared" si="11"/>
        <v>0</v>
      </c>
      <c r="S206" s="57">
        <f t="shared" si="11"/>
        <v>0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</row>
    <row r="207" spans="1:73" s="28" customFormat="1" x14ac:dyDescent="0.25">
      <c r="A207" s="24" t="s">
        <v>66</v>
      </c>
      <c r="B207" s="57">
        <v>0</v>
      </c>
      <c r="C207" s="57">
        <f t="shared" si="12"/>
        <v>0</v>
      </c>
      <c r="D207" s="57">
        <f t="shared" si="12"/>
        <v>0</v>
      </c>
      <c r="E207" s="57">
        <f t="shared" si="12"/>
        <v>0</v>
      </c>
      <c r="F207" s="57">
        <f t="shared" si="12"/>
        <v>0</v>
      </c>
      <c r="G207" s="57">
        <f t="shared" si="12"/>
        <v>0</v>
      </c>
      <c r="H207" s="57">
        <f t="shared" si="12"/>
        <v>0</v>
      </c>
      <c r="I207" s="57">
        <f t="shared" si="12"/>
        <v>0</v>
      </c>
      <c r="J207" s="57">
        <f t="shared" si="12"/>
        <v>0</v>
      </c>
      <c r="K207" s="57">
        <v>0</v>
      </c>
      <c r="L207" s="57">
        <f t="shared" si="11"/>
        <v>0</v>
      </c>
      <c r="M207" s="57">
        <f t="shared" si="11"/>
        <v>0</v>
      </c>
      <c r="N207" s="57">
        <f t="shared" si="11"/>
        <v>0</v>
      </c>
      <c r="O207" s="57">
        <f t="shared" si="11"/>
        <v>0</v>
      </c>
      <c r="P207" s="57">
        <f t="shared" si="11"/>
        <v>0</v>
      </c>
      <c r="Q207" s="57">
        <f t="shared" si="11"/>
        <v>0</v>
      </c>
      <c r="R207" s="57">
        <f t="shared" si="11"/>
        <v>0</v>
      </c>
      <c r="S207" s="57">
        <f t="shared" si="11"/>
        <v>0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</row>
    <row r="208" spans="1:73" s="28" customFormat="1" x14ac:dyDescent="0.25">
      <c r="A208" s="24" t="s">
        <v>64</v>
      </c>
      <c r="B208" s="57">
        <v>0</v>
      </c>
      <c r="C208" s="57">
        <f t="shared" si="12"/>
        <v>0</v>
      </c>
      <c r="D208" s="57">
        <f t="shared" si="12"/>
        <v>0</v>
      </c>
      <c r="E208" s="57">
        <f t="shared" si="12"/>
        <v>0</v>
      </c>
      <c r="F208" s="57">
        <f t="shared" si="12"/>
        <v>0</v>
      </c>
      <c r="G208" s="57">
        <f t="shared" si="12"/>
        <v>0</v>
      </c>
      <c r="H208" s="57">
        <f t="shared" si="12"/>
        <v>0</v>
      </c>
      <c r="I208" s="57">
        <f t="shared" si="12"/>
        <v>0</v>
      </c>
      <c r="J208" s="57">
        <f t="shared" si="12"/>
        <v>0</v>
      </c>
      <c r="K208" s="57">
        <v>0</v>
      </c>
      <c r="L208" s="57">
        <f t="shared" si="11"/>
        <v>0</v>
      </c>
      <c r="M208" s="57">
        <f t="shared" si="11"/>
        <v>0</v>
      </c>
      <c r="N208" s="57">
        <f t="shared" si="11"/>
        <v>0</v>
      </c>
      <c r="O208" s="57">
        <f t="shared" si="11"/>
        <v>0</v>
      </c>
      <c r="P208" s="57">
        <f t="shared" si="11"/>
        <v>0</v>
      </c>
      <c r="Q208" s="57">
        <f t="shared" si="11"/>
        <v>0</v>
      </c>
      <c r="R208" s="57">
        <f t="shared" si="11"/>
        <v>0</v>
      </c>
      <c r="S208" s="57">
        <f t="shared" si="11"/>
        <v>0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</row>
    <row r="209" spans="1:93" s="28" customFormat="1" x14ac:dyDescent="0.25">
      <c r="A209" s="24" t="s">
        <v>68</v>
      </c>
      <c r="B209" s="57">
        <v>0</v>
      </c>
      <c r="C209" s="57">
        <f t="shared" si="12"/>
        <v>0</v>
      </c>
      <c r="D209" s="57">
        <f t="shared" si="12"/>
        <v>0</v>
      </c>
      <c r="E209" s="57">
        <f t="shared" si="12"/>
        <v>0</v>
      </c>
      <c r="F209" s="57">
        <f t="shared" si="12"/>
        <v>0</v>
      </c>
      <c r="G209" s="57">
        <f t="shared" si="12"/>
        <v>0</v>
      </c>
      <c r="H209" s="57">
        <f t="shared" si="12"/>
        <v>0</v>
      </c>
      <c r="I209" s="57">
        <f t="shared" si="12"/>
        <v>0</v>
      </c>
      <c r="J209" s="57">
        <f t="shared" si="12"/>
        <v>0</v>
      </c>
      <c r="K209" s="57">
        <v>0</v>
      </c>
      <c r="L209" s="57">
        <f t="shared" si="11"/>
        <v>0</v>
      </c>
      <c r="M209" s="57">
        <f t="shared" si="11"/>
        <v>0</v>
      </c>
      <c r="N209" s="57">
        <f t="shared" si="11"/>
        <v>0</v>
      </c>
      <c r="O209" s="57">
        <f t="shared" si="11"/>
        <v>0</v>
      </c>
      <c r="P209" s="57">
        <f t="shared" si="11"/>
        <v>0</v>
      </c>
      <c r="Q209" s="57">
        <f t="shared" si="11"/>
        <v>0</v>
      </c>
      <c r="R209" s="57">
        <f t="shared" si="11"/>
        <v>0</v>
      </c>
      <c r="S209" s="57">
        <f t="shared" si="11"/>
        <v>0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</row>
    <row r="212" spans="1:93" x14ac:dyDescent="0.25">
      <c r="C212" s="20" t="s">
        <v>214</v>
      </c>
      <c r="D212" s="15">
        <v>0.1</v>
      </c>
      <c r="L212" s="20" t="s">
        <v>214</v>
      </c>
      <c r="M212">
        <v>0.1</v>
      </c>
      <c r="U212" s="20" t="s">
        <v>214</v>
      </c>
      <c r="V212">
        <v>0.1</v>
      </c>
    </row>
    <row r="213" spans="1:93" ht="15.6" x14ac:dyDescent="0.3">
      <c r="A213" s="44" t="s">
        <v>204</v>
      </c>
    </row>
    <row r="214" spans="1:93" x14ac:dyDescent="0.25">
      <c r="A214" s="59" t="s">
        <v>21</v>
      </c>
      <c r="B214" s="92" t="s">
        <v>208</v>
      </c>
      <c r="C214" s="92"/>
      <c r="D214" s="92"/>
      <c r="E214" s="92"/>
      <c r="F214" s="92"/>
      <c r="G214" s="92"/>
      <c r="H214" s="92"/>
      <c r="I214" s="92"/>
      <c r="J214" s="92"/>
      <c r="K214" s="92" t="s">
        <v>211</v>
      </c>
      <c r="L214" s="92"/>
      <c r="M214" s="92"/>
      <c r="N214" s="92"/>
      <c r="O214" s="92"/>
      <c r="P214" s="92"/>
      <c r="Q214" s="92"/>
      <c r="R214" s="92"/>
      <c r="S214" s="92"/>
      <c r="T214" s="92" t="s">
        <v>205</v>
      </c>
      <c r="U214" s="92"/>
      <c r="V214" s="92"/>
      <c r="W214" s="92"/>
      <c r="X214" s="92"/>
      <c r="Y214" s="92"/>
      <c r="Z214" s="92"/>
      <c r="AA214" s="92"/>
      <c r="AB214" s="92"/>
      <c r="AC214" s="92" t="s">
        <v>209</v>
      </c>
      <c r="AD214" s="92"/>
      <c r="AE214" s="92"/>
      <c r="AF214" s="92"/>
      <c r="AG214" s="92"/>
      <c r="AH214" s="92"/>
      <c r="AI214" s="92"/>
      <c r="AJ214" s="92"/>
      <c r="AK214" s="92"/>
      <c r="AL214" s="92" t="s">
        <v>212</v>
      </c>
      <c r="AM214" s="92"/>
      <c r="AN214" s="92"/>
      <c r="AO214" s="92"/>
      <c r="AP214" s="92"/>
      <c r="AQ214" s="92"/>
      <c r="AR214" s="92"/>
      <c r="AS214" s="92"/>
      <c r="AT214" s="92"/>
      <c r="AU214" s="92" t="s">
        <v>206</v>
      </c>
      <c r="AV214" s="92"/>
      <c r="AW214" s="92"/>
      <c r="AX214" s="92"/>
      <c r="AY214" s="92"/>
      <c r="AZ214" s="92"/>
      <c r="BA214" s="92"/>
      <c r="BB214" s="92"/>
      <c r="BC214" s="92"/>
      <c r="BD214" s="92" t="s">
        <v>210</v>
      </c>
      <c r="BE214" s="92"/>
      <c r="BF214" s="92"/>
      <c r="BG214" s="92"/>
      <c r="BH214" s="92"/>
      <c r="BI214" s="92"/>
      <c r="BJ214" s="92"/>
      <c r="BK214" s="92"/>
      <c r="BL214" s="92"/>
      <c r="BM214" s="92" t="s">
        <v>213</v>
      </c>
      <c r="BN214" s="92"/>
      <c r="BO214" s="92"/>
      <c r="BP214" s="92"/>
      <c r="BQ214" s="92"/>
      <c r="BR214" s="92"/>
      <c r="BS214" s="92"/>
      <c r="BT214" s="92"/>
      <c r="BU214" s="92"/>
      <c r="BV214" s="92" t="s">
        <v>207</v>
      </c>
      <c r="BW214" s="92"/>
      <c r="BX214" s="92"/>
      <c r="BY214" s="92"/>
      <c r="BZ214" s="92"/>
      <c r="CA214" s="92"/>
      <c r="CB214" s="92"/>
      <c r="CC214" s="92"/>
      <c r="CD214" s="92"/>
      <c r="CE214" s="92" t="s">
        <v>220</v>
      </c>
      <c r="CF214" s="92"/>
      <c r="CG214" s="92"/>
      <c r="CH214" s="92"/>
      <c r="CI214" s="92"/>
      <c r="CJ214" s="92"/>
      <c r="CK214" s="92"/>
      <c r="CL214" s="92"/>
      <c r="CM214" s="92"/>
    </row>
    <row r="215" spans="1:93" x14ac:dyDescent="0.25">
      <c r="A215" s="37"/>
      <c r="B215" s="40">
        <v>2010</v>
      </c>
      <c r="C215" s="40">
        <v>2015</v>
      </c>
      <c r="D215" s="40">
        <v>2020</v>
      </c>
      <c r="E215" s="40">
        <v>2025</v>
      </c>
      <c r="F215" s="40">
        <v>2030</v>
      </c>
      <c r="G215" s="40">
        <v>2035</v>
      </c>
      <c r="H215" s="40">
        <v>2040</v>
      </c>
      <c r="I215" s="40">
        <v>2045</v>
      </c>
      <c r="J215" s="40">
        <v>2050</v>
      </c>
      <c r="K215" s="40">
        <v>2010</v>
      </c>
      <c r="L215" s="40">
        <v>2015</v>
      </c>
      <c r="M215" s="40">
        <v>2020</v>
      </c>
      <c r="N215" s="40">
        <v>2025</v>
      </c>
      <c r="O215" s="40">
        <v>2030</v>
      </c>
      <c r="P215" s="40">
        <v>2035</v>
      </c>
      <c r="Q215" s="40">
        <v>2040</v>
      </c>
      <c r="R215" s="40">
        <v>2045</v>
      </c>
      <c r="S215" s="40">
        <v>2050</v>
      </c>
      <c r="T215" s="40">
        <v>2010</v>
      </c>
      <c r="U215" s="40">
        <v>2015</v>
      </c>
      <c r="V215" s="40">
        <v>2020</v>
      </c>
      <c r="W215" s="40">
        <v>2025</v>
      </c>
      <c r="X215" s="40">
        <v>2030</v>
      </c>
      <c r="Y215" s="40">
        <v>2035</v>
      </c>
      <c r="Z215" s="40">
        <v>2040</v>
      </c>
      <c r="AA215" s="40">
        <v>2045</v>
      </c>
      <c r="AB215" s="40">
        <v>2050</v>
      </c>
      <c r="AC215" s="40">
        <v>2010</v>
      </c>
      <c r="AD215" s="40">
        <v>2015</v>
      </c>
      <c r="AE215" s="40">
        <v>2020</v>
      </c>
      <c r="AF215" s="40">
        <v>2025</v>
      </c>
      <c r="AG215" s="40">
        <v>2030</v>
      </c>
      <c r="AH215" s="40">
        <v>2035</v>
      </c>
      <c r="AI215" s="40">
        <v>2040</v>
      </c>
      <c r="AJ215" s="40">
        <v>2045</v>
      </c>
      <c r="AK215" s="40">
        <v>2050</v>
      </c>
      <c r="AL215" s="40">
        <v>2010</v>
      </c>
      <c r="AM215" s="40">
        <v>2015</v>
      </c>
      <c r="AN215" s="40">
        <v>2020</v>
      </c>
      <c r="AO215" s="40">
        <v>2025</v>
      </c>
      <c r="AP215" s="40">
        <v>2030</v>
      </c>
      <c r="AQ215" s="40">
        <v>2035</v>
      </c>
      <c r="AR215" s="40">
        <v>2040</v>
      </c>
      <c r="AS215" s="40">
        <v>2045</v>
      </c>
      <c r="AT215" s="40">
        <v>2050</v>
      </c>
      <c r="AU215" s="40">
        <v>2010</v>
      </c>
      <c r="AV215" s="40">
        <v>2015</v>
      </c>
      <c r="AW215" s="40">
        <v>2020</v>
      </c>
      <c r="AX215" s="40">
        <v>2025</v>
      </c>
      <c r="AY215" s="40">
        <v>2030</v>
      </c>
      <c r="AZ215" s="40">
        <v>2035</v>
      </c>
      <c r="BA215" s="40">
        <v>2040</v>
      </c>
      <c r="BB215" s="40">
        <v>2045</v>
      </c>
      <c r="BC215" s="40">
        <v>2050</v>
      </c>
      <c r="BD215" s="40">
        <v>2010</v>
      </c>
      <c r="BE215" s="40">
        <v>2015</v>
      </c>
      <c r="BF215" s="40">
        <v>2020</v>
      </c>
      <c r="BG215" s="40">
        <v>2025</v>
      </c>
      <c r="BH215" s="40">
        <v>2030</v>
      </c>
      <c r="BI215" s="40">
        <v>2035</v>
      </c>
      <c r="BJ215" s="40">
        <v>2040</v>
      </c>
      <c r="BK215" s="40">
        <v>2045</v>
      </c>
      <c r="BL215" s="40">
        <v>2050</v>
      </c>
      <c r="BM215" s="40">
        <v>2010</v>
      </c>
      <c r="BN215" s="40">
        <v>2015</v>
      </c>
      <c r="BO215" s="40">
        <v>2020</v>
      </c>
      <c r="BP215" s="40">
        <v>2025</v>
      </c>
      <c r="BQ215" s="40">
        <v>2030</v>
      </c>
      <c r="BR215" s="40">
        <v>2035</v>
      </c>
      <c r="BS215" s="40">
        <v>2040</v>
      </c>
      <c r="BT215" s="40">
        <v>2045</v>
      </c>
      <c r="BU215" s="40">
        <v>2050</v>
      </c>
      <c r="BV215" s="40">
        <v>2010</v>
      </c>
      <c r="BW215" s="40">
        <v>2015</v>
      </c>
      <c r="BX215" s="40">
        <v>2020</v>
      </c>
      <c r="BY215" s="40">
        <v>2025</v>
      </c>
      <c r="BZ215" s="40">
        <v>2030</v>
      </c>
      <c r="CA215" s="40">
        <v>2035</v>
      </c>
      <c r="CB215" s="40">
        <v>2040</v>
      </c>
      <c r="CC215" s="40">
        <v>2045</v>
      </c>
      <c r="CD215" s="40">
        <v>2050</v>
      </c>
      <c r="CE215" s="40">
        <v>2010</v>
      </c>
      <c r="CF215" s="40">
        <v>2015</v>
      </c>
      <c r="CG215" s="40">
        <v>2020</v>
      </c>
      <c r="CH215" s="40">
        <v>2025</v>
      </c>
      <c r="CI215" s="40">
        <v>2030</v>
      </c>
      <c r="CJ215" s="40">
        <v>2035</v>
      </c>
      <c r="CK215" s="40">
        <v>2040</v>
      </c>
      <c r="CL215" s="40">
        <v>2045</v>
      </c>
      <c r="CM215" s="40">
        <v>2050</v>
      </c>
    </row>
    <row r="216" spans="1:93" s="28" customFormat="1" ht="14.4" x14ac:dyDescent="0.3">
      <c r="A216" s="73" t="s">
        <v>54</v>
      </c>
      <c r="B216" s="77">
        <v>2000</v>
      </c>
      <c r="C216" s="77">
        <v>1980</v>
      </c>
      <c r="D216" s="78">
        <f>C216+($J216-$C216)/7</f>
        <v>2008.2857142857142</v>
      </c>
      <c r="E216" s="78">
        <f t="shared" ref="E216:I216" si="13">D216+($J216-$C216)/7</f>
        <v>2036.5714285714284</v>
      </c>
      <c r="F216" s="78">
        <f t="shared" si="13"/>
        <v>2064.8571428571427</v>
      </c>
      <c r="G216" s="78">
        <f t="shared" si="13"/>
        <v>2093.1428571428569</v>
      </c>
      <c r="H216" s="78">
        <f t="shared" si="13"/>
        <v>2121.4285714285711</v>
      </c>
      <c r="I216" s="78">
        <f t="shared" si="13"/>
        <v>2149.7142857142853</v>
      </c>
      <c r="J216" s="60">
        <f>C216*(1+$D$212)</f>
        <v>2178</v>
      </c>
      <c r="K216" s="57">
        <f>L216</f>
        <v>1980</v>
      </c>
      <c r="L216" s="5">
        <v>1980</v>
      </c>
      <c r="M216" s="78">
        <f>L216+($S216-$L216)/7</f>
        <v>2008.2857142857142</v>
      </c>
      <c r="N216" s="78">
        <f t="shared" ref="N216:R216" si="14">M216+($S216-$L216)/7</f>
        <v>2036.5714285714284</v>
      </c>
      <c r="O216" s="78">
        <f t="shared" si="14"/>
        <v>2064.8571428571427</v>
      </c>
      <c r="P216" s="78">
        <f t="shared" si="14"/>
        <v>2093.1428571428569</v>
      </c>
      <c r="Q216" s="78">
        <f t="shared" si="14"/>
        <v>2121.4285714285711</v>
      </c>
      <c r="R216" s="78">
        <f t="shared" si="14"/>
        <v>2149.7142857142853</v>
      </c>
      <c r="S216" s="60">
        <f>L216*(1+$M$212)</f>
        <v>2178</v>
      </c>
      <c r="T216" s="57">
        <f>U216</f>
        <v>1355.9113314999991</v>
      </c>
      <c r="U216" s="60">
        <v>1355.9113314999991</v>
      </c>
      <c r="V216" s="60">
        <f>U216+($AB216-$U216)/7</f>
        <v>1375.2814933785705</v>
      </c>
      <c r="W216" s="60">
        <f t="shared" ref="W216:AA216" si="15">V216+($AB216-$U216)/7</f>
        <v>1394.651655257142</v>
      </c>
      <c r="X216" s="60">
        <f t="shared" si="15"/>
        <v>1414.0218171357135</v>
      </c>
      <c r="Y216" s="60">
        <f t="shared" si="15"/>
        <v>1433.391979014285</v>
      </c>
      <c r="Z216" s="60">
        <f t="shared" si="15"/>
        <v>1452.7621408928565</v>
      </c>
      <c r="AA216" s="60">
        <f t="shared" si="15"/>
        <v>1472.1323027714279</v>
      </c>
      <c r="AB216" s="60">
        <f>U216*($V$212+1)</f>
        <v>1491.5024646499992</v>
      </c>
      <c r="AC216" s="57">
        <f>B216*0.8</f>
        <v>1600</v>
      </c>
      <c r="AD216" s="57">
        <f t="shared" ref="AD216:AK231" si="16">C216*0.8</f>
        <v>1584</v>
      </c>
      <c r="AE216" s="57">
        <f t="shared" si="16"/>
        <v>1606.6285714285714</v>
      </c>
      <c r="AF216" s="57">
        <f t="shared" si="16"/>
        <v>1629.2571428571428</v>
      </c>
      <c r="AG216" s="57">
        <f t="shared" si="16"/>
        <v>1651.8857142857141</v>
      </c>
      <c r="AH216" s="57">
        <f t="shared" si="16"/>
        <v>1674.5142857142855</v>
      </c>
      <c r="AI216" s="57">
        <f t="shared" si="16"/>
        <v>1697.1428571428569</v>
      </c>
      <c r="AJ216" s="57">
        <f t="shared" si="16"/>
        <v>1719.7714285714283</v>
      </c>
      <c r="AK216" s="57">
        <f t="shared" si="16"/>
        <v>1742.4</v>
      </c>
      <c r="AL216" s="57">
        <f>K216*0.9</f>
        <v>1782</v>
      </c>
      <c r="AM216" s="57">
        <f t="shared" ref="AM216:AT231" si="17">L216*0.9</f>
        <v>1782</v>
      </c>
      <c r="AN216" s="57">
        <f t="shared" si="17"/>
        <v>1807.4571428571428</v>
      </c>
      <c r="AO216" s="57">
        <f t="shared" si="17"/>
        <v>1832.9142857142856</v>
      </c>
      <c r="AP216" s="57">
        <f t="shared" si="17"/>
        <v>1858.3714285714284</v>
      </c>
      <c r="AQ216" s="57">
        <f t="shared" si="17"/>
        <v>1883.8285714285712</v>
      </c>
      <c r="AR216" s="57">
        <f t="shared" si="17"/>
        <v>1909.285714285714</v>
      </c>
      <c r="AS216" s="57">
        <f t="shared" si="17"/>
        <v>1934.7428571428568</v>
      </c>
      <c r="AT216" s="57">
        <f t="shared" si="17"/>
        <v>1960.2</v>
      </c>
      <c r="AU216" s="57">
        <f>T216*0.85</f>
        <v>1152.5246317749991</v>
      </c>
      <c r="AV216" s="57">
        <f t="shared" ref="AV216:BC231" si="18">U216*0.85</f>
        <v>1152.5246317749991</v>
      </c>
      <c r="AW216" s="57">
        <f t="shared" si="18"/>
        <v>1168.989269371785</v>
      </c>
      <c r="AX216" s="57">
        <f t="shared" si="18"/>
        <v>1185.4539069685707</v>
      </c>
      <c r="AY216" s="57">
        <f t="shared" si="18"/>
        <v>1201.9185445653563</v>
      </c>
      <c r="AZ216" s="57">
        <f t="shared" si="18"/>
        <v>1218.3831821621422</v>
      </c>
      <c r="BA216" s="57">
        <f t="shared" si="18"/>
        <v>1234.8478197589279</v>
      </c>
      <c r="BB216" s="57">
        <f t="shared" si="18"/>
        <v>1251.3124573557136</v>
      </c>
      <c r="BC216" s="57">
        <f t="shared" si="18"/>
        <v>1267.7770949524993</v>
      </c>
      <c r="BD216" s="57">
        <f>B216*0.6</f>
        <v>1200</v>
      </c>
      <c r="BE216" s="57">
        <f t="shared" ref="BE216:BL231" si="19">C216*0.6</f>
        <v>1188</v>
      </c>
      <c r="BF216" s="57">
        <f t="shared" si="19"/>
        <v>1204.9714285714285</v>
      </c>
      <c r="BG216" s="57">
        <f t="shared" si="19"/>
        <v>1221.9428571428571</v>
      </c>
      <c r="BH216" s="57">
        <f t="shared" si="19"/>
        <v>1238.9142857142856</v>
      </c>
      <c r="BI216" s="57">
        <f t="shared" si="19"/>
        <v>1255.8857142857141</v>
      </c>
      <c r="BJ216" s="57">
        <f t="shared" si="19"/>
        <v>1272.8571428571427</v>
      </c>
      <c r="BK216" s="57">
        <f t="shared" si="19"/>
        <v>1289.8285714285712</v>
      </c>
      <c r="BL216" s="57">
        <f t="shared" si="19"/>
        <v>1306.8</v>
      </c>
      <c r="BM216" s="57">
        <f>K216*0.8</f>
        <v>1584</v>
      </c>
      <c r="BN216" s="57">
        <f t="shared" ref="BN216:BU231" si="20">L216*0.8</f>
        <v>1584</v>
      </c>
      <c r="BO216" s="57">
        <f t="shared" si="20"/>
        <v>1606.6285714285714</v>
      </c>
      <c r="BP216" s="57">
        <f t="shared" si="20"/>
        <v>1629.2571428571428</v>
      </c>
      <c r="BQ216" s="57">
        <f t="shared" si="20"/>
        <v>1651.8857142857141</v>
      </c>
      <c r="BR216" s="57">
        <f t="shared" si="20"/>
        <v>1674.5142857142855</v>
      </c>
      <c r="BS216" s="57">
        <f t="shared" si="20"/>
        <v>1697.1428571428569</v>
      </c>
      <c r="BT216" s="57">
        <f t="shared" si="20"/>
        <v>1719.7714285714283</v>
      </c>
      <c r="BU216" s="57">
        <f t="shared" si="20"/>
        <v>1742.4</v>
      </c>
      <c r="BV216" s="57">
        <f>T216*0.7</f>
        <v>949.13793204999922</v>
      </c>
      <c r="BW216" s="57">
        <f t="shared" ref="BW216:CD231" si="21">U216*0.7</f>
        <v>949.13793204999922</v>
      </c>
      <c r="BX216" s="57">
        <f t="shared" si="21"/>
        <v>962.69704536499933</v>
      </c>
      <c r="BY216" s="57">
        <f t="shared" si="21"/>
        <v>976.25615867999932</v>
      </c>
      <c r="BZ216" s="57">
        <f t="shared" si="21"/>
        <v>989.81527199499942</v>
      </c>
      <c r="CA216" s="57">
        <f t="shared" si="21"/>
        <v>1003.3743853099994</v>
      </c>
      <c r="CB216" s="57">
        <f t="shared" si="21"/>
        <v>1016.9334986249994</v>
      </c>
      <c r="CC216" s="57">
        <f t="shared" si="21"/>
        <v>1030.4926119399995</v>
      </c>
      <c r="CD216" s="57">
        <f t="shared" si="21"/>
        <v>1044.0517252549994</v>
      </c>
      <c r="CE216" s="79">
        <v>3171.4832771046549</v>
      </c>
      <c r="CF216" s="79">
        <v>3171.4832771046549</v>
      </c>
      <c r="CG216" s="79">
        <v>3171.4832771046549</v>
      </c>
      <c r="CH216" s="79">
        <v>3171.4832771046549</v>
      </c>
      <c r="CI216" s="79">
        <v>3171.4832771046549</v>
      </c>
      <c r="CJ216" s="79">
        <v>3171.4832771046549</v>
      </c>
      <c r="CK216" s="79">
        <v>3171.4832771046549</v>
      </c>
      <c r="CL216" s="79">
        <v>3171.4832771046549</v>
      </c>
      <c r="CM216" s="79">
        <v>3171.4832771046549</v>
      </c>
      <c r="CO216" s="5"/>
    </row>
    <row r="217" spans="1:93" s="28" customFormat="1" ht="14.4" x14ac:dyDescent="0.3">
      <c r="A217" s="73" t="s">
        <v>42</v>
      </c>
      <c r="B217" s="77">
        <v>1800</v>
      </c>
      <c r="C217" s="77">
        <v>1782.0000000000002</v>
      </c>
      <c r="D217" s="78">
        <f t="shared" ref="D217:I217" si="22">C217+($J217-$C217)/7</f>
        <v>1807.457142857143</v>
      </c>
      <c r="E217" s="78">
        <f t="shared" si="22"/>
        <v>1832.9142857142858</v>
      </c>
      <c r="F217" s="78">
        <f t="shared" si="22"/>
        <v>1858.3714285714286</v>
      </c>
      <c r="G217" s="78">
        <f t="shared" si="22"/>
        <v>1883.8285714285714</v>
      </c>
      <c r="H217" s="78">
        <f t="shared" si="22"/>
        <v>1909.2857142857142</v>
      </c>
      <c r="I217" s="78">
        <f t="shared" si="22"/>
        <v>1934.742857142857</v>
      </c>
      <c r="J217" s="60">
        <f t="shared" ref="J217:J251" si="23">C217*(1+$D$212)</f>
        <v>1960.2000000000005</v>
      </c>
      <c r="K217" s="57">
        <f t="shared" ref="K217:K251" si="24">L217</f>
        <v>0</v>
      </c>
      <c r="L217" s="5">
        <v>0</v>
      </c>
      <c r="M217" s="78">
        <f t="shared" ref="M217:R217" si="25">L217+($S217-$L217)/7</f>
        <v>0</v>
      </c>
      <c r="N217" s="78">
        <f t="shared" si="25"/>
        <v>0</v>
      </c>
      <c r="O217" s="78">
        <f t="shared" si="25"/>
        <v>0</v>
      </c>
      <c r="P217" s="78">
        <f t="shared" si="25"/>
        <v>0</v>
      </c>
      <c r="Q217" s="78">
        <f t="shared" si="25"/>
        <v>0</v>
      </c>
      <c r="R217" s="78">
        <f t="shared" si="25"/>
        <v>0</v>
      </c>
      <c r="S217" s="60">
        <f t="shared" ref="S217:S251" si="26">L217*(1+$M$212)</f>
        <v>0</v>
      </c>
      <c r="T217" s="57">
        <f t="shared" ref="T217:T251" si="27">U217</f>
        <v>1178.899649999998</v>
      </c>
      <c r="U217" s="60">
        <v>1178.899649999998</v>
      </c>
      <c r="V217" s="60">
        <f t="shared" ref="V217:AA217" si="28">U217+($AB217-$U217)/7</f>
        <v>1195.7410735714266</v>
      </c>
      <c r="W217" s="60">
        <f t="shared" si="28"/>
        <v>1212.5824971428551</v>
      </c>
      <c r="X217" s="60">
        <f t="shared" si="28"/>
        <v>1229.4239207142837</v>
      </c>
      <c r="Y217" s="60">
        <f t="shared" si="28"/>
        <v>1246.2653442857122</v>
      </c>
      <c r="Z217" s="60">
        <f t="shared" si="28"/>
        <v>1263.1067678571408</v>
      </c>
      <c r="AA217" s="60">
        <f t="shared" si="28"/>
        <v>1279.9481914285693</v>
      </c>
      <c r="AB217" s="60">
        <f t="shared" ref="AB217:AB251" si="29">U217*($V$212+1)</f>
        <v>1296.7896149999979</v>
      </c>
      <c r="AC217" s="57">
        <f t="shared" ref="AC217:AC251" si="30">B217*0.8</f>
        <v>1440</v>
      </c>
      <c r="AD217" s="57">
        <f t="shared" si="16"/>
        <v>1425.6000000000004</v>
      </c>
      <c r="AE217" s="57">
        <f t="shared" si="16"/>
        <v>1445.9657142857145</v>
      </c>
      <c r="AF217" s="57">
        <f t="shared" si="16"/>
        <v>1466.3314285714287</v>
      </c>
      <c r="AG217" s="57">
        <f t="shared" si="16"/>
        <v>1486.697142857143</v>
      </c>
      <c r="AH217" s="57">
        <f t="shared" si="16"/>
        <v>1507.0628571428572</v>
      </c>
      <c r="AI217" s="57">
        <f t="shared" si="16"/>
        <v>1527.4285714285716</v>
      </c>
      <c r="AJ217" s="57">
        <f t="shared" si="16"/>
        <v>1547.7942857142857</v>
      </c>
      <c r="AK217" s="57">
        <f t="shared" si="16"/>
        <v>1568.1600000000005</v>
      </c>
      <c r="AL217" s="57">
        <f t="shared" ref="AL217:AL251" si="31">K217*0.9</f>
        <v>0</v>
      </c>
      <c r="AM217" s="57">
        <f t="shared" si="17"/>
        <v>0</v>
      </c>
      <c r="AN217" s="57">
        <f t="shared" si="17"/>
        <v>0</v>
      </c>
      <c r="AO217" s="57">
        <f t="shared" si="17"/>
        <v>0</v>
      </c>
      <c r="AP217" s="57">
        <f t="shared" si="17"/>
        <v>0</v>
      </c>
      <c r="AQ217" s="57">
        <f t="shared" si="17"/>
        <v>0</v>
      </c>
      <c r="AR217" s="57">
        <f t="shared" si="17"/>
        <v>0</v>
      </c>
      <c r="AS217" s="57">
        <f t="shared" si="17"/>
        <v>0</v>
      </c>
      <c r="AT217" s="57">
        <f t="shared" si="17"/>
        <v>0</v>
      </c>
      <c r="AU217" s="57">
        <f t="shared" ref="AU217:AU251" si="32">T217*0.85</f>
        <v>1002.0647024999982</v>
      </c>
      <c r="AV217" s="57">
        <f t="shared" si="18"/>
        <v>1002.0647024999982</v>
      </c>
      <c r="AW217" s="57">
        <f t="shared" si="18"/>
        <v>1016.3799125357126</v>
      </c>
      <c r="AX217" s="57">
        <f t="shared" si="18"/>
        <v>1030.6951225714267</v>
      </c>
      <c r="AY217" s="57">
        <f t="shared" si="18"/>
        <v>1045.010332607141</v>
      </c>
      <c r="AZ217" s="57">
        <f t="shared" si="18"/>
        <v>1059.3255426428555</v>
      </c>
      <c r="BA217" s="57">
        <f t="shared" si="18"/>
        <v>1073.6407526785697</v>
      </c>
      <c r="BB217" s="57">
        <f t="shared" si="18"/>
        <v>1087.9559627142839</v>
      </c>
      <c r="BC217" s="57">
        <f t="shared" si="18"/>
        <v>1102.2711727499982</v>
      </c>
      <c r="BD217" s="57">
        <f t="shared" ref="BD217:BD251" si="33">B217*0.6</f>
        <v>1080</v>
      </c>
      <c r="BE217" s="57">
        <f t="shared" si="19"/>
        <v>1069.2</v>
      </c>
      <c r="BF217" s="57">
        <f t="shared" si="19"/>
        <v>1084.4742857142858</v>
      </c>
      <c r="BG217" s="57">
        <f t="shared" si="19"/>
        <v>1099.7485714285715</v>
      </c>
      <c r="BH217" s="57">
        <f t="shared" si="19"/>
        <v>1115.0228571428572</v>
      </c>
      <c r="BI217" s="57">
        <f t="shared" si="19"/>
        <v>1130.2971428571427</v>
      </c>
      <c r="BJ217" s="57">
        <f t="shared" si="19"/>
        <v>1145.5714285714284</v>
      </c>
      <c r="BK217" s="57">
        <f t="shared" si="19"/>
        <v>1160.8457142857142</v>
      </c>
      <c r="BL217" s="57">
        <f t="shared" si="19"/>
        <v>1176.1200000000003</v>
      </c>
      <c r="BM217" s="57">
        <f t="shared" ref="BM217:BM251" si="34">K217*0.8</f>
        <v>0</v>
      </c>
      <c r="BN217" s="57">
        <f t="shared" si="20"/>
        <v>0</v>
      </c>
      <c r="BO217" s="57">
        <f t="shared" si="20"/>
        <v>0</v>
      </c>
      <c r="BP217" s="57">
        <f t="shared" si="20"/>
        <v>0</v>
      </c>
      <c r="BQ217" s="57">
        <f t="shared" si="20"/>
        <v>0</v>
      </c>
      <c r="BR217" s="57">
        <f t="shared" si="20"/>
        <v>0</v>
      </c>
      <c r="BS217" s="57">
        <f t="shared" si="20"/>
        <v>0</v>
      </c>
      <c r="BT217" s="57">
        <f t="shared" si="20"/>
        <v>0</v>
      </c>
      <c r="BU217" s="57">
        <f t="shared" si="20"/>
        <v>0</v>
      </c>
      <c r="BV217" s="57">
        <f t="shared" ref="BV217:BV251" si="35">T217*0.7</f>
        <v>825.22975499999859</v>
      </c>
      <c r="BW217" s="57">
        <f t="shared" si="21"/>
        <v>825.22975499999859</v>
      </c>
      <c r="BX217" s="57">
        <f t="shared" si="21"/>
        <v>837.01875149999853</v>
      </c>
      <c r="BY217" s="57">
        <f t="shared" si="21"/>
        <v>848.80774799999858</v>
      </c>
      <c r="BZ217" s="57">
        <f t="shared" si="21"/>
        <v>860.59674449999852</v>
      </c>
      <c r="CA217" s="57">
        <f t="shared" si="21"/>
        <v>872.38574099999846</v>
      </c>
      <c r="CB217" s="57">
        <f t="shared" si="21"/>
        <v>884.17473749999851</v>
      </c>
      <c r="CC217" s="57">
        <f t="shared" si="21"/>
        <v>895.96373399999845</v>
      </c>
      <c r="CD217" s="57">
        <f t="shared" si="21"/>
        <v>907.75273049999839</v>
      </c>
      <c r="CE217" s="79">
        <v>3602.5144234909153</v>
      </c>
      <c r="CF217" s="79">
        <v>3602.5144234909153</v>
      </c>
      <c r="CG217" s="79">
        <v>3602.5144234909153</v>
      </c>
      <c r="CH217" s="79">
        <v>3602.5144234909153</v>
      </c>
      <c r="CI217" s="79">
        <v>3602.5144234909153</v>
      </c>
      <c r="CJ217" s="79">
        <v>3602.5144234909153</v>
      </c>
      <c r="CK217" s="79">
        <v>3602.5144234909153</v>
      </c>
      <c r="CL217" s="79">
        <v>3602.5144234909153</v>
      </c>
      <c r="CM217" s="79">
        <v>3602.5144234909153</v>
      </c>
      <c r="CO217" s="5"/>
    </row>
    <row r="218" spans="1:93" s="28" customFormat="1" ht="14.4" x14ac:dyDescent="0.3">
      <c r="A218" s="73" t="s">
        <v>48</v>
      </c>
      <c r="B218" s="77">
        <v>1700</v>
      </c>
      <c r="C218" s="77">
        <v>1683.0000000000002</v>
      </c>
      <c r="D218" s="78">
        <f t="shared" ref="D218:I218" si="36">C218+($J218-$C218)/7</f>
        <v>1707.0428571428574</v>
      </c>
      <c r="E218" s="78">
        <f t="shared" si="36"/>
        <v>1731.0857142857146</v>
      </c>
      <c r="F218" s="78">
        <f t="shared" si="36"/>
        <v>1755.1285714285718</v>
      </c>
      <c r="G218" s="78">
        <f t="shared" si="36"/>
        <v>1779.171428571429</v>
      </c>
      <c r="H218" s="78">
        <f t="shared" si="36"/>
        <v>1803.2142857142862</v>
      </c>
      <c r="I218" s="78">
        <f t="shared" si="36"/>
        <v>1827.2571428571434</v>
      </c>
      <c r="J218" s="60">
        <f t="shared" si="23"/>
        <v>1851.3000000000004</v>
      </c>
      <c r="K218" s="57">
        <f t="shared" si="24"/>
        <v>0</v>
      </c>
      <c r="L218" s="5">
        <v>0</v>
      </c>
      <c r="M218" s="78">
        <f t="shared" ref="M218:R218" si="37">L218+($S218-$L218)/7</f>
        <v>0</v>
      </c>
      <c r="N218" s="78">
        <f t="shared" si="37"/>
        <v>0</v>
      </c>
      <c r="O218" s="78">
        <f t="shared" si="37"/>
        <v>0</v>
      </c>
      <c r="P218" s="78">
        <f t="shared" si="37"/>
        <v>0</v>
      </c>
      <c r="Q218" s="78">
        <f t="shared" si="37"/>
        <v>0</v>
      </c>
      <c r="R218" s="78">
        <f t="shared" si="37"/>
        <v>0</v>
      </c>
      <c r="S218" s="60">
        <f t="shared" si="26"/>
        <v>0</v>
      </c>
      <c r="T218" s="57">
        <f t="shared" si="27"/>
        <v>1240.3501755000027</v>
      </c>
      <c r="U218" s="60">
        <v>1240.3501755000027</v>
      </c>
      <c r="V218" s="60">
        <f t="shared" ref="V218:AA218" si="38">U218+($AB218-$U218)/7</f>
        <v>1258.0694637214312</v>
      </c>
      <c r="W218" s="60">
        <f t="shared" si="38"/>
        <v>1275.7887519428598</v>
      </c>
      <c r="X218" s="60">
        <f t="shared" si="38"/>
        <v>1293.5080401642883</v>
      </c>
      <c r="Y218" s="60">
        <f t="shared" si="38"/>
        <v>1311.2273283857169</v>
      </c>
      <c r="Z218" s="60">
        <f t="shared" si="38"/>
        <v>1328.9466166071454</v>
      </c>
      <c r="AA218" s="60">
        <f t="shared" si="38"/>
        <v>1346.665904828574</v>
      </c>
      <c r="AB218" s="60">
        <f t="shared" si="29"/>
        <v>1364.3851930500032</v>
      </c>
      <c r="AC218" s="57">
        <f t="shared" si="30"/>
        <v>1360</v>
      </c>
      <c r="AD218" s="57">
        <f t="shared" si="16"/>
        <v>1346.4000000000003</v>
      </c>
      <c r="AE218" s="57">
        <f t="shared" si="16"/>
        <v>1365.6342857142861</v>
      </c>
      <c r="AF218" s="57">
        <f t="shared" si="16"/>
        <v>1384.8685714285718</v>
      </c>
      <c r="AG218" s="57">
        <f t="shared" si="16"/>
        <v>1404.1028571428576</v>
      </c>
      <c r="AH218" s="57">
        <f t="shared" si="16"/>
        <v>1423.3371428571434</v>
      </c>
      <c r="AI218" s="57">
        <f t="shared" si="16"/>
        <v>1442.5714285714291</v>
      </c>
      <c r="AJ218" s="57">
        <f t="shared" si="16"/>
        <v>1461.8057142857149</v>
      </c>
      <c r="AK218" s="57">
        <f t="shared" si="16"/>
        <v>1481.0400000000004</v>
      </c>
      <c r="AL218" s="57">
        <f t="shared" si="31"/>
        <v>0</v>
      </c>
      <c r="AM218" s="57">
        <f t="shared" si="17"/>
        <v>0</v>
      </c>
      <c r="AN218" s="57">
        <f t="shared" si="17"/>
        <v>0</v>
      </c>
      <c r="AO218" s="57">
        <f t="shared" si="17"/>
        <v>0</v>
      </c>
      <c r="AP218" s="57">
        <f t="shared" si="17"/>
        <v>0</v>
      </c>
      <c r="AQ218" s="57">
        <f t="shared" si="17"/>
        <v>0</v>
      </c>
      <c r="AR218" s="57">
        <f t="shared" si="17"/>
        <v>0</v>
      </c>
      <c r="AS218" s="57">
        <f t="shared" si="17"/>
        <v>0</v>
      </c>
      <c r="AT218" s="57">
        <f t="shared" si="17"/>
        <v>0</v>
      </c>
      <c r="AU218" s="57">
        <f t="shared" si="32"/>
        <v>1054.2976491750023</v>
      </c>
      <c r="AV218" s="57">
        <f t="shared" si="18"/>
        <v>1054.2976491750023</v>
      </c>
      <c r="AW218" s="57">
        <f t="shared" si="18"/>
        <v>1069.3590441632166</v>
      </c>
      <c r="AX218" s="57">
        <f t="shared" si="18"/>
        <v>1084.4204391514309</v>
      </c>
      <c r="AY218" s="57">
        <f t="shared" si="18"/>
        <v>1099.4818341396451</v>
      </c>
      <c r="AZ218" s="57">
        <f t="shared" si="18"/>
        <v>1114.5432291278594</v>
      </c>
      <c r="BA218" s="57">
        <f t="shared" si="18"/>
        <v>1129.6046241160736</v>
      </c>
      <c r="BB218" s="57">
        <f t="shared" si="18"/>
        <v>1144.6660191042879</v>
      </c>
      <c r="BC218" s="57">
        <f t="shared" si="18"/>
        <v>1159.7274140925026</v>
      </c>
      <c r="BD218" s="57">
        <f t="shared" si="33"/>
        <v>1020</v>
      </c>
      <c r="BE218" s="57">
        <f t="shared" si="19"/>
        <v>1009.8000000000001</v>
      </c>
      <c r="BF218" s="57">
        <f t="shared" si="19"/>
        <v>1024.2257142857145</v>
      </c>
      <c r="BG218" s="57">
        <f t="shared" si="19"/>
        <v>1038.6514285714288</v>
      </c>
      <c r="BH218" s="57">
        <f t="shared" si="19"/>
        <v>1053.0771428571431</v>
      </c>
      <c r="BI218" s="57">
        <f t="shared" si="19"/>
        <v>1067.5028571428575</v>
      </c>
      <c r="BJ218" s="57">
        <f t="shared" si="19"/>
        <v>1081.9285714285718</v>
      </c>
      <c r="BK218" s="57">
        <f t="shared" si="19"/>
        <v>1096.3542857142861</v>
      </c>
      <c r="BL218" s="57">
        <f t="shared" si="19"/>
        <v>1110.7800000000002</v>
      </c>
      <c r="BM218" s="57">
        <f t="shared" si="34"/>
        <v>0</v>
      </c>
      <c r="BN218" s="57">
        <f t="shared" si="20"/>
        <v>0</v>
      </c>
      <c r="BO218" s="57">
        <f t="shared" si="20"/>
        <v>0</v>
      </c>
      <c r="BP218" s="57">
        <f t="shared" si="20"/>
        <v>0</v>
      </c>
      <c r="BQ218" s="57">
        <f t="shared" si="20"/>
        <v>0</v>
      </c>
      <c r="BR218" s="57">
        <f t="shared" si="20"/>
        <v>0</v>
      </c>
      <c r="BS218" s="57">
        <f t="shared" si="20"/>
        <v>0</v>
      </c>
      <c r="BT218" s="57">
        <f t="shared" si="20"/>
        <v>0</v>
      </c>
      <c r="BU218" s="57">
        <f t="shared" si="20"/>
        <v>0</v>
      </c>
      <c r="BV218" s="57">
        <f t="shared" si="35"/>
        <v>868.24512285000185</v>
      </c>
      <c r="BW218" s="57">
        <f t="shared" si="21"/>
        <v>868.24512285000185</v>
      </c>
      <c r="BX218" s="57">
        <f t="shared" si="21"/>
        <v>880.64862460500183</v>
      </c>
      <c r="BY218" s="57">
        <f t="shared" si="21"/>
        <v>893.05212636000181</v>
      </c>
      <c r="BZ218" s="57">
        <f t="shared" si="21"/>
        <v>905.45562811500179</v>
      </c>
      <c r="CA218" s="57">
        <f t="shared" si="21"/>
        <v>917.85912987000177</v>
      </c>
      <c r="CB218" s="57">
        <f t="shared" si="21"/>
        <v>930.26263162500175</v>
      </c>
      <c r="CC218" s="57">
        <f t="shared" si="21"/>
        <v>942.66613338000172</v>
      </c>
      <c r="CD218" s="57">
        <f t="shared" si="21"/>
        <v>955.06963513500216</v>
      </c>
      <c r="CE218" s="79">
        <v>3171.4832771046549</v>
      </c>
      <c r="CF218" s="79">
        <v>3171.4832771046549</v>
      </c>
      <c r="CG218" s="79">
        <v>3171.4832771046549</v>
      </c>
      <c r="CH218" s="79">
        <v>3171.4832771046549</v>
      </c>
      <c r="CI218" s="79">
        <v>3171.4832771046549</v>
      </c>
      <c r="CJ218" s="79">
        <v>3171.4832771046549</v>
      </c>
      <c r="CK218" s="79">
        <v>3171.4832771046549</v>
      </c>
      <c r="CL218" s="79">
        <v>3171.4832771046549</v>
      </c>
      <c r="CM218" s="79">
        <v>3171.4832771046549</v>
      </c>
      <c r="CO218" s="5"/>
    </row>
    <row r="219" spans="1:93" s="28" customFormat="1" ht="14.4" x14ac:dyDescent="0.3">
      <c r="A219" s="73" t="s">
        <v>35</v>
      </c>
      <c r="B219" s="61">
        <v>2047</v>
      </c>
      <c r="C219" s="77">
        <v>2026.5300000000002</v>
      </c>
      <c r="D219" s="78">
        <f t="shared" ref="D219:I219" si="39">C219+($J219-$C219)/7</f>
        <v>2055.480428571429</v>
      </c>
      <c r="E219" s="78">
        <f t="shared" si="39"/>
        <v>2084.4308571428578</v>
      </c>
      <c r="F219" s="78">
        <f t="shared" si="39"/>
        <v>2113.3812857142866</v>
      </c>
      <c r="G219" s="78">
        <f t="shared" si="39"/>
        <v>2142.3317142857154</v>
      </c>
      <c r="H219" s="78">
        <f t="shared" si="39"/>
        <v>2171.2821428571442</v>
      </c>
      <c r="I219" s="78">
        <f t="shared" si="39"/>
        <v>2200.232571428573</v>
      </c>
      <c r="J219" s="60">
        <f t="shared" si="23"/>
        <v>2229.1830000000004</v>
      </c>
      <c r="K219" s="57">
        <f t="shared" si="24"/>
        <v>3060</v>
      </c>
      <c r="L219" s="5">
        <v>3060</v>
      </c>
      <c r="M219" s="78">
        <f t="shared" ref="M219:R219" si="40">L219+($S219-$L219)/7</f>
        <v>3103.7142857142858</v>
      </c>
      <c r="N219" s="78">
        <f t="shared" si="40"/>
        <v>3147.4285714285716</v>
      </c>
      <c r="O219" s="78">
        <f t="shared" si="40"/>
        <v>3191.1428571428573</v>
      </c>
      <c r="P219" s="78">
        <f t="shared" si="40"/>
        <v>3234.8571428571431</v>
      </c>
      <c r="Q219" s="78">
        <f t="shared" si="40"/>
        <v>3278.5714285714289</v>
      </c>
      <c r="R219" s="78">
        <f t="shared" si="40"/>
        <v>3322.2857142857147</v>
      </c>
      <c r="S219" s="60">
        <f t="shared" si="26"/>
        <v>3366.0000000000005</v>
      </c>
      <c r="T219" s="57">
        <f t="shared" si="27"/>
        <v>1060.1840779999945</v>
      </c>
      <c r="U219" s="60">
        <v>1060.1840779999945</v>
      </c>
      <c r="V219" s="60">
        <f t="shared" ref="V219:AA219" si="41">U219+($AB219-$U219)/7</f>
        <v>1075.3295648285659</v>
      </c>
      <c r="W219" s="60">
        <f t="shared" si="41"/>
        <v>1090.4750516571373</v>
      </c>
      <c r="X219" s="60">
        <f t="shared" si="41"/>
        <v>1105.6205384857087</v>
      </c>
      <c r="Y219" s="60">
        <f t="shared" si="41"/>
        <v>1120.7660253142801</v>
      </c>
      <c r="Z219" s="60">
        <f t="shared" si="41"/>
        <v>1135.9115121428515</v>
      </c>
      <c r="AA219" s="60">
        <f t="shared" si="41"/>
        <v>1151.0569989714229</v>
      </c>
      <c r="AB219" s="60">
        <f t="shared" si="29"/>
        <v>1166.2024857999941</v>
      </c>
      <c r="AC219" s="57">
        <f t="shared" si="30"/>
        <v>1637.6000000000001</v>
      </c>
      <c r="AD219" s="57">
        <f t="shared" si="16"/>
        <v>1621.2240000000002</v>
      </c>
      <c r="AE219" s="57">
        <f t="shared" si="16"/>
        <v>1644.3843428571433</v>
      </c>
      <c r="AF219" s="57">
        <f t="shared" si="16"/>
        <v>1667.5446857142863</v>
      </c>
      <c r="AG219" s="57">
        <f t="shared" si="16"/>
        <v>1690.7050285714295</v>
      </c>
      <c r="AH219" s="57">
        <f t="shared" si="16"/>
        <v>1713.8653714285724</v>
      </c>
      <c r="AI219" s="57">
        <f t="shared" si="16"/>
        <v>1737.0257142857154</v>
      </c>
      <c r="AJ219" s="57">
        <f t="shared" si="16"/>
        <v>1760.1860571428585</v>
      </c>
      <c r="AK219" s="57">
        <f t="shared" si="16"/>
        <v>1783.3464000000004</v>
      </c>
      <c r="AL219" s="57">
        <f t="shared" si="31"/>
        <v>2754</v>
      </c>
      <c r="AM219" s="57">
        <f t="shared" si="17"/>
        <v>2754</v>
      </c>
      <c r="AN219" s="57">
        <f t="shared" si="17"/>
        <v>2793.3428571428572</v>
      </c>
      <c r="AO219" s="57">
        <f t="shared" si="17"/>
        <v>2832.6857142857143</v>
      </c>
      <c r="AP219" s="57">
        <f t="shared" si="17"/>
        <v>2872.0285714285715</v>
      </c>
      <c r="AQ219" s="57">
        <f t="shared" si="17"/>
        <v>2911.3714285714291</v>
      </c>
      <c r="AR219" s="57">
        <f t="shared" si="17"/>
        <v>2950.7142857142862</v>
      </c>
      <c r="AS219" s="57">
        <f t="shared" si="17"/>
        <v>2990.0571428571434</v>
      </c>
      <c r="AT219" s="57">
        <f t="shared" si="17"/>
        <v>3029.4000000000005</v>
      </c>
      <c r="AU219" s="57">
        <f t="shared" si="32"/>
        <v>901.15646629999537</v>
      </c>
      <c r="AV219" s="57">
        <f t="shared" si="18"/>
        <v>901.15646629999537</v>
      </c>
      <c r="AW219" s="57">
        <f t="shared" si="18"/>
        <v>914.03013010428106</v>
      </c>
      <c r="AX219" s="57">
        <f t="shared" si="18"/>
        <v>926.90379390856674</v>
      </c>
      <c r="AY219" s="57">
        <f t="shared" si="18"/>
        <v>939.77745771285242</v>
      </c>
      <c r="AZ219" s="57">
        <f t="shared" si="18"/>
        <v>952.65112151713811</v>
      </c>
      <c r="BA219" s="57">
        <f t="shared" si="18"/>
        <v>965.52478532142379</v>
      </c>
      <c r="BB219" s="57">
        <f t="shared" si="18"/>
        <v>978.39844912570948</v>
      </c>
      <c r="BC219" s="57">
        <f t="shared" si="18"/>
        <v>991.27211292999493</v>
      </c>
      <c r="BD219" s="57">
        <f t="shared" si="33"/>
        <v>1228.2</v>
      </c>
      <c r="BE219" s="57">
        <f t="shared" si="19"/>
        <v>1215.9180000000001</v>
      </c>
      <c r="BF219" s="57">
        <f t="shared" si="19"/>
        <v>1233.2882571428574</v>
      </c>
      <c r="BG219" s="57">
        <f t="shared" si="19"/>
        <v>1250.6585142857145</v>
      </c>
      <c r="BH219" s="57">
        <f t="shared" si="19"/>
        <v>1268.0287714285719</v>
      </c>
      <c r="BI219" s="57">
        <f t="shared" si="19"/>
        <v>1285.3990285714292</v>
      </c>
      <c r="BJ219" s="57">
        <f t="shared" si="19"/>
        <v>1302.7692857142865</v>
      </c>
      <c r="BK219" s="57">
        <f t="shared" si="19"/>
        <v>1320.1395428571439</v>
      </c>
      <c r="BL219" s="57">
        <f t="shared" si="19"/>
        <v>1337.5098000000003</v>
      </c>
      <c r="BM219" s="57">
        <f t="shared" si="34"/>
        <v>2448</v>
      </c>
      <c r="BN219" s="57">
        <f t="shared" si="20"/>
        <v>2448</v>
      </c>
      <c r="BO219" s="57">
        <f t="shared" si="20"/>
        <v>2482.971428571429</v>
      </c>
      <c r="BP219" s="57">
        <f t="shared" si="20"/>
        <v>2517.9428571428575</v>
      </c>
      <c r="BQ219" s="57">
        <f t="shared" si="20"/>
        <v>2552.9142857142861</v>
      </c>
      <c r="BR219" s="57">
        <f t="shared" si="20"/>
        <v>2587.8857142857146</v>
      </c>
      <c r="BS219" s="57">
        <f t="shared" si="20"/>
        <v>2622.8571428571431</v>
      </c>
      <c r="BT219" s="57">
        <f t="shared" si="20"/>
        <v>2657.8285714285721</v>
      </c>
      <c r="BU219" s="57">
        <f t="shared" si="20"/>
        <v>2692.8000000000006</v>
      </c>
      <c r="BV219" s="57">
        <f t="shared" si="35"/>
        <v>742.12885459999609</v>
      </c>
      <c r="BW219" s="57">
        <f t="shared" si="21"/>
        <v>742.12885459999609</v>
      </c>
      <c r="BX219" s="57">
        <f t="shared" si="21"/>
        <v>752.73069537999606</v>
      </c>
      <c r="BY219" s="57">
        <f t="shared" si="21"/>
        <v>763.33253615999604</v>
      </c>
      <c r="BZ219" s="57">
        <f t="shared" si="21"/>
        <v>773.93437693999601</v>
      </c>
      <c r="CA219" s="57">
        <f t="shared" si="21"/>
        <v>784.53621771999599</v>
      </c>
      <c r="CB219" s="57">
        <f t="shared" si="21"/>
        <v>795.13805849999596</v>
      </c>
      <c r="CC219" s="57">
        <f t="shared" si="21"/>
        <v>805.73989927999594</v>
      </c>
      <c r="CD219" s="57">
        <f t="shared" si="21"/>
        <v>816.3417400599958</v>
      </c>
      <c r="CE219" s="79">
        <v>4466.0194174757289</v>
      </c>
      <c r="CF219" s="79">
        <v>4466.0194174757289</v>
      </c>
      <c r="CG219" s="79">
        <v>4466.0194174757289</v>
      </c>
      <c r="CH219" s="79">
        <v>4466.0194174757289</v>
      </c>
      <c r="CI219" s="79">
        <v>4466.0194174757289</v>
      </c>
      <c r="CJ219" s="79">
        <v>4466.0194174757289</v>
      </c>
      <c r="CK219" s="79">
        <v>4466.0194174757289</v>
      </c>
      <c r="CL219" s="79">
        <v>4466.0194174757289</v>
      </c>
      <c r="CM219" s="79">
        <v>4466.0194174757289</v>
      </c>
      <c r="CO219" s="5"/>
    </row>
    <row r="220" spans="1:93" s="28" customFormat="1" ht="14.4" x14ac:dyDescent="0.3">
      <c r="A220" s="73" t="s">
        <v>50</v>
      </c>
      <c r="B220" s="77">
        <v>1800</v>
      </c>
      <c r="C220" s="77">
        <v>1782.0000000000002</v>
      </c>
      <c r="D220" s="78">
        <f t="shared" ref="D220:I220" si="42">C220+($J220-$C220)/7</f>
        <v>1807.457142857143</v>
      </c>
      <c r="E220" s="78">
        <f t="shared" si="42"/>
        <v>1832.9142857142858</v>
      </c>
      <c r="F220" s="78">
        <f t="shared" si="42"/>
        <v>1858.3714285714286</v>
      </c>
      <c r="G220" s="78">
        <f t="shared" si="42"/>
        <v>1883.8285714285714</v>
      </c>
      <c r="H220" s="78">
        <f t="shared" si="42"/>
        <v>1909.2857142857142</v>
      </c>
      <c r="I220" s="78">
        <f t="shared" si="42"/>
        <v>1934.742857142857</v>
      </c>
      <c r="J220" s="60">
        <f t="shared" si="23"/>
        <v>1960.2000000000005</v>
      </c>
      <c r="K220" s="57">
        <f t="shared" si="24"/>
        <v>1890</v>
      </c>
      <c r="L220" s="5">
        <v>1890</v>
      </c>
      <c r="M220" s="78">
        <f t="shared" ref="M220:R220" si="43">L220+($S220-$L220)/7</f>
        <v>1917</v>
      </c>
      <c r="N220" s="78">
        <f t="shared" si="43"/>
        <v>1944</v>
      </c>
      <c r="O220" s="78">
        <f t="shared" si="43"/>
        <v>1971</v>
      </c>
      <c r="P220" s="78">
        <f t="shared" si="43"/>
        <v>1998</v>
      </c>
      <c r="Q220" s="78">
        <f t="shared" si="43"/>
        <v>2025</v>
      </c>
      <c r="R220" s="78">
        <f t="shared" si="43"/>
        <v>2052</v>
      </c>
      <c r="S220" s="60">
        <f t="shared" si="26"/>
        <v>2079</v>
      </c>
      <c r="T220" s="57">
        <f t="shared" si="27"/>
        <v>1340.4865959999997</v>
      </c>
      <c r="U220" s="60">
        <v>1340.4865959999997</v>
      </c>
      <c r="V220" s="60">
        <f t="shared" ref="V220:AA220" si="44">U220+($AB220-$U220)/7</f>
        <v>1359.6364045142855</v>
      </c>
      <c r="W220" s="60">
        <f t="shared" si="44"/>
        <v>1378.7862130285712</v>
      </c>
      <c r="X220" s="60">
        <f t="shared" si="44"/>
        <v>1397.9360215428569</v>
      </c>
      <c r="Y220" s="60">
        <f t="shared" si="44"/>
        <v>1417.0858300571426</v>
      </c>
      <c r="Z220" s="60">
        <f t="shared" si="44"/>
        <v>1436.2356385714284</v>
      </c>
      <c r="AA220" s="60">
        <f t="shared" si="44"/>
        <v>1455.3854470857141</v>
      </c>
      <c r="AB220" s="60">
        <f t="shared" si="29"/>
        <v>1474.5352555999998</v>
      </c>
      <c r="AC220" s="57">
        <f t="shared" si="30"/>
        <v>1440</v>
      </c>
      <c r="AD220" s="57">
        <f t="shared" si="16"/>
        <v>1425.6000000000004</v>
      </c>
      <c r="AE220" s="57">
        <f t="shared" si="16"/>
        <v>1445.9657142857145</v>
      </c>
      <c r="AF220" s="57">
        <f t="shared" si="16"/>
        <v>1466.3314285714287</v>
      </c>
      <c r="AG220" s="57">
        <f t="shared" si="16"/>
        <v>1486.697142857143</v>
      </c>
      <c r="AH220" s="57">
        <f t="shared" si="16"/>
        <v>1507.0628571428572</v>
      </c>
      <c r="AI220" s="57">
        <f t="shared" si="16"/>
        <v>1527.4285714285716</v>
      </c>
      <c r="AJ220" s="57">
        <f t="shared" si="16"/>
        <v>1547.7942857142857</v>
      </c>
      <c r="AK220" s="57">
        <f t="shared" si="16"/>
        <v>1568.1600000000005</v>
      </c>
      <c r="AL220" s="57">
        <f t="shared" si="31"/>
        <v>1701</v>
      </c>
      <c r="AM220" s="57">
        <f t="shared" si="17"/>
        <v>1701</v>
      </c>
      <c r="AN220" s="57">
        <f t="shared" si="17"/>
        <v>1725.3</v>
      </c>
      <c r="AO220" s="57">
        <f t="shared" si="17"/>
        <v>1749.6000000000001</v>
      </c>
      <c r="AP220" s="57">
        <f t="shared" si="17"/>
        <v>1773.9</v>
      </c>
      <c r="AQ220" s="57">
        <f t="shared" si="17"/>
        <v>1798.2</v>
      </c>
      <c r="AR220" s="57">
        <f t="shared" si="17"/>
        <v>1822.5</v>
      </c>
      <c r="AS220" s="57">
        <f t="shared" si="17"/>
        <v>1846.8</v>
      </c>
      <c r="AT220" s="57">
        <f t="shared" si="17"/>
        <v>1871.1000000000001</v>
      </c>
      <c r="AU220" s="57">
        <f t="shared" si="32"/>
        <v>1139.4136065999996</v>
      </c>
      <c r="AV220" s="57">
        <f t="shared" si="18"/>
        <v>1139.4136065999996</v>
      </c>
      <c r="AW220" s="57">
        <f t="shared" si="18"/>
        <v>1155.6909438371426</v>
      </c>
      <c r="AX220" s="57">
        <f t="shared" si="18"/>
        <v>1171.9682810742854</v>
      </c>
      <c r="AY220" s="57">
        <f t="shared" si="18"/>
        <v>1188.2456183114284</v>
      </c>
      <c r="AZ220" s="57">
        <f t="shared" si="18"/>
        <v>1204.5229555485712</v>
      </c>
      <c r="BA220" s="57">
        <f t="shared" si="18"/>
        <v>1220.800292785714</v>
      </c>
      <c r="BB220" s="57">
        <f t="shared" si="18"/>
        <v>1237.077630022857</v>
      </c>
      <c r="BC220" s="57">
        <f t="shared" si="18"/>
        <v>1253.3549672599997</v>
      </c>
      <c r="BD220" s="57">
        <f t="shared" si="33"/>
        <v>1080</v>
      </c>
      <c r="BE220" s="57">
        <f t="shared" si="19"/>
        <v>1069.2</v>
      </c>
      <c r="BF220" s="57">
        <f t="shared" si="19"/>
        <v>1084.4742857142858</v>
      </c>
      <c r="BG220" s="57">
        <f t="shared" si="19"/>
        <v>1099.7485714285715</v>
      </c>
      <c r="BH220" s="57">
        <f t="shared" si="19"/>
        <v>1115.0228571428572</v>
      </c>
      <c r="BI220" s="57">
        <f t="shared" si="19"/>
        <v>1130.2971428571427</v>
      </c>
      <c r="BJ220" s="57">
        <f t="shared" si="19"/>
        <v>1145.5714285714284</v>
      </c>
      <c r="BK220" s="57">
        <f t="shared" si="19"/>
        <v>1160.8457142857142</v>
      </c>
      <c r="BL220" s="57">
        <f t="shared" si="19"/>
        <v>1176.1200000000003</v>
      </c>
      <c r="BM220" s="57">
        <f t="shared" si="34"/>
        <v>1512</v>
      </c>
      <c r="BN220" s="57">
        <f t="shared" si="20"/>
        <v>1512</v>
      </c>
      <c r="BO220" s="57">
        <f t="shared" si="20"/>
        <v>1533.6000000000001</v>
      </c>
      <c r="BP220" s="57">
        <f t="shared" si="20"/>
        <v>1555.2</v>
      </c>
      <c r="BQ220" s="57">
        <f t="shared" si="20"/>
        <v>1576.8000000000002</v>
      </c>
      <c r="BR220" s="57">
        <f t="shared" si="20"/>
        <v>1598.4</v>
      </c>
      <c r="BS220" s="57">
        <f t="shared" si="20"/>
        <v>1620</v>
      </c>
      <c r="BT220" s="57">
        <f t="shared" si="20"/>
        <v>1641.6000000000001</v>
      </c>
      <c r="BU220" s="57">
        <f t="shared" si="20"/>
        <v>1663.2</v>
      </c>
      <c r="BV220" s="57">
        <f t="shared" si="35"/>
        <v>938.34061719999977</v>
      </c>
      <c r="BW220" s="57">
        <f t="shared" si="21"/>
        <v>938.34061719999977</v>
      </c>
      <c r="BX220" s="57">
        <f t="shared" si="21"/>
        <v>951.74548315999971</v>
      </c>
      <c r="BY220" s="57">
        <f t="shared" si="21"/>
        <v>965.15034911999976</v>
      </c>
      <c r="BZ220" s="57">
        <f t="shared" si="21"/>
        <v>978.55521507999981</v>
      </c>
      <c r="CA220" s="57">
        <f t="shared" si="21"/>
        <v>991.96008103999975</v>
      </c>
      <c r="CB220" s="57">
        <f t="shared" si="21"/>
        <v>1005.3649469999998</v>
      </c>
      <c r="CC220" s="57">
        <f t="shared" si="21"/>
        <v>1018.7698129599997</v>
      </c>
      <c r="CD220" s="57">
        <f t="shared" si="21"/>
        <v>1032.1746789199999</v>
      </c>
      <c r="CE220" s="79">
        <v>2630.9055118110232</v>
      </c>
      <c r="CF220" s="79">
        <v>2630.9055118110232</v>
      </c>
      <c r="CG220" s="79">
        <v>2630.9055118110232</v>
      </c>
      <c r="CH220" s="79">
        <v>2630.9055118110232</v>
      </c>
      <c r="CI220" s="79">
        <v>2630.9055118110232</v>
      </c>
      <c r="CJ220" s="79">
        <v>2630.9055118110232</v>
      </c>
      <c r="CK220" s="79">
        <v>2630.9055118110232</v>
      </c>
      <c r="CL220" s="79">
        <v>2630.9055118110232</v>
      </c>
      <c r="CM220" s="79">
        <v>2630.9055118110232</v>
      </c>
      <c r="CO220" s="80"/>
    </row>
    <row r="221" spans="1:93" s="28" customFormat="1" ht="14.4" x14ac:dyDescent="0.3">
      <c r="A221" s="73" t="s">
        <v>43</v>
      </c>
      <c r="B221" s="61">
        <v>1500</v>
      </c>
      <c r="C221" s="77">
        <v>1485.0000000000002</v>
      </c>
      <c r="D221" s="78">
        <f t="shared" ref="D221:I221" si="45">C221+($J221-$C221)/7</f>
        <v>1506.214285714286</v>
      </c>
      <c r="E221" s="78">
        <f t="shared" si="45"/>
        <v>1527.4285714285718</v>
      </c>
      <c r="F221" s="78">
        <f t="shared" si="45"/>
        <v>1548.6428571428576</v>
      </c>
      <c r="G221" s="78">
        <f t="shared" si="45"/>
        <v>1569.8571428571433</v>
      </c>
      <c r="H221" s="78">
        <f t="shared" si="45"/>
        <v>1591.0714285714291</v>
      </c>
      <c r="I221" s="78">
        <f t="shared" si="45"/>
        <v>1612.2857142857149</v>
      </c>
      <c r="J221" s="60">
        <f t="shared" si="23"/>
        <v>1633.5000000000005</v>
      </c>
      <c r="K221" s="57">
        <f t="shared" si="24"/>
        <v>0</v>
      </c>
      <c r="L221" s="5">
        <v>0</v>
      </c>
      <c r="M221" s="78">
        <f t="shared" ref="M221:R221" si="46">L221+($S221-$L221)/7</f>
        <v>0</v>
      </c>
      <c r="N221" s="78">
        <f t="shared" si="46"/>
        <v>0</v>
      </c>
      <c r="O221" s="78">
        <f t="shared" si="46"/>
        <v>0</v>
      </c>
      <c r="P221" s="78">
        <f t="shared" si="46"/>
        <v>0</v>
      </c>
      <c r="Q221" s="78">
        <f t="shared" si="46"/>
        <v>0</v>
      </c>
      <c r="R221" s="78">
        <f t="shared" si="46"/>
        <v>0</v>
      </c>
      <c r="S221" s="60">
        <f t="shared" si="26"/>
        <v>0</v>
      </c>
      <c r="T221" s="57">
        <f t="shared" si="27"/>
        <v>1306.9199150000002</v>
      </c>
      <c r="U221" s="60">
        <v>1306.9199150000002</v>
      </c>
      <c r="V221" s="60">
        <f t="shared" ref="V221:AA221" si="47">U221+($AB221-$U221)/7</f>
        <v>1325.5901995000002</v>
      </c>
      <c r="W221" s="60">
        <f t="shared" si="47"/>
        <v>1344.2604840000001</v>
      </c>
      <c r="X221" s="60">
        <f t="shared" si="47"/>
        <v>1362.9307685000001</v>
      </c>
      <c r="Y221" s="60">
        <f t="shared" si="47"/>
        <v>1381.6010530000001</v>
      </c>
      <c r="Z221" s="60">
        <f t="shared" si="47"/>
        <v>1400.2713375000001</v>
      </c>
      <c r="AA221" s="60">
        <f t="shared" si="47"/>
        <v>1418.9416220000001</v>
      </c>
      <c r="AB221" s="60">
        <f t="shared" si="29"/>
        <v>1437.6119065000003</v>
      </c>
      <c r="AC221" s="57">
        <f t="shared" si="30"/>
        <v>1200</v>
      </c>
      <c r="AD221" s="57">
        <f t="shared" si="16"/>
        <v>1188.0000000000002</v>
      </c>
      <c r="AE221" s="57">
        <f t="shared" si="16"/>
        <v>1204.9714285714288</v>
      </c>
      <c r="AF221" s="57">
        <f t="shared" si="16"/>
        <v>1221.9428571428575</v>
      </c>
      <c r="AG221" s="57">
        <f t="shared" si="16"/>
        <v>1238.9142857142861</v>
      </c>
      <c r="AH221" s="57">
        <f t="shared" si="16"/>
        <v>1255.8857142857148</v>
      </c>
      <c r="AI221" s="57">
        <f t="shared" si="16"/>
        <v>1272.8571428571433</v>
      </c>
      <c r="AJ221" s="57">
        <f t="shared" si="16"/>
        <v>1289.8285714285721</v>
      </c>
      <c r="AK221" s="57">
        <f t="shared" si="16"/>
        <v>1306.8000000000004</v>
      </c>
      <c r="AL221" s="57">
        <f t="shared" si="31"/>
        <v>0</v>
      </c>
      <c r="AM221" s="57">
        <f t="shared" si="17"/>
        <v>0</v>
      </c>
      <c r="AN221" s="57">
        <f t="shared" si="17"/>
        <v>0</v>
      </c>
      <c r="AO221" s="57">
        <f t="shared" si="17"/>
        <v>0</v>
      </c>
      <c r="AP221" s="57">
        <f t="shared" si="17"/>
        <v>0</v>
      </c>
      <c r="AQ221" s="57">
        <f t="shared" si="17"/>
        <v>0</v>
      </c>
      <c r="AR221" s="57">
        <f t="shared" si="17"/>
        <v>0</v>
      </c>
      <c r="AS221" s="57">
        <f t="shared" si="17"/>
        <v>0</v>
      </c>
      <c r="AT221" s="57">
        <f t="shared" si="17"/>
        <v>0</v>
      </c>
      <c r="AU221" s="57">
        <f t="shared" si="32"/>
        <v>1110.8819277500002</v>
      </c>
      <c r="AV221" s="57">
        <f t="shared" si="18"/>
        <v>1110.8819277500002</v>
      </c>
      <c r="AW221" s="57">
        <f t="shared" si="18"/>
        <v>1126.7516695750001</v>
      </c>
      <c r="AX221" s="57">
        <f t="shared" si="18"/>
        <v>1142.6214114000002</v>
      </c>
      <c r="AY221" s="57">
        <f t="shared" si="18"/>
        <v>1158.4911532250001</v>
      </c>
      <c r="AZ221" s="57">
        <f t="shared" si="18"/>
        <v>1174.36089505</v>
      </c>
      <c r="BA221" s="57">
        <f t="shared" si="18"/>
        <v>1190.2306368750001</v>
      </c>
      <c r="BB221" s="57">
        <f t="shared" si="18"/>
        <v>1206.1003787</v>
      </c>
      <c r="BC221" s="57">
        <f t="shared" si="18"/>
        <v>1221.9701205250001</v>
      </c>
      <c r="BD221" s="57">
        <f t="shared" si="33"/>
        <v>900</v>
      </c>
      <c r="BE221" s="57">
        <f t="shared" si="19"/>
        <v>891.00000000000011</v>
      </c>
      <c r="BF221" s="57">
        <f t="shared" si="19"/>
        <v>903.72857142857163</v>
      </c>
      <c r="BG221" s="57">
        <f t="shared" si="19"/>
        <v>916.45714285714303</v>
      </c>
      <c r="BH221" s="57">
        <f t="shared" si="19"/>
        <v>929.18571428571454</v>
      </c>
      <c r="BI221" s="57">
        <f t="shared" si="19"/>
        <v>941.91428571428594</v>
      </c>
      <c r="BJ221" s="57">
        <f t="shared" si="19"/>
        <v>954.64285714285745</v>
      </c>
      <c r="BK221" s="57">
        <f t="shared" si="19"/>
        <v>967.37142857142885</v>
      </c>
      <c r="BL221" s="57">
        <f t="shared" si="19"/>
        <v>980.10000000000025</v>
      </c>
      <c r="BM221" s="57">
        <f t="shared" si="34"/>
        <v>0</v>
      </c>
      <c r="BN221" s="57">
        <f t="shared" si="20"/>
        <v>0</v>
      </c>
      <c r="BO221" s="57">
        <f t="shared" si="20"/>
        <v>0</v>
      </c>
      <c r="BP221" s="57">
        <f t="shared" si="20"/>
        <v>0</v>
      </c>
      <c r="BQ221" s="57">
        <f t="shared" si="20"/>
        <v>0</v>
      </c>
      <c r="BR221" s="57">
        <f t="shared" si="20"/>
        <v>0</v>
      </c>
      <c r="BS221" s="57">
        <f t="shared" si="20"/>
        <v>0</v>
      </c>
      <c r="BT221" s="57">
        <f t="shared" si="20"/>
        <v>0</v>
      </c>
      <c r="BU221" s="57">
        <f t="shared" si="20"/>
        <v>0</v>
      </c>
      <c r="BV221" s="57">
        <f t="shared" si="35"/>
        <v>914.84394050000003</v>
      </c>
      <c r="BW221" s="57">
        <f t="shared" si="21"/>
        <v>914.84394050000003</v>
      </c>
      <c r="BX221" s="57">
        <f t="shared" si="21"/>
        <v>927.91313965000006</v>
      </c>
      <c r="BY221" s="57">
        <f t="shared" si="21"/>
        <v>940.98233879999998</v>
      </c>
      <c r="BZ221" s="57">
        <f t="shared" si="21"/>
        <v>954.05153795000001</v>
      </c>
      <c r="CA221" s="57">
        <f t="shared" si="21"/>
        <v>967.12073710000004</v>
      </c>
      <c r="CB221" s="57">
        <f t="shared" si="21"/>
        <v>980.18993624999996</v>
      </c>
      <c r="CC221" s="57">
        <f t="shared" si="21"/>
        <v>993.25913539999999</v>
      </c>
      <c r="CD221" s="57">
        <f t="shared" si="21"/>
        <v>1006.3283345500001</v>
      </c>
      <c r="CE221" s="79">
        <v>3171.4832771046549</v>
      </c>
      <c r="CF221" s="79">
        <v>3171.4832771046549</v>
      </c>
      <c r="CG221" s="79">
        <v>3171.4832771046549</v>
      </c>
      <c r="CH221" s="79">
        <v>3171.4832771046549</v>
      </c>
      <c r="CI221" s="79">
        <v>3171.4832771046549</v>
      </c>
      <c r="CJ221" s="79">
        <v>3171.4832771046549</v>
      </c>
      <c r="CK221" s="79">
        <v>3171.4832771046549</v>
      </c>
      <c r="CL221" s="79">
        <v>3171.4832771046549</v>
      </c>
      <c r="CM221" s="79">
        <v>3171.4832771046549</v>
      </c>
      <c r="CO221" s="5"/>
    </row>
    <row r="222" spans="1:93" s="28" customFormat="1" ht="14.4" x14ac:dyDescent="0.3">
      <c r="A222" s="73" t="s">
        <v>37</v>
      </c>
      <c r="B222" s="77">
        <v>1900</v>
      </c>
      <c r="C222" s="77">
        <v>1881</v>
      </c>
      <c r="D222" s="78">
        <f t="shared" ref="D222:I222" si="48">C222+($J222-$C222)/7</f>
        <v>1907.8714285714286</v>
      </c>
      <c r="E222" s="78">
        <f t="shared" si="48"/>
        <v>1934.7428571428572</v>
      </c>
      <c r="F222" s="78">
        <f t="shared" si="48"/>
        <v>1961.6142857142859</v>
      </c>
      <c r="G222" s="78">
        <f t="shared" si="48"/>
        <v>1988.4857142857145</v>
      </c>
      <c r="H222" s="78">
        <f t="shared" si="48"/>
        <v>2015.3571428571431</v>
      </c>
      <c r="I222" s="78">
        <f t="shared" si="48"/>
        <v>2042.2285714285717</v>
      </c>
      <c r="J222" s="60">
        <f t="shared" si="23"/>
        <v>2069.1000000000004</v>
      </c>
      <c r="K222" s="57">
        <f t="shared" si="24"/>
        <v>0</v>
      </c>
      <c r="L222" s="5">
        <v>0</v>
      </c>
      <c r="M222" s="78">
        <f t="shared" ref="M222:R222" si="49">L222+($S222-$L222)/7</f>
        <v>0</v>
      </c>
      <c r="N222" s="78">
        <f t="shared" si="49"/>
        <v>0</v>
      </c>
      <c r="O222" s="78">
        <f t="shared" si="49"/>
        <v>0</v>
      </c>
      <c r="P222" s="78">
        <f t="shared" si="49"/>
        <v>0</v>
      </c>
      <c r="Q222" s="78">
        <f t="shared" si="49"/>
        <v>0</v>
      </c>
      <c r="R222" s="78">
        <f t="shared" si="49"/>
        <v>0</v>
      </c>
      <c r="S222" s="60">
        <f t="shared" si="26"/>
        <v>0</v>
      </c>
      <c r="T222" s="57">
        <f t="shared" si="27"/>
        <v>1110.7676269999972</v>
      </c>
      <c r="U222" s="60">
        <v>1110.7676269999972</v>
      </c>
      <c r="V222" s="60">
        <f t="shared" ref="V222:AA222" si="50">U222+($AB222-$U222)/7</f>
        <v>1126.63573595714</v>
      </c>
      <c r="W222" s="60">
        <f t="shared" si="50"/>
        <v>1142.5038449142828</v>
      </c>
      <c r="X222" s="60">
        <f t="shared" si="50"/>
        <v>1158.3719538714256</v>
      </c>
      <c r="Y222" s="60">
        <f t="shared" si="50"/>
        <v>1174.2400628285684</v>
      </c>
      <c r="Z222" s="60">
        <f t="shared" si="50"/>
        <v>1190.1081717857112</v>
      </c>
      <c r="AA222" s="60">
        <f t="shared" si="50"/>
        <v>1205.976280742854</v>
      </c>
      <c r="AB222" s="60">
        <f t="shared" si="29"/>
        <v>1221.844389699997</v>
      </c>
      <c r="AC222" s="57">
        <f t="shared" si="30"/>
        <v>1520</v>
      </c>
      <c r="AD222" s="57">
        <f t="shared" si="16"/>
        <v>1504.8000000000002</v>
      </c>
      <c r="AE222" s="57">
        <f t="shared" si="16"/>
        <v>1526.2971428571429</v>
      </c>
      <c r="AF222" s="57">
        <f t="shared" si="16"/>
        <v>1547.7942857142859</v>
      </c>
      <c r="AG222" s="57">
        <f t="shared" si="16"/>
        <v>1569.2914285714287</v>
      </c>
      <c r="AH222" s="57">
        <f t="shared" si="16"/>
        <v>1590.7885714285717</v>
      </c>
      <c r="AI222" s="57">
        <f t="shared" si="16"/>
        <v>1612.2857142857147</v>
      </c>
      <c r="AJ222" s="57">
        <f t="shared" si="16"/>
        <v>1633.7828571428574</v>
      </c>
      <c r="AK222" s="57">
        <f t="shared" si="16"/>
        <v>1655.2800000000004</v>
      </c>
      <c r="AL222" s="57">
        <f t="shared" si="31"/>
        <v>0</v>
      </c>
      <c r="AM222" s="57">
        <f t="shared" si="17"/>
        <v>0</v>
      </c>
      <c r="AN222" s="57">
        <f t="shared" si="17"/>
        <v>0</v>
      </c>
      <c r="AO222" s="57">
        <f t="shared" si="17"/>
        <v>0</v>
      </c>
      <c r="AP222" s="57">
        <f t="shared" si="17"/>
        <v>0</v>
      </c>
      <c r="AQ222" s="57">
        <f t="shared" si="17"/>
        <v>0</v>
      </c>
      <c r="AR222" s="57">
        <f t="shared" si="17"/>
        <v>0</v>
      </c>
      <c r="AS222" s="57">
        <f t="shared" si="17"/>
        <v>0</v>
      </c>
      <c r="AT222" s="57">
        <f t="shared" si="17"/>
        <v>0</v>
      </c>
      <c r="AU222" s="57">
        <f t="shared" si="32"/>
        <v>944.15248294999765</v>
      </c>
      <c r="AV222" s="57">
        <f t="shared" si="18"/>
        <v>944.15248294999765</v>
      </c>
      <c r="AW222" s="57">
        <f t="shared" si="18"/>
        <v>957.64037556356902</v>
      </c>
      <c r="AX222" s="57">
        <f t="shared" si="18"/>
        <v>971.1282681771404</v>
      </c>
      <c r="AY222" s="57">
        <f t="shared" si="18"/>
        <v>984.61616079071177</v>
      </c>
      <c r="AZ222" s="57">
        <f t="shared" si="18"/>
        <v>998.10405340428315</v>
      </c>
      <c r="BA222" s="57">
        <f t="shared" si="18"/>
        <v>1011.5919460178545</v>
      </c>
      <c r="BB222" s="57">
        <f t="shared" si="18"/>
        <v>1025.0798386314259</v>
      </c>
      <c r="BC222" s="57">
        <f t="shared" si="18"/>
        <v>1038.5677312449975</v>
      </c>
      <c r="BD222" s="57">
        <f t="shared" si="33"/>
        <v>1140</v>
      </c>
      <c r="BE222" s="57">
        <f t="shared" si="19"/>
        <v>1128.5999999999999</v>
      </c>
      <c r="BF222" s="57">
        <f t="shared" si="19"/>
        <v>1144.722857142857</v>
      </c>
      <c r="BG222" s="57">
        <f t="shared" si="19"/>
        <v>1160.8457142857144</v>
      </c>
      <c r="BH222" s="57">
        <f t="shared" si="19"/>
        <v>1176.9685714285715</v>
      </c>
      <c r="BI222" s="57">
        <f t="shared" si="19"/>
        <v>1193.0914285714287</v>
      </c>
      <c r="BJ222" s="57">
        <f t="shared" si="19"/>
        <v>1209.2142857142858</v>
      </c>
      <c r="BK222" s="57">
        <f t="shared" si="19"/>
        <v>1225.3371428571429</v>
      </c>
      <c r="BL222" s="57">
        <f t="shared" si="19"/>
        <v>1241.4600000000003</v>
      </c>
      <c r="BM222" s="57">
        <f t="shared" si="34"/>
        <v>0</v>
      </c>
      <c r="BN222" s="57">
        <f t="shared" si="20"/>
        <v>0</v>
      </c>
      <c r="BO222" s="57">
        <f t="shared" si="20"/>
        <v>0</v>
      </c>
      <c r="BP222" s="57">
        <f t="shared" si="20"/>
        <v>0</v>
      </c>
      <c r="BQ222" s="57">
        <f t="shared" si="20"/>
        <v>0</v>
      </c>
      <c r="BR222" s="57">
        <f t="shared" si="20"/>
        <v>0</v>
      </c>
      <c r="BS222" s="57">
        <f t="shared" si="20"/>
        <v>0</v>
      </c>
      <c r="BT222" s="57">
        <f t="shared" si="20"/>
        <v>0</v>
      </c>
      <c r="BU222" s="57">
        <f t="shared" si="20"/>
        <v>0</v>
      </c>
      <c r="BV222" s="57">
        <f t="shared" si="35"/>
        <v>777.53733889999796</v>
      </c>
      <c r="BW222" s="57">
        <f t="shared" si="21"/>
        <v>777.53733889999796</v>
      </c>
      <c r="BX222" s="57">
        <f t="shared" si="21"/>
        <v>788.64501516999792</v>
      </c>
      <c r="BY222" s="57">
        <f t="shared" si="21"/>
        <v>799.75269143999788</v>
      </c>
      <c r="BZ222" s="57">
        <f t="shared" si="21"/>
        <v>810.86036770999783</v>
      </c>
      <c r="CA222" s="57">
        <f t="shared" si="21"/>
        <v>821.96804397999779</v>
      </c>
      <c r="CB222" s="57">
        <f t="shared" si="21"/>
        <v>833.07572024999774</v>
      </c>
      <c r="CC222" s="57">
        <f t="shared" si="21"/>
        <v>844.1833965199977</v>
      </c>
      <c r="CD222" s="57">
        <f t="shared" si="21"/>
        <v>855.29107278999788</v>
      </c>
      <c r="CE222" s="79">
        <v>1846.6386554621849</v>
      </c>
      <c r="CF222" s="79">
        <v>1846.6386554621849</v>
      </c>
      <c r="CG222" s="79">
        <v>1846.6386554621849</v>
      </c>
      <c r="CH222" s="79">
        <v>1846.6386554621849</v>
      </c>
      <c r="CI222" s="79">
        <v>1846.6386554621849</v>
      </c>
      <c r="CJ222" s="79">
        <v>1846.6386554621849</v>
      </c>
      <c r="CK222" s="79">
        <v>1846.6386554621849</v>
      </c>
      <c r="CL222" s="79">
        <v>1846.6386554621849</v>
      </c>
      <c r="CM222" s="79">
        <v>1846.6386554621849</v>
      </c>
      <c r="CO222" s="5"/>
    </row>
    <row r="223" spans="1:93" s="28" customFormat="1" ht="14.4" x14ac:dyDescent="0.3">
      <c r="A223" s="73" t="s">
        <v>33</v>
      </c>
      <c r="B223" s="61">
        <v>2000</v>
      </c>
      <c r="C223" s="77">
        <v>1800</v>
      </c>
      <c r="D223" s="78">
        <f t="shared" ref="D223:I223" si="51">C223+($J223-$C223)/7</f>
        <v>1825.7142857142858</v>
      </c>
      <c r="E223" s="78">
        <f t="shared" si="51"/>
        <v>1851.4285714285716</v>
      </c>
      <c r="F223" s="78">
        <f t="shared" si="51"/>
        <v>1877.1428571428573</v>
      </c>
      <c r="G223" s="78">
        <f t="shared" si="51"/>
        <v>1902.8571428571431</v>
      </c>
      <c r="H223" s="78">
        <f t="shared" si="51"/>
        <v>1928.5714285714289</v>
      </c>
      <c r="I223" s="78">
        <f t="shared" si="51"/>
        <v>1954.2857142857147</v>
      </c>
      <c r="J223" s="60">
        <f t="shared" si="23"/>
        <v>1980.0000000000002</v>
      </c>
      <c r="K223" s="57">
        <f t="shared" si="24"/>
        <v>3510</v>
      </c>
      <c r="L223" s="5">
        <v>3510</v>
      </c>
      <c r="M223" s="78">
        <f t="shared" ref="M223:R223" si="52">L223+($S223-$L223)/7</f>
        <v>3560.1428571428573</v>
      </c>
      <c r="N223" s="78">
        <f t="shared" si="52"/>
        <v>3610.2857142857147</v>
      </c>
      <c r="O223" s="78">
        <f t="shared" si="52"/>
        <v>3660.428571428572</v>
      </c>
      <c r="P223" s="78">
        <f t="shared" si="52"/>
        <v>3710.5714285714294</v>
      </c>
      <c r="Q223" s="78">
        <f t="shared" si="52"/>
        <v>3760.7142857142867</v>
      </c>
      <c r="R223" s="78">
        <f t="shared" si="52"/>
        <v>3810.857142857144</v>
      </c>
      <c r="S223" s="60">
        <f t="shared" si="26"/>
        <v>3861.0000000000005</v>
      </c>
      <c r="T223" s="57">
        <f t="shared" si="27"/>
        <v>1063.0831510000007</v>
      </c>
      <c r="U223" s="60">
        <v>1063.0831510000007</v>
      </c>
      <c r="V223" s="60">
        <f t="shared" ref="V223:AA223" si="53">U223+($AB223-$U223)/7</f>
        <v>1078.2700531571436</v>
      </c>
      <c r="W223" s="60">
        <f t="shared" si="53"/>
        <v>1093.4569553142865</v>
      </c>
      <c r="X223" s="60">
        <f t="shared" si="53"/>
        <v>1108.6438574714293</v>
      </c>
      <c r="Y223" s="60">
        <f t="shared" si="53"/>
        <v>1123.8307596285722</v>
      </c>
      <c r="Z223" s="60">
        <f t="shared" si="53"/>
        <v>1139.0176617857151</v>
      </c>
      <c r="AA223" s="60">
        <f t="shared" si="53"/>
        <v>1154.2045639428579</v>
      </c>
      <c r="AB223" s="60">
        <f t="shared" si="29"/>
        <v>1169.3914661000008</v>
      </c>
      <c r="AC223" s="57">
        <f t="shared" si="30"/>
        <v>1600</v>
      </c>
      <c r="AD223" s="57">
        <f t="shared" si="16"/>
        <v>1440</v>
      </c>
      <c r="AE223" s="57">
        <f t="shared" si="16"/>
        <v>1460.5714285714287</v>
      </c>
      <c r="AF223" s="57">
        <f t="shared" si="16"/>
        <v>1481.1428571428573</v>
      </c>
      <c r="AG223" s="57">
        <f t="shared" si="16"/>
        <v>1501.714285714286</v>
      </c>
      <c r="AH223" s="57">
        <f t="shared" si="16"/>
        <v>1522.2857142857147</v>
      </c>
      <c r="AI223" s="57">
        <f t="shared" si="16"/>
        <v>1542.8571428571431</v>
      </c>
      <c r="AJ223" s="57">
        <f t="shared" si="16"/>
        <v>1563.4285714285718</v>
      </c>
      <c r="AK223" s="57">
        <f t="shared" si="16"/>
        <v>1584.0000000000002</v>
      </c>
      <c r="AL223" s="57">
        <f t="shared" si="31"/>
        <v>3159</v>
      </c>
      <c r="AM223" s="57">
        <f t="shared" si="17"/>
        <v>3159</v>
      </c>
      <c r="AN223" s="57">
        <f t="shared" si="17"/>
        <v>3204.1285714285718</v>
      </c>
      <c r="AO223" s="57">
        <f t="shared" si="17"/>
        <v>3249.2571428571432</v>
      </c>
      <c r="AP223" s="57">
        <f t="shared" si="17"/>
        <v>3294.385714285715</v>
      </c>
      <c r="AQ223" s="57">
        <f t="shared" si="17"/>
        <v>3339.5142857142864</v>
      </c>
      <c r="AR223" s="57">
        <f t="shared" si="17"/>
        <v>3384.6428571428582</v>
      </c>
      <c r="AS223" s="57">
        <f t="shared" si="17"/>
        <v>3429.7714285714296</v>
      </c>
      <c r="AT223" s="57">
        <f t="shared" si="17"/>
        <v>3474.9000000000005</v>
      </c>
      <c r="AU223" s="57">
        <f t="shared" si="32"/>
        <v>903.62067835000062</v>
      </c>
      <c r="AV223" s="57">
        <f t="shared" si="18"/>
        <v>903.62067835000062</v>
      </c>
      <c r="AW223" s="57">
        <f t="shared" si="18"/>
        <v>916.52954518357205</v>
      </c>
      <c r="AX223" s="57">
        <f t="shared" si="18"/>
        <v>929.43841201714349</v>
      </c>
      <c r="AY223" s="57">
        <f t="shared" si="18"/>
        <v>942.34727885071493</v>
      </c>
      <c r="AZ223" s="57">
        <f t="shared" si="18"/>
        <v>955.25614568428637</v>
      </c>
      <c r="BA223" s="57">
        <f t="shared" si="18"/>
        <v>968.1650125178578</v>
      </c>
      <c r="BB223" s="57">
        <f t="shared" si="18"/>
        <v>981.07387935142924</v>
      </c>
      <c r="BC223" s="57">
        <f t="shared" si="18"/>
        <v>993.98274618500068</v>
      </c>
      <c r="BD223" s="57">
        <f t="shared" si="33"/>
        <v>1200</v>
      </c>
      <c r="BE223" s="57">
        <f t="shared" si="19"/>
        <v>1080</v>
      </c>
      <c r="BF223" s="57">
        <f t="shared" si="19"/>
        <v>1095.4285714285713</v>
      </c>
      <c r="BG223" s="57">
        <f t="shared" si="19"/>
        <v>1110.8571428571429</v>
      </c>
      <c r="BH223" s="57">
        <f t="shared" si="19"/>
        <v>1126.2857142857144</v>
      </c>
      <c r="BI223" s="57">
        <f t="shared" si="19"/>
        <v>1141.7142857142858</v>
      </c>
      <c r="BJ223" s="57">
        <f t="shared" si="19"/>
        <v>1157.1428571428573</v>
      </c>
      <c r="BK223" s="57">
        <f t="shared" si="19"/>
        <v>1172.5714285714287</v>
      </c>
      <c r="BL223" s="57">
        <f t="shared" si="19"/>
        <v>1188</v>
      </c>
      <c r="BM223" s="57">
        <f t="shared" si="34"/>
        <v>2808</v>
      </c>
      <c r="BN223" s="57">
        <f t="shared" si="20"/>
        <v>2808</v>
      </c>
      <c r="BO223" s="57">
        <f t="shared" si="20"/>
        <v>2848.1142857142859</v>
      </c>
      <c r="BP223" s="57">
        <f t="shared" si="20"/>
        <v>2888.2285714285717</v>
      </c>
      <c r="BQ223" s="57">
        <f t="shared" si="20"/>
        <v>2928.3428571428576</v>
      </c>
      <c r="BR223" s="57">
        <f t="shared" si="20"/>
        <v>2968.4571428571435</v>
      </c>
      <c r="BS223" s="57">
        <f t="shared" si="20"/>
        <v>3008.5714285714294</v>
      </c>
      <c r="BT223" s="57">
        <f t="shared" si="20"/>
        <v>3048.6857142857152</v>
      </c>
      <c r="BU223" s="57">
        <f t="shared" si="20"/>
        <v>3088.8000000000006</v>
      </c>
      <c r="BV223" s="57">
        <f t="shared" si="35"/>
        <v>744.15820570000051</v>
      </c>
      <c r="BW223" s="57">
        <f t="shared" si="21"/>
        <v>744.15820570000051</v>
      </c>
      <c r="BX223" s="57">
        <f t="shared" si="21"/>
        <v>754.78903721000052</v>
      </c>
      <c r="BY223" s="57">
        <f t="shared" si="21"/>
        <v>765.41986872000052</v>
      </c>
      <c r="BZ223" s="57">
        <f t="shared" si="21"/>
        <v>776.05070023000053</v>
      </c>
      <c r="CA223" s="57">
        <f t="shared" si="21"/>
        <v>786.68153174000054</v>
      </c>
      <c r="CB223" s="57">
        <f t="shared" si="21"/>
        <v>797.31236325000054</v>
      </c>
      <c r="CC223" s="57">
        <f t="shared" si="21"/>
        <v>807.94319476000055</v>
      </c>
      <c r="CD223" s="57">
        <f t="shared" si="21"/>
        <v>818.57402627000056</v>
      </c>
      <c r="CE223" s="79">
        <v>4498.4475263920513</v>
      </c>
      <c r="CF223" s="79">
        <v>4498.4475263920513</v>
      </c>
      <c r="CG223" s="79">
        <v>4498.4475263920513</v>
      </c>
      <c r="CH223" s="79">
        <v>4498.4475263920513</v>
      </c>
      <c r="CI223" s="79">
        <v>4498.4475263920513</v>
      </c>
      <c r="CJ223" s="79">
        <v>4498.4475263920513</v>
      </c>
      <c r="CK223" s="79">
        <v>4498.4475263920513</v>
      </c>
      <c r="CL223" s="79">
        <v>4498.4475263920513</v>
      </c>
      <c r="CM223" s="79">
        <v>4498.4475263920513</v>
      </c>
      <c r="CO223" s="80"/>
    </row>
    <row r="224" spans="1:93" s="28" customFormat="1" ht="14.4" x14ac:dyDescent="0.3">
      <c r="A224" s="73" t="s">
        <v>30</v>
      </c>
      <c r="B224" s="77">
        <v>2200</v>
      </c>
      <c r="C224" s="77">
        <v>2178</v>
      </c>
      <c r="D224" s="78">
        <f t="shared" ref="D224:I224" si="54">C224+($J224-$C224)/7</f>
        <v>2209.1142857142859</v>
      </c>
      <c r="E224" s="78">
        <f t="shared" si="54"/>
        <v>2240.2285714285717</v>
      </c>
      <c r="F224" s="78">
        <f t="shared" si="54"/>
        <v>2271.3428571428576</v>
      </c>
      <c r="G224" s="78">
        <f t="shared" si="54"/>
        <v>2302.4571428571435</v>
      </c>
      <c r="H224" s="78">
        <f t="shared" si="54"/>
        <v>2333.5714285714294</v>
      </c>
      <c r="I224" s="78">
        <f t="shared" si="54"/>
        <v>2364.6857142857152</v>
      </c>
      <c r="J224" s="60">
        <f t="shared" si="23"/>
        <v>2395.8000000000002</v>
      </c>
      <c r="K224" s="57">
        <f t="shared" si="24"/>
        <v>3420</v>
      </c>
      <c r="L224" s="5">
        <v>3420</v>
      </c>
      <c r="M224" s="78">
        <f t="shared" ref="M224:R224" si="55">L224+($S224-$L224)/7</f>
        <v>3468.8571428571431</v>
      </c>
      <c r="N224" s="78">
        <f t="shared" si="55"/>
        <v>3517.7142857142862</v>
      </c>
      <c r="O224" s="78">
        <f t="shared" si="55"/>
        <v>3566.5714285714294</v>
      </c>
      <c r="P224" s="78">
        <f t="shared" si="55"/>
        <v>3615.4285714285725</v>
      </c>
      <c r="Q224" s="78">
        <f t="shared" si="55"/>
        <v>3664.2857142857156</v>
      </c>
      <c r="R224" s="78">
        <f t="shared" si="55"/>
        <v>3713.1428571428587</v>
      </c>
      <c r="S224" s="60">
        <f t="shared" si="26"/>
        <v>3762.0000000000005</v>
      </c>
      <c r="T224" s="57">
        <f t="shared" si="27"/>
        <v>1031.9751899999992</v>
      </c>
      <c r="U224" s="60">
        <v>1031.9751899999992</v>
      </c>
      <c r="V224" s="60">
        <f t="shared" ref="V224:AA224" si="56">U224+($AB224-$U224)/7</f>
        <v>1046.717692714285</v>
      </c>
      <c r="W224" s="60">
        <f t="shared" si="56"/>
        <v>1061.4601954285708</v>
      </c>
      <c r="X224" s="60">
        <f t="shared" si="56"/>
        <v>1076.2026981428567</v>
      </c>
      <c r="Y224" s="60">
        <f t="shared" si="56"/>
        <v>1090.9452008571425</v>
      </c>
      <c r="Z224" s="60">
        <f t="shared" si="56"/>
        <v>1105.6877035714283</v>
      </c>
      <c r="AA224" s="60">
        <f t="shared" si="56"/>
        <v>1120.4302062857141</v>
      </c>
      <c r="AB224" s="60">
        <f t="shared" si="29"/>
        <v>1135.1727089999993</v>
      </c>
      <c r="AC224" s="57">
        <f t="shared" si="30"/>
        <v>1760</v>
      </c>
      <c r="AD224" s="57">
        <f t="shared" si="16"/>
        <v>1742.4</v>
      </c>
      <c r="AE224" s="57">
        <f t="shared" si="16"/>
        <v>1767.2914285714287</v>
      </c>
      <c r="AF224" s="57">
        <f t="shared" si="16"/>
        <v>1792.1828571428575</v>
      </c>
      <c r="AG224" s="57">
        <f t="shared" si="16"/>
        <v>1817.0742857142861</v>
      </c>
      <c r="AH224" s="57">
        <f t="shared" si="16"/>
        <v>1841.965714285715</v>
      </c>
      <c r="AI224" s="57">
        <f t="shared" si="16"/>
        <v>1866.8571428571436</v>
      </c>
      <c r="AJ224" s="57">
        <f t="shared" si="16"/>
        <v>1891.7485714285722</v>
      </c>
      <c r="AK224" s="57">
        <f t="shared" si="16"/>
        <v>1916.6400000000003</v>
      </c>
      <c r="AL224" s="57">
        <f t="shared" si="31"/>
        <v>3078</v>
      </c>
      <c r="AM224" s="57">
        <f t="shared" si="17"/>
        <v>3078</v>
      </c>
      <c r="AN224" s="57">
        <f t="shared" si="17"/>
        <v>3121.971428571429</v>
      </c>
      <c r="AO224" s="57">
        <f t="shared" si="17"/>
        <v>3165.9428571428575</v>
      </c>
      <c r="AP224" s="57">
        <f t="shared" si="17"/>
        <v>3209.9142857142865</v>
      </c>
      <c r="AQ224" s="57">
        <f t="shared" si="17"/>
        <v>3253.8857142857155</v>
      </c>
      <c r="AR224" s="57">
        <f t="shared" si="17"/>
        <v>3297.857142857144</v>
      </c>
      <c r="AS224" s="57">
        <f t="shared" si="17"/>
        <v>3341.828571428573</v>
      </c>
      <c r="AT224" s="57">
        <f t="shared" si="17"/>
        <v>3385.8000000000006</v>
      </c>
      <c r="AU224" s="57">
        <f t="shared" si="32"/>
        <v>877.17891149999934</v>
      </c>
      <c r="AV224" s="57">
        <f t="shared" si="18"/>
        <v>877.17891149999934</v>
      </c>
      <c r="AW224" s="57">
        <f t="shared" si="18"/>
        <v>889.71003880714227</v>
      </c>
      <c r="AX224" s="57">
        <f t="shared" si="18"/>
        <v>902.24116611428519</v>
      </c>
      <c r="AY224" s="57">
        <f t="shared" si="18"/>
        <v>914.77229342142812</v>
      </c>
      <c r="AZ224" s="57">
        <f t="shared" si="18"/>
        <v>927.30342072857104</v>
      </c>
      <c r="BA224" s="57">
        <f t="shared" si="18"/>
        <v>939.83454803571408</v>
      </c>
      <c r="BB224" s="57">
        <f t="shared" si="18"/>
        <v>952.365675342857</v>
      </c>
      <c r="BC224" s="57">
        <f t="shared" si="18"/>
        <v>964.89680264999936</v>
      </c>
      <c r="BD224" s="57">
        <f t="shared" si="33"/>
        <v>1320</v>
      </c>
      <c r="BE224" s="57">
        <f t="shared" si="19"/>
        <v>1306.8</v>
      </c>
      <c r="BF224" s="57">
        <f t="shared" si="19"/>
        <v>1325.4685714285715</v>
      </c>
      <c r="BG224" s="57">
        <f t="shared" si="19"/>
        <v>1344.1371428571431</v>
      </c>
      <c r="BH224" s="57">
        <f t="shared" si="19"/>
        <v>1362.8057142857144</v>
      </c>
      <c r="BI224" s="57">
        <f t="shared" si="19"/>
        <v>1381.474285714286</v>
      </c>
      <c r="BJ224" s="57">
        <f t="shared" si="19"/>
        <v>1400.1428571428576</v>
      </c>
      <c r="BK224" s="57">
        <f t="shared" si="19"/>
        <v>1418.8114285714291</v>
      </c>
      <c r="BL224" s="57">
        <f t="shared" si="19"/>
        <v>1437.48</v>
      </c>
      <c r="BM224" s="57">
        <f t="shared" si="34"/>
        <v>2736</v>
      </c>
      <c r="BN224" s="57">
        <f t="shared" si="20"/>
        <v>2736</v>
      </c>
      <c r="BO224" s="57">
        <f t="shared" si="20"/>
        <v>2775.0857142857149</v>
      </c>
      <c r="BP224" s="57">
        <f t="shared" si="20"/>
        <v>2814.1714285714293</v>
      </c>
      <c r="BQ224" s="57">
        <f t="shared" si="20"/>
        <v>2853.2571428571437</v>
      </c>
      <c r="BR224" s="57">
        <f t="shared" si="20"/>
        <v>2892.3428571428581</v>
      </c>
      <c r="BS224" s="57">
        <f t="shared" si="20"/>
        <v>2931.4285714285725</v>
      </c>
      <c r="BT224" s="57">
        <f t="shared" si="20"/>
        <v>2970.5142857142873</v>
      </c>
      <c r="BU224" s="57">
        <f t="shared" si="20"/>
        <v>3009.6000000000004</v>
      </c>
      <c r="BV224" s="57">
        <f t="shared" si="35"/>
        <v>722.38263299999937</v>
      </c>
      <c r="BW224" s="57">
        <f t="shared" si="21"/>
        <v>722.38263299999937</v>
      </c>
      <c r="BX224" s="57">
        <f t="shared" si="21"/>
        <v>732.70238489999952</v>
      </c>
      <c r="BY224" s="57">
        <f t="shared" si="21"/>
        <v>743.02213679999954</v>
      </c>
      <c r="BZ224" s="57">
        <f t="shared" si="21"/>
        <v>753.34188869999957</v>
      </c>
      <c r="CA224" s="57">
        <f t="shared" si="21"/>
        <v>763.66164059999971</v>
      </c>
      <c r="CB224" s="57">
        <f t="shared" si="21"/>
        <v>773.98139249999974</v>
      </c>
      <c r="CC224" s="57">
        <f t="shared" si="21"/>
        <v>784.30114439999988</v>
      </c>
      <c r="CD224" s="57">
        <f t="shared" si="21"/>
        <v>794.62089629999946</v>
      </c>
      <c r="CE224" s="79">
        <v>3000</v>
      </c>
      <c r="CF224" s="79">
        <v>3000</v>
      </c>
      <c r="CG224" s="79">
        <v>3000</v>
      </c>
      <c r="CH224" s="79">
        <v>3000</v>
      </c>
      <c r="CI224" s="79">
        <v>3000</v>
      </c>
      <c r="CJ224" s="79">
        <v>3000</v>
      </c>
      <c r="CK224" s="79">
        <v>3000</v>
      </c>
      <c r="CL224" s="79">
        <v>3000</v>
      </c>
      <c r="CM224" s="79">
        <v>3000</v>
      </c>
      <c r="CO224" s="5"/>
    </row>
    <row r="225" spans="1:93" s="28" customFormat="1" ht="14.4" x14ac:dyDescent="0.3">
      <c r="A225" s="73" t="s">
        <v>49</v>
      </c>
      <c r="B225" s="77">
        <v>2100</v>
      </c>
      <c r="C225" s="77">
        <v>2079</v>
      </c>
      <c r="D225" s="78">
        <f t="shared" ref="D225:I225" si="57">C225+($J225-$C225)/7</f>
        <v>2108.6999999999998</v>
      </c>
      <c r="E225" s="78">
        <f t="shared" si="57"/>
        <v>2138.3999999999996</v>
      </c>
      <c r="F225" s="78">
        <f t="shared" si="57"/>
        <v>2168.0999999999995</v>
      </c>
      <c r="G225" s="78">
        <f t="shared" si="57"/>
        <v>2197.7999999999993</v>
      </c>
      <c r="H225" s="78">
        <f t="shared" si="57"/>
        <v>2227.4999999999991</v>
      </c>
      <c r="I225" s="78">
        <f t="shared" si="57"/>
        <v>2257.1999999999989</v>
      </c>
      <c r="J225" s="60">
        <f t="shared" si="23"/>
        <v>2286.9</v>
      </c>
      <c r="K225" s="57">
        <f t="shared" si="24"/>
        <v>2250</v>
      </c>
      <c r="L225" s="5">
        <v>2250</v>
      </c>
      <c r="M225" s="78">
        <f t="shared" ref="M225:R225" si="58">L225+($S225-$L225)/7</f>
        <v>2282.1428571428573</v>
      </c>
      <c r="N225" s="78">
        <f t="shared" si="58"/>
        <v>2314.2857142857147</v>
      </c>
      <c r="O225" s="78">
        <f t="shared" si="58"/>
        <v>2346.428571428572</v>
      </c>
      <c r="P225" s="78">
        <f t="shared" si="58"/>
        <v>2378.5714285714294</v>
      </c>
      <c r="Q225" s="78">
        <f t="shared" si="58"/>
        <v>2410.7142857142867</v>
      </c>
      <c r="R225" s="78">
        <f t="shared" si="58"/>
        <v>2442.857142857144</v>
      </c>
      <c r="S225" s="60">
        <f t="shared" si="26"/>
        <v>2475</v>
      </c>
      <c r="T225" s="57">
        <f t="shared" si="27"/>
        <v>1461.8424590000027</v>
      </c>
      <c r="U225" s="60">
        <v>1461.8424590000027</v>
      </c>
      <c r="V225" s="60">
        <f t="shared" ref="V225:AA225" si="59">U225+($AB225-$U225)/7</f>
        <v>1482.7259227000027</v>
      </c>
      <c r="W225" s="60">
        <f t="shared" si="59"/>
        <v>1503.6093864000027</v>
      </c>
      <c r="X225" s="60">
        <f t="shared" si="59"/>
        <v>1524.4928501000027</v>
      </c>
      <c r="Y225" s="60">
        <f t="shared" si="59"/>
        <v>1545.3763138000027</v>
      </c>
      <c r="Z225" s="60">
        <f t="shared" si="59"/>
        <v>1566.2597775000027</v>
      </c>
      <c r="AA225" s="60">
        <f t="shared" si="59"/>
        <v>1587.1432412000026</v>
      </c>
      <c r="AB225" s="60">
        <f t="shared" si="29"/>
        <v>1608.0267049000031</v>
      </c>
      <c r="AC225" s="57">
        <f t="shared" si="30"/>
        <v>1680</v>
      </c>
      <c r="AD225" s="57">
        <f t="shared" si="16"/>
        <v>1663.2</v>
      </c>
      <c r="AE225" s="57">
        <f t="shared" si="16"/>
        <v>1686.96</v>
      </c>
      <c r="AF225" s="57">
        <f t="shared" si="16"/>
        <v>1710.7199999999998</v>
      </c>
      <c r="AG225" s="57">
        <f t="shared" si="16"/>
        <v>1734.4799999999996</v>
      </c>
      <c r="AH225" s="57">
        <f t="shared" si="16"/>
        <v>1758.2399999999996</v>
      </c>
      <c r="AI225" s="57">
        <f t="shared" si="16"/>
        <v>1781.9999999999993</v>
      </c>
      <c r="AJ225" s="57">
        <f t="shared" si="16"/>
        <v>1805.7599999999993</v>
      </c>
      <c r="AK225" s="57">
        <f t="shared" si="16"/>
        <v>1829.5200000000002</v>
      </c>
      <c r="AL225" s="57">
        <f t="shared" si="31"/>
        <v>2025</v>
      </c>
      <c r="AM225" s="57">
        <f t="shared" si="17"/>
        <v>2025</v>
      </c>
      <c r="AN225" s="57">
        <f t="shared" si="17"/>
        <v>2053.9285714285716</v>
      </c>
      <c r="AO225" s="57">
        <f t="shared" si="17"/>
        <v>2082.8571428571431</v>
      </c>
      <c r="AP225" s="57">
        <f t="shared" si="17"/>
        <v>2111.7857142857147</v>
      </c>
      <c r="AQ225" s="57">
        <f t="shared" si="17"/>
        <v>2140.7142857142867</v>
      </c>
      <c r="AR225" s="57">
        <f t="shared" si="17"/>
        <v>2169.6428571428582</v>
      </c>
      <c r="AS225" s="57">
        <f t="shared" si="17"/>
        <v>2198.5714285714298</v>
      </c>
      <c r="AT225" s="57">
        <f t="shared" si="17"/>
        <v>2227.5</v>
      </c>
      <c r="AU225" s="57">
        <f t="shared" si="32"/>
        <v>1242.5660901500023</v>
      </c>
      <c r="AV225" s="57">
        <f t="shared" si="18"/>
        <v>1242.5660901500023</v>
      </c>
      <c r="AW225" s="57">
        <f t="shared" si="18"/>
        <v>1260.3170342950023</v>
      </c>
      <c r="AX225" s="57">
        <f t="shared" si="18"/>
        <v>1278.0679784400022</v>
      </c>
      <c r="AY225" s="57">
        <f t="shared" si="18"/>
        <v>1295.8189225850022</v>
      </c>
      <c r="AZ225" s="57">
        <f t="shared" si="18"/>
        <v>1313.5698667300023</v>
      </c>
      <c r="BA225" s="57">
        <f t="shared" si="18"/>
        <v>1331.3208108750023</v>
      </c>
      <c r="BB225" s="57">
        <f t="shared" si="18"/>
        <v>1349.0717550200022</v>
      </c>
      <c r="BC225" s="57">
        <f t="shared" si="18"/>
        <v>1366.8226991650026</v>
      </c>
      <c r="BD225" s="57">
        <f t="shared" si="33"/>
        <v>1260</v>
      </c>
      <c r="BE225" s="57">
        <f t="shared" si="19"/>
        <v>1247.3999999999999</v>
      </c>
      <c r="BF225" s="57">
        <f t="shared" si="19"/>
        <v>1265.2199999999998</v>
      </c>
      <c r="BG225" s="57">
        <f t="shared" si="19"/>
        <v>1283.0399999999997</v>
      </c>
      <c r="BH225" s="57">
        <f t="shared" si="19"/>
        <v>1300.8599999999997</v>
      </c>
      <c r="BI225" s="57">
        <f t="shared" si="19"/>
        <v>1318.6799999999996</v>
      </c>
      <c r="BJ225" s="57">
        <f t="shared" si="19"/>
        <v>1336.4999999999993</v>
      </c>
      <c r="BK225" s="57">
        <f t="shared" si="19"/>
        <v>1354.3199999999993</v>
      </c>
      <c r="BL225" s="57">
        <f t="shared" si="19"/>
        <v>1372.14</v>
      </c>
      <c r="BM225" s="57">
        <f t="shared" si="34"/>
        <v>1800</v>
      </c>
      <c r="BN225" s="57">
        <f t="shared" si="20"/>
        <v>1800</v>
      </c>
      <c r="BO225" s="57">
        <f t="shared" si="20"/>
        <v>1825.714285714286</v>
      </c>
      <c r="BP225" s="57">
        <f t="shared" si="20"/>
        <v>1851.4285714285718</v>
      </c>
      <c r="BQ225" s="57">
        <f t="shared" si="20"/>
        <v>1877.1428571428578</v>
      </c>
      <c r="BR225" s="57">
        <f t="shared" si="20"/>
        <v>1902.8571428571436</v>
      </c>
      <c r="BS225" s="57">
        <f t="shared" si="20"/>
        <v>1928.5714285714294</v>
      </c>
      <c r="BT225" s="57">
        <f t="shared" si="20"/>
        <v>1954.2857142857154</v>
      </c>
      <c r="BU225" s="57">
        <f t="shared" si="20"/>
        <v>1980</v>
      </c>
      <c r="BV225" s="57">
        <f t="shared" si="35"/>
        <v>1023.2897213000018</v>
      </c>
      <c r="BW225" s="57">
        <f t="shared" si="21"/>
        <v>1023.2897213000018</v>
      </c>
      <c r="BX225" s="57">
        <f t="shared" si="21"/>
        <v>1037.9081458900018</v>
      </c>
      <c r="BY225" s="57">
        <f t="shared" si="21"/>
        <v>1052.5265704800017</v>
      </c>
      <c r="BZ225" s="57">
        <f t="shared" si="21"/>
        <v>1067.1449950700019</v>
      </c>
      <c r="CA225" s="57">
        <f t="shared" si="21"/>
        <v>1081.7634196600018</v>
      </c>
      <c r="CB225" s="57">
        <f t="shared" si="21"/>
        <v>1096.3818442500017</v>
      </c>
      <c r="CC225" s="57">
        <f t="shared" si="21"/>
        <v>1111.0002688400018</v>
      </c>
      <c r="CD225" s="57">
        <f t="shared" si="21"/>
        <v>1125.6186934300022</v>
      </c>
      <c r="CE225" s="79">
        <v>1818.0414361086089</v>
      </c>
      <c r="CF225" s="79">
        <v>1818.0414361086089</v>
      </c>
      <c r="CG225" s="79">
        <v>1818.0414361086089</v>
      </c>
      <c r="CH225" s="79">
        <v>1818.0414361086089</v>
      </c>
      <c r="CI225" s="79">
        <v>1818.0414361086089</v>
      </c>
      <c r="CJ225" s="79">
        <v>1818.0414361086089</v>
      </c>
      <c r="CK225" s="79">
        <v>1818.0414361086089</v>
      </c>
      <c r="CL225" s="79">
        <v>1818.0414361086089</v>
      </c>
      <c r="CM225" s="79">
        <v>1818.0414361086089</v>
      </c>
      <c r="CO225" s="80"/>
    </row>
    <row r="226" spans="1:93" s="28" customFormat="1" ht="14.4" x14ac:dyDescent="0.3">
      <c r="A226" s="73" t="s">
        <v>28</v>
      </c>
      <c r="B226" s="77">
        <v>2100</v>
      </c>
      <c r="C226" s="77">
        <v>2079</v>
      </c>
      <c r="D226" s="78">
        <f t="shared" ref="D226:I226" si="60">C226+($J226-$C226)/7</f>
        <v>2108.6999999999998</v>
      </c>
      <c r="E226" s="78">
        <f t="shared" si="60"/>
        <v>2138.3999999999996</v>
      </c>
      <c r="F226" s="78">
        <f t="shared" si="60"/>
        <v>2168.0999999999995</v>
      </c>
      <c r="G226" s="78">
        <f t="shared" si="60"/>
        <v>2197.7999999999993</v>
      </c>
      <c r="H226" s="78">
        <f t="shared" si="60"/>
        <v>2227.4999999999991</v>
      </c>
      <c r="I226" s="78">
        <f t="shared" si="60"/>
        <v>2257.1999999999989</v>
      </c>
      <c r="J226" s="60">
        <f t="shared" si="23"/>
        <v>2286.9</v>
      </c>
      <c r="K226" s="57">
        <f t="shared" si="24"/>
        <v>2340</v>
      </c>
      <c r="L226" s="5">
        <v>2340</v>
      </c>
      <c r="M226" s="78">
        <f t="shared" ref="M226:R226" si="61">L226+($S226-$L226)/7</f>
        <v>2373.4285714285716</v>
      </c>
      <c r="N226" s="78">
        <f t="shared" si="61"/>
        <v>2406.8571428571431</v>
      </c>
      <c r="O226" s="78">
        <f t="shared" si="61"/>
        <v>2440.2857142857147</v>
      </c>
      <c r="P226" s="78">
        <f t="shared" si="61"/>
        <v>2473.7142857142862</v>
      </c>
      <c r="Q226" s="78">
        <f t="shared" si="61"/>
        <v>2507.1428571428578</v>
      </c>
      <c r="R226" s="78">
        <f t="shared" si="61"/>
        <v>2540.5714285714294</v>
      </c>
      <c r="S226" s="60">
        <f t="shared" si="26"/>
        <v>2574</v>
      </c>
      <c r="T226" s="57">
        <f t="shared" si="27"/>
        <v>863.79717200000186</v>
      </c>
      <c r="U226" s="60">
        <v>863.79717200000186</v>
      </c>
      <c r="V226" s="60">
        <f t="shared" ref="V226:AA226" si="62">U226+($AB226-$U226)/7</f>
        <v>876.13713160000191</v>
      </c>
      <c r="W226" s="60">
        <f t="shared" si="62"/>
        <v>888.47709120000195</v>
      </c>
      <c r="X226" s="60">
        <f t="shared" si="62"/>
        <v>900.81705080000199</v>
      </c>
      <c r="Y226" s="60">
        <f t="shared" si="62"/>
        <v>913.15701040000204</v>
      </c>
      <c r="Z226" s="60">
        <f t="shared" si="62"/>
        <v>925.49697000000208</v>
      </c>
      <c r="AA226" s="60">
        <f t="shared" si="62"/>
        <v>937.83692960000212</v>
      </c>
      <c r="AB226" s="60">
        <f t="shared" si="29"/>
        <v>950.17688920000217</v>
      </c>
      <c r="AC226" s="57">
        <f t="shared" si="30"/>
        <v>1680</v>
      </c>
      <c r="AD226" s="57">
        <f t="shared" si="16"/>
        <v>1663.2</v>
      </c>
      <c r="AE226" s="57">
        <f t="shared" si="16"/>
        <v>1686.96</v>
      </c>
      <c r="AF226" s="57">
        <f t="shared" si="16"/>
        <v>1710.7199999999998</v>
      </c>
      <c r="AG226" s="57">
        <f t="shared" si="16"/>
        <v>1734.4799999999996</v>
      </c>
      <c r="AH226" s="57">
        <f t="shared" si="16"/>
        <v>1758.2399999999996</v>
      </c>
      <c r="AI226" s="57">
        <f t="shared" si="16"/>
        <v>1781.9999999999993</v>
      </c>
      <c r="AJ226" s="57">
        <f t="shared" si="16"/>
        <v>1805.7599999999993</v>
      </c>
      <c r="AK226" s="57">
        <f t="shared" si="16"/>
        <v>1829.5200000000002</v>
      </c>
      <c r="AL226" s="57">
        <f t="shared" si="31"/>
        <v>2106</v>
      </c>
      <c r="AM226" s="57">
        <f t="shared" si="17"/>
        <v>2106</v>
      </c>
      <c r="AN226" s="57">
        <f t="shared" si="17"/>
        <v>2136.0857142857144</v>
      </c>
      <c r="AO226" s="57">
        <f t="shared" si="17"/>
        <v>2166.1714285714288</v>
      </c>
      <c r="AP226" s="57">
        <f t="shared" si="17"/>
        <v>2196.2571428571432</v>
      </c>
      <c r="AQ226" s="57">
        <f t="shared" si="17"/>
        <v>2226.3428571428576</v>
      </c>
      <c r="AR226" s="57">
        <f t="shared" si="17"/>
        <v>2256.428571428572</v>
      </c>
      <c r="AS226" s="57">
        <f t="shared" si="17"/>
        <v>2286.5142857142864</v>
      </c>
      <c r="AT226" s="57">
        <f t="shared" si="17"/>
        <v>2316.6</v>
      </c>
      <c r="AU226" s="57">
        <f t="shared" si="32"/>
        <v>734.22759620000159</v>
      </c>
      <c r="AV226" s="57">
        <f t="shared" si="18"/>
        <v>734.22759620000159</v>
      </c>
      <c r="AW226" s="57">
        <f t="shared" si="18"/>
        <v>744.71656186000155</v>
      </c>
      <c r="AX226" s="57">
        <f t="shared" si="18"/>
        <v>755.20552752000162</v>
      </c>
      <c r="AY226" s="57">
        <f t="shared" si="18"/>
        <v>765.6944931800017</v>
      </c>
      <c r="AZ226" s="57">
        <f t="shared" si="18"/>
        <v>776.18345884000166</v>
      </c>
      <c r="BA226" s="57">
        <f t="shared" si="18"/>
        <v>786.67242450000174</v>
      </c>
      <c r="BB226" s="57">
        <f t="shared" si="18"/>
        <v>797.16139016000182</v>
      </c>
      <c r="BC226" s="57">
        <f t="shared" si="18"/>
        <v>807.65035582000178</v>
      </c>
      <c r="BD226" s="57">
        <f t="shared" si="33"/>
        <v>1260</v>
      </c>
      <c r="BE226" s="57">
        <f t="shared" si="19"/>
        <v>1247.3999999999999</v>
      </c>
      <c r="BF226" s="57">
        <f t="shared" si="19"/>
        <v>1265.2199999999998</v>
      </c>
      <c r="BG226" s="57">
        <f t="shared" si="19"/>
        <v>1283.0399999999997</v>
      </c>
      <c r="BH226" s="57">
        <f t="shared" si="19"/>
        <v>1300.8599999999997</v>
      </c>
      <c r="BI226" s="57">
        <f t="shared" si="19"/>
        <v>1318.6799999999996</v>
      </c>
      <c r="BJ226" s="57">
        <f t="shared" si="19"/>
        <v>1336.4999999999993</v>
      </c>
      <c r="BK226" s="57">
        <f t="shared" si="19"/>
        <v>1354.3199999999993</v>
      </c>
      <c r="BL226" s="57">
        <f t="shared" si="19"/>
        <v>1372.14</v>
      </c>
      <c r="BM226" s="57">
        <f t="shared" si="34"/>
        <v>1872</v>
      </c>
      <c r="BN226" s="57">
        <f t="shared" si="20"/>
        <v>1872</v>
      </c>
      <c r="BO226" s="57">
        <f t="shared" si="20"/>
        <v>1898.7428571428572</v>
      </c>
      <c r="BP226" s="57">
        <f t="shared" si="20"/>
        <v>1925.4857142857145</v>
      </c>
      <c r="BQ226" s="57">
        <f t="shared" si="20"/>
        <v>1952.2285714285717</v>
      </c>
      <c r="BR226" s="57">
        <f t="shared" si="20"/>
        <v>1978.971428571429</v>
      </c>
      <c r="BS226" s="57">
        <f t="shared" si="20"/>
        <v>2005.7142857142862</v>
      </c>
      <c r="BT226" s="57">
        <f t="shared" si="20"/>
        <v>2032.4571428571435</v>
      </c>
      <c r="BU226" s="57">
        <f t="shared" si="20"/>
        <v>2059.2000000000003</v>
      </c>
      <c r="BV226" s="57">
        <f t="shared" si="35"/>
        <v>604.65802040000131</v>
      </c>
      <c r="BW226" s="57">
        <f t="shared" si="21"/>
        <v>604.65802040000131</v>
      </c>
      <c r="BX226" s="57">
        <f t="shared" si="21"/>
        <v>613.2959921200013</v>
      </c>
      <c r="BY226" s="57">
        <f t="shared" si="21"/>
        <v>621.9339638400013</v>
      </c>
      <c r="BZ226" s="57">
        <f t="shared" si="21"/>
        <v>630.57193556000141</v>
      </c>
      <c r="CA226" s="57">
        <f t="shared" si="21"/>
        <v>639.2099072800014</v>
      </c>
      <c r="CB226" s="57">
        <f t="shared" si="21"/>
        <v>647.8478790000014</v>
      </c>
      <c r="CC226" s="57">
        <f t="shared" si="21"/>
        <v>656.48585072000139</v>
      </c>
      <c r="CD226" s="57">
        <f t="shared" si="21"/>
        <v>665.1238224400015</v>
      </c>
      <c r="CE226" s="79">
        <v>5086.745315752949</v>
      </c>
      <c r="CF226" s="79">
        <v>5086.745315752949</v>
      </c>
      <c r="CG226" s="79">
        <v>5086.745315752949</v>
      </c>
      <c r="CH226" s="79">
        <v>5086.745315752949</v>
      </c>
      <c r="CI226" s="79">
        <v>5086.745315752949</v>
      </c>
      <c r="CJ226" s="79">
        <v>5086.745315752949</v>
      </c>
      <c r="CK226" s="79">
        <v>5086.745315752949</v>
      </c>
      <c r="CL226" s="79">
        <v>5086.745315752949</v>
      </c>
      <c r="CM226" s="79">
        <v>5086.745315752949</v>
      </c>
      <c r="CO226" s="80"/>
    </row>
    <row r="227" spans="1:93" s="28" customFormat="1" ht="14.4" x14ac:dyDescent="0.3">
      <c r="A227" s="73" t="s">
        <v>36</v>
      </c>
      <c r="B227" s="77">
        <v>2000</v>
      </c>
      <c r="C227" s="77">
        <v>1980</v>
      </c>
      <c r="D227" s="78">
        <f t="shared" ref="D227:I227" si="63">C227+($J227-$C227)/7</f>
        <v>2008.2857142857142</v>
      </c>
      <c r="E227" s="78">
        <f t="shared" si="63"/>
        <v>2036.5714285714284</v>
      </c>
      <c r="F227" s="78">
        <f t="shared" si="63"/>
        <v>2064.8571428571427</v>
      </c>
      <c r="G227" s="78">
        <f t="shared" si="63"/>
        <v>2093.1428571428569</v>
      </c>
      <c r="H227" s="78">
        <f t="shared" si="63"/>
        <v>2121.4285714285711</v>
      </c>
      <c r="I227" s="78">
        <f t="shared" si="63"/>
        <v>2149.7142857142853</v>
      </c>
      <c r="J227" s="60">
        <f t="shared" si="23"/>
        <v>2178</v>
      </c>
      <c r="K227" s="57">
        <f t="shared" si="24"/>
        <v>3330</v>
      </c>
      <c r="L227" s="5">
        <v>3330</v>
      </c>
      <c r="M227" s="78">
        <f t="shared" ref="M227:R227" si="64">L227+($S227-$L227)/7</f>
        <v>3377.5714285714284</v>
      </c>
      <c r="N227" s="78">
        <f t="shared" si="64"/>
        <v>3425.1428571428569</v>
      </c>
      <c r="O227" s="78">
        <f t="shared" si="64"/>
        <v>3472.7142857142853</v>
      </c>
      <c r="P227" s="78">
        <f t="shared" si="64"/>
        <v>3520.2857142857138</v>
      </c>
      <c r="Q227" s="78">
        <f t="shared" si="64"/>
        <v>3567.8571428571422</v>
      </c>
      <c r="R227" s="78">
        <f t="shared" si="64"/>
        <v>3615.4285714285706</v>
      </c>
      <c r="S227" s="60">
        <f t="shared" si="26"/>
        <v>3663.0000000000005</v>
      </c>
      <c r="T227" s="57">
        <f t="shared" si="27"/>
        <v>1183.8680730000035</v>
      </c>
      <c r="U227" s="60">
        <v>1183.8680730000035</v>
      </c>
      <c r="V227" s="60">
        <f t="shared" ref="V227:AA227" si="65">U227+($AB227-$U227)/7</f>
        <v>1200.7804740428608</v>
      </c>
      <c r="W227" s="60">
        <f t="shared" si="65"/>
        <v>1217.692875085718</v>
      </c>
      <c r="X227" s="60">
        <f t="shared" si="65"/>
        <v>1234.6052761285753</v>
      </c>
      <c r="Y227" s="60">
        <f t="shared" si="65"/>
        <v>1251.5176771714325</v>
      </c>
      <c r="Z227" s="60">
        <f t="shared" si="65"/>
        <v>1268.4300782142898</v>
      </c>
      <c r="AA227" s="60">
        <f t="shared" si="65"/>
        <v>1285.342479257147</v>
      </c>
      <c r="AB227" s="60">
        <f t="shared" si="29"/>
        <v>1302.2548803000041</v>
      </c>
      <c r="AC227" s="57">
        <f t="shared" si="30"/>
        <v>1600</v>
      </c>
      <c r="AD227" s="57">
        <f t="shared" si="16"/>
        <v>1584</v>
      </c>
      <c r="AE227" s="57">
        <f t="shared" si="16"/>
        <v>1606.6285714285714</v>
      </c>
      <c r="AF227" s="57">
        <f t="shared" si="16"/>
        <v>1629.2571428571428</v>
      </c>
      <c r="AG227" s="57">
        <f t="shared" si="16"/>
        <v>1651.8857142857141</v>
      </c>
      <c r="AH227" s="57">
        <f t="shared" si="16"/>
        <v>1674.5142857142855</v>
      </c>
      <c r="AI227" s="57">
        <f t="shared" si="16"/>
        <v>1697.1428571428569</v>
      </c>
      <c r="AJ227" s="57">
        <f t="shared" si="16"/>
        <v>1719.7714285714283</v>
      </c>
      <c r="AK227" s="57">
        <f t="shared" si="16"/>
        <v>1742.4</v>
      </c>
      <c r="AL227" s="57">
        <f t="shared" si="31"/>
        <v>2997</v>
      </c>
      <c r="AM227" s="57">
        <f t="shared" si="17"/>
        <v>2997</v>
      </c>
      <c r="AN227" s="57">
        <f t="shared" si="17"/>
        <v>3039.8142857142857</v>
      </c>
      <c r="AO227" s="57">
        <f t="shared" si="17"/>
        <v>3082.6285714285714</v>
      </c>
      <c r="AP227" s="57">
        <f t="shared" si="17"/>
        <v>3125.4428571428571</v>
      </c>
      <c r="AQ227" s="57">
        <f t="shared" si="17"/>
        <v>3168.2571428571423</v>
      </c>
      <c r="AR227" s="57">
        <f t="shared" si="17"/>
        <v>3211.071428571428</v>
      </c>
      <c r="AS227" s="57">
        <f t="shared" si="17"/>
        <v>3253.8857142857137</v>
      </c>
      <c r="AT227" s="57">
        <f t="shared" si="17"/>
        <v>3296.7000000000003</v>
      </c>
      <c r="AU227" s="57">
        <f t="shared" si="32"/>
        <v>1006.2878620500029</v>
      </c>
      <c r="AV227" s="57">
        <f t="shared" si="18"/>
        <v>1006.2878620500029</v>
      </c>
      <c r="AW227" s="57">
        <f t="shared" si="18"/>
        <v>1020.6634029364316</v>
      </c>
      <c r="AX227" s="57">
        <f t="shared" si="18"/>
        <v>1035.0389438228603</v>
      </c>
      <c r="AY227" s="57">
        <f t="shared" si="18"/>
        <v>1049.4144847092889</v>
      </c>
      <c r="AZ227" s="57">
        <f t="shared" si="18"/>
        <v>1063.7900255957177</v>
      </c>
      <c r="BA227" s="57">
        <f t="shared" si="18"/>
        <v>1078.1655664821462</v>
      </c>
      <c r="BB227" s="57">
        <f t="shared" si="18"/>
        <v>1092.541107368575</v>
      </c>
      <c r="BC227" s="57">
        <f t="shared" si="18"/>
        <v>1106.9166482550033</v>
      </c>
      <c r="BD227" s="57">
        <f t="shared" si="33"/>
        <v>1200</v>
      </c>
      <c r="BE227" s="57">
        <f t="shared" si="19"/>
        <v>1188</v>
      </c>
      <c r="BF227" s="57">
        <f t="shared" si="19"/>
        <v>1204.9714285714285</v>
      </c>
      <c r="BG227" s="57">
        <f t="shared" si="19"/>
        <v>1221.9428571428571</v>
      </c>
      <c r="BH227" s="57">
        <f t="shared" si="19"/>
        <v>1238.9142857142856</v>
      </c>
      <c r="BI227" s="57">
        <f t="shared" si="19"/>
        <v>1255.8857142857141</v>
      </c>
      <c r="BJ227" s="57">
        <f t="shared" si="19"/>
        <v>1272.8571428571427</v>
      </c>
      <c r="BK227" s="57">
        <f t="shared" si="19"/>
        <v>1289.8285714285712</v>
      </c>
      <c r="BL227" s="57">
        <f t="shared" si="19"/>
        <v>1306.8</v>
      </c>
      <c r="BM227" s="57">
        <f t="shared" si="34"/>
        <v>2664</v>
      </c>
      <c r="BN227" s="57">
        <f t="shared" si="20"/>
        <v>2664</v>
      </c>
      <c r="BO227" s="57">
        <f t="shared" si="20"/>
        <v>2702.0571428571429</v>
      </c>
      <c r="BP227" s="57">
        <f t="shared" si="20"/>
        <v>2740.1142857142859</v>
      </c>
      <c r="BQ227" s="57">
        <f t="shared" si="20"/>
        <v>2778.1714285714284</v>
      </c>
      <c r="BR227" s="57">
        <f t="shared" si="20"/>
        <v>2816.2285714285713</v>
      </c>
      <c r="BS227" s="57">
        <f t="shared" si="20"/>
        <v>2854.2857142857138</v>
      </c>
      <c r="BT227" s="57">
        <f t="shared" si="20"/>
        <v>2892.3428571428567</v>
      </c>
      <c r="BU227" s="57">
        <f t="shared" si="20"/>
        <v>2930.4000000000005</v>
      </c>
      <c r="BV227" s="57">
        <f t="shared" si="35"/>
        <v>828.70765110000241</v>
      </c>
      <c r="BW227" s="57">
        <f t="shared" si="21"/>
        <v>828.70765110000241</v>
      </c>
      <c r="BX227" s="57">
        <f t="shared" si="21"/>
        <v>840.54633183000249</v>
      </c>
      <c r="BY227" s="57">
        <f t="shared" si="21"/>
        <v>852.38501256000256</v>
      </c>
      <c r="BZ227" s="57">
        <f t="shared" si="21"/>
        <v>864.22369329000264</v>
      </c>
      <c r="CA227" s="57">
        <f t="shared" si="21"/>
        <v>876.06237402000272</v>
      </c>
      <c r="CB227" s="57">
        <f t="shared" si="21"/>
        <v>887.9010547500028</v>
      </c>
      <c r="CC227" s="57">
        <f t="shared" si="21"/>
        <v>899.73973548000288</v>
      </c>
      <c r="CD227" s="57">
        <f t="shared" si="21"/>
        <v>911.57841621000273</v>
      </c>
      <c r="CE227" s="79">
        <v>2884.9393965443141</v>
      </c>
      <c r="CF227" s="79">
        <v>2884.9393965443141</v>
      </c>
      <c r="CG227" s="79">
        <v>2884.9393965443141</v>
      </c>
      <c r="CH227" s="79">
        <v>2884.9393965443141</v>
      </c>
      <c r="CI227" s="79">
        <v>2884.9393965443141</v>
      </c>
      <c r="CJ227" s="79">
        <v>2884.9393965443141</v>
      </c>
      <c r="CK227" s="79">
        <v>2884.9393965443141</v>
      </c>
      <c r="CL227" s="79">
        <v>2884.9393965443141</v>
      </c>
      <c r="CM227" s="79">
        <v>2884.9393965443141</v>
      </c>
      <c r="CO227" s="5"/>
    </row>
    <row r="228" spans="1:93" s="28" customFormat="1" ht="14.4" x14ac:dyDescent="0.3">
      <c r="A228" s="73" t="s">
        <v>55</v>
      </c>
      <c r="B228" s="61">
        <v>2200</v>
      </c>
      <c r="C228" s="77">
        <v>2178</v>
      </c>
      <c r="D228" s="78">
        <f t="shared" ref="D228:I228" si="66">C228+($J228-$C228)/7</f>
        <v>2209.1142857142859</v>
      </c>
      <c r="E228" s="78">
        <f t="shared" si="66"/>
        <v>2240.2285714285717</v>
      </c>
      <c r="F228" s="78">
        <f t="shared" si="66"/>
        <v>2271.3428571428576</v>
      </c>
      <c r="G228" s="78">
        <f t="shared" si="66"/>
        <v>2302.4571428571435</v>
      </c>
      <c r="H228" s="78">
        <f t="shared" si="66"/>
        <v>2333.5714285714294</v>
      </c>
      <c r="I228" s="78">
        <f t="shared" si="66"/>
        <v>2364.6857142857152</v>
      </c>
      <c r="J228" s="60">
        <f t="shared" si="23"/>
        <v>2395.8000000000002</v>
      </c>
      <c r="K228" s="57">
        <f t="shared" si="24"/>
        <v>2250</v>
      </c>
      <c r="L228" s="5">
        <v>2250</v>
      </c>
      <c r="M228" s="78">
        <f t="shared" ref="M228:R228" si="67">L228+($S228-$L228)/7</f>
        <v>2282.1428571428573</v>
      </c>
      <c r="N228" s="78">
        <f t="shared" si="67"/>
        <v>2314.2857142857147</v>
      </c>
      <c r="O228" s="78">
        <f t="shared" si="67"/>
        <v>2346.428571428572</v>
      </c>
      <c r="P228" s="78">
        <f t="shared" si="67"/>
        <v>2378.5714285714294</v>
      </c>
      <c r="Q228" s="78">
        <f t="shared" si="67"/>
        <v>2410.7142857142867</v>
      </c>
      <c r="R228" s="78">
        <f t="shared" si="67"/>
        <v>2442.857142857144</v>
      </c>
      <c r="S228" s="60">
        <f t="shared" si="26"/>
        <v>2475</v>
      </c>
      <c r="T228" s="57">
        <f t="shared" si="27"/>
        <v>1394.2622919999999</v>
      </c>
      <c r="U228" s="60">
        <v>1394.2622919999999</v>
      </c>
      <c r="V228" s="60">
        <f t="shared" ref="V228:AA228" si="68">U228+($AB228-$U228)/7</f>
        <v>1414.180324742857</v>
      </c>
      <c r="W228" s="60">
        <f t="shared" si="68"/>
        <v>1434.0983574857141</v>
      </c>
      <c r="X228" s="60">
        <f t="shared" si="68"/>
        <v>1454.0163902285713</v>
      </c>
      <c r="Y228" s="60">
        <f t="shared" si="68"/>
        <v>1473.9344229714284</v>
      </c>
      <c r="Z228" s="60">
        <f t="shared" si="68"/>
        <v>1493.8524557142855</v>
      </c>
      <c r="AA228" s="60">
        <f t="shared" si="68"/>
        <v>1513.7704884571426</v>
      </c>
      <c r="AB228" s="60">
        <f t="shared" si="29"/>
        <v>1533.6885212</v>
      </c>
      <c r="AC228" s="57">
        <f t="shared" si="30"/>
        <v>1760</v>
      </c>
      <c r="AD228" s="57">
        <f t="shared" si="16"/>
        <v>1742.4</v>
      </c>
      <c r="AE228" s="57">
        <f t="shared" si="16"/>
        <v>1767.2914285714287</v>
      </c>
      <c r="AF228" s="57">
        <f t="shared" si="16"/>
        <v>1792.1828571428575</v>
      </c>
      <c r="AG228" s="57">
        <f t="shared" si="16"/>
        <v>1817.0742857142861</v>
      </c>
      <c r="AH228" s="57">
        <f t="shared" si="16"/>
        <v>1841.965714285715</v>
      </c>
      <c r="AI228" s="57">
        <f t="shared" si="16"/>
        <v>1866.8571428571436</v>
      </c>
      <c r="AJ228" s="57">
        <f t="shared" si="16"/>
        <v>1891.7485714285722</v>
      </c>
      <c r="AK228" s="57">
        <f t="shared" si="16"/>
        <v>1916.6400000000003</v>
      </c>
      <c r="AL228" s="57">
        <f t="shared" si="31"/>
        <v>2025</v>
      </c>
      <c r="AM228" s="57">
        <f t="shared" si="17"/>
        <v>2025</v>
      </c>
      <c r="AN228" s="57">
        <f t="shared" si="17"/>
        <v>2053.9285714285716</v>
      </c>
      <c r="AO228" s="57">
        <f t="shared" si="17"/>
        <v>2082.8571428571431</v>
      </c>
      <c r="AP228" s="57">
        <f t="shared" si="17"/>
        <v>2111.7857142857147</v>
      </c>
      <c r="AQ228" s="57">
        <f t="shared" si="17"/>
        <v>2140.7142857142867</v>
      </c>
      <c r="AR228" s="57">
        <f t="shared" si="17"/>
        <v>2169.6428571428582</v>
      </c>
      <c r="AS228" s="57">
        <f t="shared" si="17"/>
        <v>2198.5714285714298</v>
      </c>
      <c r="AT228" s="57">
        <f t="shared" si="17"/>
        <v>2227.5</v>
      </c>
      <c r="AU228" s="57">
        <f t="shared" si="32"/>
        <v>1185.1229481999999</v>
      </c>
      <c r="AV228" s="57">
        <f t="shared" si="18"/>
        <v>1185.1229481999999</v>
      </c>
      <c r="AW228" s="57">
        <f t="shared" si="18"/>
        <v>1202.0532760314284</v>
      </c>
      <c r="AX228" s="57">
        <f t="shared" si="18"/>
        <v>1218.9836038628571</v>
      </c>
      <c r="AY228" s="57">
        <f t="shared" si="18"/>
        <v>1235.9139316942856</v>
      </c>
      <c r="AZ228" s="57">
        <f t="shared" si="18"/>
        <v>1252.8442595257141</v>
      </c>
      <c r="BA228" s="57">
        <f t="shared" si="18"/>
        <v>1269.7745873571425</v>
      </c>
      <c r="BB228" s="57">
        <f t="shared" si="18"/>
        <v>1286.7049151885712</v>
      </c>
      <c r="BC228" s="57">
        <f t="shared" si="18"/>
        <v>1303.63524302</v>
      </c>
      <c r="BD228" s="57">
        <f t="shared" si="33"/>
        <v>1320</v>
      </c>
      <c r="BE228" s="57">
        <f t="shared" si="19"/>
        <v>1306.8</v>
      </c>
      <c r="BF228" s="57">
        <f t="shared" si="19"/>
        <v>1325.4685714285715</v>
      </c>
      <c r="BG228" s="57">
        <f t="shared" si="19"/>
        <v>1344.1371428571431</v>
      </c>
      <c r="BH228" s="57">
        <f t="shared" si="19"/>
        <v>1362.8057142857144</v>
      </c>
      <c r="BI228" s="57">
        <f t="shared" si="19"/>
        <v>1381.474285714286</v>
      </c>
      <c r="BJ228" s="57">
        <f t="shared" si="19"/>
        <v>1400.1428571428576</v>
      </c>
      <c r="BK228" s="57">
        <f t="shared" si="19"/>
        <v>1418.8114285714291</v>
      </c>
      <c r="BL228" s="57">
        <f t="shared" si="19"/>
        <v>1437.48</v>
      </c>
      <c r="BM228" s="57">
        <f t="shared" si="34"/>
        <v>1800</v>
      </c>
      <c r="BN228" s="57">
        <f t="shared" si="20"/>
        <v>1800</v>
      </c>
      <c r="BO228" s="57">
        <f t="shared" si="20"/>
        <v>1825.714285714286</v>
      </c>
      <c r="BP228" s="57">
        <f t="shared" si="20"/>
        <v>1851.4285714285718</v>
      </c>
      <c r="BQ228" s="57">
        <f t="shared" si="20"/>
        <v>1877.1428571428578</v>
      </c>
      <c r="BR228" s="57">
        <f t="shared" si="20"/>
        <v>1902.8571428571436</v>
      </c>
      <c r="BS228" s="57">
        <f t="shared" si="20"/>
        <v>1928.5714285714294</v>
      </c>
      <c r="BT228" s="57">
        <f t="shared" si="20"/>
        <v>1954.2857142857154</v>
      </c>
      <c r="BU228" s="57">
        <f t="shared" si="20"/>
        <v>1980</v>
      </c>
      <c r="BV228" s="57">
        <f t="shared" si="35"/>
        <v>975.98360439999988</v>
      </c>
      <c r="BW228" s="57">
        <f t="shared" si="21"/>
        <v>975.98360439999988</v>
      </c>
      <c r="BX228" s="57">
        <f t="shared" si="21"/>
        <v>989.92622731999984</v>
      </c>
      <c r="BY228" s="57">
        <f t="shared" si="21"/>
        <v>1003.8688502399998</v>
      </c>
      <c r="BZ228" s="57">
        <f t="shared" si="21"/>
        <v>1017.8114731599998</v>
      </c>
      <c r="CA228" s="57">
        <f t="shared" si="21"/>
        <v>1031.7540960799997</v>
      </c>
      <c r="CB228" s="57">
        <f t="shared" si="21"/>
        <v>1045.6967189999998</v>
      </c>
      <c r="CC228" s="57">
        <f t="shared" si="21"/>
        <v>1059.6393419199999</v>
      </c>
      <c r="CD228" s="57">
        <f t="shared" si="21"/>
        <v>1073.58196484</v>
      </c>
      <c r="CE228" s="79">
        <v>1202.1484375</v>
      </c>
      <c r="CF228" s="79">
        <v>1202.1484375</v>
      </c>
      <c r="CG228" s="79">
        <v>1202.1484375</v>
      </c>
      <c r="CH228" s="79">
        <v>1202.1484375</v>
      </c>
      <c r="CI228" s="79">
        <v>1202.1484375</v>
      </c>
      <c r="CJ228" s="79">
        <v>1202.1484375</v>
      </c>
      <c r="CK228" s="79">
        <v>1202.1484375</v>
      </c>
      <c r="CL228" s="79">
        <v>1202.1484375</v>
      </c>
      <c r="CM228" s="79">
        <v>1202.1484375</v>
      </c>
      <c r="CO228" s="80"/>
    </row>
    <row r="229" spans="1:93" s="28" customFormat="1" ht="14.4" x14ac:dyDescent="0.3">
      <c r="A229" s="73" t="s">
        <v>47</v>
      </c>
      <c r="B229" s="77">
        <v>1900</v>
      </c>
      <c r="C229" s="77">
        <v>1881</v>
      </c>
      <c r="D229" s="78">
        <f t="shared" ref="D229:I229" si="69">C229+($J229-$C229)/7</f>
        <v>1907.8714285714286</v>
      </c>
      <c r="E229" s="78">
        <f t="shared" si="69"/>
        <v>1934.7428571428572</v>
      </c>
      <c r="F229" s="78">
        <f t="shared" si="69"/>
        <v>1961.6142857142859</v>
      </c>
      <c r="G229" s="78">
        <f t="shared" si="69"/>
        <v>1988.4857142857145</v>
      </c>
      <c r="H229" s="78">
        <f t="shared" si="69"/>
        <v>2015.3571428571431</v>
      </c>
      <c r="I229" s="78">
        <f t="shared" si="69"/>
        <v>2042.2285714285717</v>
      </c>
      <c r="J229" s="60">
        <f t="shared" si="23"/>
        <v>2069.1000000000004</v>
      </c>
      <c r="K229" s="57">
        <f t="shared" si="24"/>
        <v>1980</v>
      </c>
      <c r="L229" s="5">
        <v>1980</v>
      </c>
      <c r="M229" s="78">
        <f t="shared" ref="M229:R229" si="70">L229+($S229-$L229)/7</f>
        <v>2008.2857142857142</v>
      </c>
      <c r="N229" s="78">
        <f t="shared" si="70"/>
        <v>2036.5714285714284</v>
      </c>
      <c r="O229" s="78">
        <f t="shared" si="70"/>
        <v>2064.8571428571427</v>
      </c>
      <c r="P229" s="78">
        <f t="shared" si="70"/>
        <v>2093.1428571428569</v>
      </c>
      <c r="Q229" s="78">
        <f t="shared" si="70"/>
        <v>2121.4285714285711</v>
      </c>
      <c r="R229" s="78">
        <f t="shared" si="70"/>
        <v>2149.7142857142853</v>
      </c>
      <c r="S229" s="60">
        <f t="shared" si="26"/>
        <v>2178</v>
      </c>
      <c r="T229" s="57">
        <f t="shared" si="27"/>
        <v>1199.404213000003</v>
      </c>
      <c r="U229" s="60">
        <v>1199.404213000003</v>
      </c>
      <c r="V229" s="60">
        <f t="shared" ref="V229:AA229" si="71">U229+($AB229-$U229)/7</f>
        <v>1216.538558900003</v>
      </c>
      <c r="W229" s="60">
        <f t="shared" si="71"/>
        <v>1233.6729048000029</v>
      </c>
      <c r="X229" s="60">
        <f t="shared" si="71"/>
        <v>1250.8072507000029</v>
      </c>
      <c r="Y229" s="60">
        <f t="shared" si="71"/>
        <v>1267.9415966000029</v>
      </c>
      <c r="Z229" s="60">
        <f t="shared" si="71"/>
        <v>1285.0759425000028</v>
      </c>
      <c r="AA229" s="60">
        <f t="shared" si="71"/>
        <v>1302.2102884000028</v>
      </c>
      <c r="AB229" s="60">
        <f t="shared" si="29"/>
        <v>1319.3446343000035</v>
      </c>
      <c r="AC229" s="57">
        <f t="shared" si="30"/>
        <v>1520</v>
      </c>
      <c r="AD229" s="57">
        <f t="shared" si="16"/>
        <v>1504.8000000000002</v>
      </c>
      <c r="AE229" s="57">
        <f t="shared" si="16"/>
        <v>1526.2971428571429</v>
      </c>
      <c r="AF229" s="57">
        <f t="shared" si="16"/>
        <v>1547.7942857142859</v>
      </c>
      <c r="AG229" s="57">
        <f t="shared" si="16"/>
        <v>1569.2914285714287</v>
      </c>
      <c r="AH229" s="57">
        <f t="shared" si="16"/>
        <v>1590.7885714285717</v>
      </c>
      <c r="AI229" s="57">
        <f t="shared" si="16"/>
        <v>1612.2857142857147</v>
      </c>
      <c r="AJ229" s="57">
        <f t="shared" si="16"/>
        <v>1633.7828571428574</v>
      </c>
      <c r="AK229" s="57">
        <f t="shared" si="16"/>
        <v>1655.2800000000004</v>
      </c>
      <c r="AL229" s="57">
        <f t="shared" si="31"/>
        <v>1782</v>
      </c>
      <c r="AM229" s="57">
        <f t="shared" si="17"/>
        <v>1782</v>
      </c>
      <c r="AN229" s="57">
        <f t="shared" si="17"/>
        <v>1807.4571428571428</v>
      </c>
      <c r="AO229" s="57">
        <f t="shared" si="17"/>
        <v>1832.9142857142856</v>
      </c>
      <c r="AP229" s="57">
        <f t="shared" si="17"/>
        <v>1858.3714285714284</v>
      </c>
      <c r="AQ229" s="57">
        <f t="shared" si="17"/>
        <v>1883.8285714285712</v>
      </c>
      <c r="AR229" s="57">
        <f t="shared" si="17"/>
        <v>1909.285714285714</v>
      </c>
      <c r="AS229" s="57">
        <f t="shared" si="17"/>
        <v>1934.7428571428568</v>
      </c>
      <c r="AT229" s="57">
        <f t="shared" si="17"/>
        <v>1960.2</v>
      </c>
      <c r="AU229" s="57">
        <f t="shared" si="32"/>
        <v>1019.4935810500025</v>
      </c>
      <c r="AV229" s="57">
        <f t="shared" si="18"/>
        <v>1019.4935810500025</v>
      </c>
      <c r="AW229" s="57">
        <f t="shared" si="18"/>
        <v>1034.0577750650025</v>
      </c>
      <c r="AX229" s="57">
        <f t="shared" si="18"/>
        <v>1048.6219690800024</v>
      </c>
      <c r="AY229" s="57">
        <f t="shared" si="18"/>
        <v>1063.1861630950025</v>
      </c>
      <c r="AZ229" s="57">
        <f t="shared" si="18"/>
        <v>1077.7503571100024</v>
      </c>
      <c r="BA229" s="57">
        <f t="shared" si="18"/>
        <v>1092.3145511250025</v>
      </c>
      <c r="BB229" s="57">
        <f t="shared" si="18"/>
        <v>1106.8787451400024</v>
      </c>
      <c r="BC229" s="57">
        <f t="shared" si="18"/>
        <v>1121.4429391550029</v>
      </c>
      <c r="BD229" s="57">
        <f t="shared" si="33"/>
        <v>1140</v>
      </c>
      <c r="BE229" s="57">
        <f t="shared" si="19"/>
        <v>1128.5999999999999</v>
      </c>
      <c r="BF229" s="57">
        <f t="shared" si="19"/>
        <v>1144.722857142857</v>
      </c>
      <c r="BG229" s="57">
        <f t="shared" si="19"/>
        <v>1160.8457142857144</v>
      </c>
      <c r="BH229" s="57">
        <f t="shared" si="19"/>
        <v>1176.9685714285715</v>
      </c>
      <c r="BI229" s="57">
        <f t="shared" si="19"/>
        <v>1193.0914285714287</v>
      </c>
      <c r="BJ229" s="57">
        <f t="shared" si="19"/>
        <v>1209.2142857142858</v>
      </c>
      <c r="BK229" s="57">
        <f t="shared" si="19"/>
        <v>1225.3371428571429</v>
      </c>
      <c r="BL229" s="57">
        <f t="shared" si="19"/>
        <v>1241.4600000000003</v>
      </c>
      <c r="BM229" s="57">
        <f t="shared" si="34"/>
        <v>1584</v>
      </c>
      <c r="BN229" s="57">
        <f t="shared" si="20"/>
        <v>1584</v>
      </c>
      <c r="BO229" s="57">
        <f t="shared" si="20"/>
        <v>1606.6285714285714</v>
      </c>
      <c r="BP229" s="57">
        <f t="shared" si="20"/>
        <v>1629.2571428571428</v>
      </c>
      <c r="BQ229" s="57">
        <f t="shared" si="20"/>
        <v>1651.8857142857141</v>
      </c>
      <c r="BR229" s="57">
        <f t="shared" si="20"/>
        <v>1674.5142857142855</v>
      </c>
      <c r="BS229" s="57">
        <f t="shared" si="20"/>
        <v>1697.1428571428569</v>
      </c>
      <c r="BT229" s="57">
        <f t="shared" si="20"/>
        <v>1719.7714285714283</v>
      </c>
      <c r="BU229" s="57">
        <f t="shared" si="20"/>
        <v>1742.4</v>
      </c>
      <c r="BV229" s="57">
        <f t="shared" si="35"/>
        <v>839.582949100002</v>
      </c>
      <c r="BW229" s="57">
        <f t="shared" si="21"/>
        <v>839.582949100002</v>
      </c>
      <c r="BX229" s="57">
        <f t="shared" si="21"/>
        <v>851.57699123000202</v>
      </c>
      <c r="BY229" s="57">
        <f t="shared" si="21"/>
        <v>863.57103336000205</v>
      </c>
      <c r="BZ229" s="57">
        <f t="shared" si="21"/>
        <v>875.56507549000196</v>
      </c>
      <c r="CA229" s="57">
        <f t="shared" si="21"/>
        <v>887.55911762000198</v>
      </c>
      <c r="CB229" s="57">
        <f t="shared" si="21"/>
        <v>899.5531597500019</v>
      </c>
      <c r="CC229" s="57">
        <f t="shared" si="21"/>
        <v>911.54720188000192</v>
      </c>
      <c r="CD229" s="57">
        <f t="shared" si="21"/>
        <v>923.5412440100024</v>
      </c>
      <c r="CE229" s="79">
        <v>2825.3968253968255</v>
      </c>
      <c r="CF229" s="79">
        <v>2825.3968253968255</v>
      </c>
      <c r="CG229" s="79">
        <v>2825.3968253968255</v>
      </c>
      <c r="CH229" s="79">
        <v>2825.3968253968255</v>
      </c>
      <c r="CI229" s="79">
        <v>2825.3968253968255</v>
      </c>
      <c r="CJ229" s="79">
        <v>2825.3968253968255</v>
      </c>
      <c r="CK229" s="79">
        <v>2825.3968253968255</v>
      </c>
      <c r="CL229" s="79">
        <v>2825.3968253968255</v>
      </c>
      <c r="CM229" s="79">
        <v>2825.3968253968255</v>
      </c>
      <c r="CO229" s="80"/>
    </row>
    <row r="230" spans="1:93" s="28" customFormat="1" ht="14.4" x14ac:dyDescent="0.3">
      <c r="A230" s="73" t="s">
        <v>40</v>
      </c>
      <c r="B230" s="77">
        <v>2000</v>
      </c>
      <c r="C230" s="77">
        <v>1980</v>
      </c>
      <c r="D230" s="78">
        <f t="shared" ref="D230:I230" si="72">C230+($J230-$C230)/7</f>
        <v>2008.2857142857142</v>
      </c>
      <c r="E230" s="78">
        <f t="shared" si="72"/>
        <v>2036.5714285714284</v>
      </c>
      <c r="F230" s="78">
        <f t="shared" si="72"/>
        <v>2064.8571428571427</v>
      </c>
      <c r="G230" s="78">
        <f t="shared" si="72"/>
        <v>2093.1428571428569</v>
      </c>
      <c r="H230" s="78">
        <f t="shared" si="72"/>
        <v>2121.4285714285711</v>
      </c>
      <c r="I230" s="78">
        <f t="shared" si="72"/>
        <v>2149.7142857142853</v>
      </c>
      <c r="J230" s="60">
        <f t="shared" si="23"/>
        <v>2178</v>
      </c>
      <c r="K230" s="57">
        <f t="shared" si="24"/>
        <v>0</v>
      </c>
      <c r="L230" s="5">
        <v>0</v>
      </c>
      <c r="M230" s="78">
        <f t="shared" ref="M230:R230" si="73">L230+($S230-$L230)/7</f>
        <v>0</v>
      </c>
      <c r="N230" s="78">
        <f t="shared" si="73"/>
        <v>0</v>
      </c>
      <c r="O230" s="78">
        <f t="shared" si="73"/>
        <v>0</v>
      </c>
      <c r="P230" s="78">
        <f t="shared" si="73"/>
        <v>0</v>
      </c>
      <c r="Q230" s="78">
        <f t="shared" si="73"/>
        <v>0</v>
      </c>
      <c r="R230" s="78">
        <f t="shared" si="73"/>
        <v>0</v>
      </c>
      <c r="S230" s="60">
        <f t="shared" si="26"/>
        <v>0</v>
      </c>
      <c r="T230" s="57">
        <f t="shared" si="27"/>
        <v>1188.7725570000011</v>
      </c>
      <c r="U230" s="60">
        <v>1188.7725570000011</v>
      </c>
      <c r="V230" s="60">
        <f t="shared" ref="V230:AA230" si="74">U230+($AB230-$U230)/7</f>
        <v>1205.7550221000013</v>
      </c>
      <c r="W230" s="60">
        <f t="shared" si="74"/>
        <v>1222.7374872000014</v>
      </c>
      <c r="X230" s="60">
        <f t="shared" si="74"/>
        <v>1239.7199523000015</v>
      </c>
      <c r="Y230" s="60">
        <f t="shared" si="74"/>
        <v>1256.7024174000017</v>
      </c>
      <c r="Z230" s="60">
        <f t="shared" si="74"/>
        <v>1273.6848825000018</v>
      </c>
      <c r="AA230" s="60">
        <f t="shared" si="74"/>
        <v>1290.6673476000019</v>
      </c>
      <c r="AB230" s="60">
        <f t="shared" si="29"/>
        <v>1307.6498127000013</v>
      </c>
      <c r="AC230" s="57">
        <f t="shared" si="30"/>
        <v>1600</v>
      </c>
      <c r="AD230" s="57">
        <f t="shared" si="16"/>
        <v>1584</v>
      </c>
      <c r="AE230" s="57">
        <f t="shared" si="16"/>
        <v>1606.6285714285714</v>
      </c>
      <c r="AF230" s="57">
        <f t="shared" si="16"/>
        <v>1629.2571428571428</v>
      </c>
      <c r="AG230" s="57">
        <f t="shared" si="16"/>
        <v>1651.8857142857141</v>
      </c>
      <c r="AH230" s="57">
        <f t="shared" si="16"/>
        <v>1674.5142857142855</v>
      </c>
      <c r="AI230" s="57">
        <f t="shared" si="16"/>
        <v>1697.1428571428569</v>
      </c>
      <c r="AJ230" s="57">
        <f t="shared" si="16"/>
        <v>1719.7714285714283</v>
      </c>
      <c r="AK230" s="57">
        <f t="shared" si="16"/>
        <v>1742.4</v>
      </c>
      <c r="AL230" s="57">
        <f t="shared" si="31"/>
        <v>0</v>
      </c>
      <c r="AM230" s="57">
        <f t="shared" si="17"/>
        <v>0</v>
      </c>
      <c r="AN230" s="57">
        <f t="shared" si="17"/>
        <v>0</v>
      </c>
      <c r="AO230" s="57">
        <f t="shared" si="17"/>
        <v>0</v>
      </c>
      <c r="AP230" s="57">
        <f t="shared" si="17"/>
        <v>0</v>
      </c>
      <c r="AQ230" s="57">
        <f t="shared" si="17"/>
        <v>0</v>
      </c>
      <c r="AR230" s="57">
        <f t="shared" si="17"/>
        <v>0</v>
      </c>
      <c r="AS230" s="57">
        <f t="shared" si="17"/>
        <v>0</v>
      </c>
      <c r="AT230" s="57">
        <f t="shared" si="17"/>
        <v>0</v>
      </c>
      <c r="AU230" s="57">
        <f t="shared" si="32"/>
        <v>1010.4566734500009</v>
      </c>
      <c r="AV230" s="57">
        <f t="shared" si="18"/>
        <v>1010.4566734500009</v>
      </c>
      <c r="AW230" s="57">
        <f t="shared" si="18"/>
        <v>1024.891768785001</v>
      </c>
      <c r="AX230" s="57">
        <f t="shared" si="18"/>
        <v>1039.3268641200011</v>
      </c>
      <c r="AY230" s="57">
        <f t="shared" si="18"/>
        <v>1053.7619594550013</v>
      </c>
      <c r="AZ230" s="57">
        <f t="shared" si="18"/>
        <v>1068.1970547900014</v>
      </c>
      <c r="BA230" s="57">
        <f t="shared" si="18"/>
        <v>1082.6321501250015</v>
      </c>
      <c r="BB230" s="57">
        <f t="shared" si="18"/>
        <v>1097.0672454600017</v>
      </c>
      <c r="BC230" s="57">
        <f t="shared" si="18"/>
        <v>1111.5023407950011</v>
      </c>
      <c r="BD230" s="57">
        <f t="shared" si="33"/>
        <v>1200</v>
      </c>
      <c r="BE230" s="57">
        <f t="shared" si="19"/>
        <v>1188</v>
      </c>
      <c r="BF230" s="57">
        <f t="shared" si="19"/>
        <v>1204.9714285714285</v>
      </c>
      <c r="BG230" s="57">
        <f t="shared" si="19"/>
        <v>1221.9428571428571</v>
      </c>
      <c r="BH230" s="57">
        <f t="shared" si="19"/>
        <v>1238.9142857142856</v>
      </c>
      <c r="BI230" s="57">
        <f t="shared" si="19"/>
        <v>1255.8857142857141</v>
      </c>
      <c r="BJ230" s="57">
        <f t="shared" si="19"/>
        <v>1272.8571428571427</v>
      </c>
      <c r="BK230" s="57">
        <f t="shared" si="19"/>
        <v>1289.8285714285712</v>
      </c>
      <c r="BL230" s="57">
        <f t="shared" si="19"/>
        <v>1306.8</v>
      </c>
      <c r="BM230" s="57">
        <f t="shared" si="34"/>
        <v>0</v>
      </c>
      <c r="BN230" s="57">
        <f t="shared" si="20"/>
        <v>0</v>
      </c>
      <c r="BO230" s="57">
        <f t="shared" si="20"/>
        <v>0</v>
      </c>
      <c r="BP230" s="57">
        <f t="shared" si="20"/>
        <v>0</v>
      </c>
      <c r="BQ230" s="57">
        <f t="shared" si="20"/>
        <v>0</v>
      </c>
      <c r="BR230" s="57">
        <f t="shared" si="20"/>
        <v>0</v>
      </c>
      <c r="BS230" s="57">
        <f t="shared" si="20"/>
        <v>0</v>
      </c>
      <c r="BT230" s="57">
        <f t="shared" si="20"/>
        <v>0</v>
      </c>
      <c r="BU230" s="57">
        <f t="shared" si="20"/>
        <v>0</v>
      </c>
      <c r="BV230" s="57">
        <f t="shared" si="35"/>
        <v>832.14078990000075</v>
      </c>
      <c r="BW230" s="57">
        <f t="shared" si="21"/>
        <v>832.14078990000075</v>
      </c>
      <c r="BX230" s="57">
        <f t="shared" si="21"/>
        <v>844.0285154700008</v>
      </c>
      <c r="BY230" s="57">
        <f t="shared" si="21"/>
        <v>855.91624104000095</v>
      </c>
      <c r="BZ230" s="57">
        <f t="shared" si="21"/>
        <v>867.803966610001</v>
      </c>
      <c r="CA230" s="57">
        <f t="shared" si="21"/>
        <v>879.69169218000116</v>
      </c>
      <c r="CB230" s="57">
        <f t="shared" si="21"/>
        <v>891.5794177500012</v>
      </c>
      <c r="CC230" s="57">
        <f t="shared" si="21"/>
        <v>903.46714332000124</v>
      </c>
      <c r="CD230" s="57">
        <f t="shared" si="21"/>
        <v>915.35486889000083</v>
      </c>
      <c r="CE230" s="79">
        <v>3708.3333333333335</v>
      </c>
      <c r="CF230" s="79">
        <v>3708.3333333333335</v>
      </c>
      <c r="CG230" s="79">
        <v>3708.3333333333335</v>
      </c>
      <c r="CH230" s="79">
        <v>3708.3333333333335</v>
      </c>
      <c r="CI230" s="79">
        <v>3708.3333333333335</v>
      </c>
      <c r="CJ230" s="79">
        <v>3708.3333333333335</v>
      </c>
      <c r="CK230" s="79">
        <v>3708.3333333333335</v>
      </c>
      <c r="CL230" s="79">
        <v>3708.3333333333335</v>
      </c>
      <c r="CM230" s="79">
        <v>3708.3333333333335</v>
      </c>
      <c r="CO230" s="80"/>
    </row>
    <row r="231" spans="1:93" s="28" customFormat="1" ht="14.4" x14ac:dyDescent="0.3">
      <c r="A231" s="73" t="s">
        <v>31</v>
      </c>
      <c r="B231" s="77">
        <v>2400</v>
      </c>
      <c r="C231" s="77">
        <v>2376</v>
      </c>
      <c r="D231" s="78">
        <f t="shared" ref="D231:I231" si="75">C231+($J231-$C231)/7</f>
        <v>2409.9428571428571</v>
      </c>
      <c r="E231" s="78">
        <f t="shared" si="75"/>
        <v>2443.8857142857141</v>
      </c>
      <c r="F231" s="78">
        <f t="shared" si="75"/>
        <v>2477.8285714285712</v>
      </c>
      <c r="G231" s="78">
        <f t="shared" si="75"/>
        <v>2511.7714285714283</v>
      </c>
      <c r="H231" s="78">
        <f t="shared" si="75"/>
        <v>2545.7142857142853</v>
      </c>
      <c r="I231" s="78">
        <f t="shared" si="75"/>
        <v>2579.6571428571424</v>
      </c>
      <c r="J231" s="60">
        <f t="shared" si="23"/>
        <v>2613.6000000000004</v>
      </c>
      <c r="K231" s="57">
        <f t="shared" si="24"/>
        <v>3600</v>
      </c>
      <c r="L231" s="5">
        <v>3600</v>
      </c>
      <c r="M231" s="78">
        <f t="shared" ref="M231:R231" si="76">L231+($S231-$L231)/7</f>
        <v>3651.4285714285716</v>
      </c>
      <c r="N231" s="78">
        <f t="shared" si="76"/>
        <v>3702.8571428571431</v>
      </c>
      <c r="O231" s="78">
        <f t="shared" si="76"/>
        <v>3754.2857142857147</v>
      </c>
      <c r="P231" s="78">
        <f t="shared" si="76"/>
        <v>3805.7142857142862</v>
      </c>
      <c r="Q231" s="78">
        <f t="shared" si="76"/>
        <v>3857.1428571428578</v>
      </c>
      <c r="R231" s="78">
        <f t="shared" si="76"/>
        <v>3908.5714285714294</v>
      </c>
      <c r="S231" s="60">
        <f t="shared" si="26"/>
        <v>3960.0000000000005</v>
      </c>
      <c r="T231" s="57">
        <f t="shared" si="27"/>
        <v>974.79634999999985</v>
      </c>
      <c r="U231" s="60">
        <v>974.79634999999985</v>
      </c>
      <c r="V231" s="60">
        <f t="shared" ref="V231:AA231" si="77">U231+($AB231-$U231)/7</f>
        <v>988.72201214285701</v>
      </c>
      <c r="W231" s="60">
        <f t="shared" si="77"/>
        <v>1002.6476742857142</v>
      </c>
      <c r="X231" s="60">
        <f t="shared" si="77"/>
        <v>1016.5733364285713</v>
      </c>
      <c r="Y231" s="60">
        <f t="shared" si="77"/>
        <v>1030.4989985714285</v>
      </c>
      <c r="Z231" s="60">
        <f t="shared" si="77"/>
        <v>1044.4246607142857</v>
      </c>
      <c r="AA231" s="60">
        <f t="shared" si="77"/>
        <v>1058.3503228571428</v>
      </c>
      <c r="AB231" s="60">
        <f t="shared" si="29"/>
        <v>1072.275985</v>
      </c>
      <c r="AC231" s="57">
        <f t="shared" si="30"/>
        <v>1920</v>
      </c>
      <c r="AD231" s="57">
        <f t="shared" si="16"/>
        <v>1900.8000000000002</v>
      </c>
      <c r="AE231" s="57">
        <f t="shared" si="16"/>
        <v>1927.9542857142858</v>
      </c>
      <c r="AF231" s="57">
        <f t="shared" si="16"/>
        <v>1955.1085714285714</v>
      </c>
      <c r="AG231" s="57">
        <f t="shared" si="16"/>
        <v>1982.262857142857</v>
      </c>
      <c r="AH231" s="57">
        <f t="shared" si="16"/>
        <v>2009.4171428571426</v>
      </c>
      <c r="AI231" s="57">
        <f t="shared" si="16"/>
        <v>2036.5714285714284</v>
      </c>
      <c r="AJ231" s="57">
        <f t="shared" si="16"/>
        <v>2063.7257142857138</v>
      </c>
      <c r="AK231" s="57">
        <f t="shared" si="16"/>
        <v>2090.8800000000006</v>
      </c>
      <c r="AL231" s="57">
        <f t="shared" si="31"/>
        <v>3240</v>
      </c>
      <c r="AM231" s="57">
        <f t="shared" si="17"/>
        <v>3240</v>
      </c>
      <c r="AN231" s="57">
        <f t="shared" si="17"/>
        <v>3286.2857142857147</v>
      </c>
      <c r="AO231" s="57">
        <f t="shared" si="17"/>
        <v>3332.5714285714289</v>
      </c>
      <c r="AP231" s="57">
        <f t="shared" si="17"/>
        <v>3378.8571428571431</v>
      </c>
      <c r="AQ231" s="57">
        <f t="shared" si="17"/>
        <v>3425.1428571428578</v>
      </c>
      <c r="AR231" s="57">
        <f t="shared" si="17"/>
        <v>3471.428571428572</v>
      </c>
      <c r="AS231" s="57">
        <f t="shared" si="17"/>
        <v>3517.7142857142867</v>
      </c>
      <c r="AT231" s="57">
        <f t="shared" si="17"/>
        <v>3564.0000000000005</v>
      </c>
      <c r="AU231" s="57">
        <f t="shared" si="32"/>
        <v>828.57689749999986</v>
      </c>
      <c r="AV231" s="57">
        <f t="shared" si="18"/>
        <v>828.57689749999986</v>
      </c>
      <c r="AW231" s="57">
        <f t="shared" si="18"/>
        <v>840.41371032142843</v>
      </c>
      <c r="AX231" s="57">
        <f t="shared" si="18"/>
        <v>852.25052314285699</v>
      </c>
      <c r="AY231" s="57">
        <f t="shared" si="18"/>
        <v>864.08733596428567</v>
      </c>
      <c r="AZ231" s="57">
        <f t="shared" si="18"/>
        <v>875.92414878571424</v>
      </c>
      <c r="BA231" s="57">
        <f t="shared" si="18"/>
        <v>887.7609616071428</v>
      </c>
      <c r="BB231" s="57">
        <f t="shared" si="18"/>
        <v>899.59777442857137</v>
      </c>
      <c r="BC231" s="57">
        <f t="shared" si="18"/>
        <v>911.43458724999994</v>
      </c>
      <c r="BD231" s="57">
        <f t="shared" si="33"/>
        <v>1440</v>
      </c>
      <c r="BE231" s="57">
        <f t="shared" si="19"/>
        <v>1425.6</v>
      </c>
      <c r="BF231" s="57">
        <f t="shared" si="19"/>
        <v>1445.9657142857143</v>
      </c>
      <c r="BG231" s="57">
        <f t="shared" si="19"/>
        <v>1466.3314285714284</v>
      </c>
      <c r="BH231" s="57">
        <f t="shared" si="19"/>
        <v>1486.6971428571426</v>
      </c>
      <c r="BI231" s="57">
        <f t="shared" si="19"/>
        <v>1507.062857142857</v>
      </c>
      <c r="BJ231" s="57">
        <f t="shared" si="19"/>
        <v>1527.4285714285711</v>
      </c>
      <c r="BK231" s="57">
        <f t="shared" si="19"/>
        <v>1547.7942857142855</v>
      </c>
      <c r="BL231" s="57">
        <f t="shared" si="19"/>
        <v>1568.16</v>
      </c>
      <c r="BM231" s="57">
        <f t="shared" si="34"/>
        <v>2880</v>
      </c>
      <c r="BN231" s="57">
        <f t="shared" si="20"/>
        <v>2880</v>
      </c>
      <c r="BO231" s="57">
        <f t="shared" si="20"/>
        <v>2921.1428571428573</v>
      </c>
      <c r="BP231" s="57">
        <f t="shared" si="20"/>
        <v>2962.2857142857147</v>
      </c>
      <c r="BQ231" s="57">
        <f t="shared" si="20"/>
        <v>3003.428571428572</v>
      </c>
      <c r="BR231" s="57">
        <f t="shared" si="20"/>
        <v>3044.5714285714294</v>
      </c>
      <c r="BS231" s="57">
        <f t="shared" si="20"/>
        <v>3085.7142857142862</v>
      </c>
      <c r="BT231" s="57">
        <f t="shared" si="20"/>
        <v>3126.8571428571436</v>
      </c>
      <c r="BU231" s="57">
        <f t="shared" si="20"/>
        <v>3168.0000000000005</v>
      </c>
      <c r="BV231" s="57">
        <f t="shared" si="35"/>
        <v>682.35744499999987</v>
      </c>
      <c r="BW231" s="57">
        <f t="shared" si="21"/>
        <v>682.35744499999987</v>
      </c>
      <c r="BX231" s="57">
        <f t="shared" si="21"/>
        <v>692.10540849999984</v>
      </c>
      <c r="BY231" s="57">
        <f t="shared" si="21"/>
        <v>701.85337199999992</v>
      </c>
      <c r="BZ231" s="57">
        <f t="shared" si="21"/>
        <v>711.60133549999989</v>
      </c>
      <c r="CA231" s="57">
        <f t="shared" si="21"/>
        <v>721.34929899999986</v>
      </c>
      <c r="CB231" s="57">
        <f t="shared" si="21"/>
        <v>731.09726249999994</v>
      </c>
      <c r="CC231" s="57">
        <f t="shared" si="21"/>
        <v>740.84522599999991</v>
      </c>
      <c r="CD231" s="57">
        <f t="shared" si="21"/>
        <v>750.59318949999999</v>
      </c>
      <c r="CE231" s="79">
        <v>3584.7457627118642</v>
      </c>
      <c r="CF231" s="79">
        <v>3584.7457627118642</v>
      </c>
      <c r="CG231" s="79">
        <v>3584.7457627118642</v>
      </c>
      <c r="CH231" s="79">
        <v>3584.7457627118642</v>
      </c>
      <c r="CI231" s="79">
        <v>3584.7457627118642</v>
      </c>
      <c r="CJ231" s="79">
        <v>3584.7457627118642</v>
      </c>
      <c r="CK231" s="79">
        <v>3584.7457627118642</v>
      </c>
      <c r="CL231" s="79">
        <v>3584.7457627118642</v>
      </c>
      <c r="CM231" s="79">
        <v>3584.7457627118642</v>
      </c>
      <c r="CO231" s="80"/>
    </row>
    <row r="232" spans="1:93" s="28" customFormat="1" ht="14.4" x14ac:dyDescent="0.3">
      <c r="A232" s="73" t="s">
        <v>44</v>
      </c>
      <c r="B232" s="77">
        <v>1700</v>
      </c>
      <c r="C232" s="77">
        <v>1683.0000000000002</v>
      </c>
      <c r="D232" s="78">
        <f t="shared" ref="D232:I232" si="78">C232+($J232-$C232)/7</f>
        <v>1707.0428571428574</v>
      </c>
      <c r="E232" s="78">
        <f t="shared" si="78"/>
        <v>1731.0857142857146</v>
      </c>
      <c r="F232" s="78">
        <f t="shared" si="78"/>
        <v>1755.1285714285718</v>
      </c>
      <c r="G232" s="78">
        <f t="shared" si="78"/>
        <v>1779.171428571429</v>
      </c>
      <c r="H232" s="78">
        <f t="shared" si="78"/>
        <v>1803.2142857142862</v>
      </c>
      <c r="I232" s="78">
        <f t="shared" si="78"/>
        <v>1827.2571428571434</v>
      </c>
      <c r="J232" s="60">
        <f t="shared" si="23"/>
        <v>1851.3000000000004</v>
      </c>
      <c r="K232" s="57">
        <f t="shared" si="24"/>
        <v>1980</v>
      </c>
      <c r="L232" s="5">
        <v>1980</v>
      </c>
      <c r="M232" s="78">
        <f t="shared" ref="M232:R232" si="79">L232+($S232-$L232)/7</f>
        <v>2008.2857142857142</v>
      </c>
      <c r="N232" s="78">
        <f t="shared" si="79"/>
        <v>2036.5714285714284</v>
      </c>
      <c r="O232" s="78">
        <f t="shared" si="79"/>
        <v>2064.8571428571427</v>
      </c>
      <c r="P232" s="78">
        <f t="shared" si="79"/>
        <v>2093.1428571428569</v>
      </c>
      <c r="Q232" s="78">
        <f t="shared" si="79"/>
        <v>2121.4285714285711</v>
      </c>
      <c r="R232" s="78">
        <f t="shared" si="79"/>
        <v>2149.7142857142853</v>
      </c>
      <c r="S232" s="60">
        <f t="shared" si="26"/>
        <v>2178</v>
      </c>
      <c r="T232" s="57">
        <f t="shared" si="27"/>
        <v>1317.5603710000021</v>
      </c>
      <c r="U232" s="60">
        <v>1317.5603710000021</v>
      </c>
      <c r="V232" s="60">
        <f t="shared" ref="V232:AA232" si="80">U232+($AB232-$U232)/7</f>
        <v>1336.3826620142879</v>
      </c>
      <c r="W232" s="60">
        <f t="shared" si="80"/>
        <v>1355.2049530285738</v>
      </c>
      <c r="X232" s="60">
        <f t="shared" si="80"/>
        <v>1374.0272440428596</v>
      </c>
      <c r="Y232" s="60">
        <f t="shared" si="80"/>
        <v>1392.8495350571454</v>
      </c>
      <c r="Z232" s="60">
        <f t="shared" si="80"/>
        <v>1411.6718260714313</v>
      </c>
      <c r="AA232" s="60">
        <f t="shared" si="80"/>
        <v>1430.4941170857171</v>
      </c>
      <c r="AB232" s="60">
        <f t="shared" si="29"/>
        <v>1449.3164081000025</v>
      </c>
      <c r="AC232" s="57">
        <f t="shared" si="30"/>
        <v>1360</v>
      </c>
      <c r="AD232" s="57">
        <f t="shared" ref="AD232:AD251" si="81">C232*0.8</f>
        <v>1346.4000000000003</v>
      </c>
      <c r="AE232" s="57">
        <f t="shared" ref="AE232:AE251" si="82">D232*0.8</f>
        <v>1365.6342857142861</v>
      </c>
      <c r="AF232" s="57">
        <f t="shared" ref="AF232:AF251" si="83">E232*0.8</f>
        <v>1384.8685714285718</v>
      </c>
      <c r="AG232" s="57">
        <f t="shared" ref="AG232:AG251" si="84">F232*0.8</f>
        <v>1404.1028571428576</v>
      </c>
      <c r="AH232" s="57">
        <f t="shared" ref="AH232:AH251" si="85">G232*0.8</f>
        <v>1423.3371428571434</v>
      </c>
      <c r="AI232" s="57">
        <f t="shared" ref="AI232:AI251" si="86">H232*0.8</f>
        <v>1442.5714285714291</v>
      </c>
      <c r="AJ232" s="57">
        <f t="shared" ref="AJ232:AJ251" si="87">I232*0.8</f>
        <v>1461.8057142857149</v>
      </c>
      <c r="AK232" s="57">
        <f t="shared" ref="AK232:AK251" si="88">J232*0.8</f>
        <v>1481.0400000000004</v>
      </c>
      <c r="AL232" s="57">
        <f t="shared" si="31"/>
        <v>1782</v>
      </c>
      <c r="AM232" s="57">
        <f t="shared" ref="AM232:AM251" si="89">L232*0.9</f>
        <v>1782</v>
      </c>
      <c r="AN232" s="57">
        <f t="shared" ref="AN232:AN251" si="90">M232*0.9</f>
        <v>1807.4571428571428</v>
      </c>
      <c r="AO232" s="57">
        <f t="shared" ref="AO232:AO251" si="91">N232*0.9</f>
        <v>1832.9142857142856</v>
      </c>
      <c r="AP232" s="57">
        <f t="shared" ref="AP232:AP251" si="92">O232*0.9</f>
        <v>1858.3714285714284</v>
      </c>
      <c r="AQ232" s="57">
        <f t="shared" ref="AQ232:AQ251" si="93">P232*0.9</f>
        <v>1883.8285714285712</v>
      </c>
      <c r="AR232" s="57">
        <f t="shared" ref="AR232:AR251" si="94">Q232*0.9</f>
        <v>1909.285714285714</v>
      </c>
      <c r="AS232" s="57">
        <f t="shared" ref="AS232:AS251" si="95">R232*0.9</f>
        <v>1934.7428571428568</v>
      </c>
      <c r="AT232" s="57">
        <f t="shared" ref="AT232:AT251" si="96">S232*0.9</f>
        <v>1960.2</v>
      </c>
      <c r="AU232" s="57">
        <f t="shared" si="32"/>
        <v>1119.9263153500017</v>
      </c>
      <c r="AV232" s="57">
        <f t="shared" ref="AV232:AV251" si="97">U232*0.85</f>
        <v>1119.9263153500017</v>
      </c>
      <c r="AW232" s="57">
        <f t="shared" ref="AW232:AW251" si="98">V232*0.85</f>
        <v>1135.9252627121448</v>
      </c>
      <c r="AX232" s="57">
        <f t="shared" ref="AX232:AX251" si="99">W232*0.85</f>
        <v>1151.9242100742877</v>
      </c>
      <c r="AY232" s="57">
        <f t="shared" ref="AY232:AY251" si="100">X232*0.85</f>
        <v>1167.9231574364305</v>
      </c>
      <c r="AZ232" s="57">
        <f t="shared" ref="AZ232:AZ251" si="101">Y232*0.85</f>
        <v>1183.9221047985736</v>
      </c>
      <c r="BA232" s="57">
        <f t="shared" ref="BA232:BA251" si="102">Z232*0.85</f>
        <v>1199.9210521607165</v>
      </c>
      <c r="BB232" s="57">
        <f t="shared" ref="BB232:BB251" si="103">AA232*0.85</f>
        <v>1215.9199995228596</v>
      </c>
      <c r="BC232" s="57">
        <f t="shared" ref="BC232:BC251" si="104">AB232*0.85</f>
        <v>1231.918946885002</v>
      </c>
      <c r="BD232" s="57">
        <f t="shared" si="33"/>
        <v>1020</v>
      </c>
      <c r="BE232" s="57">
        <f t="shared" ref="BE232:BE251" si="105">C232*0.6</f>
        <v>1009.8000000000001</v>
      </c>
      <c r="BF232" s="57">
        <f t="shared" ref="BF232:BF251" si="106">D232*0.6</f>
        <v>1024.2257142857145</v>
      </c>
      <c r="BG232" s="57">
        <f t="shared" ref="BG232:BG251" si="107">E232*0.6</f>
        <v>1038.6514285714288</v>
      </c>
      <c r="BH232" s="57">
        <f t="shared" ref="BH232:BH251" si="108">F232*0.6</f>
        <v>1053.0771428571431</v>
      </c>
      <c r="BI232" s="57">
        <f t="shared" ref="BI232:BI251" si="109">G232*0.6</f>
        <v>1067.5028571428575</v>
      </c>
      <c r="BJ232" s="57">
        <f t="shared" ref="BJ232:BJ251" si="110">H232*0.6</f>
        <v>1081.9285714285718</v>
      </c>
      <c r="BK232" s="57">
        <f t="shared" ref="BK232:BK251" si="111">I232*0.6</f>
        <v>1096.3542857142861</v>
      </c>
      <c r="BL232" s="57">
        <f t="shared" ref="BL232:BL251" si="112">J232*0.6</f>
        <v>1110.7800000000002</v>
      </c>
      <c r="BM232" s="57">
        <f t="shared" si="34"/>
        <v>1584</v>
      </c>
      <c r="BN232" s="57">
        <f t="shared" ref="BN232:BN251" si="113">L232*0.8</f>
        <v>1584</v>
      </c>
      <c r="BO232" s="57">
        <f t="shared" ref="BO232:BO251" si="114">M232*0.8</f>
        <v>1606.6285714285714</v>
      </c>
      <c r="BP232" s="57">
        <f t="shared" ref="BP232:BP251" si="115">N232*0.8</f>
        <v>1629.2571428571428</v>
      </c>
      <c r="BQ232" s="57">
        <f t="shared" ref="BQ232:BQ251" si="116">O232*0.8</f>
        <v>1651.8857142857141</v>
      </c>
      <c r="BR232" s="57">
        <f t="shared" ref="BR232:BR251" si="117">P232*0.8</f>
        <v>1674.5142857142855</v>
      </c>
      <c r="BS232" s="57">
        <f t="shared" ref="BS232:BS251" si="118">Q232*0.8</f>
        <v>1697.1428571428569</v>
      </c>
      <c r="BT232" s="57">
        <f t="shared" ref="BT232:BT251" si="119">R232*0.8</f>
        <v>1719.7714285714283</v>
      </c>
      <c r="BU232" s="57">
        <f t="shared" ref="BU232:BU251" si="120">S232*0.8</f>
        <v>1742.4</v>
      </c>
      <c r="BV232" s="57">
        <f t="shared" si="35"/>
        <v>922.29225970000141</v>
      </c>
      <c r="BW232" s="57">
        <f t="shared" ref="BW232:BW251" si="121">U232*0.7</f>
        <v>922.29225970000141</v>
      </c>
      <c r="BX232" s="57">
        <f t="shared" ref="BX232:BX251" si="122">V232*0.7</f>
        <v>935.46786341000143</v>
      </c>
      <c r="BY232" s="57">
        <f t="shared" ref="BY232:BY251" si="123">W232*0.7</f>
        <v>948.64346712000156</v>
      </c>
      <c r="BZ232" s="57">
        <f t="shared" ref="BZ232:BZ251" si="124">X232*0.7</f>
        <v>961.81907083000169</v>
      </c>
      <c r="CA232" s="57">
        <f t="shared" ref="CA232:CA251" si="125">Y232*0.7</f>
        <v>974.99467454000171</v>
      </c>
      <c r="CB232" s="57">
        <f t="shared" ref="CB232:CB251" si="126">Z232*0.7</f>
        <v>988.17027825000184</v>
      </c>
      <c r="CC232" s="57">
        <f t="shared" ref="CC232:CC251" si="127">AA232*0.7</f>
        <v>1001.3458819600019</v>
      </c>
      <c r="CD232" s="57">
        <f t="shared" ref="CD232:CD251" si="128">AB232*0.7</f>
        <v>1014.5214856700017</v>
      </c>
      <c r="CE232" s="79">
        <v>2696.7053081147042</v>
      </c>
      <c r="CF232" s="79">
        <v>2696.7053081147042</v>
      </c>
      <c r="CG232" s="79">
        <v>2696.7053081147042</v>
      </c>
      <c r="CH232" s="79">
        <v>2696.7053081147042</v>
      </c>
      <c r="CI232" s="79">
        <v>2696.7053081147042</v>
      </c>
      <c r="CJ232" s="79">
        <v>2696.7053081147042</v>
      </c>
      <c r="CK232" s="79">
        <v>2696.7053081147042</v>
      </c>
      <c r="CL232" s="79">
        <v>2696.7053081147042</v>
      </c>
      <c r="CM232" s="79">
        <v>2696.7053081147042</v>
      </c>
      <c r="CO232" s="80"/>
    </row>
    <row r="233" spans="1:93" s="28" customFormat="1" ht="14.4" x14ac:dyDescent="0.3">
      <c r="A233" s="73" t="s">
        <v>38</v>
      </c>
      <c r="B233" s="77">
        <v>1500</v>
      </c>
      <c r="C233" s="77">
        <v>1485.0000000000002</v>
      </c>
      <c r="D233" s="78">
        <f t="shared" ref="D233:I233" si="129">C233+($J233-$C233)/7</f>
        <v>1506.214285714286</v>
      </c>
      <c r="E233" s="78">
        <f t="shared" si="129"/>
        <v>1527.4285714285718</v>
      </c>
      <c r="F233" s="78">
        <f t="shared" si="129"/>
        <v>1548.6428571428576</v>
      </c>
      <c r="G233" s="78">
        <f t="shared" si="129"/>
        <v>1569.8571428571433</v>
      </c>
      <c r="H233" s="78">
        <f t="shared" si="129"/>
        <v>1591.0714285714291</v>
      </c>
      <c r="I233" s="78">
        <f t="shared" si="129"/>
        <v>1612.2857142857149</v>
      </c>
      <c r="J233" s="60">
        <f t="shared" si="23"/>
        <v>1633.5000000000005</v>
      </c>
      <c r="K233" s="57">
        <f t="shared" si="24"/>
        <v>0</v>
      </c>
      <c r="L233" s="5">
        <v>0</v>
      </c>
      <c r="M233" s="78">
        <f t="shared" ref="M233:R233" si="130">L233+($S233-$L233)/7</f>
        <v>0</v>
      </c>
      <c r="N233" s="78">
        <f t="shared" si="130"/>
        <v>0</v>
      </c>
      <c r="O233" s="78">
        <f t="shared" si="130"/>
        <v>0</v>
      </c>
      <c r="P233" s="78">
        <f t="shared" si="130"/>
        <v>0</v>
      </c>
      <c r="Q233" s="78">
        <f t="shared" si="130"/>
        <v>0</v>
      </c>
      <c r="R233" s="78">
        <f t="shared" si="130"/>
        <v>0</v>
      </c>
      <c r="S233" s="60">
        <f t="shared" si="26"/>
        <v>0</v>
      </c>
      <c r="T233" s="57">
        <f t="shared" si="27"/>
        <v>1095.0224340000011</v>
      </c>
      <c r="U233" s="60">
        <v>1095.0224340000011</v>
      </c>
      <c r="V233" s="60">
        <f t="shared" ref="V233:AA233" si="131">U233+($AB233-$U233)/7</f>
        <v>1110.6656116285726</v>
      </c>
      <c r="W233" s="60">
        <f t="shared" si="131"/>
        <v>1126.3087892571441</v>
      </c>
      <c r="X233" s="60">
        <f t="shared" si="131"/>
        <v>1141.9519668857156</v>
      </c>
      <c r="Y233" s="60">
        <f t="shared" si="131"/>
        <v>1157.5951445142871</v>
      </c>
      <c r="Z233" s="60">
        <f t="shared" si="131"/>
        <v>1173.2383221428586</v>
      </c>
      <c r="AA233" s="60">
        <f t="shared" si="131"/>
        <v>1188.8814997714301</v>
      </c>
      <c r="AB233" s="60">
        <f t="shared" si="29"/>
        <v>1204.5246774000013</v>
      </c>
      <c r="AC233" s="57">
        <f t="shared" si="30"/>
        <v>1200</v>
      </c>
      <c r="AD233" s="57">
        <f t="shared" si="81"/>
        <v>1188.0000000000002</v>
      </c>
      <c r="AE233" s="57">
        <f t="shared" si="82"/>
        <v>1204.9714285714288</v>
      </c>
      <c r="AF233" s="57">
        <f t="shared" si="83"/>
        <v>1221.9428571428575</v>
      </c>
      <c r="AG233" s="57">
        <f t="shared" si="84"/>
        <v>1238.9142857142861</v>
      </c>
      <c r="AH233" s="57">
        <f t="shared" si="85"/>
        <v>1255.8857142857148</v>
      </c>
      <c r="AI233" s="57">
        <f t="shared" si="86"/>
        <v>1272.8571428571433</v>
      </c>
      <c r="AJ233" s="57">
        <f t="shared" si="87"/>
        <v>1289.8285714285721</v>
      </c>
      <c r="AK233" s="57">
        <f t="shared" si="88"/>
        <v>1306.8000000000004</v>
      </c>
      <c r="AL233" s="57">
        <f t="shared" si="31"/>
        <v>0</v>
      </c>
      <c r="AM233" s="57">
        <f t="shared" si="89"/>
        <v>0</v>
      </c>
      <c r="AN233" s="57">
        <f t="shared" si="90"/>
        <v>0</v>
      </c>
      <c r="AO233" s="57">
        <f t="shared" si="91"/>
        <v>0</v>
      </c>
      <c r="AP233" s="57">
        <f t="shared" si="92"/>
        <v>0</v>
      </c>
      <c r="AQ233" s="57">
        <f t="shared" si="93"/>
        <v>0</v>
      </c>
      <c r="AR233" s="57">
        <f t="shared" si="94"/>
        <v>0</v>
      </c>
      <c r="AS233" s="57">
        <f t="shared" si="95"/>
        <v>0</v>
      </c>
      <c r="AT233" s="57">
        <f t="shared" si="96"/>
        <v>0</v>
      </c>
      <c r="AU233" s="57">
        <f t="shared" si="32"/>
        <v>930.76906890000089</v>
      </c>
      <c r="AV233" s="57">
        <f t="shared" si="97"/>
        <v>930.76906890000089</v>
      </c>
      <c r="AW233" s="57">
        <f t="shared" si="98"/>
        <v>944.06576988428674</v>
      </c>
      <c r="AX233" s="57">
        <f t="shared" si="99"/>
        <v>957.36247086857247</v>
      </c>
      <c r="AY233" s="57">
        <f t="shared" si="100"/>
        <v>970.65917185285821</v>
      </c>
      <c r="AZ233" s="57">
        <f t="shared" si="101"/>
        <v>983.95587283714394</v>
      </c>
      <c r="BA233" s="57">
        <f t="shared" si="102"/>
        <v>997.25257382142979</v>
      </c>
      <c r="BB233" s="57">
        <f t="shared" si="103"/>
        <v>1010.5492748057155</v>
      </c>
      <c r="BC233" s="57">
        <f t="shared" si="104"/>
        <v>1023.8459757900011</v>
      </c>
      <c r="BD233" s="57">
        <f t="shared" si="33"/>
        <v>900</v>
      </c>
      <c r="BE233" s="57">
        <f t="shared" si="105"/>
        <v>891.00000000000011</v>
      </c>
      <c r="BF233" s="57">
        <f t="shared" si="106"/>
        <v>903.72857142857163</v>
      </c>
      <c r="BG233" s="57">
        <f t="shared" si="107"/>
        <v>916.45714285714303</v>
      </c>
      <c r="BH233" s="57">
        <f t="shared" si="108"/>
        <v>929.18571428571454</v>
      </c>
      <c r="BI233" s="57">
        <f t="shared" si="109"/>
        <v>941.91428571428594</v>
      </c>
      <c r="BJ233" s="57">
        <f t="shared" si="110"/>
        <v>954.64285714285745</v>
      </c>
      <c r="BK233" s="57">
        <f t="shared" si="111"/>
        <v>967.37142857142885</v>
      </c>
      <c r="BL233" s="57">
        <f t="shared" si="112"/>
        <v>980.10000000000025</v>
      </c>
      <c r="BM233" s="57">
        <f t="shared" si="34"/>
        <v>0</v>
      </c>
      <c r="BN233" s="57">
        <f t="shared" si="113"/>
        <v>0</v>
      </c>
      <c r="BO233" s="57">
        <f t="shared" si="114"/>
        <v>0</v>
      </c>
      <c r="BP233" s="57">
        <f t="shared" si="115"/>
        <v>0</v>
      </c>
      <c r="BQ233" s="57">
        <f t="shared" si="116"/>
        <v>0</v>
      </c>
      <c r="BR233" s="57">
        <f t="shared" si="117"/>
        <v>0</v>
      </c>
      <c r="BS233" s="57">
        <f t="shared" si="118"/>
        <v>0</v>
      </c>
      <c r="BT233" s="57">
        <f t="shared" si="119"/>
        <v>0</v>
      </c>
      <c r="BU233" s="57">
        <f t="shared" si="120"/>
        <v>0</v>
      </c>
      <c r="BV233" s="57">
        <f t="shared" si="35"/>
        <v>766.51570380000078</v>
      </c>
      <c r="BW233" s="57">
        <f t="shared" si="121"/>
        <v>766.51570380000078</v>
      </c>
      <c r="BX233" s="57">
        <f t="shared" si="122"/>
        <v>777.46592814000076</v>
      </c>
      <c r="BY233" s="57">
        <f t="shared" si="123"/>
        <v>788.41615248000085</v>
      </c>
      <c r="BZ233" s="57">
        <f t="shared" si="124"/>
        <v>799.36637682000082</v>
      </c>
      <c r="CA233" s="57">
        <f t="shared" si="125"/>
        <v>810.31660116000091</v>
      </c>
      <c r="CB233" s="57">
        <f t="shared" si="126"/>
        <v>821.266825500001</v>
      </c>
      <c r="CC233" s="57">
        <f t="shared" si="127"/>
        <v>832.21704984000098</v>
      </c>
      <c r="CD233" s="57">
        <f t="shared" si="128"/>
        <v>843.16727418000085</v>
      </c>
      <c r="CE233" s="79">
        <v>3757.5757575757575</v>
      </c>
      <c r="CF233" s="79">
        <v>3757.5757575757575</v>
      </c>
      <c r="CG233" s="79">
        <v>3757.5757575757575</v>
      </c>
      <c r="CH233" s="79">
        <v>3757.5757575757575</v>
      </c>
      <c r="CI233" s="79">
        <v>3757.5757575757575</v>
      </c>
      <c r="CJ233" s="79">
        <v>3757.5757575757575</v>
      </c>
      <c r="CK233" s="79">
        <v>3757.5757575757575</v>
      </c>
      <c r="CL233" s="79">
        <v>3757.5757575757575</v>
      </c>
      <c r="CM233" s="79">
        <v>3757.5757575757575</v>
      </c>
      <c r="CO233" s="80"/>
    </row>
    <row r="234" spans="1:93" s="28" customFormat="1" ht="14.4" x14ac:dyDescent="0.3">
      <c r="A234" s="73" t="s">
        <v>51</v>
      </c>
      <c r="B234" s="77">
        <v>1700</v>
      </c>
      <c r="C234" s="77">
        <v>1683.0000000000002</v>
      </c>
      <c r="D234" s="78">
        <f t="shared" ref="D234:I234" si="132">C234+($J234-$C234)/7</f>
        <v>1707.0428571428574</v>
      </c>
      <c r="E234" s="78">
        <f t="shared" si="132"/>
        <v>1731.0857142857146</v>
      </c>
      <c r="F234" s="78">
        <f t="shared" si="132"/>
        <v>1755.1285714285718</v>
      </c>
      <c r="G234" s="78">
        <f t="shared" si="132"/>
        <v>1779.171428571429</v>
      </c>
      <c r="H234" s="78">
        <f t="shared" si="132"/>
        <v>1803.2142857142862</v>
      </c>
      <c r="I234" s="78">
        <f t="shared" si="132"/>
        <v>1827.2571428571434</v>
      </c>
      <c r="J234" s="60">
        <f t="shared" si="23"/>
        <v>1851.3000000000004</v>
      </c>
      <c r="K234" s="57">
        <f t="shared" si="24"/>
        <v>1800</v>
      </c>
      <c r="L234" s="5">
        <v>1800</v>
      </c>
      <c r="M234" s="78">
        <f t="shared" ref="M234:R234" si="133">L234+($S234-$L234)/7</f>
        <v>1825.7142857142858</v>
      </c>
      <c r="N234" s="78">
        <f t="shared" si="133"/>
        <v>1851.4285714285716</v>
      </c>
      <c r="O234" s="78">
        <f t="shared" si="133"/>
        <v>1877.1428571428573</v>
      </c>
      <c r="P234" s="78">
        <f t="shared" si="133"/>
        <v>1902.8571428571431</v>
      </c>
      <c r="Q234" s="78">
        <f t="shared" si="133"/>
        <v>1928.5714285714289</v>
      </c>
      <c r="R234" s="78">
        <f t="shared" si="133"/>
        <v>1954.2857142857147</v>
      </c>
      <c r="S234" s="60">
        <f t="shared" si="26"/>
        <v>1980.0000000000002</v>
      </c>
      <c r="T234" s="57">
        <f t="shared" si="27"/>
        <v>1340.4865959999997</v>
      </c>
      <c r="U234" s="60">
        <v>1340.4865959999997</v>
      </c>
      <c r="V234" s="60">
        <f t="shared" ref="V234:AA234" si="134">U234+($AB234-$U234)/7</f>
        <v>1359.6364045142855</v>
      </c>
      <c r="W234" s="60">
        <f t="shared" si="134"/>
        <v>1378.7862130285712</v>
      </c>
      <c r="X234" s="60">
        <f t="shared" si="134"/>
        <v>1397.9360215428569</v>
      </c>
      <c r="Y234" s="60">
        <f t="shared" si="134"/>
        <v>1417.0858300571426</v>
      </c>
      <c r="Z234" s="60">
        <f t="shared" si="134"/>
        <v>1436.2356385714284</v>
      </c>
      <c r="AA234" s="60">
        <f t="shared" si="134"/>
        <v>1455.3854470857141</v>
      </c>
      <c r="AB234" s="60">
        <f t="shared" si="29"/>
        <v>1474.5352555999998</v>
      </c>
      <c r="AC234" s="57">
        <f t="shared" si="30"/>
        <v>1360</v>
      </c>
      <c r="AD234" s="57">
        <f t="shared" si="81"/>
        <v>1346.4000000000003</v>
      </c>
      <c r="AE234" s="57">
        <f t="shared" si="82"/>
        <v>1365.6342857142861</v>
      </c>
      <c r="AF234" s="57">
        <f t="shared" si="83"/>
        <v>1384.8685714285718</v>
      </c>
      <c r="AG234" s="57">
        <f t="shared" si="84"/>
        <v>1404.1028571428576</v>
      </c>
      <c r="AH234" s="57">
        <f t="shared" si="85"/>
        <v>1423.3371428571434</v>
      </c>
      <c r="AI234" s="57">
        <f t="shared" si="86"/>
        <v>1442.5714285714291</v>
      </c>
      <c r="AJ234" s="57">
        <f t="shared" si="87"/>
        <v>1461.8057142857149</v>
      </c>
      <c r="AK234" s="57">
        <f t="shared" si="88"/>
        <v>1481.0400000000004</v>
      </c>
      <c r="AL234" s="57">
        <f t="shared" si="31"/>
        <v>1620</v>
      </c>
      <c r="AM234" s="57">
        <f t="shared" si="89"/>
        <v>1620</v>
      </c>
      <c r="AN234" s="57">
        <f t="shared" si="90"/>
        <v>1643.1428571428573</v>
      </c>
      <c r="AO234" s="57">
        <f t="shared" si="91"/>
        <v>1666.2857142857144</v>
      </c>
      <c r="AP234" s="57">
        <f t="shared" si="92"/>
        <v>1689.4285714285716</v>
      </c>
      <c r="AQ234" s="57">
        <f t="shared" si="93"/>
        <v>1712.5714285714289</v>
      </c>
      <c r="AR234" s="57">
        <f t="shared" si="94"/>
        <v>1735.714285714286</v>
      </c>
      <c r="AS234" s="57">
        <f t="shared" si="95"/>
        <v>1758.8571428571433</v>
      </c>
      <c r="AT234" s="57">
        <f t="shared" si="96"/>
        <v>1782.0000000000002</v>
      </c>
      <c r="AU234" s="57">
        <f t="shared" si="32"/>
        <v>1139.4136065999996</v>
      </c>
      <c r="AV234" s="57">
        <f t="shared" si="97"/>
        <v>1139.4136065999996</v>
      </c>
      <c r="AW234" s="57">
        <f t="shared" si="98"/>
        <v>1155.6909438371426</v>
      </c>
      <c r="AX234" s="57">
        <f t="shared" si="99"/>
        <v>1171.9682810742854</v>
      </c>
      <c r="AY234" s="57">
        <f t="shared" si="100"/>
        <v>1188.2456183114284</v>
      </c>
      <c r="AZ234" s="57">
        <f t="shared" si="101"/>
        <v>1204.5229555485712</v>
      </c>
      <c r="BA234" s="57">
        <f t="shared" si="102"/>
        <v>1220.800292785714</v>
      </c>
      <c r="BB234" s="57">
        <f t="shared" si="103"/>
        <v>1237.077630022857</v>
      </c>
      <c r="BC234" s="57">
        <f t="shared" si="104"/>
        <v>1253.3549672599997</v>
      </c>
      <c r="BD234" s="57">
        <f t="shared" si="33"/>
        <v>1020</v>
      </c>
      <c r="BE234" s="57">
        <f t="shared" si="105"/>
        <v>1009.8000000000001</v>
      </c>
      <c r="BF234" s="57">
        <f t="shared" si="106"/>
        <v>1024.2257142857145</v>
      </c>
      <c r="BG234" s="57">
        <f t="shared" si="107"/>
        <v>1038.6514285714288</v>
      </c>
      <c r="BH234" s="57">
        <f t="shared" si="108"/>
        <v>1053.0771428571431</v>
      </c>
      <c r="BI234" s="57">
        <f t="shared" si="109"/>
        <v>1067.5028571428575</v>
      </c>
      <c r="BJ234" s="57">
        <f t="shared" si="110"/>
        <v>1081.9285714285718</v>
      </c>
      <c r="BK234" s="57">
        <f t="shared" si="111"/>
        <v>1096.3542857142861</v>
      </c>
      <c r="BL234" s="57">
        <f t="shared" si="112"/>
        <v>1110.7800000000002</v>
      </c>
      <c r="BM234" s="57">
        <f t="shared" si="34"/>
        <v>1440</v>
      </c>
      <c r="BN234" s="57">
        <f t="shared" si="113"/>
        <v>1440</v>
      </c>
      <c r="BO234" s="57">
        <f t="shared" si="114"/>
        <v>1460.5714285714287</v>
      </c>
      <c r="BP234" s="57">
        <f t="shared" si="115"/>
        <v>1481.1428571428573</v>
      </c>
      <c r="BQ234" s="57">
        <f t="shared" si="116"/>
        <v>1501.714285714286</v>
      </c>
      <c r="BR234" s="57">
        <f t="shared" si="117"/>
        <v>1522.2857142857147</v>
      </c>
      <c r="BS234" s="57">
        <f t="shared" si="118"/>
        <v>1542.8571428571431</v>
      </c>
      <c r="BT234" s="57">
        <f t="shared" si="119"/>
        <v>1563.4285714285718</v>
      </c>
      <c r="BU234" s="57">
        <f t="shared" si="120"/>
        <v>1584.0000000000002</v>
      </c>
      <c r="BV234" s="57">
        <f t="shared" si="35"/>
        <v>938.34061719999977</v>
      </c>
      <c r="BW234" s="57">
        <f t="shared" si="121"/>
        <v>938.34061719999977</v>
      </c>
      <c r="BX234" s="57">
        <f t="shared" si="122"/>
        <v>951.74548315999971</v>
      </c>
      <c r="BY234" s="57">
        <f t="shared" si="123"/>
        <v>965.15034911999976</v>
      </c>
      <c r="BZ234" s="57">
        <f t="shared" si="124"/>
        <v>978.55521507999981</v>
      </c>
      <c r="CA234" s="57">
        <f t="shared" si="125"/>
        <v>991.96008103999975</v>
      </c>
      <c r="CB234" s="57">
        <f t="shared" si="126"/>
        <v>1005.3649469999998</v>
      </c>
      <c r="CC234" s="57">
        <f t="shared" si="127"/>
        <v>1018.7698129599997</v>
      </c>
      <c r="CD234" s="57">
        <f t="shared" si="128"/>
        <v>1032.1746789199999</v>
      </c>
      <c r="CE234" s="79">
        <v>3171.4832771046549</v>
      </c>
      <c r="CF234" s="79">
        <v>3171.4832771046549</v>
      </c>
      <c r="CG234" s="79">
        <v>3171.4832771046549</v>
      </c>
      <c r="CH234" s="79">
        <v>3171.4832771046549</v>
      </c>
      <c r="CI234" s="79">
        <v>3171.4832771046549</v>
      </c>
      <c r="CJ234" s="79">
        <v>3171.4832771046549</v>
      </c>
      <c r="CK234" s="79">
        <v>3171.4832771046549</v>
      </c>
      <c r="CL234" s="79">
        <v>3171.4832771046549</v>
      </c>
      <c r="CM234" s="79">
        <v>3171.4832771046549</v>
      </c>
      <c r="CO234" s="80"/>
    </row>
    <row r="235" spans="1:93" s="28" customFormat="1" ht="14.4" x14ac:dyDescent="0.3">
      <c r="A235" s="73" t="s">
        <v>53</v>
      </c>
      <c r="B235" s="61">
        <v>1800</v>
      </c>
      <c r="C235" s="77">
        <v>1782.0000000000002</v>
      </c>
      <c r="D235" s="78">
        <f t="shared" ref="D235:I235" si="135">C235+($J235-$C235)/7</f>
        <v>1807.457142857143</v>
      </c>
      <c r="E235" s="78">
        <f t="shared" si="135"/>
        <v>1832.9142857142858</v>
      </c>
      <c r="F235" s="78">
        <f t="shared" si="135"/>
        <v>1858.3714285714286</v>
      </c>
      <c r="G235" s="78">
        <f t="shared" si="135"/>
        <v>1883.8285714285714</v>
      </c>
      <c r="H235" s="78">
        <f t="shared" si="135"/>
        <v>1909.2857142857142</v>
      </c>
      <c r="I235" s="78">
        <f t="shared" si="135"/>
        <v>1934.742857142857</v>
      </c>
      <c r="J235" s="60">
        <f t="shared" si="23"/>
        <v>1960.2000000000005</v>
      </c>
      <c r="K235" s="57">
        <f t="shared" si="24"/>
        <v>0</v>
      </c>
      <c r="L235" s="5">
        <v>0</v>
      </c>
      <c r="M235" s="78">
        <f t="shared" ref="M235:R235" si="136">L235+($S235-$L235)/7</f>
        <v>0</v>
      </c>
      <c r="N235" s="78">
        <f t="shared" si="136"/>
        <v>0</v>
      </c>
      <c r="O235" s="78">
        <f t="shared" si="136"/>
        <v>0</v>
      </c>
      <c r="P235" s="78">
        <f t="shared" si="136"/>
        <v>0</v>
      </c>
      <c r="Q235" s="78">
        <f t="shared" si="136"/>
        <v>0</v>
      </c>
      <c r="R235" s="78">
        <f t="shared" si="136"/>
        <v>0</v>
      </c>
      <c r="S235" s="60">
        <f t="shared" si="26"/>
        <v>0</v>
      </c>
      <c r="T235" s="57">
        <f t="shared" si="27"/>
        <v>1340.4865959999997</v>
      </c>
      <c r="U235" s="60">
        <v>1340.4865959999997</v>
      </c>
      <c r="V235" s="60">
        <f t="shared" ref="V235:AA235" si="137">U235+($AB235-$U235)/7</f>
        <v>1359.6364045142855</v>
      </c>
      <c r="W235" s="60">
        <f t="shared" si="137"/>
        <v>1378.7862130285712</v>
      </c>
      <c r="X235" s="60">
        <f t="shared" si="137"/>
        <v>1397.9360215428569</v>
      </c>
      <c r="Y235" s="60">
        <f t="shared" si="137"/>
        <v>1417.0858300571426</v>
      </c>
      <c r="Z235" s="60">
        <f t="shared" si="137"/>
        <v>1436.2356385714284</v>
      </c>
      <c r="AA235" s="60">
        <f t="shared" si="137"/>
        <v>1455.3854470857141</v>
      </c>
      <c r="AB235" s="60">
        <f t="shared" si="29"/>
        <v>1474.5352555999998</v>
      </c>
      <c r="AC235" s="57">
        <f t="shared" si="30"/>
        <v>1440</v>
      </c>
      <c r="AD235" s="57">
        <f t="shared" si="81"/>
        <v>1425.6000000000004</v>
      </c>
      <c r="AE235" s="57">
        <f t="shared" si="82"/>
        <v>1445.9657142857145</v>
      </c>
      <c r="AF235" s="57">
        <f t="shared" si="83"/>
        <v>1466.3314285714287</v>
      </c>
      <c r="AG235" s="57">
        <f t="shared" si="84"/>
        <v>1486.697142857143</v>
      </c>
      <c r="AH235" s="57">
        <f t="shared" si="85"/>
        <v>1507.0628571428572</v>
      </c>
      <c r="AI235" s="57">
        <f t="shared" si="86"/>
        <v>1527.4285714285716</v>
      </c>
      <c r="AJ235" s="57">
        <f t="shared" si="87"/>
        <v>1547.7942857142857</v>
      </c>
      <c r="AK235" s="57">
        <f t="shared" si="88"/>
        <v>1568.1600000000005</v>
      </c>
      <c r="AL235" s="57">
        <f t="shared" si="31"/>
        <v>0</v>
      </c>
      <c r="AM235" s="57">
        <f t="shared" si="89"/>
        <v>0</v>
      </c>
      <c r="AN235" s="57">
        <f t="shared" si="90"/>
        <v>0</v>
      </c>
      <c r="AO235" s="57">
        <f t="shared" si="91"/>
        <v>0</v>
      </c>
      <c r="AP235" s="57">
        <f t="shared" si="92"/>
        <v>0</v>
      </c>
      <c r="AQ235" s="57">
        <f t="shared" si="93"/>
        <v>0</v>
      </c>
      <c r="AR235" s="57">
        <f t="shared" si="94"/>
        <v>0</v>
      </c>
      <c r="AS235" s="57">
        <f t="shared" si="95"/>
        <v>0</v>
      </c>
      <c r="AT235" s="57">
        <f t="shared" si="96"/>
        <v>0</v>
      </c>
      <c r="AU235" s="57">
        <f t="shared" si="32"/>
        <v>1139.4136065999996</v>
      </c>
      <c r="AV235" s="57">
        <f t="shared" si="97"/>
        <v>1139.4136065999996</v>
      </c>
      <c r="AW235" s="57">
        <f t="shared" si="98"/>
        <v>1155.6909438371426</v>
      </c>
      <c r="AX235" s="57">
        <f t="shared" si="99"/>
        <v>1171.9682810742854</v>
      </c>
      <c r="AY235" s="57">
        <f t="shared" si="100"/>
        <v>1188.2456183114284</v>
      </c>
      <c r="AZ235" s="57">
        <f t="shared" si="101"/>
        <v>1204.5229555485712</v>
      </c>
      <c r="BA235" s="57">
        <f t="shared" si="102"/>
        <v>1220.800292785714</v>
      </c>
      <c r="BB235" s="57">
        <f t="shared" si="103"/>
        <v>1237.077630022857</v>
      </c>
      <c r="BC235" s="57">
        <f t="shared" si="104"/>
        <v>1253.3549672599997</v>
      </c>
      <c r="BD235" s="57">
        <f t="shared" si="33"/>
        <v>1080</v>
      </c>
      <c r="BE235" s="57">
        <f t="shared" si="105"/>
        <v>1069.2</v>
      </c>
      <c r="BF235" s="57">
        <f t="shared" si="106"/>
        <v>1084.4742857142858</v>
      </c>
      <c r="BG235" s="57">
        <f t="shared" si="107"/>
        <v>1099.7485714285715</v>
      </c>
      <c r="BH235" s="57">
        <f t="shared" si="108"/>
        <v>1115.0228571428572</v>
      </c>
      <c r="BI235" s="57">
        <f t="shared" si="109"/>
        <v>1130.2971428571427</v>
      </c>
      <c r="BJ235" s="57">
        <f t="shared" si="110"/>
        <v>1145.5714285714284</v>
      </c>
      <c r="BK235" s="57">
        <f t="shared" si="111"/>
        <v>1160.8457142857142</v>
      </c>
      <c r="BL235" s="57">
        <f t="shared" si="112"/>
        <v>1176.1200000000003</v>
      </c>
      <c r="BM235" s="57">
        <f t="shared" si="34"/>
        <v>0</v>
      </c>
      <c r="BN235" s="57">
        <f t="shared" si="113"/>
        <v>0</v>
      </c>
      <c r="BO235" s="57">
        <f t="shared" si="114"/>
        <v>0</v>
      </c>
      <c r="BP235" s="57">
        <f t="shared" si="115"/>
        <v>0</v>
      </c>
      <c r="BQ235" s="57">
        <f t="shared" si="116"/>
        <v>0</v>
      </c>
      <c r="BR235" s="57">
        <f t="shared" si="117"/>
        <v>0</v>
      </c>
      <c r="BS235" s="57">
        <f t="shared" si="118"/>
        <v>0</v>
      </c>
      <c r="BT235" s="57">
        <f t="shared" si="119"/>
        <v>0</v>
      </c>
      <c r="BU235" s="57">
        <f t="shared" si="120"/>
        <v>0</v>
      </c>
      <c r="BV235" s="57">
        <f t="shared" si="35"/>
        <v>938.34061719999977</v>
      </c>
      <c r="BW235" s="57">
        <f t="shared" si="121"/>
        <v>938.34061719999977</v>
      </c>
      <c r="BX235" s="57">
        <f t="shared" si="122"/>
        <v>951.74548315999971</v>
      </c>
      <c r="BY235" s="57">
        <f t="shared" si="123"/>
        <v>965.15034911999976</v>
      </c>
      <c r="BZ235" s="57">
        <f t="shared" si="124"/>
        <v>978.55521507999981</v>
      </c>
      <c r="CA235" s="57">
        <f t="shared" si="125"/>
        <v>991.96008103999975</v>
      </c>
      <c r="CB235" s="57">
        <f t="shared" si="126"/>
        <v>1005.3649469999998</v>
      </c>
      <c r="CC235" s="57">
        <f t="shared" si="127"/>
        <v>1018.7698129599997</v>
      </c>
      <c r="CD235" s="57">
        <f t="shared" si="128"/>
        <v>1032.1746789199999</v>
      </c>
      <c r="CE235" s="79">
        <v>3171.4832771046549</v>
      </c>
      <c r="CF235" s="79">
        <v>3171.4832771046549</v>
      </c>
      <c r="CG235" s="79">
        <v>3171.4832771046549</v>
      </c>
      <c r="CH235" s="79">
        <v>3171.4832771046549</v>
      </c>
      <c r="CI235" s="79">
        <v>3171.4832771046549</v>
      </c>
      <c r="CJ235" s="79">
        <v>3171.4832771046549</v>
      </c>
      <c r="CK235" s="79">
        <v>3171.4832771046549</v>
      </c>
      <c r="CL235" s="79">
        <v>3171.4832771046549</v>
      </c>
      <c r="CM235" s="79">
        <v>3171.4832771046549</v>
      </c>
      <c r="CO235" s="80"/>
    </row>
    <row r="236" spans="1:93" s="28" customFormat="1" ht="14.4" x14ac:dyDescent="0.3">
      <c r="A236" s="73" t="s">
        <v>34</v>
      </c>
      <c r="B236" s="61">
        <v>2200</v>
      </c>
      <c r="C236" s="77">
        <v>2178</v>
      </c>
      <c r="D236" s="78">
        <f t="shared" ref="D236:I236" si="138">C236+($J236-$C236)/7</f>
        <v>2209.1142857142859</v>
      </c>
      <c r="E236" s="78">
        <f t="shared" si="138"/>
        <v>2240.2285714285717</v>
      </c>
      <c r="F236" s="78">
        <f t="shared" si="138"/>
        <v>2271.3428571428576</v>
      </c>
      <c r="G236" s="78">
        <f t="shared" si="138"/>
        <v>2302.4571428571435</v>
      </c>
      <c r="H236" s="78">
        <f t="shared" si="138"/>
        <v>2333.5714285714294</v>
      </c>
      <c r="I236" s="78">
        <f t="shared" si="138"/>
        <v>2364.6857142857152</v>
      </c>
      <c r="J236" s="60">
        <f t="shared" si="23"/>
        <v>2395.8000000000002</v>
      </c>
      <c r="K236" s="57">
        <f t="shared" si="24"/>
        <v>3420</v>
      </c>
      <c r="L236" s="5">
        <v>3420</v>
      </c>
      <c r="M236" s="78">
        <f t="shared" ref="M236:R236" si="139">L236+($S236-$L236)/7</f>
        <v>3468.8571428571431</v>
      </c>
      <c r="N236" s="78">
        <f t="shared" si="139"/>
        <v>3517.7142857142862</v>
      </c>
      <c r="O236" s="78">
        <f t="shared" si="139"/>
        <v>3566.5714285714294</v>
      </c>
      <c r="P236" s="78">
        <f t="shared" si="139"/>
        <v>3615.4285714285725</v>
      </c>
      <c r="Q236" s="78">
        <f t="shared" si="139"/>
        <v>3664.2857142857156</v>
      </c>
      <c r="R236" s="78">
        <f t="shared" si="139"/>
        <v>3713.1428571428587</v>
      </c>
      <c r="S236" s="60">
        <f t="shared" si="26"/>
        <v>3762.0000000000005</v>
      </c>
      <c r="T236" s="57">
        <f t="shared" si="27"/>
        <v>1066.571874</v>
      </c>
      <c r="U236" s="60">
        <v>1066.571874</v>
      </c>
      <c r="V236" s="60">
        <f t="shared" ref="V236:AA236" si="140">U236+($AB236-$U236)/7</f>
        <v>1081.8086150571428</v>
      </c>
      <c r="W236" s="60">
        <f t="shared" si="140"/>
        <v>1097.0453561142856</v>
      </c>
      <c r="X236" s="60">
        <f t="shared" si="140"/>
        <v>1112.2820971714284</v>
      </c>
      <c r="Y236" s="60">
        <f t="shared" si="140"/>
        <v>1127.5188382285712</v>
      </c>
      <c r="Z236" s="60">
        <f t="shared" si="140"/>
        <v>1142.755579285714</v>
      </c>
      <c r="AA236" s="60">
        <f t="shared" si="140"/>
        <v>1157.9923203428568</v>
      </c>
      <c r="AB236" s="60">
        <f t="shared" si="29"/>
        <v>1173.2290614000001</v>
      </c>
      <c r="AC236" s="57">
        <f t="shared" si="30"/>
        <v>1760</v>
      </c>
      <c r="AD236" s="57">
        <f t="shared" si="81"/>
        <v>1742.4</v>
      </c>
      <c r="AE236" s="57">
        <f t="shared" si="82"/>
        <v>1767.2914285714287</v>
      </c>
      <c r="AF236" s="57">
        <f t="shared" si="83"/>
        <v>1792.1828571428575</v>
      </c>
      <c r="AG236" s="57">
        <f t="shared" si="84"/>
        <v>1817.0742857142861</v>
      </c>
      <c r="AH236" s="57">
        <f t="shared" si="85"/>
        <v>1841.965714285715</v>
      </c>
      <c r="AI236" s="57">
        <f t="shared" si="86"/>
        <v>1866.8571428571436</v>
      </c>
      <c r="AJ236" s="57">
        <f t="shared" si="87"/>
        <v>1891.7485714285722</v>
      </c>
      <c r="AK236" s="57">
        <f t="shared" si="88"/>
        <v>1916.6400000000003</v>
      </c>
      <c r="AL236" s="57">
        <f t="shared" si="31"/>
        <v>3078</v>
      </c>
      <c r="AM236" s="57">
        <f t="shared" si="89"/>
        <v>3078</v>
      </c>
      <c r="AN236" s="57">
        <f t="shared" si="90"/>
        <v>3121.971428571429</v>
      </c>
      <c r="AO236" s="57">
        <f t="shared" si="91"/>
        <v>3165.9428571428575</v>
      </c>
      <c r="AP236" s="57">
        <f t="shared" si="92"/>
        <v>3209.9142857142865</v>
      </c>
      <c r="AQ236" s="57">
        <f t="shared" si="93"/>
        <v>3253.8857142857155</v>
      </c>
      <c r="AR236" s="57">
        <f t="shared" si="94"/>
        <v>3297.857142857144</v>
      </c>
      <c r="AS236" s="57">
        <f t="shared" si="95"/>
        <v>3341.828571428573</v>
      </c>
      <c r="AT236" s="57">
        <f t="shared" si="96"/>
        <v>3385.8000000000006</v>
      </c>
      <c r="AU236" s="57">
        <f t="shared" si="32"/>
        <v>906.58609289999993</v>
      </c>
      <c r="AV236" s="57">
        <f t="shared" si="97"/>
        <v>906.58609289999993</v>
      </c>
      <c r="AW236" s="57">
        <f t="shared" si="98"/>
        <v>919.53732279857138</v>
      </c>
      <c r="AX236" s="57">
        <f t="shared" si="99"/>
        <v>932.48855269714272</v>
      </c>
      <c r="AY236" s="57">
        <f t="shared" si="100"/>
        <v>945.43978259571406</v>
      </c>
      <c r="AZ236" s="57">
        <f t="shared" si="101"/>
        <v>958.39101249428552</v>
      </c>
      <c r="BA236" s="57">
        <f t="shared" si="102"/>
        <v>971.34224239285686</v>
      </c>
      <c r="BB236" s="57">
        <f t="shared" si="103"/>
        <v>984.29347229142832</v>
      </c>
      <c r="BC236" s="57">
        <f t="shared" si="104"/>
        <v>997.24470219</v>
      </c>
      <c r="BD236" s="57">
        <f t="shared" si="33"/>
        <v>1320</v>
      </c>
      <c r="BE236" s="57">
        <f t="shared" si="105"/>
        <v>1306.8</v>
      </c>
      <c r="BF236" s="57">
        <f t="shared" si="106"/>
        <v>1325.4685714285715</v>
      </c>
      <c r="BG236" s="57">
        <f t="shared" si="107"/>
        <v>1344.1371428571431</v>
      </c>
      <c r="BH236" s="57">
        <f t="shared" si="108"/>
        <v>1362.8057142857144</v>
      </c>
      <c r="BI236" s="57">
        <f t="shared" si="109"/>
        <v>1381.474285714286</v>
      </c>
      <c r="BJ236" s="57">
        <f t="shared" si="110"/>
        <v>1400.1428571428576</v>
      </c>
      <c r="BK236" s="57">
        <f t="shared" si="111"/>
        <v>1418.8114285714291</v>
      </c>
      <c r="BL236" s="57">
        <f t="shared" si="112"/>
        <v>1437.48</v>
      </c>
      <c r="BM236" s="57">
        <f t="shared" si="34"/>
        <v>2736</v>
      </c>
      <c r="BN236" s="57">
        <f t="shared" si="113"/>
        <v>2736</v>
      </c>
      <c r="BO236" s="57">
        <f t="shared" si="114"/>
        <v>2775.0857142857149</v>
      </c>
      <c r="BP236" s="57">
        <f t="shared" si="115"/>
        <v>2814.1714285714293</v>
      </c>
      <c r="BQ236" s="57">
        <f t="shared" si="116"/>
        <v>2853.2571428571437</v>
      </c>
      <c r="BR236" s="57">
        <f t="shared" si="117"/>
        <v>2892.3428571428581</v>
      </c>
      <c r="BS236" s="57">
        <f t="shared" si="118"/>
        <v>2931.4285714285725</v>
      </c>
      <c r="BT236" s="57">
        <f t="shared" si="119"/>
        <v>2970.5142857142873</v>
      </c>
      <c r="BU236" s="57">
        <f t="shared" si="120"/>
        <v>3009.6000000000004</v>
      </c>
      <c r="BV236" s="57">
        <f t="shared" si="35"/>
        <v>746.60031179999999</v>
      </c>
      <c r="BW236" s="57">
        <f t="shared" si="121"/>
        <v>746.60031179999999</v>
      </c>
      <c r="BX236" s="57">
        <f t="shared" si="122"/>
        <v>757.26603053999986</v>
      </c>
      <c r="BY236" s="57">
        <f t="shared" si="123"/>
        <v>767.93174927999985</v>
      </c>
      <c r="BZ236" s="57">
        <f t="shared" si="124"/>
        <v>778.59746801999984</v>
      </c>
      <c r="CA236" s="57">
        <f t="shared" si="125"/>
        <v>789.26318675999983</v>
      </c>
      <c r="CB236" s="57">
        <f t="shared" si="126"/>
        <v>799.92890549999981</v>
      </c>
      <c r="CC236" s="57">
        <f t="shared" si="127"/>
        <v>810.59462423999969</v>
      </c>
      <c r="CD236" s="57">
        <f t="shared" si="128"/>
        <v>821.26034298000002</v>
      </c>
      <c r="CE236" s="79">
        <v>3837.8378378378379</v>
      </c>
      <c r="CF236" s="79">
        <v>3837.8378378378379</v>
      </c>
      <c r="CG236" s="79">
        <v>3837.8378378378379</v>
      </c>
      <c r="CH236" s="79">
        <v>3837.8378378378379</v>
      </c>
      <c r="CI236" s="79">
        <v>3837.8378378378379</v>
      </c>
      <c r="CJ236" s="79">
        <v>3837.8378378378379</v>
      </c>
      <c r="CK236" s="79">
        <v>3837.8378378378379</v>
      </c>
      <c r="CL236" s="79">
        <v>3837.8378378378379</v>
      </c>
      <c r="CM236" s="79">
        <v>3837.8378378378379</v>
      </c>
      <c r="CO236" s="80"/>
    </row>
    <row r="237" spans="1:93" s="28" customFormat="1" ht="14.4" x14ac:dyDescent="0.3">
      <c r="A237" s="73" t="s">
        <v>27</v>
      </c>
      <c r="B237" s="77">
        <v>2400</v>
      </c>
      <c r="C237" s="77">
        <v>2376</v>
      </c>
      <c r="D237" s="78">
        <f t="shared" ref="D237:I237" si="141">C237+($J237-$C237)/7</f>
        <v>2409.9428571428571</v>
      </c>
      <c r="E237" s="78">
        <f t="shared" si="141"/>
        <v>2443.8857142857141</v>
      </c>
      <c r="F237" s="78">
        <f t="shared" si="141"/>
        <v>2477.8285714285712</v>
      </c>
      <c r="G237" s="78">
        <f t="shared" si="141"/>
        <v>2511.7714285714283</v>
      </c>
      <c r="H237" s="78">
        <f t="shared" si="141"/>
        <v>2545.7142857142853</v>
      </c>
      <c r="I237" s="78">
        <f t="shared" si="141"/>
        <v>2579.6571428571424</v>
      </c>
      <c r="J237" s="60">
        <f t="shared" si="23"/>
        <v>2613.6000000000004</v>
      </c>
      <c r="K237" s="57">
        <f t="shared" si="24"/>
        <v>3060</v>
      </c>
      <c r="L237" s="5">
        <v>3060</v>
      </c>
      <c r="M237" s="78">
        <f t="shared" ref="M237:R237" si="142">L237+($S237-$L237)/7</f>
        <v>3103.7142857142858</v>
      </c>
      <c r="N237" s="78">
        <f t="shared" si="142"/>
        <v>3147.4285714285716</v>
      </c>
      <c r="O237" s="78">
        <f t="shared" si="142"/>
        <v>3191.1428571428573</v>
      </c>
      <c r="P237" s="78">
        <f t="shared" si="142"/>
        <v>3234.8571428571431</v>
      </c>
      <c r="Q237" s="78">
        <f t="shared" si="142"/>
        <v>3278.5714285714289</v>
      </c>
      <c r="R237" s="78">
        <f t="shared" si="142"/>
        <v>3322.2857142857147</v>
      </c>
      <c r="S237" s="60">
        <f t="shared" si="26"/>
        <v>3366.0000000000005</v>
      </c>
      <c r="T237" s="57">
        <f t="shared" si="27"/>
        <v>885.84922199999937</v>
      </c>
      <c r="U237" s="60">
        <v>885.84922199999937</v>
      </c>
      <c r="V237" s="60">
        <f t="shared" ref="V237:AA237" si="143">U237+($AB237-$U237)/7</f>
        <v>898.50421088571363</v>
      </c>
      <c r="W237" s="60">
        <f t="shared" si="143"/>
        <v>911.15919977142789</v>
      </c>
      <c r="X237" s="60">
        <f t="shared" si="143"/>
        <v>923.81418865714215</v>
      </c>
      <c r="Y237" s="60">
        <f t="shared" si="143"/>
        <v>936.46917754285641</v>
      </c>
      <c r="Z237" s="60">
        <f t="shared" si="143"/>
        <v>949.12416642857067</v>
      </c>
      <c r="AA237" s="60">
        <f t="shared" si="143"/>
        <v>961.77915531428494</v>
      </c>
      <c r="AB237" s="60">
        <f t="shared" si="29"/>
        <v>974.43414419999942</v>
      </c>
      <c r="AC237" s="57">
        <f t="shared" si="30"/>
        <v>1920</v>
      </c>
      <c r="AD237" s="57">
        <f t="shared" si="81"/>
        <v>1900.8000000000002</v>
      </c>
      <c r="AE237" s="57">
        <f t="shared" si="82"/>
        <v>1927.9542857142858</v>
      </c>
      <c r="AF237" s="57">
        <f t="shared" si="83"/>
        <v>1955.1085714285714</v>
      </c>
      <c r="AG237" s="57">
        <f t="shared" si="84"/>
        <v>1982.262857142857</v>
      </c>
      <c r="AH237" s="57">
        <f t="shared" si="85"/>
        <v>2009.4171428571426</v>
      </c>
      <c r="AI237" s="57">
        <f t="shared" si="86"/>
        <v>2036.5714285714284</v>
      </c>
      <c r="AJ237" s="57">
        <f t="shared" si="87"/>
        <v>2063.7257142857138</v>
      </c>
      <c r="AK237" s="57">
        <f t="shared" si="88"/>
        <v>2090.8800000000006</v>
      </c>
      <c r="AL237" s="57">
        <f t="shared" si="31"/>
        <v>2754</v>
      </c>
      <c r="AM237" s="57">
        <f t="shared" si="89"/>
        <v>2754</v>
      </c>
      <c r="AN237" s="57">
        <f t="shared" si="90"/>
        <v>2793.3428571428572</v>
      </c>
      <c r="AO237" s="57">
        <f t="shared" si="91"/>
        <v>2832.6857142857143</v>
      </c>
      <c r="AP237" s="57">
        <f t="shared" si="92"/>
        <v>2872.0285714285715</v>
      </c>
      <c r="AQ237" s="57">
        <f t="shared" si="93"/>
        <v>2911.3714285714291</v>
      </c>
      <c r="AR237" s="57">
        <f t="shared" si="94"/>
        <v>2950.7142857142862</v>
      </c>
      <c r="AS237" s="57">
        <f t="shared" si="95"/>
        <v>2990.0571428571434</v>
      </c>
      <c r="AT237" s="57">
        <f t="shared" si="96"/>
        <v>3029.4000000000005</v>
      </c>
      <c r="AU237" s="57">
        <f t="shared" si="32"/>
        <v>752.97183869999947</v>
      </c>
      <c r="AV237" s="57">
        <f t="shared" si="97"/>
        <v>752.97183869999947</v>
      </c>
      <c r="AW237" s="57">
        <f t="shared" si="98"/>
        <v>763.72857925285655</v>
      </c>
      <c r="AX237" s="57">
        <f t="shared" si="99"/>
        <v>774.48531980571374</v>
      </c>
      <c r="AY237" s="57">
        <f t="shared" si="100"/>
        <v>785.24206035857082</v>
      </c>
      <c r="AZ237" s="57">
        <f t="shared" si="101"/>
        <v>795.99880091142791</v>
      </c>
      <c r="BA237" s="57">
        <f t="shared" si="102"/>
        <v>806.7555414642851</v>
      </c>
      <c r="BB237" s="57">
        <f t="shared" si="103"/>
        <v>817.51228201714218</v>
      </c>
      <c r="BC237" s="57">
        <f t="shared" si="104"/>
        <v>828.26902256999949</v>
      </c>
      <c r="BD237" s="57">
        <f t="shared" si="33"/>
        <v>1440</v>
      </c>
      <c r="BE237" s="57">
        <f t="shared" si="105"/>
        <v>1425.6</v>
      </c>
      <c r="BF237" s="57">
        <f t="shared" si="106"/>
        <v>1445.9657142857143</v>
      </c>
      <c r="BG237" s="57">
        <f t="shared" si="107"/>
        <v>1466.3314285714284</v>
      </c>
      <c r="BH237" s="57">
        <f t="shared" si="108"/>
        <v>1486.6971428571426</v>
      </c>
      <c r="BI237" s="57">
        <f t="shared" si="109"/>
        <v>1507.062857142857</v>
      </c>
      <c r="BJ237" s="57">
        <f t="shared" si="110"/>
        <v>1527.4285714285711</v>
      </c>
      <c r="BK237" s="57">
        <f t="shared" si="111"/>
        <v>1547.7942857142855</v>
      </c>
      <c r="BL237" s="57">
        <f t="shared" si="112"/>
        <v>1568.16</v>
      </c>
      <c r="BM237" s="57">
        <f t="shared" si="34"/>
        <v>2448</v>
      </c>
      <c r="BN237" s="57">
        <f t="shared" si="113"/>
        <v>2448</v>
      </c>
      <c r="BO237" s="57">
        <f t="shared" si="114"/>
        <v>2482.971428571429</v>
      </c>
      <c r="BP237" s="57">
        <f t="shared" si="115"/>
        <v>2517.9428571428575</v>
      </c>
      <c r="BQ237" s="57">
        <f t="shared" si="116"/>
        <v>2552.9142857142861</v>
      </c>
      <c r="BR237" s="57">
        <f t="shared" si="117"/>
        <v>2587.8857142857146</v>
      </c>
      <c r="BS237" s="57">
        <f t="shared" si="118"/>
        <v>2622.8571428571431</v>
      </c>
      <c r="BT237" s="57">
        <f t="shared" si="119"/>
        <v>2657.8285714285721</v>
      </c>
      <c r="BU237" s="57">
        <f t="shared" si="120"/>
        <v>2692.8000000000006</v>
      </c>
      <c r="BV237" s="57">
        <f t="shared" si="35"/>
        <v>620.09445539999956</v>
      </c>
      <c r="BW237" s="57">
        <f t="shared" si="121"/>
        <v>620.09445539999956</v>
      </c>
      <c r="BX237" s="57">
        <f t="shared" si="122"/>
        <v>628.95294761999946</v>
      </c>
      <c r="BY237" s="57">
        <f t="shared" si="123"/>
        <v>637.81143983999948</v>
      </c>
      <c r="BZ237" s="57">
        <f t="shared" si="124"/>
        <v>646.6699320599995</v>
      </c>
      <c r="CA237" s="57">
        <f t="shared" si="125"/>
        <v>655.5284242799994</v>
      </c>
      <c r="CB237" s="57">
        <f t="shared" si="126"/>
        <v>664.38691649999942</v>
      </c>
      <c r="CC237" s="57">
        <f t="shared" si="127"/>
        <v>673.24540871999943</v>
      </c>
      <c r="CD237" s="57">
        <f t="shared" si="128"/>
        <v>682.10390093999956</v>
      </c>
      <c r="CE237" s="79">
        <v>3171.4832771046549</v>
      </c>
      <c r="CF237" s="79">
        <v>3171.4832771046549</v>
      </c>
      <c r="CG237" s="79">
        <v>3171.4832771046549</v>
      </c>
      <c r="CH237" s="79">
        <v>3171.4832771046549</v>
      </c>
      <c r="CI237" s="79">
        <v>3171.4832771046549</v>
      </c>
      <c r="CJ237" s="79">
        <v>3171.4832771046549</v>
      </c>
      <c r="CK237" s="79">
        <v>3171.4832771046549</v>
      </c>
      <c r="CL237" s="79">
        <v>3171.4832771046549</v>
      </c>
      <c r="CM237" s="79">
        <v>3171.4832771046549</v>
      </c>
      <c r="CO237" s="80"/>
    </row>
    <row r="238" spans="1:93" s="28" customFormat="1" ht="14.4" x14ac:dyDescent="0.3">
      <c r="A238" s="73" t="s">
        <v>32</v>
      </c>
      <c r="B238" s="61">
        <v>1700</v>
      </c>
      <c r="C238" s="77">
        <v>1683.0000000000002</v>
      </c>
      <c r="D238" s="78">
        <f t="shared" ref="D238:I238" si="144">C238+($J238-$C238)/7</f>
        <v>1707.0428571428574</v>
      </c>
      <c r="E238" s="78">
        <f t="shared" si="144"/>
        <v>1731.0857142857146</v>
      </c>
      <c r="F238" s="78">
        <f t="shared" si="144"/>
        <v>1755.1285714285718</v>
      </c>
      <c r="G238" s="78">
        <f t="shared" si="144"/>
        <v>1779.171428571429</v>
      </c>
      <c r="H238" s="78">
        <f t="shared" si="144"/>
        <v>1803.2142857142862</v>
      </c>
      <c r="I238" s="78">
        <f t="shared" si="144"/>
        <v>1827.2571428571434</v>
      </c>
      <c r="J238" s="60">
        <f t="shared" si="23"/>
        <v>1851.3000000000004</v>
      </c>
      <c r="K238" s="57">
        <f t="shared" si="24"/>
        <v>2880</v>
      </c>
      <c r="L238" s="5">
        <v>2880</v>
      </c>
      <c r="M238" s="78">
        <f t="shared" ref="M238:R238" si="145">L238+($S238-$L238)/7</f>
        <v>2921.1428571428573</v>
      </c>
      <c r="N238" s="78">
        <f t="shared" si="145"/>
        <v>2962.2857142857147</v>
      </c>
      <c r="O238" s="78">
        <f t="shared" si="145"/>
        <v>3003.428571428572</v>
      </c>
      <c r="P238" s="78">
        <f t="shared" si="145"/>
        <v>3044.5714285714294</v>
      </c>
      <c r="Q238" s="78">
        <f t="shared" si="145"/>
        <v>3085.7142857142867</v>
      </c>
      <c r="R238" s="78">
        <f t="shared" si="145"/>
        <v>3126.857142857144</v>
      </c>
      <c r="S238" s="60">
        <f t="shared" si="26"/>
        <v>3168.0000000000005</v>
      </c>
      <c r="T238" s="57">
        <f t="shared" si="27"/>
        <v>1040.6793120000004</v>
      </c>
      <c r="U238" s="60">
        <v>1040.6793120000004</v>
      </c>
      <c r="V238" s="60">
        <f t="shared" ref="V238:AA238" si="146">U238+($AB238-$U238)/7</f>
        <v>1055.5461593142861</v>
      </c>
      <c r="W238" s="60">
        <f t="shared" si="146"/>
        <v>1070.4130066285718</v>
      </c>
      <c r="X238" s="60">
        <f t="shared" si="146"/>
        <v>1085.2798539428575</v>
      </c>
      <c r="Y238" s="60">
        <f t="shared" si="146"/>
        <v>1100.1467012571431</v>
      </c>
      <c r="Z238" s="60">
        <f t="shared" si="146"/>
        <v>1115.0135485714288</v>
      </c>
      <c r="AA238" s="60">
        <f t="shared" si="146"/>
        <v>1129.8803958857145</v>
      </c>
      <c r="AB238" s="60">
        <f t="shared" si="29"/>
        <v>1144.7472432000006</v>
      </c>
      <c r="AC238" s="57">
        <f t="shared" si="30"/>
        <v>1360</v>
      </c>
      <c r="AD238" s="57">
        <f t="shared" si="81"/>
        <v>1346.4000000000003</v>
      </c>
      <c r="AE238" s="57">
        <f t="shared" si="82"/>
        <v>1365.6342857142861</v>
      </c>
      <c r="AF238" s="57">
        <f t="shared" si="83"/>
        <v>1384.8685714285718</v>
      </c>
      <c r="AG238" s="57">
        <f t="shared" si="84"/>
        <v>1404.1028571428576</v>
      </c>
      <c r="AH238" s="57">
        <f t="shared" si="85"/>
        <v>1423.3371428571434</v>
      </c>
      <c r="AI238" s="57">
        <f t="shared" si="86"/>
        <v>1442.5714285714291</v>
      </c>
      <c r="AJ238" s="57">
        <f t="shared" si="87"/>
        <v>1461.8057142857149</v>
      </c>
      <c r="AK238" s="57">
        <f t="shared" si="88"/>
        <v>1481.0400000000004</v>
      </c>
      <c r="AL238" s="57">
        <f t="shared" si="31"/>
        <v>2592</v>
      </c>
      <c r="AM238" s="57">
        <f t="shared" si="89"/>
        <v>2592</v>
      </c>
      <c r="AN238" s="57">
        <f t="shared" si="90"/>
        <v>2629.0285714285715</v>
      </c>
      <c r="AO238" s="57">
        <f t="shared" si="91"/>
        <v>2666.0571428571434</v>
      </c>
      <c r="AP238" s="57">
        <f t="shared" si="92"/>
        <v>2703.0857142857149</v>
      </c>
      <c r="AQ238" s="57">
        <f t="shared" si="93"/>
        <v>2740.1142857142863</v>
      </c>
      <c r="AR238" s="57">
        <f t="shared" si="94"/>
        <v>2777.1428571428582</v>
      </c>
      <c r="AS238" s="57">
        <f t="shared" si="95"/>
        <v>2814.1714285714297</v>
      </c>
      <c r="AT238" s="57">
        <f t="shared" si="96"/>
        <v>2851.2000000000003</v>
      </c>
      <c r="AU238" s="57">
        <f t="shared" si="32"/>
        <v>884.57741520000036</v>
      </c>
      <c r="AV238" s="57">
        <f t="shared" si="97"/>
        <v>884.57741520000036</v>
      </c>
      <c r="AW238" s="57">
        <f t="shared" si="98"/>
        <v>897.21423541714319</v>
      </c>
      <c r="AX238" s="57">
        <f t="shared" si="99"/>
        <v>909.85105563428601</v>
      </c>
      <c r="AY238" s="57">
        <f t="shared" si="100"/>
        <v>922.48787585142884</v>
      </c>
      <c r="AZ238" s="57">
        <f t="shared" si="101"/>
        <v>935.12469606857167</v>
      </c>
      <c r="BA238" s="57">
        <f t="shared" si="102"/>
        <v>947.76151628571449</v>
      </c>
      <c r="BB238" s="57">
        <f t="shared" si="103"/>
        <v>960.39833650285732</v>
      </c>
      <c r="BC238" s="57">
        <f t="shared" si="104"/>
        <v>973.03515672000049</v>
      </c>
      <c r="BD238" s="57">
        <f t="shared" si="33"/>
        <v>1020</v>
      </c>
      <c r="BE238" s="57">
        <f t="shared" si="105"/>
        <v>1009.8000000000001</v>
      </c>
      <c r="BF238" s="57">
        <f t="shared" si="106"/>
        <v>1024.2257142857145</v>
      </c>
      <c r="BG238" s="57">
        <f t="shared" si="107"/>
        <v>1038.6514285714288</v>
      </c>
      <c r="BH238" s="57">
        <f t="shared" si="108"/>
        <v>1053.0771428571431</v>
      </c>
      <c r="BI238" s="57">
        <f t="shared" si="109"/>
        <v>1067.5028571428575</v>
      </c>
      <c r="BJ238" s="57">
        <f t="shared" si="110"/>
        <v>1081.9285714285718</v>
      </c>
      <c r="BK238" s="57">
        <f t="shared" si="111"/>
        <v>1096.3542857142861</v>
      </c>
      <c r="BL238" s="57">
        <f t="shared" si="112"/>
        <v>1110.7800000000002</v>
      </c>
      <c r="BM238" s="57">
        <f t="shared" si="34"/>
        <v>2304</v>
      </c>
      <c r="BN238" s="57">
        <f t="shared" si="113"/>
        <v>2304</v>
      </c>
      <c r="BO238" s="57">
        <f t="shared" si="114"/>
        <v>2336.9142857142861</v>
      </c>
      <c r="BP238" s="57">
        <f t="shared" si="115"/>
        <v>2369.8285714285716</v>
      </c>
      <c r="BQ238" s="57">
        <f t="shared" si="116"/>
        <v>2402.7428571428577</v>
      </c>
      <c r="BR238" s="57">
        <f t="shared" si="117"/>
        <v>2435.6571428571438</v>
      </c>
      <c r="BS238" s="57">
        <f t="shared" si="118"/>
        <v>2468.5714285714294</v>
      </c>
      <c r="BT238" s="57">
        <f t="shared" si="119"/>
        <v>2501.4857142857154</v>
      </c>
      <c r="BU238" s="57">
        <f t="shared" si="120"/>
        <v>2534.4000000000005</v>
      </c>
      <c r="BV238" s="57">
        <f t="shared" si="35"/>
        <v>728.47551840000028</v>
      </c>
      <c r="BW238" s="57">
        <f t="shared" si="121"/>
        <v>728.47551840000028</v>
      </c>
      <c r="BX238" s="57">
        <f t="shared" si="122"/>
        <v>738.88231152000026</v>
      </c>
      <c r="BY238" s="57">
        <f t="shared" si="123"/>
        <v>749.28910464000023</v>
      </c>
      <c r="BZ238" s="57">
        <f t="shared" si="124"/>
        <v>759.69589776000021</v>
      </c>
      <c r="CA238" s="57">
        <f t="shared" si="125"/>
        <v>770.10269088000018</v>
      </c>
      <c r="CB238" s="57">
        <f t="shared" si="126"/>
        <v>780.50948400000016</v>
      </c>
      <c r="CC238" s="57">
        <f t="shared" si="127"/>
        <v>790.91627712000013</v>
      </c>
      <c r="CD238" s="57">
        <f t="shared" si="128"/>
        <v>801.32307024000045</v>
      </c>
      <c r="CE238" s="79">
        <v>2577.7233782129751</v>
      </c>
      <c r="CF238" s="79">
        <v>2577.7233782129751</v>
      </c>
      <c r="CG238" s="79">
        <v>2577.7233782129751</v>
      </c>
      <c r="CH238" s="79">
        <v>2577.7233782129751</v>
      </c>
      <c r="CI238" s="79">
        <v>2577.7233782129751</v>
      </c>
      <c r="CJ238" s="79">
        <v>2577.7233782129751</v>
      </c>
      <c r="CK238" s="79">
        <v>2577.7233782129751</v>
      </c>
      <c r="CL238" s="79">
        <v>2577.7233782129751</v>
      </c>
      <c r="CM238" s="79">
        <v>2577.7233782129751</v>
      </c>
      <c r="CO238" s="80"/>
    </row>
    <row r="239" spans="1:93" s="28" customFormat="1" ht="14.4" x14ac:dyDescent="0.3">
      <c r="A239" s="73" t="s">
        <v>52</v>
      </c>
      <c r="B239" s="77">
        <v>2200</v>
      </c>
      <c r="C239" s="77">
        <v>2178</v>
      </c>
      <c r="D239" s="78">
        <f t="shared" ref="D239:I239" si="147">C239+($J239-$C239)/7</f>
        <v>2209.1142857142859</v>
      </c>
      <c r="E239" s="78">
        <f t="shared" si="147"/>
        <v>2240.2285714285717</v>
      </c>
      <c r="F239" s="78">
        <f t="shared" si="147"/>
        <v>2271.3428571428576</v>
      </c>
      <c r="G239" s="78">
        <f t="shared" si="147"/>
        <v>2302.4571428571435</v>
      </c>
      <c r="H239" s="78">
        <f t="shared" si="147"/>
        <v>2333.5714285714294</v>
      </c>
      <c r="I239" s="78">
        <f t="shared" si="147"/>
        <v>2364.6857142857152</v>
      </c>
      <c r="J239" s="60">
        <f t="shared" si="23"/>
        <v>2395.8000000000002</v>
      </c>
      <c r="K239" s="57">
        <f t="shared" si="24"/>
        <v>1890</v>
      </c>
      <c r="L239" s="5">
        <v>1890</v>
      </c>
      <c r="M239" s="78">
        <f t="shared" ref="M239:R239" si="148">L239+($S239-$L239)/7</f>
        <v>1917</v>
      </c>
      <c r="N239" s="78">
        <f t="shared" si="148"/>
        <v>1944</v>
      </c>
      <c r="O239" s="78">
        <f t="shared" si="148"/>
        <v>1971</v>
      </c>
      <c r="P239" s="78">
        <f t="shared" si="148"/>
        <v>1998</v>
      </c>
      <c r="Q239" s="78">
        <f t="shared" si="148"/>
        <v>2025</v>
      </c>
      <c r="R239" s="78">
        <f t="shared" si="148"/>
        <v>2052</v>
      </c>
      <c r="S239" s="60">
        <f t="shared" si="26"/>
        <v>2079</v>
      </c>
      <c r="T239" s="57">
        <f t="shared" si="27"/>
        <v>1458.8982370000053</v>
      </c>
      <c r="U239" s="60">
        <v>1458.8982370000053</v>
      </c>
      <c r="V239" s="60">
        <f t="shared" ref="V239:AA239" si="149">U239+($AB239-$U239)/7</f>
        <v>1479.7396403857197</v>
      </c>
      <c r="W239" s="60">
        <f t="shared" si="149"/>
        <v>1500.581043771434</v>
      </c>
      <c r="X239" s="60">
        <f t="shared" si="149"/>
        <v>1521.4224471571483</v>
      </c>
      <c r="Y239" s="60">
        <f t="shared" si="149"/>
        <v>1542.2638505428627</v>
      </c>
      <c r="Z239" s="60">
        <f t="shared" si="149"/>
        <v>1563.105253928577</v>
      </c>
      <c r="AA239" s="60">
        <f t="shared" si="149"/>
        <v>1583.9466573142913</v>
      </c>
      <c r="AB239" s="60">
        <f t="shared" si="29"/>
        <v>1604.7880607000061</v>
      </c>
      <c r="AC239" s="57">
        <f t="shared" si="30"/>
        <v>1760</v>
      </c>
      <c r="AD239" s="57">
        <f t="shared" si="81"/>
        <v>1742.4</v>
      </c>
      <c r="AE239" s="57">
        <f t="shared" si="82"/>
        <v>1767.2914285714287</v>
      </c>
      <c r="AF239" s="57">
        <f t="shared" si="83"/>
        <v>1792.1828571428575</v>
      </c>
      <c r="AG239" s="57">
        <f t="shared" si="84"/>
        <v>1817.0742857142861</v>
      </c>
      <c r="AH239" s="57">
        <f t="shared" si="85"/>
        <v>1841.965714285715</v>
      </c>
      <c r="AI239" s="57">
        <f t="shared" si="86"/>
        <v>1866.8571428571436</v>
      </c>
      <c r="AJ239" s="57">
        <f t="shared" si="87"/>
        <v>1891.7485714285722</v>
      </c>
      <c r="AK239" s="57">
        <f t="shared" si="88"/>
        <v>1916.6400000000003</v>
      </c>
      <c r="AL239" s="57">
        <f t="shared" si="31"/>
        <v>1701</v>
      </c>
      <c r="AM239" s="57">
        <f t="shared" si="89"/>
        <v>1701</v>
      </c>
      <c r="AN239" s="57">
        <f t="shared" si="90"/>
        <v>1725.3</v>
      </c>
      <c r="AO239" s="57">
        <f t="shared" si="91"/>
        <v>1749.6000000000001</v>
      </c>
      <c r="AP239" s="57">
        <f t="shared" si="92"/>
        <v>1773.9</v>
      </c>
      <c r="AQ239" s="57">
        <f t="shared" si="93"/>
        <v>1798.2</v>
      </c>
      <c r="AR239" s="57">
        <f t="shared" si="94"/>
        <v>1822.5</v>
      </c>
      <c r="AS239" s="57">
        <f t="shared" si="95"/>
        <v>1846.8</v>
      </c>
      <c r="AT239" s="57">
        <f t="shared" si="96"/>
        <v>1871.1000000000001</v>
      </c>
      <c r="AU239" s="57">
        <f t="shared" si="32"/>
        <v>1240.0635014500044</v>
      </c>
      <c r="AV239" s="57">
        <f t="shared" si="97"/>
        <v>1240.0635014500044</v>
      </c>
      <c r="AW239" s="57">
        <f t="shared" si="98"/>
        <v>1257.7786943278618</v>
      </c>
      <c r="AX239" s="57">
        <f t="shared" si="99"/>
        <v>1275.4938872057189</v>
      </c>
      <c r="AY239" s="57">
        <f t="shared" si="100"/>
        <v>1293.2090800835761</v>
      </c>
      <c r="AZ239" s="57">
        <f t="shared" si="101"/>
        <v>1310.9242729614332</v>
      </c>
      <c r="BA239" s="57">
        <f t="shared" si="102"/>
        <v>1328.6394658392903</v>
      </c>
      <c r="BB239" s="57">
        <f t="shared" si="103"/>
        <v>1346.3546587171477</v>
      </c>
      <c r="BC239" s="57">
        <f t="shared" si="104"/>
        <v>1364.069851595005</v>
      </c>
      <c r="BD239" s="57">
        <f t="shared" si="33"/>
        <v>1320</v>
      </c>
      <c r="BE239" s="57">
        <f t="shared" si="105"/>
        <v>1306.8</v>
      </c>
      <c r="BF239" s="57">
        <f t="shared" si="106"/>
        <v>1325.4685714285715</v>
      </c>
      <c r="BG239" s="57">
        <f t="shared" si="107"/>
        <v>1344.1371428571431</v>
      </c>
      <c r="BH239" s="57">
        <f t="shared" si="108"/>
        <v>1362.8057142857144</v>
      </c>
      <c r="BI239" s="57">
        <f t="shared" si="109"/>
        <v>1381.474285714286</v>
      </c>
      <c r="BJ239" s="57">
        <f t="shared" si="110"/>
        <v>1400.1428571428576</v>
      </c>
      <c r="BK239" s="57">
        <f t="shared" si="111"/>
        <v>1418.8114285714291</v>
      </c>
      <c r="BL239" s="57">
        <f t="shared" si="112"/>
        <v>1437.48</v>
      </c>
      <c r="BM239" s="57">
        <f t="shared" si="34"/>
        <v>1512</v>
      </c>
      <c r="BN239" s="57">
        <f t="shared" si="113"/>
        <v>1512</v>
      </c>
      <c r="BO239" s="57">
        <f t="shared" si="114"/>
        <v>1533.6000000000001</v>
      </c>
      <c r="BP239" s="57">
        <f t="shared" si="115"/>
        <v>1555.2</v>
      </c>
      <c r="BQ239" s="57">
        <f t="shared" si="116"/>
        <v>1576.8000000000002</v>
      </c>
      <c r="BR239" s="57">
        <f t="shared" si="117"/>
        <v>1598.4</v>
      </c>
      <c r="BS239" s="57">
        <f t="shared" si="118"/>
        <v>1620</v>
      </c>
      <c r="BT239" s="57">
        <f t="shared" si="119"/>
        <v>1641.6000000000001</v>
      </c>
      <c r="BU239" s="57">
        <f t="shared" si="120"/>
        <v>1663.2</v>
      </c>
      <c r="BV239" s="57">
        <f t="shared" si="35"/>
        <v>1021.2287659000036</v>
      </c>
      <c r="BW239" s="57">
        <f t="shared" si="121"/>
        <v>1021.2287659000036</v>
      </c>
      <c r="BX239" s="57">
        <f t="shared" si="122"/>
        <v>1035.8177482700037</v>
      </c>
      <c r="BY239" s="57">
        <f t="shared" si="123"/>
        <v>1050.4067306400038</v>
      </c>
      <c r="BZ239" s="57">
        <f t="shared" si="124"/>
        <v>1064.9957130100038</v>
      </c>
      <c r="CA239" s="57">
        <f t="shared" si="125"/>
        <v>1079.5846953800037</v>
      </c>
      <c r="CB239" s="57">
        <f t="shared" si="126"/>
        <v>1094.1736777500039</v>
      </c>
      <c r="CC239" s="57">
        <f t="shared" si="127"/>
        <v>1108.7626601200038</v>
      </c>
      <c r="CD239" s="57">
        <f t="shared" si="128"/>
        <v>1123.3516424900042</v>
      </c>
      <c r="CE239" s="79">
        <v>2496.8026460859978</v>
      </c>
      <c r="CF239" s="79">
        <v>2496.8026460859978</v>
      </c>
      <c r="CG239" s="79">
        <v>2496.8026460859978</v>
      </c>
      <c r="CH239" s="79">
        <v>2496.8026460859978</v>
      </c>
      <c r="CI239" s="79">
        <v>2496.8026460859978</v>
      </c>
      <c r="CJ239" s="79">
        <v>2496.8026460859978</v>
      </c>
      <c r="CK239" s="79">
        <v>2496.8026460859978</v>
      </c>
      <c r="CL239" s="79">
        <v>2496.8026460859978</v>
      </c>
      <c r="CM239" s="79">
        <v>2496.8026460859978</v>
      </c>
      <c r="CO239" s="80"/>
    </row>
    <row r="240" spans="1:93" s="28" customFormat="1" ht="14.4" x14ac:dyDescent="0.3">
      <c r="A240" s="73" t="s">
        <v>41</v>
      </c>
      <c r="B240" s="61">
        <v>1600</v>
      </c>
      <c r="C240" s="77">
        <v>1584.0000000000002</v>
      </c>
      <c r="D240" s="78">
        <f t="shared" ref="D240:I240" si="150">C240+($J240-$C240)/7</f>
        <v>1606.6285714285716</v>
      </c>
      <c r="E240" s="78">
        <f t="shared" si="150"/>
        <v>1629.257142857143</v>
      </c>
      <c r="F240" s="78">
        <f t="shared" si="150"/>
        <v>1651.8857142857144</v>
      </c>
      <c r="G240" s="78">
        <f t="shared" si="150"/>
        <v>1674.5142857142857</v>
      </c>
      <c r="H240" s="78">
        <f t="shared" si="150"/>
        <v>1697.1428571428571</v>
      </c>
      <c r="I240" s="78">
        <f t="shared" si="150"/>
        <v>1719.7714285714285</v>
      </c>
      <c r="J240" s="60">
        <f t="shared" si="23"/>
        <v>1742.4000000000003</v>
      </c>
      <c r="K240" s="57">
        <f t="shared" si="24"/>
        <v>1890</v>
      </c>
      <c r="L240" s="5">
        <v>1890</v>
      </c>
      <c r="M240" s="78">
        <f t="shared" ref="M240:R240" si="151">L240+($S240-$L240)/7</f>
        <v>1917</v>
      </c>
      <c r="N240" s="78">
        <f t="shared" si="151"/>
        <v>1944</v>
      </c>
      <c r="O240" s="78">
        <f t="shared" si="151"/>
        <v>1971</v>
      </c>
      <c r="P240" s="78">
        <f t="shared" si="151"/>
        <v>1998</v>
      </c>
      <c r="Q240" s="78">
        <f t="shared" si="151"/>
        <v>2025</v>
      </c>
      <c r="R240" s="78">
        <f t="shared" si="151"/>
        <v>2052</v>
      </c>
      <c r="S240" s="60">
        <f t="shared" si="26"/>
        <v>2079</v>
      </c>
      <c r="T240" s="57">
        <f t="shared" si="27"/>
        <v>1222.1056799999992</v>
      </c>
      <c r="U240" s="60">
        <v>1222.1056799999992</v>
      </c>
      <c r="V240" s="60">
        <f t="shared" ref="V240:AA240" si="152">U240+($AB240-$U240)/7</f>
        <v>1239.5643325714277</v>
      </c>
      <c r="W240" s="60">
        <f t="shared" si="152"/>
        <v>1257.0229851428562</v>
      </c>
      <c r="X240" s="60">
        <f t="shared" si="152"/>
        <v>1274.4816377142847</v>
      </c>
      <c r="Y240" s="60">
        <f t="shared" si="152"/>
        <v>1291.9402902857132</v>
      </c>
      <c r="Z240" s="60">
        <f t="shared" si="152"/>
        <v>1309.3989428571417</v>
      </c>
      <c r="AA240" s="60">
        <f t="shared" si="152"/>
        <v>1326.8575954285702</v>
      </c>
      <c r="AB240" s="60">
        <f t="shared" si="29"/>
        <v>1344.3162479999992</v>
      </c>
      <c r="AC240" s="57">
        <f t="shared" si="30"/>
        <v>1280</v>
      </c>
      <c r="AD240" s="57">
        <f t="shared" si="81"/>
        <v>1267.2000000000003</v>
      </c>
      <c r="AE240" s="57">
        <f t="shared" si="82"/>
        <v>1285.3028571428574</v>
      </c>
      <c r="AF240" s="57">
        <f t="shared" si="83"/>
        <v>1303.4057142857146</v>
      </c>
      <c r="AG240" s="57">
        <f t="shared" si="84"/>
        <v>1321.5085714285715</v>
      </c>
      <c r="AH240" s="57">
        <f t="shared" si="85"/>
        <v>1339.6114285714286</v>
      </c>
      <c r="AI240" s="57">
        <f t="shared" si="86"/>
        <v>1357.7142857142858</v>
      </c>
      <c r="AJ240" s="57">
        <f t="shared" si="87"/>
        <v>1375.8171428571429</v>
      </c>
      <c r="AK240" s="57">
        <f t="shared" si="88"/>
        <v>1393.9200000000003</v>
      </c>
      <c r="AL240" s="57">
        <f t="shared" si="31"/>
        <v>1701</v>
      </c>
      <c r="AM240" s="57">
        <f t="shared" si="89"/>
        <v>1701</v>
      </c>
      <c r="AN240" s="57">
        <f t="shared" si="90"/>
        <v>1725.3</v>
      </c>
      <c r="AO240" s="57">
        <f t="shared" si="91"/>
        <v>1749.6000000000001</v>
      </c>
      <c r="AP240" s="57">
        <f t="shared" si="92"/>
        <v>1773.9</v>
      </c>
      <c r="AQ240" s="57">
        <f t="shared" si="93"/>
        <v>1798.2</v>
      </c>
      <c r="AR240" s="57">
        <f t="shared" si="94"/>
        <v>1822.5</v>
      </c>
      <c r="AS240" s="57">
        <f t="shared" si="95"/>
        <v>1846.8</v>
      </c>
      <c r="AT240" s="57">
        <f t="shared" si="96"/>
        <v>1871.1000000000001</v>
      </c>
      <c r="AU240" s="57">
        <f t="shared" si="32"/>
        <v>1038.7898279999993</v>
      </c>
      <c r="AV240" s="57">
        <f t="shared" si="97"/>
        <v>1038.7898279999993</v>
      </c>
      <c r="AW240" s="57">
        <f t="shared" si="98"/>
        <v>1053.6296826857135</v>
      </c>
      <c r="AX240" s="57">
        <f t="shared" si="99"/>
        <v>1068.4695373714278</v>
      </c>
      <c r="AY240" s="57">
        <f t="shared" si="100"/>
        <v>1083.3093920571421</v>
      </c>
      <c r="AZ240" s="57">
        <f t="shared" si="101"/>
        <v>1098.1492467428561</v>
      </c>
      <c r="BA240" s="57">
        <f t="shared" si="102"/>
        <v>1112.9891014285704</v>
      </c>
      <c r="BB240" s="57">
        <f t="shared" si="103"/>
        <v>1127.8289561142847</v>
      </c>
      <c r="BC240" s="57">
        <f t="shared" si="104"/>
        <v>1142.6688107999992</v>
      </c>
      <c r="BD240" s="57">
        <f t="shared" si="33"/>
        <v>960</v>
      </c>
      <c r="BE240" s="57">
        <f t="shared" si="105"/>
        <v>950.40000000000009</v>
      </c>
      <c r="BF240" s="57">
        <f t="shared" si="106"/>
        <v>963.97714285714289</v>
      </c>
      <c r="BG240" s="57">
        <f t="shared" si="107"/>
        <v>977.5542857142857</v>
      </c>
      <c r="BH240" s="57">
        <f t="shared" si="108"/>
        <v>991.13142857142861</v>
      </c>
      <c r="BI240" s="57">
        <f t="shared" si="109"/>
        <v>1004.7085714285714</v>
      </c>
      <c r="BJ240" s="57">
        <f t="shared" si="110"/>
        <v>1018.2857142857142</v>
      </c>
      <c r="BK240" s="57">
        <f t="shared" si="111"/>
        <v>1031.8628571428571</v>
      </c>
      <c r="BL240" s="57">
        <f t="shared" si="112"/>
        <v>1045.44</v>
      </c>
      <c r="BM240" s="57">
        <f t="shared" si="34"/>
        <v>1512</v>
      </c>
      <c r="BN240" s="57">
        <f t="shared" si="113"/>
        <v>1512</v>
      </c>
      <c r="BO240" s="57">
        <f t="shared" si="114"/>
        <v>1533.6000000000001</v>
      </c>
      <c r="BP240" s="57">
        <f t="shared" si="115"/>
        <v>1555.2</v>
      </c>
      <c r="BQ240" s="57">
        <f t="shared" si="116"/>
        <v>1576.8000000000002</v>
      </c>
      <c r="BR240" s="57">
        <f t="shared" si="117"/>
        <v>1598.4</v>
      </c>
      <c r="BS240" s="57">
        <f t="shared" si="118"/>
        <v>1620</v>
      </c>
      <c r="BT240" s="57">
        <f t="shared" si="119"/>
        <v>1641.6000000000001</v>
      </c>
      <c r="BU240" s="57">
        <f t="shared" si="120"/>
        <v>1663.2</v>
      </c>
      <c r="BV240" s="57">
        <f t="shared" si="35"/>
        <v>855.47397599999942</v>
      </c>
      <c r="BW240" s="57">
        <f t="shared" si="121"/>
        <v>855.47397599999942</v>
      </c>
      <c r="BX240" s="57">
        <f t="shared" si="122"/>
        <v>867.69503279999935</v>
      </c>
      <c r="BY240" s="57">
        <f t="shared" si="123"/>
        <v>879.91608959999928</v>
      </c>
      <c r="BZ240" s="57">
        <f t="shared" si="124"/>
        <v>892.13714639999921</v>
      </c>
      <c r="CA240" s="57">
        <f t="shared" si="125"/>
        <v>904.35820319999914</v>
      </c>
      <c r="CB240" s="57">
        <f t="shared" si="126"/>
        <v>916.57925999999918</v>
      </c>
      <c r="CC240" s="57">
        <f t="shared" si="127"/>
        <v>928.80031679999911</v>
      </c>
      <c r="CD240" s="57">
        <f t="shared" si="128"/>
        <v>941.02137359999938</v>
      </c>
      <c r="CE240" s="79">
        <v>2367.5104133290611</v>
      </c>
      <c r="CF240" s="79">
        <v>2367.5104133290611</v>
      </c>
      <c r="CG240" s="79">
        <v>2367.5104133290611</v>
      </c>
      <c r="CH240" s="79">
        <v>2367.5104133290611</v>
      </c>
      <c r="CI240" s="79">
        <v>2367.5104133290611</v>
      </c>
      <c r="CJ240" s="79">
        <v>2367.5104133290611</v>
      </c>
      <c r="CK240" s="79">
        <v>2367.5104133290611</v>
      </c>
      <c r="CL240" s="79">
        <v>2367.5104133290611</v>
      </c>
      <c r="CM240" s="79">
        <v>2367.5104133290611</v>
      </c>
      <c r="CO240" s="80"/>
    </row>
    <row r="241" spans="1:91" s="28" customFormat="1" ht="14.4" x14ac:dyDescent="0.3">
      <c r="A241" s="73" t="s">
        <v>46</v>
      </c>
      <c r="B241" s="77">
        <v>1700</v>
      </c>
      <c r="C241" s="77">
        <v>1683.0000000000002</v>
      </c>
      <c r="D241" s="78">
        <f t="shared" ref="D241:I241" si="153">C241+($J241-$C241)/7</f>
        <v>1707.0428571428574</v>
      </c>
      <c r="E241" s="78">
        <f t="shared" si="153"/>
        <v>1731.0857142857146</v>
      </c>
      <c r="F241" s="78">
        <f t="shared" si="153"/>
        <v>1755.1285714285718</v>
      </c>
      <c r="G241" s="78">
        <f t="shared" si="153"/>
        <v>1779.171428571429</v>
      </c>
      <c r="H241" s="78">
        <f t="shared" si="153"/>
        <v>1803.2142857142862</v>
      </c>
      <c r="I241" s="78">
        <f t="shared" si="153"/>
        <v>1827.2571428571434</v>
      </c>
      <c r="J241" s="60">
        <f t="shared" si="23"/>
        <v>1851.3000000000004</v>
      </c>
      <c r="K241" s="57">
        <f t="shared" si="24"/>
        <v>0</v>
      </c>
      <c r="L241" s="5">
        <v>0</v>
      </c>
      <c r="M241" s="78">
        <f t="shared" ref="M241:R241" si="154">L241+($S241-$L241)/7</f>
        <v>0</v>
      </c>
      <c r="N241" s="78">
        <f t="shared" si="154"/>
        <v>0</v>
      </c>
      <c r="O241" s="78">
        <f t="shared" si="154"/>
        <v>0</v>
      </c>
      <c r="P241" s="78">
        <f t="shared" si="154"/>
        <v>0</v>
      </c>
      <c r="Q241" s="78">
        <f t="shared" si="154"/>
        <v>0</v>
      </c>
      <c r="R241" s="78">
        <f t="shared" si="154"/>
        <v>0</v>
      </c>
      <c r="S241" s="60">
        <f t="shared" si="26"/>
        <v>0</v>
      </c>
      <c r="T241" s="57">
        <f t="shared" si="27"/>
        <v>1281.2961380000011</v>
      </c>
      <c r="U241" s="60">
        <v>1281.2961380000011</v>
      </c>
      <c r="V241" s="60">
        <f t="shared" ref="V241:AA241" si="155">U241+($AB241-$U241)/7</f>
        <v>1299.6003685428582</v>
      </c>
      <c r="W241" s="60">
        <f t="shared" si="155"/>
        <v>1317.9045990857153</v>
      </c>
      <c r="X241" s="60">
        <f t="shared" si="155"/>
        <v>1336.2088296285724</v>
      </c>
      <c r="Y241" s="60">
        <f t="shared" si="155"/>
        <v>1354.5130601714295</v>
      </c>
      <c r="Z241" s="60">
        <f t="shared" si="155"/>
        <v>1372.8172907142866</v>
      </c>
      <c r="AA241" s="60">
        <f t="shared" si="155"/>
        <v>1391.1215212571437</v>
      </c>
      <c r="AB241" s="60">
        <f t="shared" si="29"/>
        <v>1409.4257518000013</v>
      </c>
      <c r="AC241" s="57">
        <f t="shared" si="30"/>
        <v>1360</v>
      </c>
      <c r="AD241" s="57">
        <f t="shared" si="81"/>
        <v>1346.4000000000003</v>
      </c>
      <c r="AE241" s="57">
        <f t="shared" si="82"/>
        <v>1365.6342857142861</v>
      </c>
      <c r="AF241" s="57">
        <f t="shared" si="83"/>
        <v>1384.8685714285718</v>
      </c>
      <c r="AG241" s="57">
        <f t="shared" si="84"/>
        <v>1404.1028571428576</v>
      </c>
      <c r="AH241" s="57">
        <f t="shared" si="85"/>
        <v>1423.3371428571434</v>
      </c>
      <c r="AI241" s="57">
        <f t="shared" si="86"/>
        <v>1442.5714285714291</v>
      </c>
      <c r="AJ241" s="57">
        <f t="shared" si="87"/>
        <v>1461.8057142857149</v>
      </c>
      <c r="AK241" s="57">
        <f t="shared" si="88"/>
        <v>1481.0400000000004</v>
      </c>
      <c r="AL241" s="57">
        <f t="shared" si="31"/>
        <v>0</v>
      </c>
      <c r="AM241" s="57">
        <f t="shared" si="89"/>
        <v>0</v>
      </c>
      <c r="AN241" s="57">
        <f t="shared" si="90"/>
        <v>0</v>
      </c>
      <c r="AO241" s="57">
        <f t="shared" si="91"/>
        <v>0</v>
      </c>
      <c r="AP241" s="57">
        <f t="shared" si="92"/>
        <v>0</v>
      </c>
      <c r="AQ241" s="57">
        <f t="shared" si="93"/>
        <v>0</v>
      </c>
      <c r="AR241" s="57">
        <f t="shared" si="94"/>
        <v>0</v>
      </c>
      <c r="AS241" s="57">
        <f t="shared" si="95"/>
        <v>0</v>
      </c>
      <c r="AT241" s="57">
        <f t="shared" si="96"/>
        <v>0</v>
      </c>
      <c r="AU241" s="57">
        <f t="shared" si="32"/>
        <v>1089.1017173000009</v>
      </c>
      <c r="AV241" s="57">
        <f t="shared" si="97"/>
        <v>1089.1017173000009</v>
      </c>
      <c r="AW241" s="57">
        <f t="shared" si="98"/>
        <v>1104.6603132614293</v>
      </c>
      <c r="AX241" s="57">
        <f t="shared" si="99"/>
        <v>1120.218909222858</v>
      </c>
      <c r="AY241" s="57">
        <f t="shared" si="100"/>
        <v>1135.7775051842866</v>
      </c>
      <c r="AZ241" s="57">
        <f t="shared" si="101"/>
        <v>1151.336101145715</v>
      </c>
      <c r="BA241" s="57">
        <f t="shared" si="102"/>
        <v>1166.8946971071437</v>
      </c>
      <c r="BB241" s="57">
        <f t="shared" si="103"/>
        <v>1182.4532930685721</v>
      </c>
      <c r="BC241" s="57">
        <f t="shared" si="104"/>
        <v>1198.0118890300012</v>
      </c>
      <c r="BD241" s="57">
        <f t="shared" si="33"/>
        <v>1020</v>
      </c>
      <c r="BE241" s="57">
        <f t="shared" si="105"/>
        <v>1009.8000000000001</v>
      </c>
      <c r="BF241" s="57">
        <f t="shared" si="106"/>
        <v>1024.2257142857145</v>
      </c>
      <c r="BG241" s="57">
        <f t="shared" si="107"/>
        <v>1038.6514285714288</v>
      </c>
      <c r="BH241" s="57">
        <f t="shared" si="108"/>
        <v>1053.0771428571431</v>
      </c>
      <c r="BI241" s="57">
        <f t="shared" si="109"/>
        <v>1067.5028571428575</v>
      </c>
      <c r="BJ241" s="57">
        <f t="shared" si="110"/>
        <v>1081.9285714285718</v>
      </c>
      <c r="BK241" s="57">
        <f t="shared" si="111"/>
        <v>1096.3542857142861</v>
      </c>
      <c r="BL241" s="57">
        <f t="shared" si="112"/>
        <v>1110.7800000000002</v>
      </c>
      <c r="BM241" s="57">
        <f t="shared" si="34"/>
        <v>0</v>
      </c>
      <c r="BN241" s="57">
        <f t="shared" si="113"/>
        <v>0</v>
      </c>
      <c r="BO241" s="57">
        <f t="shared" si="114"/>
        <v>0</v>
      </c>
      <c r="BP241" s="57">
        <f t="shared" si="115"/>
        <v>0</v>
      </c>
      <c r="BQ241" s="57">
        <f t="shared" si="116"/>
        <v>0</v>
      </c>
      <c r="BR241" s="57">
        <f t="shared" si="117"/>
        <v>0</v>
      </c>
      <c r="BS241" s="57">
        <f t="shared" si="118"/>
        <v>0</v>
      </c>
      <c r="BT241" s="57">
        <f t="shared" si="119"/>
        <v>0</v>
      </c>
      <c r="BU241" s="57">
        <f t="shared" si="120"/>
        <v>0</v>
      </c>
      <c r="BV241" s="57">
        <f t="shared" si="35"/>
        <v>896.90729660000068</v>
      </c>
      <c r="BW241" s="57">
        <f t="shared" si="121"/>
        <v>896.90729660000068</v>
      </c>
      <c r="BX241" s="57">
        <f t="shared" si="122"/>
        <v>909.72025798000061</v>
      </c>
      <c r="BY241" s="57">
        <f t="shared" si="123"/>
        <v>922.53321936000066</v>
      </c>
      <c r="BZ241" s="57">
        <f t="shared" si="124"/>
        <v>935.34618074000059</v>
      </c>
      <c r="CA241" s="57">
        <f t="shared" si="125"/>
        <v>948.15914212000064</v>
      </c>
      <c r="CB241" s="57">
        <f t="shared" si="126"/>
        <v>960.97210350000057</v>
      </c>
      <c r="CC241" s="57">
        <f t="shared" si="127"/>
        <v>973.7850648800005</v>
      </c>
      <c r="CD241" s="57">
        <f t="shared" si="128"/>
        <v>986.59802626000089</v>
      </c>
      <c r="CE241" s="79">
        <v>3171.4832771046549</v>
      </c>
      <c r="CF241" s="79">
        <v>3171.4832771046549</v>
      </c>
      <c r="CG241" s="79">
        <v>3171.4832771046549</v>
      </c>
      <c r="CH241" s="79">
        <v>3171.4832771046549</v>
      </c>
      <c r="CI241" s="79">
        <v>3171.4832771046549</v>
      </c>
      <c r="CJ241" s="79">
        <v>3171.4832771046549</v>
      </c>
      <c r="CK241" s="79">
        <v>3171.4832771046549</v>
      </c>
      <c r="CL241" s="79">
        <v>3171.4832771046549</v>
      </c>
      <c r="CM241" s="79">
        <v>3171.4832771046549</v>
      </c>
    </row>
    <row r="242" spans="1:91" s="28" customFormat="1" ht="14.4" x14ac:dyDescent="0.3">
      <c r="A242" s="73" t="s">
        <v>29</v>
      </c>
      <c r="B242" s="77">
        <v>2100</v>
      </c>
      <c r="C242" s="77">
        <v>2079</v>
      </c>
      <c r="D242" s="78">
        <f t="shared" ref="D242:I242" si="156">C242+($J242-$C242)/7</f>
        <v>2108.6999999999998</v>
      </c>
      <c r="E242" s="78">
        <f t="shared" si="156"/>
        <v>2138.3999999999996</v>
      </c>
      <c r="F242" s="78">
        <f t="shared" si="156"/>
        <v>2168.0999999999995</v>
      </c>
      <c r="G242" s="78">
        <f t="shared" si="156"/>
        <v>2197.7999999999993</v>
      </c>
      <c r="H242" s="78">
        <f t="shared" si="156"/>
        <v>2227.4999999999991</v>
      </c>
      <c r="I242" s="78">
        <f t="shared" si="156"/>
        <v>2257.1999999999989</v>
      </c>
      <c r="J242" s="60">
        <f t="shared" si="23"/>
        <v>2286.9</v>
      </c>
      <c r="K242" s="57">
        <f t="shared" si="24"/>
        <v>2430</v>
      </c>
      <c r="L242" s="5">
        <v>2430</v>
      </c>
      <c r="M242" s="78">
        <f t="shared" ref="M242:R242" si="157">L242+($S242-$L242)/7</f>
        <v>2464.7142857142858</v>
      </c>
      <c r="N242" s="78">
        <f t="shared" si="157"/>
        <v>2499.4285714285716</v>
      </c>
      <c r="O242" s="78">
        <f t="shared" si="157"/>
        <v>2534.1428571428573</v>
      </c>
      <c r="P242" s="78">
        <f t="shared" si="157"/>
        <v>2568.8571428571431</v>
      </c>
      <c r="Q242" s="78">
        <f t="shared" si="157"/>
        <v>2603.5714285714289</v>
      </c>
      <c r="R242" s="78">
        <f t="shared" si="157"/>
        <v>2638.2857142857147</v>
      </c>
      <c r="S242" s="60">
        <f t="shared" si="26"/>
        <v>2673</v>
      </c>
      <c r="T242" s="57">
        <f t="shared" si="27"/>
        <v>914.77931600000011</v>
      </c>
      <c r="U242" s="60">
        <v>914.77931600000011</v>
      </c>
      <c r="V242" s="60">
        <f t="shared" ref="V242:AA242" si="158">U242+($AB242-$U242)/7</f>
        <v>927.84759194285732</v>
      </c>
      <c r="W242" s="60">
        <f t="shared" si="158"/>
        <v>940.91586788571453</v>
      </c>
      <c r="X242" s="60">
        <f t="shared" si="158"/>
        <v>953.98414382857175</v>
      </c>
      <c r="Y242" s="60">
        <f t="shared" si="158"/>
        <v>967.05241977142896</v>
      </c>
      <c r="Z242" s="60">
        <f t="shared" si="158"/>
        <v>980.12069571428617</v>
      </c>
      <c r="AA242" s="60">
        <f t="shared" si="158"/>
        <v>993.18897165714338</v>
      </c>
      <c r="AB242" s="60">
        <f t="shared" si="29"/>
        <v>1006.2572476000003</v>
      </c>
      <c r="AC242" s="57">
        <f t="shared" si="30"/>
        <v>1680</v>
      </c>
      <c r="AD242" s="57">
        <f t="shared" si="81"/>
        <v>1663.2</v>
      </c>
      <c r="AE242" s="57">
        <f t="shared" si="82"/>
        <v>1686.96</v>
      </c>
      <c r="AF242" s="57">
        <f t="shared" si="83"/>
        <v>1710.7199999999998</v>
      </c>
      <c r="AG242" s="57">
        <f t="shared" si="84"/>
        <v>1734.4799999999996</v>
      </c>
      <c r="AH242" s="57">
        <f t="shared" si="85"/>
        <v>1758.2399999999996</v>
      </c>
      <c r="AI242" s="57">
        <f t="shared" si="86"/>
        <v>1781.9999999999993</v>
      </c>
      <c r="AJ242" s="57">
        <f t="shared" si="87"/>
        <v>1805.7599999999993</v>
      </c>
      <c r="AK242" s="57">
        <f t="shared" si="88"/>
        <v>1829.5200000000002</v>
      </c>
      <c r="AL242" s="57">
        <f t="shared" si="31"/>
        <v>2187</v>
      </c>
      <c r="AM242" s="57">
        <f t="shared" si="89"/>
        <v>2187</v>
      </c>
      <c r="AN242" s="57">
        <f t="shared" si="90"/>
        <v>2218.2428571428572</v>
      </c>
      <c r="AO242" s="57">
        <f t="shared" si="91"/>
        <v>2249.4857142857145</v>
      </c>
      <c r="AP242" s="57">
        <f t="shared" si="92"/>
        <v>2280.7285714285717</v>
      </c>
      <c r="AQ242" s="57">
        <f t="shared" si="93"/>
        <v>2311.971428571429</v>
      </c>
      <c r="AR242" s="57">
        <f t="shared" si="94"/>
        <v>2343.2142857142862</v>
      </c>
      <c r="AS242" s="57">
        <f t="shared" si="95"/>
        <v>2374.4571428571435</v>
      </c>
      <c r="AT242" s="57">
        <f t="shared" si="96"/>
        <v>2405.7000000000003</v>
      </c>
      <c r="AU242" s="57">
        <f t="shared" si="32"/>
        <v>777.56241860000011</v>
      </c>
      <c r="AV242" s="57">
        <f t="shared" si="97"/>
        <v>777.56241860000011</v>
      </c>
      <c r="AW242" s="57">
        <f t="shared" si="98"/>
        <v>788.67045315142866</v>
      </c>
      <c r="AX242" s="57">
        <f t="shared" si="99"/>
        <v>799.77848770285732</v>
      </c>
      <c r="AY242" s="57">
        <f t="shared" si="100"/>
        <v>810.88652225428598</v>
      </c>
      <c r="AZ242" s="57">
        <f t="shared" si="101"/>
        <v>821.99455680571464</v>
      </c>
      <c r="BA242" s="57">
        <f t="shared" si="102"/>
        <v>833.10259135714318</v>
      </c>
      <c r="BB242" s="57">
        <f t="shared" si="103"/>
        <v>844.21062590857184</v>
      </c>
      <c r="BC242" s="57">
        <f t="shared" si="104"/>
        <v>855.31866046000016</v>
      </c>
      <c r="BD242" s="57">
        <f t="shared" si="33"/>
        <v>1260</v>
      </c>
      <c r="BE242" s="57">
        <f t="shared" si="105"/>
        <v>1247.3999999999999</v>
      </c>
      <c r="BF242" s="57">
        <f t="shared" si="106"/>
        <v>1265.2199999999998</v>
      </c>
      <c r="BG242" s="57">
        <f t="shared" si="107"/>
        <v>1283.0399999999997</v>
      </c>
      <c r="BH242" s="57">
        <f t="shared" si="108"/>
        <v>1300.8599999999997</v>
      </c>
      <c r="BI242" s="57">
        <f t="shared" si="109"/>
        <v>1318.6799999999996</v>
      </c>
      <c r="BJ242" s="57">
        <f t="shared" si="110"/>
        <v>1336.4999999999993</v>
      </c>
      <c r="BK242" s="57">
        <f t="shared" si="111"/>
        <v>1354.3199999999993</v>
      </c>
      <c r="BL242" s="57">
        <f t="shared" si="112"/>
        <v>1372.14</v>
      </c>
      <c r="BM242" s="57">
        <f t="shared" si="34"/>
        <v>1944</v>
      </c>
      <c r="BN242" s="57">
        <f t="shared" si="113"/>
        <v>1944</v>
      </c>
      <c r="BO242" s="57">
        <f t="shared" si="114"/>
        <v>1971.7714285714287</v>
      </c>
      <c r="BP242" s="57">
        <f t="shared" si="115"/>
        <v>1999.5428571428574</v>
      </c>
      <c r="BQ242" s="57">
        <f t="shared" si="116"/>
        <v>2027.3142857142859</v>
      </c>
      <c r="BR242" s="57">
        <f t="shared" si="117"/>
        <v>2055.0857142857144</v>
      </c>
      <c r="BS242" s="57">
        <f t="shared" si="118"/>
        <v>2082.8571428571431</v>
      </c>
      <c r="BT242" s="57">
        <f t="shared" si="119"/>
        <v>2110.6285714285718</v>
      </c>
      <c r="BU242" s="57">
        <f t="shared" si="120"/>
        <v>2138.4</v>
      </c>
      <c r="BV242" s="57">
        <f t="shared" si="35"/>
        <v>640.34552120000001</v>
      </c>
      <c r="BW242" s="57">
        <f t="shared" si="121"/>
        <v>640.34552120000001</v>
      </c>
      <c r="BX242" s="57">
        <f t="shared" si="122"/>
        <v>649.49331436000011</v>
      </c>
      <c r="BY242" s="57">
        <f t="shared" si="123"/>
        <v>658.64110752000011</v>
      </c>
      <c r="BZ242" s="57">
        <f t="shared" si="124"/>
        <v>667.78890068000021</v>
      </c>
      <c r="CA242" s="57">
        <f t="shared" si="125"/>
        <v>676.9366938400002</v>
      </c>
      <c r="CB242" s="57">
        <f t="shared" si="126"/>
        <v>686.08448700000031</v>
      </c>
      <c r="CC242" s="57">
        <f t="shared" si="127"/>
        <v>695.2322801600003</v>
      </c>
      <c r="CD242" s="57">
        <f t="shared" si="128"/>
        <v>704.38007332000018</v>
      </c>
      <c r="CE242" s="79">
        <v>4760.935417423967</v>
      </c>
      <c r="CF242" s="79">
        <v>4760.935417423967</v>
      </c>
      <c r="CG242" s="79">
        <v>4760.935417423967</v>
      </c>
      <c r="CH242" s="79">
        <v>4760.935417423967</v>
      </c>
      <c r="CI242" s="79">
        <v>4760.935417423967</v>
      </c>
      <c r="CJ242" s="79">
        <v>4760.935417423967</v>
      </c>
      <c r="CK242" s="79">
        <v>4760.935417423967</v>
      </c>
      <c r="CL242" s="79">
        <v>4760.935417423967</v>
      </c>
      <c r="CM242" s="79">
        <v>4760.935417423967</v>
      </c>
    </row>
    <row r="243" spans="1:91" s="28" customFormat="1" ht="14.4" x14ac:dyDescent="0.3">
      <c r="A243" s="73" t="s">
        <v>45</v>
      </c>
      <c r="B243" s="77">
        <v>1700</v>
      </c>
      <c r="C243" s="77">
        <v>1683.0000000000002</v>
      </c>
      <c r="D243" s="78">
        <f t="shared" ref="D243:I243" si="159">C243+($J243-$C243)/7</f>
        <v>1707.0428571428574</v>
      </c>
      <c r="E243" s="78">
        <f t="shared" si="159"/>
        <v>1731.0857142857146</v>
      </c>
      <c r="F243" s="78">
        <f t="shared" si="159"/>
        <v>1755.1285714285718</v>
      </c>
      <c r="G243" s="78">
        <f t="shared" si="159"/>
        <v>1779.171428571429</v>
      </c>
      <c r="H243" s="78">
        <f t="shared" si="159"/>
        <v>1803.2142857142862</v>
      </c>
      <c r="I243" s="78">
        <f t="shared" si="159"/>
        <v>1827.2571428571434</v>
      </c>
      <c r="J243" s="60">
        <f t="shared" si="23"/>
        <v>1851.3000000000004</v>
      </c>
      <c r="K243" s="57">
        <f t="shared" si="24"/>
        <v>1530</v>
      </c>
      <c r="L243" s="5">
        <v>1530</v>
      </c>
      <c r="M243" s="78">
        <f t="shared" ref="M243:R243" si="160">L243+($S243-$L243)/7</f>
        <v>1551.8571428571429</v>
      </c>
      <c r="N243" s="78">
        <f t="shared" si="160"/>
        <v>1573.7142857142858</v>
      </c>
      <c r="O243" s="78">
        <f t="shared" si="160"/>
        <v>1595.5714285714287</v>
      </c>
      <c r="P243" s="78">
        <f t="shared" si="160"/>
        <v>1617.4285714285716</v>
      </c>
      <c r="Q243" s="78">
        <f t="shared" si="160"/>
        <v>1639.2857142857144</v>
      </c>
      <c r="R243" s="78">
        <f t="shared" si="160"/>
        <v>1661.1428571428573</v>
      </c>
      <c r="S243" s="60">
        <f t="shared" si="26"/>
        <v>1683.0000000000002</v>
      </c>
      <c r="T243" s="57">
        <f t="shared" si="27"/>
        <v>1199.404213000003</v>
      </c>
      <c r="U243" s="60">
        <v>1199.404213000003</v>
      </c>
      <c r="V243" s="60">
        <f t="shared" ref="V243:AA243" si="161">U243+($AB243-$U243)/7</f>
        <v>1216.538558900003</v>
      </c>
      <c r="W243" s="60">
        <f t="shared" si="161"/>
        <v>1233.6729048000029</v>
      </c>
      <c r="X243" s="60">
        <f t="shared" si="161"/>
        <v>1250.8072507000029</v>
      </c>
      <c r="Y243" s="60">
        <f t="shared" si="161"/>
        <v>1267.9415966000029</v>
      </c>
      <c r="Z243" s="60">
        <f t="shared" si="161"/>
        <v>1285.0759425000028</v>
      </c>
      <c r="AA243" s="60">
        <f t="shared" si="161"/>
        <v>1302.2102884000028</v>
      </c>
      <c r="AB243" s="60">
        <f t="shared" si="29"/>
        <v>1319.3446343000035</v>
      </c>
      <c r="AC243" s="57">
        <f t="shared" si="30"/>
        <v>1360</v>
      </c>
      <c r="AD243" s="57">
        <f t="shared" si="81"/>
        <v>1346.4000000000003</v>
      </c>
      <c r="AE243" s="57">
        <f t="shared" si="82"/>
        <v>1365.6342857142861</v>
      </c>
      <c r="AF243" s="57">
        <f t="shared" si="83"/>
        <v>1384.8685714285718</v>
      </c>
      <c r="AG243" s="57">
        <f t="shared" si="84"/>
        <v>1404.1028571428576</v>
      </c>
      <c r="AH243" s="57">
        <f t="shared" si="85"/>
        <v>1423.3371428571434</v>
      </c>
      <c r="AI243" s="57">
        <f t="shared" si="86"/>
        <v>1442.5714285714291</v>
      </c>
      <c r="AJ243" s="57">
        <f t="shared" si="87"/>
        <v>1461.8057142857149</v>
      </c>
      <c r="AK243" s="57">
        <f t="shared" si="88"/>
        <v>1481.0400000000004</v>
      </c>
      <c r="AL243" s="57">
        <f t="shared" si="31"/>
        <v>1377</v>
      </c>
      <c r="AM243" s="57">
        <f t="shared" si="89"/>
        <v>1377</v>
      </c>
      <c r="AN243" s="57">
        <f t="shared" si="90"/>
        <v>1396.6714285714286</v>
      </c>
      <c r="AO243" s="57">
        <f t="shared" si="91"/>
        <v>1416.3428571428572</v>
      </c>
      <c r="AP243" s="57">
        <f t="shared" si="92"/>
        <v>1436.0142857142857</v>
      </c>
      <c r="AQ243" s="57">
        <f t="shared" si="93"/>
        <v>1455.6857142857145</v>
      </c>
      <c r="AR243" s="57">
        <f t="shared" si="94"/>
        <v>1475.3571428571431</v>
      </c>
      <c r="AS243" s="57">
        <f t="shared" si="95"/>
        <v>1495.0285714285717</v>
      </c>
      <c r="AT243" s="57">
        <f t="shared" si="96"/>
        <v>1514.7000000000003</v>
      </c>
      <c r="AU243" s="57">
        <f t="shared" si="32"/>
        <v>1019.4935810500025</v>
      </c>
      <c r="AV243" s="57">
        <f t="shared" si="97"/>
        <v>1019.4935810500025</v>
      </c>
      <c r="AW243" s="57">
        <f t="shared" si="98"/>
        <v>1034.0577750650025</v>
      </c>
      <c r="AX243" s="57">
        <f t="shared" si="99"/>
        <v>1048.6219690800024</v>
      </c>
      <c r="AY243" s="57">
        <f t="shared" si="100"/>
        <v>1063.1861630950025</v>
      </c>
      <c r="AZ243" s="57">
        <f t="shared" si="101"/>
        <v>1077.7503571100024</v>
      </c>
      <c r="BA243" s="57">
        <f t="shared" si="102"/>
        <v>1092.3145511250025</v>
      </c>
      <c r="BB243" s="57">
        <f t="shared" si="103"/>
        <v>1106.8787451400024</v>
      </c>
      <c r="BC243" s="57">
        <f t="shared" si="104"/>
        <v>1121.4429391550029</v>
      </c>
      <c r="BD243" s="57">
        <f t="shared" si="33"/>
        <v>1020</v>
      </c>
      <c r="BE243" s="57">
        <f t="shared" si="105"/>
        <v>1009.8000000000001</v>
      </c>
      <c r="BF243" s="57">
        <f t="shared" si="106"/>
        <v>1024.2257142857145</v>
      </c>
      <c r="BG243" s="57">
        <f t="shared" si="107"/>
        <v>1038.6514285714288</v>
      </c>
      <c r="BH243" s="57">
        <f t="shared" si="108"/>
        <v>1053.0771428571431</v>
      </c>
      <c r="BI243" s="57">
        <f t="shared" si="109"/>
        <v>1067.5028571428575</v>
      </c>
      <c r="BJ243" s="57">
        <f t="shared" si="110"/>
        <v>1081.9285714285718</v>
      </c>
      <c r="BK243" s="57">
        <f t="shared" si="111"/>
        <v>1096.3542857142861</v>
      </c>
      <c r="BL243" s="57">
        <f t="shared" si="112"/>
        <v>1110.7800000000002</v>
      </c>
      <c r="BM243" s="57">
        <f t="shared" si="34"/>
        <v>1224</v>
      </c>
      <c r="BN243" s="57">
        <f t="shared" si="113"/>
        <v>1224</v>
      </c>
      <c r="BO243" s="57">
        <f t="shared" si="114"/>
        <v>1241.4857142857145</v>
      </c>
      <c r="BP243" s="57">
        <f t="shared" si="115"/>
        <v>1258.9714285714288</v>
      </c>
      <c r="BQ243" s="57">
        <f t="shared" si="116"/>
        <v>1276.457142857143</v>
      </c>
      <c r="BR243" s="57">
        <f t="shared" si="117"/>
        <v>1293.9428571428573</v>
      </c>
      <c r="BS243" s="57">
        <f t="shared" si="118"/>
        <v>1311.4285714285716</v>
      </c>
      <c r="BT243" s="57">
        <f t="shared" si="119"/>
        <v>1328.9142857142861</v>
      </c>
      <c r="BU243" s="57">
        <f t="shared" si="120"/>
        <v>1346.4000000000003</v>
      </c>
      <c r="BV243" s="57">
        <f t="shared" si="35"/>
        <v>839.582949100002</v>
      </c>
      <c r="BW243" s="57">
        <f t="shared" si="121"/>
        <v>839.582949100002</v>
      </c>
      <c r="BX243" s="57">
        <f t="shared" si="122"/>
        <v>851.57699123000202</v>
      </c>
      <c r="BY243" s="57">
        <f t="shared" si="123"/>
        <v>863.57103336000205</v>
      </c>
      <c r="BZ243" s="57">
        <f t="shared" si="124"/>
        <v>875.56507549000196</v>
      </c>
      <c r="CA243" s="57">
        <f t="shared" si="125"/>
        <v>887.55911762000198</v>
      </c>
      <c r="CB243" s="57">
        <f t="shared" si="126"/>
        <v>899.5531597500019</v>
      </c>
      <c r="CC243" s="57">
        <f t="shared" si="127"/>
        <v>911.54720188000192</v>
      </c>
      <c r="CD243" s="57">
        <f t="shared" si="128"/>
        <v>923.5412440100024</v>
      </c>
      <c r="CE243" s="79">
        <v>4548.0427046263349</v>
      </c>
      <c r="CF243" s="79">
        <v>4548.0427046263349</v>
      </c>
      <c r="CG243" s="79">
        <v>4548.0427046263349</v>
      </c>
      <c r="CH243" s="79">
        <v>4548.0427046263349</v>
      </c>
      <c r="CI243" s="79">
        <v>4548.0427046263349</v>
      </c>
      <c r="CJ243" s="79">
        <v>4548.0427046263349</v>
      </c>
      <c r="CK243" s="79">
        <v>4548.0427046263349</v>
      </c>
      <c r="CL243" s="79">
        <v>4548.0427046263349</v>
      </c>
      <c r="CM243" s="79">
        <v>4548.0427046263349</v>
      </c>
    </row>
    <row r="244" spans="1:91" s="28" customFormat="1" ht="14.4" x14ac:dyDescent="0.3">
      <c r="A244" s="73" t="s">
        <v>39</v>
      </c>
      <c r="B244" s="77">
        <v>1900</v>
      </c>
      <c r="C244" s="77">
        <v>1881</v>
      </c>
      <c r="D244" s="78">
        <f t="shared" ref="D244:I244" si="162">C244+($J244-$C244)/7</f>
        <v>1907.8714285714286</v>
      </c>
      <c r="E244" s="78">
        <f t="shared" si="162"/>
        <v>1934.7428571428572</v>
      </c>
      <c r="F244" s="78">
        <f t="shared" si="162"/>
        <v>1961.6142857142859</v>
      </c>
      <c r="G244" s="78">
        <f t="shared" si="162"/>
        <v>1988.4857142857145</v>
      </c>
      <c r="H244" s="78">
        <f t="shared" si="162"/>
        <v>2015.3571428571431</v>
      </c>
      <c r="I244" s="78">
        <f t="shared" si="162"/>
        <v>2042.2285714285717</v>
      </c>
      <c r="J244" s="60">
        <f t="shared" si="23"/>
        <v>2069.1000000000004</v>
      </c>
      <c r="K244" s="57">
        <f t="shared" si="24"/>
        <v>0</v>
      </c>
      <c r="L244" s="5">
        <v>0</v>
      </c>
      <c r="M244" s="78">
        <f t="shared" ref="M244:R244" si="163">L244+($S244-$L244)/7</f>
        <v>0</v>
      </c>
      <c r="N244" s="78">
        <f t="shared" si="163"/>
        <v>0</v>
      </c>
      <c r="O244" s="78">
        <f t="shared" si="163"/>
        <v>0</v>
      </c>
      <c r="P244" s="78">
        <f t="shared" si="163"/>
        <v>0</v>
      </c>
      <c r="Q244" s="78">
        <f t="shared" si="163"/>
        <v>0</v>
      </c>
      <c r="R244" s="78">
        <f t="shared" si="163"/>
        <v>0</v>
      </c>
      <c r="S244" s="60">
        <f t="shared" si="26"/>
        <v>0</v>
      </c>
      <c r="T244" s="57">
        <f t="shared" si="27"/>
        <v>1156.5264279999988</v>
      </c>
      <c r="U244" s="60">
        <v>1156.5264279999988</v>
      </c>
      <c r="V244" s="60">
        <f t="shared" ref="V244:AA244" si="164">U244+($AB244-$U244)/7</f>
        <v>1173.0482341142845</v>
      </c>
      <c r="W244" s="60">
        <f t="shared" si="164"/>
        <v>1189.5700402285702</v>
      </c>
      <c r="X244" s="60">
        <f t="shared" si="164"/>
        <v>1206.0918463428559</v>
      </c>
      <c r="Y244" s="60">
        <f t="shared" si="164"/>
        <v>1222.6136524571416</v>
      </c>
      <c r="Z244" s="60">
        <f t="shared" si="164"/>
        <v>1239.1354585714273</v>
      </c>
      <c r="AA244" s="60">
        <f t="shared" si="164"/>
        <v>1255.657264685713</v>
      </c>
      <c r="AB244" s="60">
        <f t="shared" si="29"/>
        <v>1272.1790707999987</v>
      </c>
      <c r="AC244" s="57">
        <f t="shared" si="30"/>
        <v>1520</v>
      </c>
      <c r="AD244" s="57">
        <f t="shared" si="81"/>
        <v>1504.8000000000002</v>
      </c>
      <c r="AE244" s="57">
        <f t="shared" si="82"/>
        <v>1526.2971428571429</v>
      </c>
      <c r="AF244" s="57">
        <f t="shared" si="83"/>
        <v>1547.7942857142859</v>
      </c>
      <c r="AG244" s="57">
        <f t="shared" si="84"/>
        <v>1569.2914285714287</v>
      </c>
      <c r="AH244" s="57">
        <f t="shared" si="85"/>
        <v>1590.7885714285717</v>
      </c>
      <c r="AI244" s="57">
        <f t="shared" si="86"/>
        <v>1612.2857142857147</v>
      </c>
      <c r="AJ244" s="57">
        <f t="shared" si="87"/>
        <v>1633.7828571428574</v>
      </c>
      <c r="AK244" s="57">
        <f t="shared" si="88"/>
        <v>1655.2800000000004</v>
      </c>
      <c r="AL244" s="57">
        <f t="shared" si="31"/>
        <v>0</v>
      </c>
      <c r="AM244" s="57">
        <f t="shared" si="89"/>
        <v>0</v>
      </c>
      <c r="AN244" s="57">
        <f t="shared" si="90"/>
        <v>0</v>
      </c>
      <c r="AO244" s="57">
        <f t="shared" si="91"/>
        <v>0</v>
      </c>
      <c r="AP244" s="57">
        <f t="shared" si="92"/>
        <v>0</v>
      </c>
      <c r="AQ244" s="57">
        <f t="shared" si="93"/>
        <v>0</v>
      </c>
      <c r="AR244" s="57">
        <f t="shared" si="94"/>
        <v>0</v>
      </c>
      <c r="AS244" s="57">
        <f t="shared" si="95"/>
        <v>0</v>
      </c>
      <c r="AT244" s="57">
        <f t="shared" si="96"/>
        <v>0</v>
      </c>
      <c r="AU244" s="57">
        <f t="shared" si="32"/>
        <v>983.04746379999892</v>
      </c>
      <c r="AV244" s="57">
        <f t="shared" si="97"/>
        <v>983.04746379999892</v>
      </c>
      <c r="AW244" s="57">
        <f t="shared" si="98"/>
        <v>997.09099899714181</v>
      </c>
      <c r="AX244" s="57">
        <f t="shared" si="99"/>
        <v>1011.1345341942846</v>
      </c>
      <c r="AY244" s="57">
        <f t="shared" si="100"/>
        <v>1025.1780693914275</v>
      </c>
      <c r="AZ244" s="57">
        <f t="shared" si="101"/>
        <v>1039.2216045885702</v>
      </c>
      <c r="BA244" s="57">
        <f t="shared" si="102"/>
        <v>1053.2651397857132</v>
      </c>
      <c r="BB244" s="57">
        <f t="shared" si="103"/>
        <v>1067.308674982856</v>
      </c>
      <c r="BC244" s="57">
        <f t="shared" si="104"/>
        <v>1081.3522101799988</v>
      </c>
      <c r="BD244" s="57">
        <f t="shared" si="33"/>
        <v>1140</v>
      </c>
      <c r="BE244" s="57">
        <f t="shared" si="105"/>
        <v>1128.5999999999999</v>
      </c>
      <c r="BF244" s="57">
        <f t="shared" si="106"/>
        <v>1144.722857142857</v>
      </c>
      <c r="BG244" s="57">
        <f t="shared" si="107"/>
        <v>1160.8457142857144</v>
      </c>
      <c r="BH244" s="57">
        <f t="shared" si="108"/>
        <v>1176.9685714285715</v>
      </c>
      <c r="BI244" s="57">
        <f t="shared" si="109"/>
        <v>1193.0914285714287</v>
      </c>
      <c r="BJ244" s="57">
        <f t="shared" si="110"/>
        <v>1209.2142857142858</v>
      </c>
      <c r="BK244" s="57">
        <f t="shared" si="111"/>
        <v>1225.3371428571429</v>
      </c>
      <c r="BL244" s="57">
        <f t="shared" si="112"/>
        <v>1241.4600000000003</v>
      </c>
      <c r="BM244" s="57">
        <f t="shared" si="34"/>
        <v>0</v>
      </c>
      <c r="BN244" s="57">
        <f t="shared" si="113"/>
        <v>0</v>
      </c>
      <c r="BO244" s="57">
        <f t="shared" si="114"/>
        <v>0</v>
      </c>
      <c r="BP244" s="57">
        <f t="shared" si="115"/>
        <v>0</v>
      </c>
      <c r="BQ244" s="57">
        <f t="shared" si="116"/>
        <v>0</v>
      </c>
      <c r="BR244" s="57">
        <f t="shared" si="117"/>
        <v>0</v>
      </c>
      <c r="BS244" s="57">
        <f t="shared" si="118"/>
        <v>0</v>
      </c>
      <c r="BT244" s="57">
        <f t="shared" si="119"/>
        <v>0</v>
      </c>
      <c r="BU244" s="57">
        <f t="shared" si="120"/>
        <v>0</v>
      </c>
      <c r="BV244" s="57">
        <f t="shared" si="35"/>
        <v>809.56849959999909</v>
      </c>
      <c r="BW244" s="57">
        <f t="shared" si="121"/>
        <v>809.56849959999909</v>
      </c>
      <c r="BX244" s="57">
        <f t="shared" si="122"/>
        <v>821.13376387999904</v>
      </c>
      <c r="BY244" s="57">
        <f t="shared" si="123"/>
        <v>832.6990281599991</v>
      </c>
      <c r="BZ244" s="57">
        <f t="shared" si="124"/>
        <v>844.26429243999905</v>
      </c>
      <c r="CA244" s="57">
        <f t="shared" si="125"/>
        <v>855.82955671999912</v>
      </c>
      <c r="CB244" s="57">
        <f t="shared" si="126"/>
        <v>867.39482099999907</v>
      </c>
      <c r="CC244" s="57">
        <f t="shared" si="127"/>
        <v>878.96008527999902</v>
      </c>
      <c r="CD244" s="57">
        <f t="shared" si="128"/>
        <v>890.52534955999909</v>
      </c>
      <c r="CE244" s="79">
        <v>3171.4832771046549</v>
      </c>
      <c r="CF244" s="79">
        <v>3171.4832771046549</v>
      </c>
      <c r="CG244" s="79">
        <v>3171.4832771046549</v>
      </c>
      <c r="CH244" s="79">
        <v>3171.4832771046549</v>
      </c>
      <c r="CI244" s="79">
        <v>3171.4832771046549</v>
      </c>
      <c r="CJ244" s="79">
        <v>3171.4832771046549</v>
      </c>
      <c r="CK244" s="79">
        <v>3171.4832771046549</v>
      </c>
      <c r="CL244" s="79">
        <v>3171.4832771046549</v>
      </c>
      <c r="CM244" s="79">
        <v>3171.4832771046549</v>
      </c>
    </row>
    <row r="245" spans="1:91" s="28" customFormat="1" ht="14.4" x14ac:dyDescent="0.3">
      <c r="A245" s="73" t="s">
        <v>56</v>
      </c>
      <c r="B245" s="77">
        <v>0</v>
      </c>
      <c r="C245" s="77">
        <v>0</v>
      </c>
      <c r="D245" s="78">
        <f t="shared" ref="D245:I245" si="165">C245+($J245-$C245)/7</f>
        <v>0</v>
      </c>
      <c r="E245" s="78">
        <f t="shared" si="165"/>
        <v>0</v>
      </c>
      <c r="F245" s="78">
        <f t="shared" si="165"/>
        <v>0</v>
      </c>
      <c r="G245" s="78">
        <f t="shared" si="165"/>
        <v>0</v>
      </c>
      <c r="H245" s="78">
        <f t="shared" si="165"/>
        <v>0</v>
      </c>
      <c r="I245" s="78">
        <f t="shared" si="165"/>
        <v>0</v>
      </c>
      <c r="J245" s="60">
        <f t="shared" si="23"/>
        <v>0</v>
      </c>
      <c r="K245" s="57">
        <f t="shared" si="24"/>
        <v>0</v>
      </c>
      <c r="L245" s="5">
        <v>0</v>
      </c>
      <c r="M245" s="78">
        <f t="shared" ref="M245:R245" si="166">L245+($S245-$L245)/7</f>
        <v>0</v>
      </c>
      <c r="N245" s="78">
        <f t="shared" si="166"/>
        <v>0</v>
      </c>
      <c r="O245" s="78">
        <f t="shared" si="166"/>
        <v>0</v>
      </c>
      <c r="P245" s="78">
        <f t="shared" si="166"/>
        <v>0</v>
      </c>
      <c r="Q245" s="78">
        <f t="shared" si="166"/>
        <v>0</v>
      </c>
      <c r="R245" s="78">
        <f t="shared" si="166"/>
        <v>0</v>
      </c>
      <c r="S245" s="60">
        <f t="shared" si="26"/>
        <v>0</v>
      </c>
      <c r="T245" s="57">
        <f t="shared" si="27"/>
        <v>0</v>
      </c>
      <c r="U245" s="60">
        <v>0</v>
      </c>
      <c r="V245" s="60">
        <f t="shared" ref="V245:AA245" si="167">U245+($AB245-$U245)/7</f>
        <v>0</v>
      </c>
      <c r="W245" s="60">
        <f t="shared" si="167"/>
        <v>0</v>
      </c>
      <c r="X245" s="60">
        <f t="shared" si="167"/>
        <v>0</v>
      </c>
      <c r="Y245" s="60">
        <f t="shared" si="167"/>
        <v>0</v>
      </c>
      <c r="Z245" s="60">
        <f t="shared" si="167"/>
        <v>0</v>
      </c>
      <c r="AA245" s="60">
        <f t="shared" si="167"/>
        <v>0</v>
      </c>
      <c r="AB245" s="60">
        <f t="shared" si="29"/>
        <v>0</v>
      </c>
      <c r="AC245" s="57">
        <f t="shared" si="30"/>
        <v>0</v>
      </c>
      <c r="AD245" s="57">
        <f t="shared" si="81"/>
        <v>0</v>
      </c>
      <c r="AE245" s="57">
        <f t="shared" si="82"/>
        <v>0</v>
      </c>
      <c r="AF245" s="57">
        <f t="shared" si="83"/>
        <v>0</v>
      </c>
      <c r="AG245" s="57">
        <f t="shared" si="84"/>
        <v>0</v>
      </c>
      <c r="AH245" s="57">
        <f t="shared" si="85"/>
        <v>0</v>
      </c>
      <c r="AI245" s="57">
        <f t="shared" si="86"/>
        <v>0</v>
      </c>
      <c r="AJ245" s="57">
        <f t="shared" si="87"/>
        <v>0</v>
      </c>
      <c r="AK245" s="57">
        <f t="shared" si="88"/>
        <v>0</v>
      </c>
      <c r="AL245" s="57">
        <f t="shared" si="31"/>
        <v>0</v>
      </c>
      <c r="AM245" s="57">
        <f t="shared" si="89"/>
        <v>0</v>
      </c>
      <c r="AN245" s="57">
        <f t="shared" si="90"/>
        <v>0</v>
      </c>
      <c r="AO245" s="57">
        <f t="shared" si="91"/>
        <v>0</v>
      </c>
      <c r="AP245" s="57">
        <f t="shared" si="92"/>
        <v>0</v>
      </c>
      <c r="AQ245" s="57">
        <f t="shared" si="93"/>
        <v>0</v>
      </c>
      <c r="AR245" s="57">
        <f t="shared" si="94"/>
        <v>0</v>
      </c>
      <c r="AS245" s="57">
        <f t="shared" si="95"/>
        <v>0</v>
      </c>
      <c r="AT245" s="57">
        <f t="shared" si="96"/>
        <v>0</v>
      </c>
      <c r="AU245" s="57">
        <f t="shared" si="32"/>
        <v>0</v>
      </c>
      <c r="AV245" s="57">
        <f t="shared" si="97"/>
        <v>0</v>
      </c>
      <c r="AW245" s="57">
        <f t="shared" si="98"/>
        <v>0</v>
      </c>
      <c r="AX245" s="57">
        <f t="shared" si="99"/>
        <v>0</v>
      </c>
      <c r="AY245" s="57">
        <f t="shared" si="100"/>
        <v>0</v>
      </c>
      <c r="AZ245" s="57">
        <f t="shared" si="101"/>
        <v>0</v>
      </c>
      <c r="BA245" s="57">
        <f t="shared" si="102"/>
        <v>0</v>
      </c>
      <c r="BB245" s="57">
        <f t="shared" si="103"/>
        <v>0</v>
      </c>
      <c r="BC245" s="57">
        <f t="shared" si="104"/>
        <v>0</v>
      </c>
      <c r="BD245" s="57">
        <f t="shared" si="33"/>
        <v>0</v>
      </c>
      <c r="BE245" s="57">
        <f t="shared" si="105"/>
        <v>0</v>
      </c>
      <c r="BF245" s="57">
        <f t="shared" si="106"/>
        <v>0</v>
      </c>
      <c r="BG245" s="57">
        <f t="shared" si="107"/>
        <v>0</v>
      </c>
      <c r="BH245" s="57">
        <f t="shared" si="108"/>
        <v>0</v>
      </c>
      <c r="BI245" s="57">
        <f t="shared" si="109"/>
        <v>0</v>
      </c>
      <c r="BJ245" s="57">
        <f t="shared" si="110"/>
        <v>0</v>
      </c>
      <c r="BK245" s="57">
        <f t="shared" si="111"/>
        <v>0</v>
      </c>
      <c r="BL245" s="57">
        <f t="shared" si="112"/>
        <v>0</v>
      </c>
      <c r="BM245" s="57">
        <f t="shared" si="34"/>
        <v>0</v>
      </c>
      <c r="BN245" s="57">
        <f t="shared" si="113"/>
        <v>0</v>
      </c>
      <c r="BO245" s="57">
        <f t="shared" si="114"/>
        <v>0</v>
      </c>
      <c r="BP245" s="57">
        <f t="shared" si="115"/>
        <v>0</v>
      </c>
      <c r="BQ245" s="57">
        <f t="shared" si="116"/>
        <v>0</v>
      </c>
      <c r="BR245" s="57">
        <f t="shared" si="117"/>
        <v>0</v>
      </c>
      <c r="BS245" s="57">
        <f t="shared" si="118"/>
        <v>0</v>
      </c>
      <c r="BT245" s="57">
        <f t="shared" si="119"/>
        <v>0</v>
      </c>
      <c r="BU245" s="57">
        <f t="shared" si="120"/>
        <v>0</v>
      </c>
      <c r="BV245" s="57">
        <f t="shared" si="35"/>
        <v>0</v>
      </c>
      <c r="BW245" s="57">
        <f t="shared" si="121"/>
        <v>0</v>
      </c>
      <c r="BX245" s="57">
        <f t="shared" si="122"/>
        <v>0</v>
      </c>
      <c r="BY245" s="57">
        <f t="shared" si="123"/>
        <v>0</v>
      </c>
      <c r="BZ245" s="57">
        <f t="shared" si="124"/>
        <v>0</v>
      </c>
      <c r="CA245" s="57">
        <f t="shared" si="125"/>
        <v>0</v>
      </c>
      <c r="CB245" s="57">
        <f t="shared" si="126"/>
        <v>0</v>
      </c>
      <c r="CC245" s="57">
        <f t="shared" si="127"/>
        <v>0</v>
      </c>
      <c r="CD245" s="57">
        <f t="shared" si="128"/>
        <v>0</v>
      </c>
      <c r="CE245" s="79">
        <v>3171.4832771046549</v>
      </c>
      <c r="CF245" s="79">
        <v>3171.4832771046549</v>
      </c>
      <c r="CG245" s="79">
        <v>3171.4832771046549</v>
      </c>
      <c r="CH245" s="79">
        <v>3171.4832771046549</v>
      </c>
      <c r="CI245" s="79">
        <v>3171.4832771046549</v>
      </c>
      <c r="CJ245" s="79">
        <v>3171.4832771046549</v>
      </c>
      <c r="CK245" s="79">
        <v>3171.4832771046549</v>
      </c>
      <c r="CL245" s="79">
        <v>3171.4832771046549</v>
      </c>
      <c r="CM245" s="79">
        <v>3171.4832771046549</v>
      </c>
    </row>
    <row r="246" spans="1:91" s="28" customFormat="1" ht="14.4" x14ac:dyDescent="0.3">
      <c r="A246" s="73" t="s">
        <v>26</v>
      </c>
      <c r="B246" s="77">
        <v>2400</v>
      </c>
      <c r="C246" s="77">
        <v>2376</v>
      </c>
      <c r="D246" s="78">
        <f t="shared" ref="D246:I246" si="168">C246+($J246-$C246)/7</f>
        <v>2409.9428571428571</v>
      </c>
      <c r="E246" s="78">
        <f t="shared" si="168"/>
        <v>2443.8857142857141</v>
      </c>
      <c r="F246" s="78">
        <f t="shared" si="168"/>
        <v>2477.8285714285712</v>
      </c>
      <c r="G246" s="78">
        <f t="shared" si="168"/>
        <v>2511.7714285714283</v>
      </c>
      <c r="H246" s="78">
        <f t="shared" si="168"/>
        <v>2545.7142857142853</v>
      </c>
      <c r="I246" s="78">
        <f t="shared" si="168"/>
        <v>2579.6571428571424</v>
      </c>
      <c r="J246" s="60">
        <f t="shared" si="23"/>
        <v>2613.6000000000004</v>
      </c>
      <c r="K246" s="57">
        <f t="shared" si="24"/>
        <v>3420</v>
      </c>
      <c r="L246" s="5">
        <v>3420</v>
      </c>
      <c r="M246" s="78">
        <f t="shared" ref="M246:R246" si="169">L246+($S246-$L246)/7</f>
        <v>3468.8571428571431</v>
      </c>
      <c r="N246" s="78">
        <f t="shared" si="169"/>
        <v>3517.7142857142862</v>
      </c>
      <c r="O246" s="78">
        <f t="shared" si="169"/>
        <v>3566.5714285714294</v>
      </c>
      <c r="P246" s="78">
        <f t="shared" si="169"/>
        <v>3615.4285714285725</v>
      </c>
      <c r="Q246" s="78">
        <f t="shared" si="169"/>
        <v>3664.2857142857156</v>
      </c>
      <c r="R246" s="78">
        <f t="shared" si="169"/>
        <v>3713.1428571428587</v>
      </c>
      <c r="S246" s="60">
        <f t="shared" si="26"/>
        <v>3762.0000000000005</v>
      </c>
      <c r="T246" s="57">
        <f t="shared" si="27"/>
        <v>958.27561299999968</v>
      </c>
      <c r="U246" s="60">
        <v>958.27561299999968</v>
      </c>
      <c r="V246" s="60">
        <f t="shared" ref="V246:AA246" si="170">U246+($AB246-$U246)/7</f>
        <v>971.96526461428539</v>
      </c>
      <c r="W246" s="60">
        <f t="shared" si="170"/>
        <v>985.6549162285711</v>
      </c>
      <c r="X246" s="60">
        <f t="shared" si="170"/>
        <v>999.3445678428568</v>
      </c>
      <c r="Y246" s="60">
        <f t="shared" si="170"/>
        <v>1013.0342194571425</v>
      </c>
      <c r="Z246" s="60">
        <f t="shared" si="170"/>
        <v>1026.7238710714282</v>
      </c>
      <c r="AA246" s="60">
        <f t="shared" si="170"/>
        <v>1040.4135226857138</v>
      </c>
      <c r="AB246" s="60">
        <f t="shared" si="29"/>
        <v>1054.1031742999996</v>
      </c>
      <c r="AC246" s="57">
        <f t="shared" si="30"/>
        <v>1920</v>
      </c>
      <c r="AD246" s="57">
        <f t="shared" si="81"/>
        <v>1900.8000000000002</v>
      </c>
      <c r="AE246" s="57">
        <f t="shared" si="82"/>
        <v>1927.9542857142858</v>
      </c>
      <c r="AF246" s="57">
        <f t="shared" si="83"/>
        <v>1955.1085714285714</v>
      </c>
      <c r="AG246" s="57">
        <f t="shared" si="84"/>
        <v>1982.262857142857</v>
      </c>
      <c r="AH246" s="57">
        <f t="shared" si="85"/>
        <v>2009.4171428571426</v>
      </c>
      <c r="AI246" s="57">
        <f t="shared" si="86"/>
        <v>2036.5714285714284</v>
      </c>
      <c r="AJ246" s="57">
        <f t="shared" si="87"/>
        <v>2063.7257142857138</v>
      </c>
      <c r="AK246" s="57">
        <f t="shared" si="88"/>
        <v>2090.8800000000006</v>
      </c>
      <c r="AL246" s="57">
        <f t="shared" si="31"/>
        <v>3078</v>
      </c>
      <c r="AM246" s="57">
        <f t="shared" si="89"/>
        <v>3078</v>
      </c>
      <c r="AN246" s="57">
        <f t="shared" si="90"/>
        <v>3121.971428571429</v>
      </c>
      <c r="AO246" s="57">
        <f t="shared" si="91"/>
        <v>3165.9428571428575</v>
      </c>
      <c r="AP246" s="57">
        <f t="shared" si="92"/>
        <v>3209.9142857142865</v>
      </c>
      <c r="AQ246" s="57">
        <f t="shared" si="93"/>
        <v>3253.8857142857155</v>
      </c>
      <c r="AR246" s="57">
        <f t="shared" si="94"/>
        <v>3297.857142857144</v>
      </c>
      <c r="AS246" s="57">
        <f t="shared" si="95"/>
        <v>3341.828571428573</v>
      </c>
      <c r="AT246" s="57">
        <f t="shared" si="96"/>
        <v>3385.8000000000006</v>
      </c>
      <c r="AU246" s="57">
        <f t="shared" si="32"/>
        <v>814.53427104999969</v>
      </c>
      <c r="AV246" s="57">
        <f t="shared" si="97"/>
        <v>814.53427104999969</v>
      </c>
      <c r="AW246" s="57">
        <f t="shared" si="98"/>
        <v>826.1704749221426</v>
      </c>
      <c r="AX246" s="57">
        <f t="shared" si="99"/>
        <v>837.8066787942854</v>
      </c>
      <c r="AY246" s="57">
        <f t="shared" si="100"/>
        <v>849.44288266642832</v>
      </c>
      <c r="AZ246" s="57">
        <f t="shared" si="101"/>
        <v>861.07908653857112</v>
      </c>
      <c r="BA246" s="57">
        <f t="shared" si="102"/>
        <v>872.71529041071392</v>
      </c>
      <c r="BB246" s="57">
        <f t="shared" si="103"/>
        <v>884.35149428285672</v>
      </c>
      <c r="BC246" s="57">
        <f t="shared" si="104"/>
        <v>895.98769815499963</v>
      </c>
      <c r="BD246" s="57">
        <f t="shared" si="33"/>
        <v>1440</v>
      </c>
      <c r="BE246" s="57">
        <f t="shared" si="105"/>
        <v>1425.6</v>
      </c>
      <c r="BF246" s="57">
        <f t="shared" si="106"/>
        <v>1445.9657142857143</v>
      </c>
      <c r="BG246" s="57">
        <f t="shared" si="107"/>
        <v>1466.3314285714284</v>
      </c>
      <c r="BH246" s="57">
        <f t="shared" si="108"/>
        <v>1486.6971428571426</v>
      </c>
      <c r="BI246" s="57">
        <f t="shared" si="109"/>
        <v>1507.062857142857</v>
      </c>
      <c r="BJ246" s="57">
        <f t="shared" si="110"/>
        <v>1527.4285714285711</v>
      </c>
      <c r="BK246" s="57">
        <f t="shared" si="111"/>
        <v>1547.7942857142855</v>
      </c>
      <c r="BL246" s="57">
        <f t="shared" si="112"/>
        <v>1568.16</v>
      </c>
      <c r="BM246" s="57">
        <f t="shared" si="34"/>
        <v>2736</v>
      </c>
      <c r="BN246" s="57">
        <f t="shared" si="113"/>
        <v>2736</v>
      </c>
      <c r="BO246" s="57">
        <f t="shared" si="114"/>
        <v>2775.0857142857149</v>
      </c>
      <c r="BP246" s="57">
        <f t="shared" si="115"/>
        <v>2814.1714285714293</v>
      </c>
      <c r="BQ246" s="57">
        <f t="shared" si="116"/>
        <v>2853.2571428571437</v>
      </c>
      <c r="BR246" s="57">
        <f t="shared" si="117"/>
        <v>2892.3428571428581</v>
      </c>
      <c r="BS246" s="57">
        <f t="shared" si="118"/>
        <v>2931.4285714285725</v>
      </c>
      <c r="BT246" s="57">
        <f t="shared" si="119"/>
        <v>2970.5142857142873</v>
      </c>
      <c r="BU246" s="57">
        <f t="shared" si="120"/>
        <v>3009.6000000000004</v>
      </c>
      <c r="BV246" s="57">
        <f t="shared" si="35"/>
        <v>670.7929290999997</v>
      </c>
      <c r="BW246" s="57">
        <f t="shared" si="121"/>
        <v>670.7929290999997</v>
      </c>
      <c r="BX246" s="57">
        <f t="shared" si="122"/>
        <v>680.3756852299997</v>
      </c>
      <c r="BY246" s="57">
        <f t="shared" si="123"/>
        <v>689.95844135999971</v>
      </c>
      <c r="BZ246" s="57">
        <f t="shared" si="124"/>
        <v>699.54119748999972</v>
      </c>
      <c r="CA246" s="57">
        <f t="shared" si="125"/>
        <v>709.12395361999972</v>
      </c>
      <c r="CB246" s="57">
        <f t="shared" si="126"/>
        <v>718.70670974999973</v>
      </c>
      <c r="CC246" s="57">
        <f t="shared" si="127"/>
        <v>728.28946587999963</v>
      </c>
      <c r="CD246" s="57">
        <f t="shared" si="128"/>
        <v>737.87222200999975</v>
      </c>
      <c r="CE246" s="79">
        <v>3424.9158249158249</v>
      </c>
      <c r="CF246" s="79">
        <v>3424.9158249158249</v>
      </c>
      <c r="CG246" s="79">
        <v>3424.9158249158249</v>
      </c>
      <c r="CH246" s="79">
        <v>3424.9158249158249</v>
      </c>
      <c r="CI246" s="79">
        <v>3424.9158249158249</v>
      </c>
      <c r="CJ246" s="79">
        <v>3424.9158249158249</v>
      </c>
      <c r="CK246" s="79">
        <v>3424.9158249158249</v>
      </c>
      <c r="CL246" s="79">
        <v>3424.9158249158249</v>
      </c>
      <c r="CM246" s="79">
        <v>3424.9158249158249</v>
      </c>
    </row>
    <row r="247" spans="1:91" s="28" customFormat="1" ht="14.4" x14ac:dyDescent="0.3">
      <c r="A247" s="24" t="s">
        <v>65</v>
      </c>
      <c r="B247" s="77">
        <v>2200</v>
      </c>
      <c r="C247" s="77">
        <v>2178</v>
      </c>
      <c r="D247" s="78">
        <f t="shared" ref="D247:I247" si="171">C247+($J247-$C247)/7</f>
        <v>2209.1142857142859</v>
      </c>
      <c r="E247" s="78">
        <f t="shared" si="171"/>
        <v>2240.2285714285717</v>
      </c>
      <c r="F247" s="78">
        <f t="shared" si="171"/>
        <v>2271.3428571428576</v>
      </c>
      <c r="G247" s="78">
        <f t="shared" si="171"/>
        <v>2302.4571428571435</v>
      </c>
      <c r="H247" s="78">
        <f t="shared" si="171"/>
        <v>2333.5714285714294</v>
      </c>
      <c r="I247" s="78">
        <f t="shared" si="171"/>
        <v>2364.6857142857152</v>
      </c>
      <c r="J247" s="60">
        <f t="shared" si="23"/>
        <v>2395.8000000000002</v>
      </c>
      <c r="K247" s="57">
        <f t="shared" si="24"/>
        <v>2520</v>
      </c>
      <c r="L247" s="5">
        <v>2520</v>
      </c>
      <c r="M247" s="78">
        <f t="shared" ref="M247:R247" si="172">L247+($S247-$L247)/7</f>
        <v>2556</v>
      </c>
      <c r="N247" s="78">
        <f t="shared" si="172"/>
        <v>2592</v>
      </c>
      <c r="O247" s="78">
        <f t="shared" si="172"/>
        <v>2628</v>
      </c>
      <c r="P247" s="78">
        <f t="shared" si="172"/>
        <v>2664</v>
      </c>
      <c r="Q247" s="78">
        <f t="shared" si="172"/>
        <v>2700</v>
      </c>
      <c r="R247" s="78">
        <f t="shared" si="172"/>
        <v>2736</v>
      </c>
      <c r="S247" s="60">
        <f t="shared" si="26"/>
        <v>2772</v>
      </c>
      <c r="T247" s="57">
        <f t="shared" si="27"/>
        <v>987.05619799999738</v>
      </c>
      <c r="U247" s="60">
        <v>987.05619799999738</v>
      </c>
      <c r="V247" s="60">
        <f t="shared" ref="V247:AA247" si="173">U247+($AB247-$U247)/7</f>
        <v>1001.1570008285688</v>
      </c>
      <c r="W247" s="60">
        <f t="shared" si="173"/>
        <v>1015.2578036571402</v>
      </c>
      <c r="X247" s="60">
        <f t="shared" si="173"/>
        <v>1029.3586064857116</v>
      </c>
      <c r="Y247" s="60">
        <f t="shared" si="173"/>
        <v>1043.459409314283</v>
      </c>
      <c r="Z247" s="60">
        <f t="shared" si="173"/>
        <v>1057.5602121428544</v>
      </c>
      <c r="AA247" s="60">
        <f t="shared" si="173"/>
        <v>1071.6610149714259</v>
      </c>
      <c r="AB247" s="60">
        <f t="shared" si="29"/>
        <v>1085.7618177999973</v>
      </c>
      <c r="AC247" s="57">
        <f t="shared" si="30"/>
        <v>1760</v>
      </c>
      <c r="AD247" s="57">
        <f t="shared" si="81"/>
        <v>1742.4</v>
      </c>
      <c r="AE247" s="57">
        <f t="shared" si="82"/>
        <v>1767.2914285714287</v>
      </c>
      <c r="AF247" s="57">
        <f t="shared" si="83"/>
        <v>1792.1828571428575</v>
      </c>
      <c r="AG247" s="57">
        <f t="shared" si="84"/>
        <v>1817.0742857142861</v>
      </c>
      <c r="AH247" s="57">
        <f t="shared" si="85"/>
        <v>1841.965714285715</v>
      </c>
      <c r="AI247" s="57">
        <f t="shared" si="86"/>
        <v>1866.8571428571436</v>
      </c>
      <c r="AJ247" s="57">
        <f t="shared" si="87"/>
        <v>1891.7485714285722</v>
      </c>
      <c r="AK247" s="57">
        <f t="shared" si="88"/>
        <v>1916.6400000000003</v>
      </c>
      <c r="AL247" s="57">
        <f t="shared" si="31"/>
        <v>2268</v>
      </c>
      <c r="AM247" s="57">
        <f t="shared" si="89"/>
        <v>2268</v>
      </c>
      <c r="AN247" s="57">
        <f t="shared" si="90"/>
        <v>2300.4</v>
      </c>
      <c r="AO247" s="57">
        <f t="shared" si="91"/>
        <v>2332.8000000000002</v>
      </c>
      <c r="AP247" s="57">
        <f t="shared" si="92"/>
        <v>2365.2000000000003</v>
      </c>
      <c r="AQ247" s="57">
        <f t="shared" si="93"/>
        <v>2397.6</v>
      </c>
      <c r="AR247" s="57">
        <f t="shared" si="94"/>
        <v>2430</v>
      </c>
      <c r="AS247" s="57">
        <f t="shared" si="95"/>
        <v>2462.4</v>
      </c>
      <c r="AT247" s="57">
        <f t="shared" si="96"/>
        <v>2494.8000000000002</v>
      </c>
      <c r="AU247" s="57">
        <f t="shared" si="32"/>
        <v>838.9977682999978</v>
      </c>
      <c r="AV247" s="57">
        <f t="shared" si="97"/>
        <v>838.9977682999978</v>
      </c>
      <c r="AW247" s="57">
        <f t="shared" si="98"/>
        <v>850.98345070428343</v>
      </c>
      <c r="AX247" s="57">
        <f t="shared" si="99"/>
        <v>862.96913310856917</v>
      </c>
      <c r="AY247" s="57">
        <f t="shared" si="100"/>
        <v>874.95481551285479</v>
      </c>
      <c r="AZ247" s="57">
        <f t="shared" si="101"/>
        <v>886.94049791714053</v>
      </c>
      <c r="BA247" s="57">
        <f t="shared" si="102"/>
        <v>898.92618032142627</v>
      </c>
      <c r="BB247" s="57">
        <f t="shared" si="103"/>
        <v>910.9118627257119</v>
      </c>
      <c r="BC247" s="57">
        <f t="shared" si="104"/>
        <v>922.89754512999764</v>
      </c>
      <c r="BD247" s="57">
        <f t="shared" si="33"/>
        <v>1320</v>
      </c>
      <c r="BE247" s="57">
        <f t="shared" si="105"/>
        <v>1306.8</v>
      </c>
      <c r="BF247" s="57">
        <f t="shared" si="106"/>
        <v>1325.4685714285715</v>
      </c>
      <c r="BG247" s="57">
        <f t="shared" si="107"/>
        <v>1344.1371428571431</v>
      </c>
      <c r="BH247" s="57">
        <f t="shared" si="108"/>
        <v>1362.8057142857144</v>
      </c>
      <c r="BI247" s="57">
        <f t="shared" si="109"/>
        <v>1381.474285714286</v>
      </c>
      <c r="BJ247" s="57">
        <f t="shared" si="110"/>
        <v>1400.1428571428576</v>
      </c>
      <c r="BK247" s="57">
        <f t="shared" si="111"/>
        <v>1418.8114285714291</v>
      </c>
      <c r="BL247" s="57">
        <f t="shared" si="112"/>
        <v>1437.48</v>
      </c>
      <c r="BM247" s="57">
        <f t="shared" si="34"/>
        <v>2016</v>
      </c>
      <c r="BN247" s="57">
        <f t="shared" si="113"/>
        <v>2016</v>
      </c>
      <c r="BO247" s="57">
        <f t="shared" si="114"/>
        <v>2044.8000000000002</v>
      </c>
      <c r="BP247" s="57">
        <f t="shared" si="115"/>
        <v>2073.6</v>
      </c>
      <c r="BQ247" s="57">
        <f t="shared" si="116"/>
        <v>2102.4</v>
      </c>
      <c r="BR247" s="57">
        <f t="shared" si="117"/>
        <v>2131.2000000000003</v>
      </c>
      <c r="BS247" s="57">
        <f t="shared" si="118"/>
        <v>2160</v>
      </c>
      <c r="BT247" s="57">
        <f t="shared" si="119"/>
        <v>2188.8000000000002</v>
      </c>
      <c r="BU247" s="57">
        <f t="shared" si="120"/>
        <v>2217.6</v>
      </c>
      <c r="BV247" s="57">
        <f t="shared" si="35"/>
        <v>690.93933859999811</v>
      </c>
      <c r="BW247" s="57">
        <f t="shared" si="121"/>
        <v>690.93933859999811</v>
      </c>
      <c r="BX247" s="57">
        <f t="shared" si="122"/>
        <v>700.80990057999816</v>
      </c>
      <c r="BY247" s="57">
        <f t="shared" si="123"/>
        <v>710.68046255999809</v>
      </c>
      <c r="BZ247" s="57">
        <f t="shared" si="124"/>
        <v>720.55102453999802</v>
      </c>
      <c r="CA247" s="57">
        <f t="shared" si="125"/>
        <v>730.42158651999807</v>
      </c>
      <c r="CB247" s="57">
        <f t="shared" si="126"/>
        <v>740.29214849999801</v>
      </c>
      <c r="CC247" s="57">
        <f t="shared" si="127"/>
        <v>750.16271047999805</v>
      </c>
      <c r="CD247" s="57">
        <f t="shared" si="128"/>
        <v>760.0332724599981</v>
      </c>
      <c r="CE247" s="79">
        <v>2500</v>
      </c>
      <c r="CF247" s="79">
        <v>2500</v>
      </c>
      <c r="CG247" s="79">
        <v>2500</v>
      </c>
      <c r="CH247" s="79">
        <v>2500</v>
      </c>
      <c r="CI247" s="79">
        <v>2500</v>
      </c>
      <c r="CJ247" s="79">
        <v>2500</v>
      </c>
      <c r="CK247" s="79">
        <v>2500</v>
      </c>
      <c r="CL247" s="79">
        <v>2500</v>
      </c>
      <c r="CM247" s="79">
        <v>2500</v>
      </c>
    </row>
    <row r="248" spans="1:91" s="28" customFormat="1" ht="14.4" x14ac:dyDescent="0.3">
      <c r="A248" s="24" t="s">
        <v>67</v>
      </c>
      <c r="B248" s="77">
        <v>2000</v>
      </c>
      <c r="C248" s="77">
        <v>1980</v>
      </c>
      <c r="D248" s="78">
        <f t="shared" ref="D248:I248" si="174">C248+($J248-$C248)/7</f>
        <v>2008.2857142857142</v>
      </c>
      <c r="E248" s="78">
        <f t="shared" si="174"/>
        <v>2036.5714285714284</v>
      </c>
      <c r="F248" s="78">
        <f t="shared" si="174"/>
        <v>2064.8571428571427</v>
      </c>
      <c r="G248" s="78">
        <f t="shared" si="174"/>
        <v>2093.1428571428569</v>
      </c>
      <c r="H248" s="78">
        <f t="shared" si="174"/>
        <v>2121.4285714285711</v>
      </c>
      <c r="I248" s="78">
        <f t="shared" si="174"/>
        <v>2149.7142857142853</v>
      </c>
      <c r="J248" s="60">
        <f t="shared" si="23"/>
        <v>2178</v>
      </c>
      <c r="K248" s="57">
        <f t="shared" si="24"/>
        <v>2700</v>
      </c>
      <c r="L248" s="5">
        <v>2700</v>
      </c>
      <c r="M248" s="78">
        <f t="shared" ref="M248:R248" si="175">L248+($S248-$L248)/7</f>
        <v>2738.5714285714284</v>
      </c>
      <c r="N248" s="78">
        <f t="shared" si="175"/>
        <v>2777.1428571428569</v>
      </c>
      <c r="O248" s="78">
        <f t="shared" si="175"/>
        <v>2815.7142857142853</v>
      </c>
      <c r="P248" s="78">
        <f t="shared" si="175"/>
        <v>2854.2857142857138</v>
      </c>
      <c r="Q248" s="78">
        <f t="shared" si="175"/>
        <v>2892.8571428571422</v>
      </c>
      <c r="R248" s="78">
        <f t="shared" si="175"/>
        <v>2931.4285714285706</v>
      </c>
      <c r="S248" s="60">
        <f t="shared" si="26"/>
        <v>2970.0000000000005</v>
      </c>
      <c r="T248" s="57">
        <f t="shared" si="27"/>
        <v>1019.1971330000006</v>
      </c>
      <c r="U248" s="60">
        <v>1019.1971330000006</v>
      </c>
      <c r="V248" s="60">
        <f t="shared" ref="V248:AA248" si="176">U248+($AB248-$U248)/7</f>
        <v>1033.7570920428577</v>
      </c>
      <c r="W248" s="60">
        <f t="shared" si="176"/>
        <v>1048.3170510857149</v>
      </c>
      <c r="X248" s="60">
        <f t="shared" si="176"/>
        <v>1062.877010128572</v>
      </c>
      <c r="Y248" s="60">
        <f t="shared" si="176"/>
        <v>1077.4369691714292</v>
      </c>
      <c r="Z248" s="60">
        <f t="shared" si="176"/>
        <v>1091.9969282142863</v>
      </c>
      <c r="AA248" s="60">
        <f t="shared" si="176"/>
        <v>1106.5568872571434</v>
      </c>
      <c r="AB248" s="60">
        <f t="shared" si="29"/>
        <v>1121.1168463000008</v>
      </c>
      <c r="AC248" s="57">
        <f t="shared" si="30"/>
        <v>1600</v>
      </c>
      <c r="AD248" s="57">
        <f t="shared" si="81"/>
        <v>1584</v>
      </c>
      <c r="AE248" s="57">
        <f t="shared" si="82"/>
        <v>1606.6285714285714</v>
      </c>
      <c r="AF248" s="57">
        <f t="shared" si="83"/>
        <v>1629.2571428571428</v>
      </c>
      <c r="AG248" s="57">
        <f t="shared" si="84"/>
        <v>1651.8857142857141</v>
      </c>
      <c r="AH248" s="57">
        <f t="shared" si="85"/>
        <v>1674.5142857142855</v>
      </c>
      <c r="AI248" s="57">
        <f t="shared" si="86"/>
        <v>1697.1428571428569</v>
      </c>
      <c r="AJ248" s="57">
        <f t="shared" si="87"/>
        <v>1719.7714285714283</v>
      </c>
      <c r="AK248" s="57">
        <f t="shared" si="88"/>
        <v>1742.4</v>
      </c>
      <c r="AL248" s="57">
        <f t="shared" si="31"/>
        <v>2430</v>
      </c>
      <c r="AM248" s="57">
        <f t="shared" si="89"/>
        <v>2430</v>
      </c>
      <c r="AN248" s="57">
        <f t="shared" si="90"/>
        <v>2464.7142857142858</v>
      </c>
      <c r="AO248" s="57">
        <f t="shared" si="91"/>
        <v>2499.4285714285711</v>
      </c>
      <c r="AP248" s="57">
        <f t="shared" si="92"/>
        <v>2534.1428571428569</v>
      </c>
      <c r="AQ248" s="57">
        <f t="shared" si="93"/>
        <v>2568.8571428571427</v>
      </c>
      <c r="AR248" s="57">
        <f t="shared" si="94"/>
        <v>2603.571428571428</v>
      </c>
      <c r="AS248" s="57">
        <f t="shared" si="95"/>
        <v>2638.2857142857138</v>
      </c>
      <c r="AT248" s="57">
        <f t="shared" si="96"/>
        <v>2673.0000000000005</v>
      </c>
      <c r="AU248" s="57">
        <f t="shared" si="32"/>
        <v>866.31756305000044</v>
      </c>
      <c r="AV248" s="57">
        <f t="shared" si="97"/>
        <v>866.31756305000044</v>
      </c>
      <c r="AW248" s="57">
        <f t="shared" si="98"/>
        <v>878.69352823642907</v>
      </c>
      <c r="AX248" s="57">
        <f t="shared" si="99"/>
        <v>891.06949342285759</v>
      </c>
      <c r="AY248" s="57">
        <f t="shared" si="100"/>
        <v>903.44545860928622</v>
      </c>
      <c r="AZ248" s="57">
        <f t="shared" si="101"/>
        <v>915.82142379571474</v>
      </c>
      <c r="BA248" s="57">
        <f t="shared" si="102"/>
        <v>928.19738898214337</v>
      </c>
      <c r="BB248" s="57">
        <f t="shared" si="103"/>
        <v>940.57335416857188</v>
      </c>
      <c r="BC248" s="57">
        <f t="shared" si="104"/>
        <v>952.94931935500063</v>
      </c>
      <c r="BD248" s="57">
        <f t="shared" si="33"/>
        <v>1200</v>
      </c>
      <c r="BE248" s="57">
        <f t="shared" si="105"/>
        <v>1188</v>
      </c>
      <c r="BF248" s="57">
        <f t="shared" si="106"/>
        <v>1204.9714285714285</v>
      </c>
      <c r="BG248" s="57">
        <f t="shared" si="107"/>
        <v>1221.9428571428571</v>
      </c>
      <c r="BH248" s="57">
        <f t="shared" si="108"/>
        <v>1238.9142857142856</v>
      </c>
      <c r="BI248" s="57">
        <f t="shared" si="109"/>
        <v>1255.8857142857141</v>
      </c>
      <c r="BJ248" s="57">
        <f t="shared" si="110"/>
        <v>1272.8571428571427</v>
      </c>
      <c r="BK248" s="57">
        <f t="shared" si="111"/>
        <v>1289.8285714285712</v>
      </c>
      <c r="BL248" s="57">
        <f t="shared" si="112"/>
        <v>1306.8</v>
      </c>
      <c r="BM248" s="57">
        <f t="shared" si="34"/>
        <v>2160</v>
      </c>
      <c r="BN248" s="57">
        <f t="shared" si="113"/>
        <v>2160</v>
      </c>
      <c r="BO248" s="57">
        <f t="shared" si="114"/>
        <v>2190.8571428571427</v>
      </c>
      <c r="BP248" s="57">
        <f t="shared" si="115"/>
        <v>2221.7142857142858</v>
      </c>
      <c r="BQ248" s="57">
        <f t="shared" si="116"/>
        <v>2252.5714285714284</v>
      </c>
      <c r="BR248" s="57">
        <f t="shared" si="117"/>
        <v>2283.4285714285711</v>
      </c>
      <c r="BS248" s="57">
        <f t="shared" si="118"/>
        <v>2314.2857142857138</v>
      </c>
      <c r="BT248" s="57">
        <f t="shared" si="119"/>
        <v>2345.1428571428564</v>
      </c>
      <c r="BU248" s="57">
        <f t="shared" si="120"/>
        <v>2376.0000000000005</v>
      </c>
      <c r="BV248" s="57">
        <f t="shared" si="35"/>
        <v>713.43799310000031</v>
      </c>
      <c r="BW248" s="57">
        <f t="shared" si="121"/>
        <v>713.43799310000031</v>
      </c>
      <c r="BX248" s="57">
        <f t="shared" si="122"/>
        <v>723.62996443000031</v>
      </c>
      <c r="BY248" s="57">
        <f t="shared" si="123"/>
        <v>733.82193576000031</v>
      </c>
      <c r="BZ248" s="57">
        <f t="shared" si="124"/>
        <v>744.01390709000032</v>
      </c>
      <c r="CA248" s="57">
        <f t="shared" si="125"/>
        <v>754.20587842000032</v>
      </c>
      <c r="CB248" s="57">
        <f t="shared" si="126"/>
        <v>764.39784975000032</v>
      </c>
      <c r="CC248" s="57">
        <f t="shared" si="127"/>
        <v>774.58982108000032</v>
      </c>
      <c r="CD248" s="57">
        <f t="shared" si="128"/>
        <v>784.78179241000055</v>
      </c>
      <c r="CE248" s="79">
        <v>3300.970873786408</v>
      </c>
      <c r="CF248" s="79">
        <v>3300.970873786408</v>
      </c>
      <c r="CG248" s="79">
        <v>3300.970873786408</v>
      </c>
      <c r="CH248" s="79">
        <v>3300.970873786408</v>
      </c>
      <c r="CI248" s="79">
        <v>3300.970873786408</v>
      </c>
      <c r="CJ248" s="79">
        <v>3300.970873786408</v>
      </c>
      <c r="CK248" s="79">
        <v>3300.970873786408</v>
      </c>
      <c r="CL248" s="79">
        <v>3300.970873786408</v>
      </c>
      <c r="CM248" s="79">
        <v>3300.970873786408</v>
      </c>
    </row>
    <row r="249" spans="1:91" s="28" customFormat="1" ht="14.4" x14ac:dyDescent="0.3">
      <c r="A249" s="24" t="s">
        <v>66</v>
      </c>
      <c r="B249" s="77">
        <v>2100</v>
      </c>
      <c r="C249" s="77">
        <v>2079</v>
      </c>
      <c r="D249" s="78">
        <f t="shared" ref="D249:I249" si="177">C249+($J249-$C249)/7</f>
        <v>2108.6999999999998</v>
      </c>
      <c r="E249" s="78">
        <f t="shared" si="177"/>
        <v>2138.3999999999996</v>
      </c>
      <c r="F249" s="78">
        <f t="shared" si="177"/>
        <v>2168.0999999999995</v>
      </c>
      <c r="G249" s="78">
        <f t="shared" si="177"/>
        <v>2197.7999999999993</v>
      </c>
      <c r="H249" s="78">
        <f t="shared" si="177"/>
        <v>2227.4999999999991</v>
      </c>
      <c r="I249" s="78">
        <f t="shared" si="177"/>
        <v>2257.1999999999989</v>
      </c>
      <c r="J249" s="60">
        <f t="shared" si="23"/>
        <v>2286.9</v>
      </c>
      <c r="K249" s="57">
        <f t="shared" si="24"/>
        <v>2610</v>
      </c>
      <c r="L249" s="5">
        <v>2610</v>
      </c>
      <c r="M249" s="78">
        <f t="shared" ref="M249:R249" si="178">L249+($S249-$L249)/7</f>
        <v>2647.2857142857142</v>
      </c>
      <c r="N249" s="78">
        <f t="shared" si="178"/>
        <v>2684.5714285714284</v>
      </c>
      <c r="O249" s="78">
        <f t="shared" si="178"/>
        <v>2721.8571428571427</v>
      </c>
      <c r="P249" s="78">
        <f t="shared" si="178"/>
        <v>2759.1428571428569</v>
      </c>
      <c r="Q249" s="78">
        <f t="shared" si="178"/>
        <v>2796.4285714285711</v>
      </c>
      <c r="R249" s="78">
        <f t="shared" si="178"/>
        <v>2833.7142857142853</v>
      </c>
      <c r="S249" s="60">
        <f t="shared" si="26"/>
        <v>2871.0000000000005</v>
      </c>
      <c r="T249" s="57">
        <f t="shared" si="27"/>
        <v>979.08077899999762</v>
      </c>
      <c r="U249" s="60">
        <v>979.08077899999762</v>
      </c>
      <c r="V249" s="60">
        <f t="shared" ref="V249:AA249" si="179">U249+($AB249-$U249)/7</f>
        <v>993.06764727142615</v>
      </c>
      <c r="W249" s="60">
        <f t="shared" si="179"/>
        <v>1007.0545155428547</v>
      </c>
      <c r="X249" s="60">
        <f t="shared" si="179"/>
        <v>1021.0413838142832</v>
      </c>
      <c r="Y249" s="60">
        <f t="shared" si="179"/>
        <v>1035.0282520857118</v>
      </c>
      <c r="Z249" s="60">
        <f t="shared" si="179"/>
        <v>1049.0151203571404</v>
      </c>
      <c r="AA249" s="60">
        <f t="shared" si="179"/>
        <v>1063.0019886285691</v>
      </c>
      <c r="AB249" s="60">
        <f t="shared" si="29"/>
        <v>1076.9888568999975</v>
      </c>
      <c r="AC249" s="57">
        <f t="shared" si="30"/>
        <v>1680</v>
      </c>
      <c r="AD249" s="57">
        <f t="shared" si="81"/>
        <v>1663.2</v>
      </c>
      <c r="AE249" s="57">
        <f t="shared" si="82"/>
        <v>1686.96</v>
      </c>
      <c r="AF249" s="57">
        <f t="shared" si="83"/>
        <v>1710.7199999999998</v>
      </c>
      <c r="AG249" s="57">
        <f t="shared" si="84"/>
        <v>1734.4799999999996</v>
      </c>
      <c r="AH249" s="57">
        <f t="shared" si="85"/>
        <v>1758.2399999999996</v>
      </c>
      <c r="AI249" s="57">
        <f t="shared" si="86"/>
        <v>1781.9999999999993</v>
      </c>
      <c r="AJ249" s="57">
        <f t="shared" si="87"/>
        <v>1805.7599999999993</v>
      </c>
      <c r="AK249" s="57">
        <f t="shared" si="88"/>
        <v>1829.5200000000002</v>
      </c>
      <c r="AL249" s="57">
        <f t="shared" si="31"/>
        <v>2349</v>
      </c>
      <c r="AM249" s="57">
        <f t="shared" si="89"/>
        <v>2349</v>
      </c>
      <c r="AN249" s="57">
        <f t="shared" si="90"/>
        <v>2382.5571428571429</v>
      </c>
      <c r="AO249" s="57">
        <f t="shared" si="91"/>
        <v>2416.1142857142859</v>
      </c>
      <c r="AP249" s="57">
        <f t="shared" si="92"/>
        <v>2449.6714285714284</v>
      </c>
      <c r="AQ249" s="57">
        <f t="shared" si="93"/>
        <v>2483.2285714285713</v>
      </c>
      <c r="AR249" s="57">
        <f t="shared" si="94"/>
        <v>2516.7857142857142</v>
      </c>
      <c r="AS249" s="57">
        <f t="shared" si="95"/>
        <v>2550.3428571428567</v>
      </c>
      <c r="AT249" s="57">
        <f t="shared" si="96"/>
        <v>2583.9000000000005</v>
      </c>
      <c r="AU249" s="57">
        <f t="shared" si="32"/>
        <v>832.21866214999795</v>
      </c>
      <c r="AV249" s="57">
        <f t="shared" si="97"/>
        <v>832.21866214999795</v>
      </c>
      <c r="AW249" s="57">
        <f t="shared" si="98"/>
        <v>844.10750018071224</v>
      </c>
      <c r="AX249" s="57">
        <f t="shared" si="99"/>
        <v>855.99633821142652</v>
      </c>
      <c r="AY249" s="57">
        <f t="shared" si="100"/>
        <v>867.88517624214069</v>
      </c>
      <c r="AZ249" s="57">
        <f t="shared" si="101"/>
        <v>879.77401427285497</v>
      </c>
      <c r="BA249" s="57">
        <f t="shared" si="102"/>
        <v>891.66285230356937</v>
      </c>
      <c r="BB249" s="57">
        <f t="shared" si="103"/>
        <v>903.55169033428365</v>
      </c>
      <c r="BC249" s="57">
        <f t="shared" si="104"/>
        <v>915.44052836499782</v>
      </c>
      <c r="BD249" s="57">
        <f t="shared" si="33"/>
        <v>1260</v>
      </c>
      <c r="BE249" s="57">
        <f t="shared" si="105"/>
        <v>1247.3999999999999</v>
      </c>
      <c r="BF249" s="57">
        <f t="shared" si="106"/>
        <v>1265.2199999999998</v>
      </c>
      <c r="BG249" s="57">
        <f t="shared" si="107"/>
        <v>1283.0399999999997</v>
      </c>
      <c r="BH249" s="57">
        <f t="shared" si="108"/>
        <v>1300.8599999999997</v>
      </c>
      <c r="BI249" s="57">
        <f t="shared" si="109"/>
        <v>1318.6799999999996</v>
      </c>
      <c r="BJ249" s="57">
        <f t="shared" si="110"/>
        <v>1336.4999999999993</v>
      </c>
      <c r="BK249" s="57">
        <f t="shared" si="111"/>
        <v>1354.3199999999993</v>
      </c>
      <c r="BL249" s="57">
        <f t="shared" si="112"/>
        <v>1372.14</v>
      </c>
      <c r="BM249" s="57">
        <f t="shared" si="34"/>
        <v>2088</v>
      </c>
      <c r="BN249" s="57">
        <f t="shared" si="113"/>
        <v>2088</v>
      </c>
      <c r="BO249" s="57">
        <f t="shared" si="114"/>
        <v>2117.8285714285716</v>
      </c>
      <c r="BP249" s="57">
        <f t="shared" si="115"/>
        <v>2147.6571428571428</v>
      </c>
      <c r="BQ249" s="57">
        <f t="shared" si="116"/>
        <v>2177.485714285714</v>
      </c>
      <c r="BR249" s="57">
        <f t="shared" si="117"/>
        <v>2207.3142857142857</v>
      </c>
      <c r="BS249" s="57">
        <f t="shared" si="118"/>
        <v>2237.1428571428569</v>
      </c>
      <c r="BT249" s="57">
        <f t="shared" si="119"/>
        <v>2266.9714285714285</v>
      </c>
      <c r="BU249" s="57">
        <f t="shared" si="120"/>
        <v>2296.8000000000006</v>
      </c>
      <c r="BV249" s="57">
        <f t="shared" si="35"/>
        <v>685.35654529999829</v>
      </c>
      <c r="BW249" s="57">
        <f t="shared" si="121"/>
        <v>685.35654529999829</v>
      </c>
      <c r="BX249" s="57">
        <f t="shared" si="122"/>
        <v>695.14735308999832</v>
      </c>
      <c r="BY249" s="57">
        <f t="shared" si="123"/>
        <v>704.93816087999824</v>
      </c>
      <c r="BZ249" s="57">
        <f t="shared" si="124"/>
        <v>714.72896866999827</v>
      </c>
      <c r="CA249" s="57">
        <f t="shared" si="125"/>
        <v>724.51977645999818</v>
      </c>
      <c r="CB249" s="57">
        <f t="shared" si="126"/>
        <v>734.31058424999821</v>
      </c>
      <c r="CC249" s="57">
        <f t="shared" si="127"/>
        <v>744.10139203999825</v>
      </c>
      <c r="CD249" s="57">
        <f t="shared" si="128"/>
        <v>753.89219982999816</v>
      </c>
      <c r="CE249" s="79">
        <v>1863.1857237276934</v>
      </c>
      <c r="CF249" s="79">
        <v>1863.1857237276934</v>
      </c>
      <c r="CG249" s="79">
        <v>1863.1857237276934</v>
      </c>
      <c r="CH249" s="79">
        <v>1863.1857237276934</v>
      </c>
      <c r="CI249" s="79">
        <v>1863.1857237276934</v>
      </c>
      <c r="CJ249" s="79">
        <v>1863.1857237276934</v>
      </c>
      <c r="CK249" s="79">
        <v>1863.1857237276934</v>
      </c>
      <c r="CL249" s="79">
        <v>1863.1857237276934</v>
      </c>
      <c r="CM249" s="79">
        <v>1863.1857237276934</v>
      </c>
    </row>
    <row r="250" spans="1:91" s="28" customFormat="1" ht="14.4" x14ac:dyDescent="0.3">
      <c r="A250" s="24" t="s">
        <v>64</v>
      </c>
      <c r="B250" s="57">
        <v>0</v>
      </c>
      <c r="C250" s="77">
        <v>0</v>
      </c>
      <c r="D250" s="78">
        <f t="shared" ref="D250:I250" si="180">C250+($J250-$C250)/7</f>
        <v>0</v>
      </c>
      <c r="E250" s="78">
        <f t="shared" si="180"/>
        <v>0</v>
      </c>
      <c r="F250" s="78">
        <f t="shared" si="180"/>
        <v>0</v>
      </c>
      <c r="G250" s="78">
        <f t="shared" si="180"/>
        <v>0</v>
      </c>
      <c r="H250" s="78">
        <f t="shared" si="180"/>
        <v>0</v>
      </c>
      <c r="I250" s="78">
        <f t="shared" si="180"/>
        <v>0</v>
      </c>
      <c r="J250" s="60">
        <f t="shared" si="23"/>
        <v>0</v>
      </c>
      <c r="K250" s="57">
        <f t="shared" si="24"/>
        <v>0</v>
      </c>
      <c r="L250" s="5">
        <v>0</v>
      </c>
      <c r="M250" s="78">
        <f t="shared" ref="M250:R250" si="181">L250+($S250-$L250)/7</f>
        <v>0</v>
      </c>
      <c r="N250" s="78">
        <f t="shared" si="181"/>
        <v>0</v>
      </c>
      <c r="O250" s="78">
        <f t="shared" si="181"/>
        <v>0</v>
      </c>
      <c r="P250" s="78">
        <f t="shared" si="181"/>
        <v>0</v>
      </c>
      <c r="Q250" s="78">
        <f t="shared" si="181"/>
        <v>0</v>
      </c>
      <c r="R250" s="78">
        <f t="shared" si="181"/>
        <v>0</v>
      </c>
      <c r="S250" s="60">
        <f t="shared" si="26"/>
        <v>0</v>
      </c>
      <c r="T250" s="57">
        <f t="shared" si="27"/>
        <v>0</v>
      </c>
      <c r="U250" s="60">
        <v>0</v>
      </c>
      <c r="V250" s="60">
        <f t="shared" ref="V250:AA250" si="182">U250+($AB250-$U250)/7</f>
        <v>0</v>
      </c>
      <c r="W250" s="60">
        <f t="shared" si="182"/>
        <v>0</v>
      </c>
      <c r="X250" s="60">
        <f t="shared" si="182"/>
        <v>0</v>
      </c>
      <c r="Y250" s="60">
        <f t="shared" si="182"/>
        <v>0</v>
      </c>
      <c r="Z250" s="60">
        <f t="shared" si="182"/>
        <v>0</v>
      </c>
      <c r="AA250" s="60">
        <f t="shared" si="182"/>
        <v>0</v>
      </c>
      <c r="AB250" s="60">
        <f t="shared" si="29"/>
        <v>0</v>
      </c>
      <c r="AC250" s="57">
        <f t="shared" si="30"/>
        <v>0</v>
      </c>
      <c r="AD250" s="57">
        <f t="shared" si="81"/>
        <v>0</v>
      </c>
      <c r="AE250" s="57">
        <f t="shared" si="82"/>
        <v>0</v>
      </c>
      <c r="AF250" s="57">
        <f t="shared" si="83"/>
        <v>0</v>
      </c>
      <c r="AG250" s="57">
        <f t="shared" si="84"/>
        <v>0</v>
      </c>
      <c r="AH250" s="57">
        <f t="shared" si="85"/>
        <v>0</v>
      </c>
      <c r="AI250" s="57">
        <f t="shared" si="86"/>
        <v>0</v>
      </c>
      <c r="AJ250" s="57">
        <f t="shared" si="87"/>
        <v>0</v>
      </c>
      <c r="AK250" s="57">
        <f t="shared" si="88"/>
        <v>0</v>
      </c>
      <c r="AL250" s="57">
        <f t="shared" si="31"/>
        <v>0</v>
      </c>
      <c r="AM250" s="57">
        <f t="shared" si="89"/>
        <v>0</v>
      </c>
      <c r="AN250" s="57">
        <f t="shared" si="90"/>
        <v>0</v>
      </c>
      <c r="AO250" s="57">
        <f t="shared" si="91"/>
        <v>0</v>
      </c>
      <c r="AP250" s="57">
        <f t="shared" si="92"/>
        <v>0</v>
      </c>
      <c r="AQ250" s="57">
        <f t="shared" si="93"/>
        <v>0</v>
      </c>
      <c r="AR250" s="57">
        <f t="shared" si="94"/>
        <v>0</v>
      </c>
      <c r="AS250" s="57">
        <f t="shared" si="95"/>
        <v>0</v>
      </c>
      <c r="AT250" s="57">
        <f t="shared" si="96"/>
        <v>0</v>
      </c>
      <c r="AU250" s="57">
        <f t="shared" si="32"/>
        <v>0</v>
      </c>
      <c r="AV250" s="57">
        <f t="shared" si="97"/>
        <v>0</v>
      </c>
      <c r="AW250" s="57">
        <f t="shared" si="98"/>
        <v>0</v>
      </c>
      <c r="AX250" s="57">
        <f t="shared" si="99"/>
        <v>0</v>
      </c>
      <c r="AY250" s="57">
        <f t="shared" si="100"/>
        <v>0</v>
      </c>
      <c r="AZ250" s="57">
        <f t="shared" si="101"/>
        <v>0</v>
      </c>
      <c r="BA250" s="57">
        <f t="shared" si="102"/>
        <v>0</v>
      </c>
      <c r="BB250" s="57">
        <f t="shared" si="103"/>
        <v>0</v>
      </c>
      <c r="BC250" s="57">
        <f t="shared" si="104"/>
        <v>0</v>
      </c>
      <c r="BD250" s="57">
        <f t="shared" si="33"/>
        <v>0</v>
      </c>
      <c r="BE250" s="57">
        <f t="shared" si="105"/>
        <v>0</v>
      </c>
      <c r="BF250" s="57">
        <f t="shared" si="106"/>
        <v>0</v>
      </c>
      <c r="BG250" s="57">
        <f t="shared" si="107"/>
        <v>0</v>
      </c>
      <c r="BH250" s="57">
        <f t="shared" si="108"/>
        <v>0</v>
      </c>
      <c r="BI250" s="57">
        <f t="shared" si="109"/>
        <v>0</v>
      </c>
      <c r="BJ250" s="57">
        <f t="shared" si="110"/>
        <v>0</v>
      </c>
      <c r="BK250" s="57">
        <f t="shared" si="111"/>
        <v>0</v>
      </c>
      <c r="BL250" s="57">
        <f t="shared" si="112"/>
        <v>0</v>
      </c>
      <c r="BM250" s="57">
        <f t="shared" si="34"/>
        <v>0</v>
      </c>
      <c r="BN250" s="57">
        <f t="shared" si="113"/>
        <v>0</v>
      </c>
      <c r="BO250" s="57">
        <f t="shared" si="114"/>
        <v>0</v>
      </c>
      <c r="BP250" s="57">
        <f t="shared" si="115"/>
        <v>0</v>
      </c>
      <c r="BQ250" s="57">
        <f t="shared" si="116"/>
        <v>0</v>
      </c>
      <c r="BR250" s="57">
        <f t="shared" si="117"/>
        <v>0</v>
      </c>
      <c r="BS250" s="57">
        <f t="shared" si="118"/>
        <v>0</v>
      </c>
      <c r="BT250" s="57">
        <f t="shared" si="119"/>
        <v>0</v>
      </c>
      <c r="BU250" s="57">
        <f t="shared" si="120"/>
        <v>0</v>
      </c>
      <c r="BV250" s="57">
        <f t="shared" si="35"/>
        <v>0</v>
      </c>
      <c r="BW250" s="57">
        <f t="shared" si="121"/>
        <v>0</v>
      </c>
      <c r="BX250" s="57">
        <f t="shared" si="122"/>
        <v>0</v>
      </c>
      <c r="BY250" s="57">
        <f t="shared" si="123"/>
        <v>0</v>
      </c>
      <c r="BZ250" s="57">
        <f t="shared" si="124"/>
        <v>0</v>
      </c>
      <c r="CA250" s="57">
        <f t="shared" si="125"/>
        <v>0</v>
      </c>
      <c r="CB250" s="57">
        <f t="shared" si="126"/>
        <v>0</v>
      </c>
      <c r="CC250" s="57">
        <f t="shared" si="127"/>
        <v>0</v>
      </c>
      <c r="CD250" s="57">
        <f t="shared" si="128"/>
        <v>0</v>
      </c>
      <c r="CE250" s="79">
        <v>3171.4832771046549</v>
      </c>
      <c r="CF250" s="79">
        <v>3171.4832771046549</v>
      </c>
      <c r="CG250" s="79">
        <v>3171.4832771046549</v>
      </c>
      <c r="CH250" s="79">
        <v>3171.4832771046549</v>
      </c>
      <c r="CI250" s="79">
        <v>3171.4832771046549</v>
      </c>
      <c r="CJ250" s="79">
        <v>3171.4832771046549</v>
      </c>
      <c r="CK250" s="79">
        <v>3171.4832771046549</v>
      </c>
      <c r="CL250" s="79">
        <v>3171.4832771046549</v>
      </c>
      <c r="CM250" s="79">
        <v>3171.4832771046549</v>
      </c>
    </row>
    <row r="251" spans="1:91" s="28" customFormat="1" ht="14.4" x14ac:dyDescent="0.3">
      <c r="A251" s="24" t="s">
        <v>68</v>
      </c>
      <c r="B251" s="57">
        <v>0</v>
      </c>
      <c r="C251" s="77">
        <v>0</v>
      </c>
      <c r="D251" s="78">
        <f t="shared" ref="D251:I251" si="183">C251+($J251-$C251)/7</f>
        <v>0</v>
      </c>
      <c r="E251" s="78">
        <f t="shared" si="183"/>
        <v>0</v>
      </c>
      <c r="F251" s="78">
        <f t="shared" si="183"/>
        <v>0</v>
      </c>
      <c r="G251" s="78">
        <f t="shared" si="183"/>
        <v>0</v>
      </c>
      <c r="H251" s="78">
        <f t="shared" si="183"/>
        <v>0</v>
      </c>
      <c r="I251" s="78">
        <f t="shared" si="183"/>
        <v>0</v>
      </c>
      <c r="J251" s="60">
        <f t="shared" si="23"/>
        <v>0</v>
      </c>
      <c r="K251" s="57">
        <f t="shared" si="24"/>
        <v>0</v>
      </c>
      <c r="L251" s="5">
        <v>0</v>
      </c>
      <c r="M251" s="78">
        <f t="shared" ref="M251:R251" si="184">L251+($S251-$L251)/7</f>
        <v>0</v>
      </c>
      <c r="N251" s="78">
        <f t="shared" si="184"/>
        <v>0</v>
      </c>
      <c r="O251" s="78">
        <f t="shared" si="184"/>
        <v>0</v>
      </c>
      <c r="P251" s="78">
        <f t="shared" si="184"/>
        <v>0</v>
      </c>
      <c r="Q251" s="78">
        <f t="shared" si="184"/>
        <v>0</v>
      </c>
      <c r="R251" s="78">
        <f t="shared" si="184"/>
        <v>0</v>
      </c>
      <c r="S251" s="60">
        <f t="shared" si="26"/>
        <v>0</v>
      </c>
      <c r="T251" s="57">
        <f t="shared" si="27"/>
        <v>0</v>
      </c>
      <c r="U251" s="81">
        <v>0</v>
      </c>
      <c r="V251" s="60">
        <f t="shared" ref="V251:AA251" si="185">U251+($AB251-$U251)/7</f>
        <v>0</v>
      </c>
      <c r="W251" s="60">
        <f t="shared" si="185"/>
        <v>0</v>
      </c>
      <c r="X251" s="60">
        <f t="shared" si="185"/>
        <v>0</v>
      </c>
      <c r="Y251" s="60">
        <f t="shared" si="185"/>
        <v>0</v>
      </c>
      <c r="Z251" s="60">
        <f t="shared" si="185"/>
        <v>0</v>
      </c>
      <c r="AA251" s="60">
        <f t="shared" si="185"/>
        <v>0</v>
      </c>
      <c r="AB251" s="60">
        <f t="shared" si="29"/>
        <v>0</v>
      </c>
      <c r="AC251" s="57">
        <f t="shared" si="30"/>
        <v>0</v>
      </c>
      <c r="AD251" s="57">
        <f t="shared" si="81"/>
        <v>0</v>
      </c>
      <c r="AE251" s="57">
        <f t="shared" si="82"/>
        <v>0</v>
      </c>
      <c r="AF251" s="57">
        <f t="shared" si="83"/>
        <v>0</v>
      </c>
      <c r="AG251" s="57">
        <f t="shared" si="84"/>
        <v>0</v>
      </c>
      <c r="AH251" s="57">
        <f t="shared" si="85"/>
        <v>0</v>
      </c>
      <c r="AI251" s="57">
        <f t="shared" si="86"/>
        <v>0</v>
      </c>
      <c r="AJ251" s="57">
        <f t="shared" si="87"/>
        <v>0</v>
      </c>
      <c r="AK251" s="57">
        <f t="shared" si="88"/>
        <v>0</v>
      </c>
      <c r="AL251" s="57">
        <f t="shared" si="31"/>
        <v>0</v>
      </c>
      <c r="AM251" s="57">
        <f t="shared" si="89"/>
        <v>0</v>
      </c>
      <c r="AN251" s="57">
        <f t="shared" si="90"/>
        <v>0</v>
      </c>
      <c r="AO251" s="57">
        <f t="shared" si="91"/>
        <v>0</v>
      </c>
      <c r="AP251" s="57">
        <f t="shared" si="92"/>
        <v>0</v>
      </c>
      <c r="AQ251" s="57">
        <f t="shared" si="93"/>
        <v>0</v>
      </c>
      <c r="AR251" s="57">
        <f t="shared" si="94"/>
        <v>0</v>
      </c>
      <c r="AS251" s="57">
        <f t="shared" si="95"/>
        <v>0</v>
      </c>
      <c r="AT251" s="57">
        <f t="shared" si="96"/>
        <v>0</v>
      </c>
      <c r="AU251" s="57">
        <f t="shared" si="32"/>
        <v>0</v>
      </c>
      <c r="AV251" s="57">
        <f t="shared" si="97"/>
        <v>0</v>
      </c>
      <c r="AW251" s="57">
        <f t="shared" si="98"/>
        <v>0</v>
      </c>
      <c r="AX251" s="57">
        <f t="shared" si="99"/>
        <v>0</v>
      </c>
      <c r="AY251" s="57">
        <f t="shared" si="100"/>
        <v>0</v>
      </c>
      <c r="AZ251" s="57">
        <f t="shared" si="101"/>
        <v>0</v>
      </c>
      <c r="BA251" s="57">
        <f t="shared" si="102"/>
        <v>0</v>
      </c>
      <c r="BB251" s="57">
        <f t="shared" si="103"/>
        <v>0</v>
      </c>
      <c r="BC251" s="57">
        <f t="shared" si="104"/>
        <v>0</v>
      </c>
      <c r="BD251" s="57">
        <f t="shared" si="33"/>
        <v>0</v>
      </c>
      <c r="BE251" s="57">
        <f t="shared" si="105"/>
        <v>0</v>
      </c>
      <c r="BF251" s="57">
        <f t="shared" si="106"/>
        <v>0</v>
      </c>
      <c r="BG251" s="57">
        <f t="shared" si="107"/>
        <v>0</v>
      </c>
      <c r="BH251" s="57">
        <f t="shared" si="108"/>
        <v>0</v>
      </c>
      <c r="BI251" s="57">
        <f t="shared" si="109"/>
        <v>0</v>
      </c>
      <c r="BJ251" s="57">
        <f t="shared" si="110"/>
        <v>0</v>
      </c>
      <c r="BK251" s="57">
        <f t="shared" si="111"/>
        <v>0</v>
      </c>
      <c r="BL251" s="57">
        <f t="shared" si="112"/>
        <v>0</v>
      </c>
      <c r="BM251" s="57">
        <f t="shared" si="34"/>
        <v>0</v>
      </c>
      <c r="BN251" s="57">
        <f t="shared" si="113"/>
        <v>0</v>
      </c>
      <c r="BO251" s="57">
        <f t="shared" si="114"/>
        <v>0</v>
      </c>
      <c r="BP251" s="57">
        <f t="shared" si="115"/>
        <v>0</v>
      </c>
      <c r="BQ251" s="57">
        <f t="shared" si="116"/>
        <v>0</v>
      </c>
      <c r="BR251" s="57">
        <f t="shared" si="117"/>
        <v>0</v>
      </c>
      <c r="BS251" s="57">
        <f t="shared" si="118"/>
        <v>0</v>
      </c>
      <c r="BT251" s="57">
        <f t="shared" si="119"/>
        <v>0</v>
      </c>
      <c r="BU251" s="57">
        <f t="shared" si="120"/>
        <v>0</v>
      </c>
      <c r="BV251" s="57">
        <f t="shared" si="35"/>
        <v>0</v>
      </c>
      <c r="BW251" s="57">
        <f t="shared" si="121"/>
        <v>0</v>
      </c>
      <c r="BX251" s="57">
        <f t="shared" si="122"/>
        <v>0</v>
      </c>
      <c r="BY251" s="57">
        <f t="shared" si="123"/>
        <v>0</v>
      </c>
      <c r="BZ251" s="57">
        <f t="shared" si="124"/>
        <v>0</v>
      </c>
      <c r="CA251" s="57">
        <f t="shared" si="125"/>
        <v>0</v>
      </c>
      <c r="CB251" s="57">
        <f t="shared" si="126"/>
        <v>0</v>
      </c>
      <c r="CC251" s="57">
        <f t="shared" si="127"/>
        <v>0</v>
      </c>
      <c r="CD251" s="57">
        <f t="shared" si="128"/>
        <v>0</v>
      </c>
      <c r="CE251" s="79">
        <v>3171.4832771046549</v>
      </c>
      <c r="CF251" s="79">
        <v>3171.4832771046549</v>
      </c>
      <c r="CG251" s="79">
        <v>3171.4832771046549</v>
      </c>
      <c r="CH251" s="79">
        <v>3171.4832771046549</v>
      </c>
      <c r="CI251" s="79">
        <v>3171.4832771046549</v>
      </c>
      <c r="CJ251" s="79">
        <v>3171.4832771046549</v>
      </c>
      <c r="CK251" s="79">
        <v>3171.4832771046549</v>
      </c>
      <c r="CL251" s="79">
        <v>3171.4832771046549</v>
      </c>
      <c r="CM251" s="79">
        <v>3171.4832771046549</v>
      </c>
    </row>
    <row r="253" spans="1:91" x14ac:dyDescent="0.25">
      <c r="A253" t="s">
        <v>101</v>
      </c>
      <c r="B253" s="19">
        <v>2</v>
      </c>
      <c r="C253" s="19">
        <v>3</v>
      </c>
      <c r="D253" s="19">
        <v>4</v>
      </c>
      <c r="E253" s="19">
        <v>5</v>
      </c>
      <c r="F253" s="19">
        <v>6</v>
      </c>
      <c r="G253" s="19">
        <v>7</v>
      </c>
      <c r="H253" s="19">
        <v>8</v>
      </c>
      <c r="I253" s="19">
        <v>9</v>
      </c>
      <c r="J253" s="19">
        <v>10</v>
      </c>
    </row>
  </sheetData>
  <mergeCells count="42">
    <mergeCell ref="BV45:CD45"/>
    <mergeCell ref="T2:AB2"/>
    <mergeCell ref="B172:J172"/>
    <mergeCell ref="K172:S172"/>
    <mergeCell ref="AL45:AT45"/>
    <mergeCell ref="B130:J130"/>
    <mergeCell ref="AU45:BC45"/>
    <mergeCell ref="BD45:BL45"/>
    <mergeCell ref="AU2:BC2"/>
    <mergeCell ref="B2:J2"/>
    <mergeCell ref="K2:S2"/>
    <mergeCell ref="AC2:AK2"/>
    <mergeCell ref="AL2:AT2"/>
    <mergeCell ref="B214:J214"/>
    <mergeCell ref="K214:S214"/>
    <mergeCell ref="T214:AB214"/>
    <mergeCell ref="BM45:BU45"/>
    <mergeCell ref="B88:J88"/>
    <mergeCell ref="K88:S88"/>
    <mergeCell ref="T88:AB88"/>
    <mergeCell ref="AC88:AK88"/>
    <mergeCell ref="AL88:AT88"/>
    <mergeCell ref="AU88:BC88"/>
    <mergeCell ref="BD88:BL88"/>
    <mergeCell ref="BM88:BU88"/>
    <mergeCell ref="B45:J45"/>
    <mergeCell ref="K45:S45"/>
    <mergeCell ref="T45:AB45"/>
    <mergeCell ref="AC45:AK45"/>
    <mergeCell ref="DO88:DW88"/>
    <mergeCell ref="AC214:AK214"/>
    <mergeCell ref="AL214:AT214"/>
    <mergeCell ref="AU214:BC214"/>
    <mergeCell ref="BD214:BL214"/>
    <mergeCell ref="BM214:BU214"/>
    <mergeCell ref="BV214:CD214"/>
    <mergeCell ref="BV88:CD88"/>
    <mergeCell ref="CE88:CM88"/>
    <mergeCell ref="CN88:CV88"/>
    <mergeCell ref="CW88:DE88"/>
    <mergeCell ref="DF88:DN88"/>
    <mergeCell ref="CE214:CM214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3"/>
  <dimension ref="A1:D37"/>
  <sheetViews>
    <sheetView workbookViewId="0">
      <selection activeCell="D4" sqref="D4"/>
    </sheetView>
  </sheetViews>
  <sheetFormatPr baseColWidth="10" defaultRowHeight="13.2" x14ac:dyDescent="0.25"/>
  <cols>
    <col min="3" max="3" width="4.5546875" customWidth="1"/>
  </cols>
  <sheetData>
    <row r="1" spans="1:4" x14ac:dyDescent="0.25">
      <c r="A1" s="50" t="s">
        <v>21</v>
      </c>
      <c r="B1" s="50" t="s">
        <v>181</v>
      </c>
      <c r="D1" s="50" t="s">
        <v>185</v>
      </c>
    </row>
    <row r="2" spans="1:4" x14ac:dyDescent="0.25">
      <c r="A2" t="s">
        <v>54</v>
      </c>
      <c r="B2" s="20" t="s">
        <v>186</v>
      </c>
      <c r="D2" s="20" t="s">
        <v>186</v>
      </c>
    </row>
    <row r="3" spans="1:4" x14ac:dyDescent="0.25">
      <c r="A3" t="s">
        <v>42</v>
      </c>
      <c r="B3" s="20" t="s">
        <v>186</v>
      </c>
      <c r="D3" s="20" t="s">
        <v>182</v>
      </c>
    </row>
    <row r="4" spans="1:4" x14ac:dyDescent="0.25">
      <c r="A4" t="s">
        <v>48</v>
      </c>
      <c r="B4" s="20" t="s">
        <v>186</v>
      </c>
      <c r="D4" s="20" t="s">
        <v>183</v>
      </c>
    </row>
    <row r="5" spans="1:4" x14ac:dyDescent="0.25">
      <c r="A5" t="s">
        <v>35</v>
      </c>
      <c r="B5" s="20" t="s">
        <v>186</v>
      </c>
      <c r="D5" s="20" t="s">
        <v>184</v>
      </c>
    </row>
    <row r="6" spans="1:4" x14ac:dyDescent="0.25">
      <c r="A6" t="s">
        <v>50</v>
      </c>
      <c r="B6" s="20" t="s">
        <v>186</v>
      </c>
    </row>
    <row r="7" spans="1:4" x14ac:dyDescent="0.25">
      <c r="A7" t="s">
        <v>43</v>
      </c>
      <c r="B7" s="20" t="s">
        <v>186</v>
      </c>
    </row>
    <row r="8" spans="1:4" x14ac:dyDescent="0.25">
      <c r="A8" t="s">
        <v>37</v>
      </c>
      <c r="B8" s="20" t="s">
        <v>186</v>
      </c>
    </row>
    <row r="9" spans="1:4" x14ac:dyDescent="0.25">
      <c r="A9" t="s">
        <v>33</v>
      </c>
      <c r="B9" s="20" t="s">
        <v>186</v>
      </c>
    </row>
    <row r="10" spans="1:4" x14ac:dyDescent="0.25">
      <c r="A10" t="s">
        <v>30</v>
      </c>
      <c r="B10" s="20" t="s">
        <v>186</v>
      </c>
    </row>
    <row r="11" spans="1:4" x14ac:dyDescent="0.25">
      <c r="A11" t="s">
        <v>49</v>
      </c>
      <c r="B11" s="20" t="s">
        <v>186</v>
      </c>
    </row>
    <row r="12" spans="1:4" x14ac:dyDescent="0.25">
      <c r="A12" t="s">
        <v>28</v>
      </c>
      <c r="B12" s="20" t="s">
        <v>182</v>
      </c>
    </row>
    <row r="13" spans="1:4" x14ac:dyDescent="0.25">
      <c r="A13" t="s">
        <v>36</v>
      </c>
      <c r="B13" s="20" t="s">
        <v>186</v>
      </c>
    </row>
    <row r="14" spans="1:4" x14ac:dyDescent="0.25">
      <c r="A14" t="s">
        <v>55</v>
      </c>
      <c r="B14" s="20" t="s">
        <v>186</v>
      </c>
    </row>
    <row r="15" spans="1:4" x14ac:dyDescent="0.25">
      <c r="A15" t="s">
        <v>47</v>
      </c>
      <c r="B15" s="20" t="s">
        <v>186</v>
      </c>
    </row>
    <row r="16" spans="1:4" x14ac:dyDescent="0.25">
      <c r="A16" t="s">
        <v>40</v>
      </c>
      <c r="B16" s="20" t="s">
        <v>186</v>
      </c>
    </row>
    <row r="17" spans="1:2" x14ac:dyDescent="0.25">
      <c r="A17" t="s">
        <v>31</v>
      </c>
      <c r="B17" s="20" t="s">
        <v>183</v>
      </c>
    </row>
    <row r="18" spans="1:2" x14ac:dyDescent="0.25">
      <c r="A18" t="s">
        <v>44</v>
      </c>
      <c r="B18" s="20" t="s">
        <v>186</v>
      </c>
    </row>
    <row r="19" spans="1:2" x14ac:dyDescent="0.25">
      <c r="A19" t="s">
        <v>38</v>
      </c>
      <c r="B19" s="20" t="s">
        <v>186</v>
      </c>
    </row>
    <row r="20" spans="1:2" x14ac:dyDescent="0.25">
      <c r="A20" t="s">
        <v>51</v>
      </c>
      <c r="B20" s="20" t="s">
        <v>186</v>
      </c>
    </row>
    <row r="21" spans="1:2" x14ac:dyDescent="0.25">
      <c r="A21" t="s">
        <v>53</v>
      </c>
      <c r="B21" s="20" t="s">
        <v>186</v>
      </c>
    </row>
    <row r="22" spans="1:2" x14ac:dyDescent="0.25">
      <c r="A22" t="s">
        <v>34</v>
      </c>
      <c r="B22" s="20" t="s">
        <v>186</v>
      </c>
    </row>
    <row r="23" spans="1:2" x14ac:dyDescent="0.25">
      <c r="A23" t="s">
        <v>27</v>
      </c>
      <c r="B23" s="20" t="s">
        <v>182</v>
      </c>
    </row>
    <row r="24" spans="1:2" x14ac:dyDescent="0.25">
      <c r="A24" t="s">
        <v>32</v>
      </c>
      <c r="B24" s="20" t="s">
        <v>186</v>
      </c>
    </row>
    <row r="25" spans="1:2" x14ac:dyDescent="0.25">
      <c r="A25" t="s">
        <v>52</v>
      </c>
      <c r="B25" s="20" t="s">
        <v>186</v>
      </c>
    </row>
    <row r="26" spans="1:2" x14ac:dyDescent="0.25">
      <c r="A26" t="s">
        <v>41</v>
      </c>
      <c r="B26" s="20" t="s">
        <v>186</v>
      </c>
    </row>
    <row r="27" spans="1:2" x14ac:dyDescent="0.25">
      <c r="A27" t="s">
        <v>46</v>
      </c>
      <c r="B27" s="20" t="s">
        <v>186</v>
      </c>
    </row>
    <row r="28" spans="1:2" x14ac:dyDescent="0.25">
      <c r="A28" t="s">
        <v>29</v>
      </c>
      <c r="B28" s="20" t="s">
        <v>182</v>
      </c>
    </row>
    <row r="29" spans="1:2" x14ac:dyDescent="0.25">
      <c r="A29" t="s">
        <v>45</v>
      </c>
      <c r="B29" s="20" t="s">
        <v>186</v>
      </c>
    </row>
    <row r="30" spans="1:2" x14ac:dyDescent="0.25">
      <c r="A30" t="s">
        <v>39</v>
      </c>
      <c r="B30" s="20" t="s">
        <v>186</v>
      </c>
    </row>
    <row r="31" spans="1:2" x14ac:dyDescent="0.25">
      <c r="A31" t="s">
        <v>56</v>
      </c>
      <c r="B31" s="20" t="s">
        <v>186</v>
      </c>
    </row>
    <row r="32" spans="1:2" x14ac:dyDescent="0.25">
      <c r="A32" t="s">
        <v>26</v>
      </c>
      <c r="B32" s="20" t="s">
        <v>183</v>
      </c>
    </row>
    <row r="33" spans="1:2" x14ac:dyDescent="0.25">
      <c r="A33" t="s">
        <v>65</v>
      </c>
      <c r="B33" s="20" t="s">
        <v>184</v>
      </c>
    </row>
    <row r="34" spans="1:2" x14ac:dyDescent="0.25">
      <c r="A34" t="s">
        <v>67</v>
      </c>
      <c r="B34" s="20" t="s">
        <v>184</v>
      </c>
    </row>
    <row r="35" spans="1:2" x14ac:dyDescent="0.25">
      <c r="A35" t="s">
        <v>66</v>
      </c>
      <c r="B35" s="20" t="s">
        <v>184</v>
      </c>
    </row>
    <row r="36" spans="1:2" x14ac:dyDescent="0.25">
      <c r="A36" t="s">
        <v>64</v>
      </c>
      <c r="B36" s="20" t="s">
        <v>184</v>
      </c>
    </row>
    <row r="37" spans="1:2" x14ac:dyDescent="0.25">
      <c r="A37" t="s">
        <v>68</v>
      </c>
      <c r="B37" s="20" t="s">
        <v>184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I22"/>
  <sheetViews>
    <sheetView workbookViewId="0">
      <selection activeCell="C10" sqref="C10"/>
    </sheetView>
  </sheetViews>
  <sheetFormatPr baseColWidth="10" defaultColWidth="11.44140625" defaultRowHeight="13.2" x14ac:dyDescent="0.25"/>
  <sheetData>
    <row r="1" spans="1:9" x14ac:dyDescent="0.25">
      <c r="A1" s="11" t="s">
        <v>77</v>
      </c>
      <c r="B1" s="11" t="s">
        <v>78</v>
      </c>
      <c r="C1" s="11" t="s">
        <v>79</v>
      </c>
    </row>
    <row r="2" spans="1:9" x14ac:dyDescent="0.25">
      <c r="A2" t="s">
        <v>28</v>
      </c>
      <c r="B2" t="s">
        <v>65</v>
      </c>
      <c r="C2">
        <v>350</v>
      </c>
      <c r="D2" s="20" t="s">
        <v>80</v>
      </c>
      <c r="E2" s="20"/>
      <c r="I2" s="20"/>
    </row>
    <row r="3" spans="1:9" x14ac:dyDescent="0.25">
      <c r="A3" t="s">
        <v>27</v>
      </c>
      <c r="B3" t="s">
        <v>34</v>
      </c>
      <c r="C3">
        <v>700</v>
      </c>
      <c r="D3" s="20" t="s">
        <v>81</v>
      </c>
      <c r="E3" s="20"/>
      <c r="I3" s="20"/>
    </row>
    <row r="4" spans="1:9" x14ac:dyDescent="0.25">
      <c r="A4" t="s">
        <v>26</v>
      </c>
      <c r="B4" t="s">
        <v>26</v>
      </c>
      <c r="C4" s="20" t="s">
        <v>74</v>
      </c>
      <c r="D4" s="20" t="s">
        <v>82</v>
      </c>
      <c r="E4" s="20"/>
      <c r="I4" s="20"/>
    </row>
    <row r="5" spans="1:9" x14ac:dyDescent="0.25">
      <c r="A5" t="s">
        <v>30</v>
      </c>
      <c r="B5" t="s">
        <v>30</v>
      </c>
      <c r="C5" s="20" t="s">
        <v>74</v>
      </c>
      <c r="D5" s="20" t="s">
        <v>83</v>
      </c>
      <c r="E5" s="20"/>
      <c r="I5" s="20"/>
    </row>
    <row r="6" spans="1:9" x14ac:dyDescent="0.25">
      <c r="A6" t="s">
        <v>26</v>
      </c>
      <c r="B6" t="s">
        <v>34</v>
      </c>
      <c r="C6">
        <v>1000</v>
      </c>
      <c r="D6" s="20" t="s">
        <v>84</v>
      </c>
      <c r="E6" s="20"/>
      <c r="I6" s="20"/>
    </row>
    <row r="7" spans="1:9" x14ac:dyDescent="0.25">
      <c r="A7" t="s">
        <v>28</v>
      </c>
      <c r="B7" t="s">
        <v>29</v>
      </c>
      <c r="C7">
        <v>550</v>
      </c>
      <c r="D7" s="20" t="s">
        <v>85</v>
      </c>
      <c r="E7" s="20"/>
      <c r="I7" s="20"/>
    </row>
    <row r="8" spans="1:9" x14ac:dyDescent="0.25">
      <c r="A8" t="s">
        <v>44</v>
      </c>
      <c r="B8" t="s">
        <v>55</v>
      </c>
      <c r="C8">
        <v>500</v>
      </c>
      <c r="D8" s="20" t="s">
        <v>86</v>
      </c>
      <c r="E8" s="20"/>
      <c r="I8" s="20"/>
    </row>
    <row r="9" spans="1:9" x14ac:dyDescent="0.25">
      <c r="A9" t="s">
        <v>30</v>
      </c>
      <c r="B9" t="s">
        <v>27</v>
      </c>
      <c r="C9">
        <v>1700</v>
      </c>
      <c r="D9" s="20" t="s">
        <v>87</v>
      </c>
      <c r="E9" s="20"/>
      <c r="I9" s="20"/>
    </row>
    <row r="10" spans="1:9" x14ac:dyDescent="0.25">
      <c r="A10" t="s">
        <v>30</v>
      </c>
      <c r="B10" t="s">
        <v>29</v>
      </c>
      <c r="C10">
        <f>300+3400</f>
        <v>3700</v>
      </c>
      <c r="D10" s="20" t="s">
        <v>88</v>
      </c>
      <c r="E10" s="20"/>
      <c r="I10" s="20"/>
    </row>
    <row r="11" spans="1:9" x14ac:dyDescent="0.25">
      <c r="A11" t="s">
        <v>32</v>
      </c>
      <c r="B11" t="s">
        <v>29</v>
      </c>
      <c r="C11">
        <v>600</v>
      </c>
      <c r="D11" s="20" t="s">
        <v>89</v>
      </c>
      <c r="E11" s="20"/>
      <c r="I11" s="20"/>
    </row>
    <row r="12" spans="1:9" x14ac:dyDescent="0.25">
      <c r="A12" t="s">
        <v>33</v>
      </c>
      <c r="B12" t="s">
        <v>29</v>
      </c>
      <c r="C12">
        <v>600</v>
      </c>
      <c r="D12" s="20" t="s">
        <v>90</v>
      </c>
      <c r="E12" s="20"/>
      <c r="I12" s="20"/>
    </row>
    <row r="13" spans="1:9" x14ac:dyDescent="0.25">
      <c r="A13" t="s">
        <v>26</v>
      </c>
      <c r="B13" t="s">
        <v>36</v>
      </c>
      <c r="C13">
        <v>2000</v>
      </c>
      <c r="D13" s="20" t="s">
        <v>91</v>
      </c>
      <c r="E13" s="20"/>
      <c r="I13" s="20"/>
    </row>
    <row r="14" spans="1:9" x14ac:dyDescent="0.25">
      <c r="A14" s="20" t="s">
        <v>26</v>
      </c>
      <c r="B14" s="20" t="s">
        <v>27</v>
      </c>
    </row>
    <row r="15" spans="1:9" x14ac:dyDescent="0.25">
      <c r="A15" s="20" t="s">
        <v>27</v>
      </c>
      <c r="B15" s="20" t="s">
        <v>33</v>
      </c>
      <c r="D15" s="20" t="s">
        <v>177</v>
      </c>
    </row>
    <row r="16" spans="1:9" x14ac:dyDescent="0.25">
      <c r="A16" s="20" t="s">
        <v>29</v>
      </c>
      <c r="B16" s="20" t="s">
        <v>67</v>
      </c>
      <c r="D16" s="20" t="s">
        <v>178</v>
      </c>
    </row>
    <row r="17" spans="1:2" x14ac:dyDescent="0.25">
      <c r="A17" s="20" t="s">
        <v>35</v>
      </c>
      <c r="B17" s="20" t="s">
        <v>26</v>
      </c>
    </row>
    <row r="18" spans="1:2" x14ac:dyDescent="0.25">
      <c r="A18" s="20" t="s">
        <v>30</v>
      </c>
      <c r="B18" s="20" t="s">
        <v>32</v>
      </c>
    </row>
    <row r="19" spans="1:2" x14ac:dyDescent="0.25">
      <c r="A19" s="20" t="s">
        <v>30</v>
      </c>
      <c r="B19" s="20" t="s">
        <v>26</v>
      </c>
    </row>
    <row r="20" spans="1:2" x14ac:dyDescent="0.25">
      <c r="A20" s="20" t="s">
        <v>36</v>
      </c>
      <c r="B20" s="20" t="s">
        <v>31</v>
      </c>
    </row>
    <row r="21" spans="1:2" x14ac:dyDescent="0.25">
      <c r="A21" s="20" t="s">
        <v>44</v>
      </c>
      <c r="B21" s="20" t="s">
        <v>51</v>
      </c>
    </row>
    <row r="22" spans="1:2" x14ac:dyDescent="0.25">
      <c r="A22" s="20" t="s">
        <v>32</v>
      </c>
      <c r="B22" s="20" t="s">
        <v>67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C1459"/>
  <sheetViews>
    <sheetView workbookViewId="0">
      <selection activeCell="G8" sqref="G8"/>
    </sheetView>
  </sheetViews>
  <sheetFormatPr baseColWidth="10" defaultColWidth="11.44140625" defaultRowHeight="13.2" x14ac:dyDescent="0.25"/>
  <cols>
    <col min="3" max="3" width="14.44140625" style="45" bestFit="1" customWidth="1"/>
  </cols>
  <sheetData>
    <row r="1" spans="1:3" x14ac:dyDescent="0.25">
      <c r="A1" s="20" t="s">
        <v>128</v>
      </c>
      <c r="B1" s="20" t="s">
        <v>129</v>
      </c>
      <c r="C1" s="71" t="s">
        <v>130</v>
      </c>
    </row>
    <row r="2" spans="1:3" x14ac:dyDescent="0.25">
      <c r="A2" t="s">
        <v>104</v>
      </c>
      <c r="B2" t="s">
        <v>126</v>
      </c>
      <c r="C2" s="45">
        <v>1598128.8117651299</v>
      </c>
    </row>
    <row r="3" spans="1:3" x14ac:dyDescent="0.25">
      <c r="A3" t="s">
        <v>104</v>
      </c>
      <c r="B3" t="s">
        <v>111</v>
      </c>
      <c r="C3" s="45">
        <v>1373721.1511628299</v>
      </c>
    </row>
    <row r="4" spans="1:3" x14ac:dyDescent="0.25">
      <c r="A4" t="s">
        <v>104</v>
      </c>
      <c r="B4" t="s">
        <v>26</v>
      </c>
      <c r="C4" s="45">
        <v>1332353.9497112101</v>
      </c>
    </row>
    <row r="5" spans="1:3" x14ac:dyDescent="0.25">
      <c r="A5" t="s">
        <v>104</v>
      </c>
      <c r="B5" t="s">
        <v>47</v>
      </c>
      <c r="C5" s="45">
        <v>1222911.8040437801</v>
      </c>
    </row>
    <row r="6" spans="1:3" x14ac:dyDescent="0.25">
      <c r="A6" t="s">
        <v>104</v>
      </c>
      <c r="B6" t="s">
        <v>125</v>
      </c>
      <c r="C6" s="45">
        <v>1166683.8471442801</v>
      </c>
    </row>
    <row r="7" spans="1:3" x14ac:dyDescent="0.25">
      <c r="A7" t="s">
        <v>104</v>
      </c>
      <c r="B7" t="s">
        <v>33</v>
      </c>
      <c r="C7" s="45">
        <v>1163685.18849587</v>
      </c>
    </row>
    <row r="8" spans="1:3" x14ac:dyDescent="0.25">
      <c r="A8" t="s">
        <v>104</v>
      </c>
      <c r="B8" t="s">
        <v>42</v>
      </c>
      <c r="C8" s="45">
        <v>1135148.0261516799</v>
      </c>
    </row>
    <row r="9" spans="1:3" x14ac:dyDescent="0.25">
      <c r="A9" t="s">
        <v>104</v>
      </c>
      <c r="B9" t="s">
        <v>45</v>
      </c>
      <c r="C9" s="45">
        <v>1126818.29048601</v>
      </c>
    </row>
    <row r="10" spans="1:3" x14ac:dyDescent="0.25">
      <c r="A10" t="s">
        <v>104</v>
      </c>
      <c r="B10" t="s">
        <v>34</v>
      </c>
      <c r="C10" s="45">
        <v>1122180.4396484799</v>
      </c>
    </row>
    <row r="11" spans="1:3" x14ac:dyDescent="0.25">
      <c r="A11" t="s">
        <v>104</v>
      </c>
      <c r="B11" t="s">
        <v>35</v>
      </c>
      <c r="C11" s="45">
        <v>930263.06402576598</v>
      </c>
    </row>
    <row r="12" spans="1:3" x14ac:dyDescent="0.25">
      <c r="A12" t="s">
        <v>104</v>
      </c>
      <c r="B12" t="s">
        <v>110</v>
      </c>
      <c r="C12" s="45">
        <v>928301.90847775002</v>
      </c>
    </row>
    <row r="13" spans="1:3" x14ac:dyDescent="0.25">
      <c r="A13" t="s">
        <v>104</v>
      </c>
      <c r="B13" t="s">
        <v>120</v>
      </c>
      <c r="C13" s="45">
        <v>912190.09540189803</v>
      </c>
    </row>
    <row r="14" spans="1:3" x14ac:dyDescent="0.25">
      <c r="A14" t="s">
        <v>104</v>
      </c>
      <c r="B14" t="s">
        <v>52</v>
      </c>
      <c r="C14" s="45">
        <v>908023.674112048</v>
      </c>
    </row>
    <row r="15" spans="1:3" x14ac:dyDescent="0.25">
      <c r="A15" t="s">
        <v>104</v>
      </c>
      <c r="B15" t="s">
        <v>121</v>
      </c>
      <c r="C15" s="45">
        <v>896896.98277779703</v>
      </c>
    </row>
    <row r="16" spans="1:3" x14ac:dyDescent="0.25">
      <c r="A16" t="s">
        <v>104</v>
      </c>
      <c r="B16" t="s">
        <v>38</v>
      </c>
      <c r="C16" s="45">
        <v>875744.93044286896</v>
      </c>
    </row>
    <row r="17" spans="1:3" x14ac:dyDescent="0.25">
      <c r="A17" t="s">
        <v>104</v>
      </c>
      <c r="B17" t="s">
        <v>44</v>
      </c>
      <c r="C17" s="45">
        <v>860821.66899810499</v>
      </c>
    </row>
    <row r="18" spans="1:3" x14ac:dyDescent="0.25">
      <c r="A18" t="s">
        <v>104</v>
      </c>
      <c r="B18" t="s">
        <v>132</v>
      </c>
      <c r="C18" s="45">
        <v>834256.942434703</v>
      </c>
    </row>
    <row r="19" spans="1:3" x14ac:dyDescent="0.25">
      <c r="A19" t="s">
        <v>104</v>
      </c>
      <c r="B19" t="s">
        <v>109</v>
      </c>
      <c r="C19" s="45">
        <v>810779.57191439997</v>
      </c>
    </row>
    <row r="20" spans="1:3" x14ac:dyDescent="0.25">
      <c r="A20" t="s">
        <v>104</v>
      </c>
      <c r="B20" t="s">
        <v>133</v>
      </c>
      <c r="C20" s="45">
        <v>795528.04568607302</v>
      </c>
    </row>
    <row r="21" spans="1:3" x14ac:dyDescent="0.25">
      <c r="A21" t="s">
        <v>104</v>
      </c>
      <c r="B21" t="s">
        <v>43</v>
      </c>
      <c r="C21" s="45">
        <v>707866.48111300799</v>
      </c>
    </row>
    <row r="22" spans="1:3" x14ac:dyDescent="0.25">
      <c r="A22" t="s">
        <v>104</v>
      </c>
      <c r="B22" t="s">
        <v>49</v>
      </c>
      <c r="C22" s="45">
        <v>506839.65245926101</v>
      </c>
    </row>
    <row r="23" spans="1:3" x14ac:dyDescent="0.25">
      <c r="A23" t="s">
        <v>104</v>
      </c>
      <c r="B23" t="s">
        <v>113</v>
      </c>
      <c r="C23" s="45">
        <v>493476.64202777098</v>
      </c>
    </row>
    <row r="24" spans="1:3" x14ac:dyDescent="0.25">
      <c r="A24" t="s">
        <v>104</v>
      </c>
      <c r="B24" t="s">
        <v>36</v>
      </c>
      <c r="C24" s="45">
        <v>362836.52013250999</v>
      </c>
    </row>
    <row r="25" spans="1:3" x14ac:dyDescent="0.25">
      <c r="A25" t="s">
        <v>54</v>
      </c>
      <c r="B25" t="s">
        <v>36</v>
      </c>
      <c r="C25" s="45">
        <v>1902600.9180817199</v>
      </c>
    </row>
    <row r="26" spans="1:3" x14ac:dyDescent="0.25">
      <c r="A26" t="s">
        <v>54</v>
      </c>
      <c r="B26" t="s">
        <v>134</v>
      </c>
      <c r="C26" s="45">
        <v>1846548.40946639</v>
      </c>
    </row>
    <row r="27" spans="1:3" x14ac:dyDescent="0.25">
      <c r="A27" t="s">
        <v>54</v>
      </c>
      <c r="B27" t="s">
        <v>127</v>
      </c>
      <c r="C27" s="45">
        <v>1575775.0309404801</v>
      </c>
    </row>
    <row r="28" spans="1:3" x14ac:dyDescent="0.25">
      <c r="A28" t="s">
        <v>54</v>
      </c>
      <c r="B28" t="s">
        <v>33</v>
      </c>
      <c r="C28" s="45">
        <v>1334009.6163691599</v>
      </c>
    </row>
    <row r="29" spans="1:3" x14ac:dyDescent="0.25">
      <c r="A29" t="s">
        <v>54</v>
      </c>
      <c r="B29" t="s">
        <v>103</v>
      </c>
      <c r="C29" s="45">
        <v>1306371.05722546</v>
      </c>
    </row>
    <row r="30" spans="1:3" x14ac:dyDescent="0.25">
      <c r="A30" t="s">
        <v>54</v>
      </c>
      <c r="B30" t="s">
        <v>56</v>
      </c>
      <c r="C30" s="45">
        <v>1246239.4861399999</v>
      </c>
    </row>
    <row r="31" spans="1:3" x14ac:dyDescent="0.25">
      <c r="A31" t="s">
        <v>54</v>
      </c>
      <c r="B31" t="s">
        <v>32</v>
      </c>
      <c r="C31" s="45">
        <v>1221674.6438183601</v>
      </c>
    </row>
    <row r="32" spans="1:3" x14ac:dyDescent="0.25">
      <c r="A32" t="s">
        <v>54</v>
      </c>
      <c r="B32" t="s">
        <v>125</v>
      </c>
      <c r="C32" s="45">
        <v>1208890.44868064</v>
      </c>
    </row>
    <row r="33" spans="1:3" x14ac:dyDescent="0.25">
      <c r="A33" t="s">
        <v>54</v>
      </c>
      <c r="B33" t="s">
        <v>43</v>
      </c>
      <c r="C33" s="45">
        <v>1137109.8741595901</v>
      </c>
    </row>
    <row r="34" spans="1:3" x14ac:dyDescent="0.25">
      <c r="A34" t="s">
        <v>54</v>
      </c>
      <c r="B34" t="s">
        <v>113</v>
      </c>
      <c r="C34" s="45">
        <v>1078413.1984252599</v>
      </c>
    </row>
    <row r="35" spans="1:3" x14ac:dyDescent="0.25">
      <c r="A35" t="s">
        <v>54</v>
      </c>
      <c r="B35" t="s">
        <v>109</v>
      </c>
      <c r="C35" s="45">
        <v>1071680.33237164</v>
      </c>
    </row>
    <row r="36" spans="1:3" x14ac:dyDescent="0.25">
      <c r="A36" t="s">
        <v>54</v>
      </c>
      <c r="B36" t="s">
        <v>37</v>
      </c>
      <c r="C36" s="45">
        <v>1024101.71272662</v>
      </c>
    </row>
    <row r="37" spans="1:3" x14ac:dyDescent="0.25">
      <c r="A37" t="s">
        <v>54</v>
      </c>
      <c r="B37" t="s">
        <v>124</v>
      </c>
      <c r="C37" s="45">
        <v>949527.70780849899</v>
      </c>
    </row>
    <row r="38" spans="1:3" x14ac:dyDescent="0.25">
      <c r="A38" t="s">
        <v>54</v>
      </c>
      <c r="B38" t="s">
        <v>42</v>
      </c>
      <c r="C38" s="45">
        <v>857181.78246587398</v>
      </c>
    </row>
    <row r="39" spans="1:3" x14ac:dyDescent="0.25">
      <c r="A39" t="s">
        <v>54</v>
      </c>
      <c r="B39" t="s">
        <v>39</v>
      </c>
      <c r="C39" s="45">
        <v>841705.78842936503</v>
      </c>
    </row>
    <row r="40" spans="1:3" x14ac:dyDescent="0.25">
      <c r="A40" t="s">
        <v>54</v>
      </c>
      <c r="B40" t="s">
        <v>135</v>
      </c>
      <c r="C40" s="45">
        <v>761444.96314492903</v>
      </c>
    </row>
    <row r="41" spans="1:3" x14ac:dyDescent="0.25">
      <c r="A41" t="s">
        <v>54</v>
      </c>
      <c r="B41" t="s">
        <v>121</v>
      </c>
      <c r="C41" s="45">
        <v>697319.15623515402</v>
      </c>
    </row>
    <row r="42" spans="1:3" x14ac:dyDescent="0.25">
      <c r="A42" t="s">
        <v>54</v>
      </c>
      <c r="B42" t="s">
        <v>45</v>
      </c>
      <c r="C42" s="45">
        <v>695939.58673200104</v>
      </c>
    </row>
    <row r="43" spans="1:3" x14ac:dyDescent="0.25">
      <c r="A43" t="s">
        <v>54</v>
      </c>
      <c r="B43" t="s">
        <v>44</v>
      </c>
      <c r="C43" s="45">
        <v>686658.94862548204</v>
      </c>
    </row>
    <row r="44" spans="1:3" x14ac:dyDescent="0.25">
      <c r="A44" t="s">
        <v>54</v>
      </c>
      <c r="B44" t="s">
        <v>40</v>
      </c>
      <c r="C44" s="45">
        <v>670965.455505903</v>
      </c>
    </row>
    <row r="45" spans="1:3" x14ac:dyDescent="0.25">
      <c r="A45" t="s">
        <v>54</v>
      </c>
      <c r="B45" t="s">
        <v>41</v>
      </c>
      <c r="C45" s="45">
        <v>655506.24703624402</v>
      </c>
    </row>
    <row r="46" spans="1:3" x14ac:dyDescent="0.25">
      <c r="A46" t="s">
        <v>54</v>
      </c>
      <c r="B46" t="s">
        <v>120</v>
      </c>
      <c r="C46" s="45">
        <v>629644.05227060895</v>
      </c>
    </row>
    <row r="47" spans="1:3" x14ac:dyDescent="0.25">
      <c r="A47" t="s">
        <v>54</v>
      </c>
      <c r="B47" t="s">
        <v>47</v>
      </c>
      <c r="C47" s="45">
        <v>525728.04064734594</v>
      </c>
    </row>
    <row r="48" spans="1:3" x14ac:dyDescent="0.25">
      <c r="A48" t="s">
        <v>54</v>
      </c>
      <c r="B48" t="s">
        <v>50</v>
      </c>
      <c r="C48" s="45">
        <v>464039.10433683603</v>
      </c>
    </row>
    <row r="49" spans="1:3" x14ac:dyDescent="0.25">
      <c r="A49" t="s">
        <v>54</v>
      </c>
      <c r="B49" t="s">
        <v>48</v>
      </c>
      <c r="C49" s="45">
        <v>384523.339893597</v>
      </c>
    </row>
    <row r="50" spans="1:3" x14ac:dyDescent="0.25">
      <c r="A50" t="s">
        <v>54</v>
      </c>
      <c r="B50" t="s">
        <v>55</v>
      </c>
      <c r="C50" s="45">
        <v>340749.02778898203</v>
      </c>
    </row>
    <row r="51" spans="1:3" x14ac:dyDescent="0.25">
      <c r="A51" t="s">
        <v>54</v>
      </c>
      <c r="B51" t="s">
        <v>46</v>
      </c>
      <c r="C51" s="45">
        <v>326349.70191870298</v>
      </c>
    </row>
    <row r="52" spans="1:3" x14ac:dyDescent="0.25">
      <c r="A52" t="s">
        <v>54</v>
      </c>
      <c r="B52" t="s">
        <v>51</v>
      </c>
      <c r="C52" s="45">
        <v>194737.24892168399</v>
      </c>
    </row>
    <row r="53" spans="1:3" x14ac:dyDescent="0.25">
      <c r="A53" t="s">
        <v>54</v>
      </c>
      <c r="B53" t="s">
        <v>53</v>
      </c>
      <c r="C53" s="45">
        <v>145487.22095427601</v>
      </c>
    </row>
    <row r="54" spans="1:3" x14ac:dyDescent="0.25">
      <c r="A54" t="s">
        <v>105</v>
      </c>
      <c r="B54" t="s">
        <v>64</v>
      </c>
      <c r="C54" s="45">
        <v>4186553.3391954298</v>
      </c>
    </row>
    <row r="55" spans="1:3" x14ac:dyDescent="0.25">
      <c r="A55" t="s">
        <v>105</v>
      </c>
      <c r="B55" t="s">
        <v>137</v>
      </c>
      <c r="C55" s="45">
        <v>1981185.0447120001</v>
      </c>
    </row>
    <row r="56" spans="1:3" x14ac:dyDescent="0.25">
      <c r="A56" t="s">
        <v>105</v>
      </c>
      <c r="B56" t="s">
        <v>118</v>
      </c>
      <c r="C56" s="45">
        <v>1793517.15218538</v>
      </c>
    </row>
    <row r="57" spans="1:3" x14ac:dyDescent="0.25">
      <c r="A57" t="s">
        <v>105</v>
      </c>
      <c r="B57" t="s">
        <v>138</v>
      </c>
      <c r="C57" s="45">
        <v>1547736.4610703599</v>
      </c>
    </row>
    <row r="58" spans="1:3" x14ac:dyDescent="0.25">
      <c r="A58" t="s">
        <v>105</v>
      </c>
      <c r="B58" t="s">
        <v>56</v>
      </c>
      <c r="C58" s="45">
        <v>1441631.1680972499</v>
      </c>
    </row>
    <row r="59" spans="1:3" x14ac:dyDescent="0.25">
      <c r="A59" t="s">
        <v>105</v>
      </c>
      <c r="B59" t="s">
        <v>139</v>
      </c>
      <c r="C59" s="45">
        <v>1244337.4408236099</v>
      </c>
    </row>
    <row r="60" spans="1:3" x14ac:dyDescent="0.25">
      <c r="A60" t="s">
        <v>105</v>
      </c>
      <c r="B60" t="s">
        <v>116</v>
      </c>
      <c r="C60" s="45">
        <v>1243835.2374714401</v>
      </c>
    </row>
    <row r="61" spans="1:3" x14ac:dyDescent="0.25">
      <c r="A61" t="s">
        <v>105</v>
      </c>
      <c r="B61" t="s">
        <v>117</v>
      </c>
      <c r="C61" s="45">
        <v>1238160.7144833701</v>
      </c>
    </row>
    <row r="62" spans="1:3" x14ac:dyDescent="0.25">
      <c r="A62" t="s">
        <v>105</v>
      </c>
      <c r="B62" t="s">
        <v>108</v>
      </c>
      <c r="C62" s="45">
        <v>1198463.5302239901</v>
      </c>
    </row>
    <row r="63" spans="1:3" x14ac:dyDescent="0.25">
      <c r="A63" t="s">
        <v>105</v>
      </c>
      <c r="B63" t="s">
        <v>136</v>
      </c>
      <c r="C63" s="45">
        <v>1184204.1801170299</v>
      </c>
    </row>
    <row r="64" spans="1:3" x14ac:dyDescent="0.25">
      <c r="A64" t="s">
        <v>105</v>
      </c>
      <c r="B64" t="s">
        <v>122</v>
      </c>
      <c r="C64" s="45">
        <v>1069425.46647187</v>
      </c>
    </row>
    <row r="65" spans="1:3" x14ac:dyDescent="0.25">
      <c r="A65" t="s">
        <v>105</v>
      </c>
      <c r="B65" t="s">
        <v>103</v>
      </c>
      <c r="C65" s="45">
        <v>848781.39135735203</v>
      </c>
    </row>
    <row r="66" spans="1:3" x14ac:dyDescent="0.25">
      <c r="A66" t="s">
        <v>105</v>
      </c>
      <c r="B66" t="s">
        <v>119</v>
      </c>
      <c r="C66" s="45">
        <v>815265.75409477705</v>
      </c>
    </row>
    <row r="67" spans="1:3" x14ac:dyDescent="0.25">
      <c r="A67" t="s">
        <v>105</v>
      </c>
      <c r="B67" t="s">
        <v>115</v>
      </c>
      <c r="C67" s="45">
        <v>810741.97683402698</v>
      </c>
    </row>
    <row r="68" spans="1:3" x14ac:dyDescent="0.25">
      <c r="A68" t="s">
        <v>105</v>
      </c>
      <c r="B68" t="s">
        <v>107</v>
      </c>
      <c r="C68" s="45">
        <v>241343.93978857301</v>
      </c>
    </row>
    <row r="69" spans="1:3" x14ac:dyDescent="0.25">
      <c r="A69" t="s">
        <v>105</v>
      </c>
      <c r="B69" t="s">
        <v>106</v>
      </c>
      <c r="C69" s="45">
        <v>220635.15126049699</v>
      </c>
    </row>
    <row r="70" spans="1:3" x14ac:dyDescent="0.25">
      <c r="A70" t="s">
        <v>42</v>
      </c>
      <c r="B70" t="s">
        <v>64</v>
      </c>
      <c r="C70" s="45">
        <v>5146867.1846832298</v>
      </c>
    </row>
    <row r="71" spans="1:3" x14ac:dyDescent="0.25">
      <c r="A71" t="s">
        <v>42</v>
      </c>
      <c r="B71" t="s">
        <v>103</v>
      </c>
      <c r="C71" s="45">
        <v>1941908.2540573899</v>
      </c>
    </row>
    <row r="72" spans="1:3" x14ac:dyDescent="0.25">
      <c r="A72" t="s">
        <v>42</v>
      </c>
      <c r="B72" t="s">
        <v>29</v>
      </c>
      <c r="C72" s="45">
        <v>1698785.86366179</v>
      </c>
    </row>
    <row r="73" spans="1:3" x14ac:dyDescent="0.25">
      <c r="A73" t="s">
        <v>42</v>
      </c>
      <c r="B73" t="s">
        <v>49</v>
      </c>
      <c r="C73" s="45">
        <v>1640583.0771258799</v>
      </c>
    </row>
    <row r="74" spans="1:3" x14ac:dyDescent="0.25">
      <c r="A74" t="s">
        <v>42</v>
      </c>
      <c r="B74" t="s">
        <v>36</v>
      </c>
      <c r="C74" s="45">
        <v>1462503.69724525</v>
      </c>
    </row>
    <row r="75" spans="1:3" x14ac:dyDescent="0.25">
      <c r="A75" t="s">
        <v>42</v>
      </c>
      <c r="B75" t="s">
        <v>26</v>
      </c>
      <c r="C75" s="45">
        <v>1399017.3033453</v>
      </c>
    </row>
    <row r="76" spans="1:3" x14ac:dyDescent="0.25">
      <c r="A76" t="s">
        <v>42</v>
      </c>
      <c r="B76" t="s">
        <v>56</v>
      </c>
      <c r="C76" s="45">
        <v>1287656.85898575</v>
      </c>
    </row>
    <row r="77" spans="1:3" x14ac:dyDescent="0.25">
      <c r="A77" t="s">
        <v>42</v>
      </c>
      <c r="B77" t="s">
        <v>66</v>
      </c>
      <c r="C77" s="45">
        <v>1264263.95866159</v>
      </c>
    </row>
    <row r="78" spans="1:3" x14ac:dyDescent="0.25">
      <c r="A78" t="s">
        <v>42</v>
      </c>
      <c r="B78" t="s">
        <v>132</v>
      </c>
      <c r="C78" s="45">
        <v>1246141.51990438</v>
      </c>
    </row>
    <row r="79" spans="1:3" x14ac:dyDescent="0.25">
      <c r="A79" t="s">
        <v>42</v>
      </c>
      <c r="B79" t="s">
        <v>133</v>
      </c>
      <c r="C79" s="45">
        <v>1216412.04861723</v>
      </c>
    </row>
    <row r="80" spans="1:3" x14ac:dyDescent="0.25">
      <c r="A80" t="s">
        <v>42</v>
      </c>
      <c r="B80" t="s">
        <v>55</v>
      </c>
      <c r="C80" s="45">
        <v>1188009.4566349799</v>
      </c>
    </row>
    <row r="81" spans="1:3" x14ac:dyDescent="0.25">
      <c r="A81" t="s">
        <v>42</v>
      </c>
      <c r="B81" t="s">
        <v>68</v>
      </c>
      <c r="C81" s="45">
        <v>1184404.8028933499</v>
      </c>
    </row>
    <row r="82" spans="1:3" x14ac:dyDescent="0.25">
      <c r="A82" t="s">
        <v>42</v>
      </c>
      <c r="B82" t="s">
        <v>104</v>
      </c>
      <c r="C82" s="45">
        <v>1135148.0261516799</v>
      </c>
    </row>
    <row r="83" spans="1:3" x14ac:dyDescent="0.25">
      <c r="A83" t="s">
        <v>42</v>
      </c>
      <c r="B83" t="s">
        <v>67</v>
      </c>
      <c r="C83" s="45">
        <v>1094837.49350671</v>
      </c>
    </row>
    <row r="84" spans="1:3" x14ac:dyDescent="0.25">
      <c r="A84" t="s">
        <v>42</v>
      </c>
      <c r="B84" t="s">
        <v>124</v>
      </c>
      <c r="C84" s="45">
        <v>1080632.9297553799</v>
      </c>
    </row>
    <row r="85" spans="1:3" x14ac:dyDescent="0.25">
      <c r="A85" t="s">
        <v>42</v>
      </c>
      <c r="B85" t="s">
        <v>50</v>
      </c>
      <c r="C85" s="45">
        <v>1022450.61807718</v>
      </c>
    </row>
    <row r="86" spans="1:3" x14ac:dyDescent="0.25">
      <c r="A86" t="s">
        <v>42</v>
      </c>
      <c r="B86" t="s">
        <v>30</v>
      </c>
      <c r="C86" s="45">
        <v>973030.29341892595</v>
      </c>
    </row>
    <row r="87" spans="1:3" x14ac:dyDescent="0.25">
      <c r="A87" t="s">
        <v>42</v>
      </c>
      <c r="B87" t="s">
        <v>53</v>
      </c>
      <c r="C87" s="45">
        <v>895092.08002501295</v>
      </c>
    </row>
    <row r="88" spans="1:3" x14ac:dyDescent="0.25">
      <c r="A88" t="s">
        <v>42</v>
      </c>
      <c r="B88" t="s">
        <v>54</v>
      </c>
      <c r="C88" s="45">
        <v>857181.78246587398</v>
      </c>
    </row>
    <row r="89" spans="1:3" x14ac:dyDescent="0.25">
      <c r="A89" t="s">
        <v>42</v>
      </c>
      <c r="B89" t="s">
        <v>41</v>
      </c>
      <c r="C89" s="45">
        <v>850721.20472862304</v>
      </c>
    </row>
    <row r="90" spans="1:3" x14ac:dyDescent="0.25">
      <c r="A90" t="s">
        <v>42</v>
      </c>
      <c r="B90" t="s">
        <v>34</v>
      </c>
      <c r="C90" s="45">
        <v>804238.54010353703</v>
      </c>
    </row>
    <row r="91" spans="1:3" x14ac:dyDescent="0.25">
      <c r="A91" t="s">
        <v>42</v>
      </c>
      <c r="B91" t="s">
        <v>35</v>
      </c>
      <c r="C91" s="45">
        <v>770236.82819245302</v>
      </c>
    </row>
    <row r="92" spans="1:3" x14ac:dyDescent="0.25">
      <c r="A92" t="s">
        <v>42</v>
      </c>
      <c r="B92" t="s">
        <v>113</v>
      </c>
      <c r="C92" s="45">
        <v>675854.00423610501</v>
      </c>
    </row>
    <row r="93" spans="1:3" x14ac:dyDescent="0.25">
      <c r="A93" t="s">
        <v>42</v>
      </c>
      <c r="B93" t="s">
        <v>51</v>
      </c>
      <c r="C93" s="45">
        <v>667287.43942098005</v>
      </c>
    </row>
    <row r="94" spans="1:3" x14ac:dyDescent="0.25">
      <c r="A94" t="s">
        <v>42</v>
      </c>
      <c r="B94" t="s">
        <v>120</v>
      </c>
      <c r="C94" s="45">
        <v>654782.58207879297</v>
      </c>
    </row>
    <row r="95" spans="1:3" x14ac:dyDescent="0.25">
      <c r="A95" t="s">
        <v>42</v>
      </c>
      <c r="B95" t="s">
        <v>46</v>
      </c>
      <c r="C95" s="45">
        <v>651033.66676440905</v>
      </c>
    </row>
    <row r="96" spans="1:3" x14ac:dyDescent="0.25">
      <c r="A96" t="s">
        <v>42</v>
      </c>
      <c r="B96" t="s">
        <v>38</v>
      </c>
      <c r="C96" s="45">
        <v>640319.26514528506</v>
      </c>
    </row>
    <row r="97" spans="1:3" x14ac:dyDescent="0.25">
      <c r="A97" t="s">
        <v>42</v>
      </c>
      <c r="B97" t="s">
        <v>32</v>
      </c>
      <c r="C97" s="45">
        <v>630358.34473776899</v>
      </c>
    </row>
    <row r="98" spans="1:3" x14ac:dyDescent="0.25">
      <c r="A98" t="s">
        <v>42</v>
      </c>
      <c r="B98" t="s">
        <v>44</v>
      </c>
      <c r="C98" s="45">
        <v>557692.58660892199</v>
      </c>
    </row>
    <row r="99" spans="1:3" x14ac:dyDescent="0.25">
      <c r="A99" t="s">
        <v>42</v>
      </c>
      <c r="B99" t="s">
        <v>33</v>
      </c>
      <c r="C99" s="45">
        <v>477036.70245972503</v>
      </c>
    </row>
    <row r="100" spans="1:3" x14ac:dyDescent="0.25">
      <c r="A100" t="s">
        <v>42</v>
      </c>
      <c r="B100" t="s">
        <v>48</v>
      </c>
      <c r="C100" s="45">
        <v>473601.36059017701</v>
      </c>
    </row>
    <row r="101" spans="1:3" x14ac:dyDescent="0.25">
      <c r="A101" t="s">
        <v>42</v>
      </c>
      <c r="B101" t="s">
        <v>43</v>
      </c>
      <c r="C101" s="45">
        <v>456356.60438304202</v>
      </c>
    </row>
    <row r="102" spans="1:3" x14ac:dyDescent="0.25">
      <c r="A102" t="s">
        <v>42</v>
      </c>
      <c r="B102" t="s">
        <v>121</v>
      </c>
      <c r="C102" s="45">
        <v>425910.31687590102</v>
      </c>
    </row>
    <row r="103" spans="1:3" x14ac:dyDescent="0.25">
      <c r="A103" t="s">
        <v>42</v>
      </c>
      <c r="B103" t="s">
        <v>39</v>
      </c>
      <c r="C103" s="45">
        <v>416674.42091245099</v>
      </c>
    </row>
    <row r="104" spans="1:3" x14ac:dyDescent="0.25">
      <c r="A104" t="s">
        <v>42</v>
      </c>
      <c r="B104" t="s">
        <v>40</v>
      </c>
      <c r="C104" s="45">
        <v>400593.72578107298</v>
      </c>
    </row>
    <row r="105" spans="1:3" x14ac:dyDescent="0.25">
      <c r="A105" t="s">
        <v>42</v>
      </c>
      <c r="B105" t="s">
        <v>109</v>
      </c>
      <c r="C105" s="45">
        <v>350036.180550861</v>
      </c>
    </row>
    <row r="106" spans="1:3" x14ac:dyDescent="0.25">
      <c r="A106" t="s">
        <v>42</v>
      </c>
      <c r="B106" t="s">
        <v>47</v>
      </c>
      <c r="C106" s="45">
        <v>332268.43218335201</v>
      </c>
    </row>
    <row r="107" spans="1:3" x14ac:dyDescent="0.25">
      <c r="A107" t="s">
        <v>42</v>
      </c>
      <c r="B107" t="s">
        <v>37</v>
      </c>
      <c r="C107" s="45">
        <v>254842.15530230099</v>
      </c>
    </row>
    <row r="108" spans="1:3" x14ac:dyDescent="0.25">
      <c r="A108" t="s">
        <v>42</v>
      </c>
      <c r="B108" t="s">
        <v>45</v>
      </c>
      <c r="C108" s="45">
        <v>171239.68487161401</v>
      </c>
    </row>
    <row r="109" spans="1:3" x14ac:dyDescent="0.25">
      <c r="A109" t="s">
        <v>48</v>
      </c>
      <c r="B109" t="s">
        <v>36</v>
      </c>
      <c r="C109" s="45">
        <v>1683451.03452656</v>
      </c>
    </row>
    <row r="110" spans="1:3" x14ac:dyDescent="0.25">
      <c r="A110" t="s">
        <v>48</v>
      </c>
      <c r="B110" t="s">
        <v>103</v>
      </c>
      <c r="C110" s="45">
        <v>1552314.1003335</v>
      </c>
    </row>
    <row r="111" spans="1:3" x14ac:dyDescent="0.25">
      <c r="A111" t="s">
        <v>48</v>
      </c>
      <c r="B111" t="s">
        <v>125</v>
      </c>
      <c r="C111" s="45">
        <v>1320246.8985397699</v>
      </c>
    </row>
    <row r="112" spans="1:3" x14ac:dyDescent="0.25">
      <c r="A112" t="s">
        <v>48</v>
      </c>
      <c r="B112" t="s">
        <v>68</v>
      </c>
      <c r="C112" s="45">
        <v>1283666.71893661</v>
      </c>
    </row>
    <row r="113" spans="1:3" x14ac:dyDescent="0.25">
      <c r="A113" t="s">
        <v>48</v>
      </c>
      <c r="B113" t="s">
        <v>35</v>
      </c>
      <c r="C113" s="45">
        <v>1221521.1984494</v>
      </c>
    </row>
    <row r="114" spans="1:3" x14ac:dyDescent="0.25">
      <c r="A114" t="s">
        <v>48</v>
      </c>
      <c r="B114" t="s">
        <v>56</v>
      </c>
      <c r="C114" s="45">
        <v>1171853.95919887</v>
      </c>
    </row>
    <row r="115" spans="1:3" x14ac:dyDescent="0.25">
      <c r="A115" t="s">
        <v>48</v>
      </c>
      <c r="B115" t="s">
        <v>38</v>
      </c>
      <c r="C115" s="45">
        <v>1084401.0869032701</v>
      </c>
    </row>
    <row r="116" spans="1:3" x14ac:dyDescent="0.25">
      <c r="A116" t="s">
        <v>48</v>
      </c>
      <c r="B116" t="s">
        <v>135</v>
      </c>
      <c r="C116" s="45">
        <v>959828.65745580895</v>
      </c>
    </row>
    <row r="117" spans="1:3" x14ac:dyDescent="0.25">
      <c r="A117" t="s">
        <v>48</v>
      </c>
      <c r="B117" t="s">
        <v>33</v>
      </c>
      <c r="C117" s="45">
        <v>949891.98855159502</v>
      </c>
    </row>
    <row r="118" spans="1:3" x14ac:dyDescent="0.25">
      <c r="A118" t="s">
        <v>48</v>
      </c>
      <c r="B118" t="s">
        <v>124</v>
      </c>
      <c r="C118" s="45">
        <v>896854.59870847699</v>
      </c>
    </row>
    <row r="119" spans="1:3" x14ac:dyDescent="0.25">
      <c r="A119" t="s">
        <v>48</v>
      </c>
      <c r="B119" t="s">
        <v>32</v>
      </c>
      <c r="C119" s="45">
        <v>892915.85569458897</v>
      </c>
    </row>
    <row r="120" spans="1:3" x14ac:dyDescent="0.25">
      <c r="A120" t="s">
        <v>48</v>
      </c>
      <c r="B120" t="s">
        <v>113</v>
      </c>
      <c r="C120" s="45">
        <v>832502.830192202</v>
      </c>
    </row>
    <row r="121" spans="1:3" x14ac:dyDescent="0.25">
      <c r="A121" t="s">
        <v>48</v>
      </c>
      <c r="B121" t="s">
        <v>43</v>
      </c>
      <c r="C121" s="45">
        <v>801477.166195584</v>
      </c>
    </row>
    <row r="122" spans="1:3" x14ac:dyDescent="0.25">
      <c r="A122" t="s">
        <v>48</v>
      </c>
      <c r="B122" t="s">
        <v>109</v>
      </c>
      <c r="C122" s="45">
        <v>721096.64406975696</v>
      </c>
    </row>
    <row r="123" spans="1:3" x14ac:dyDescent="0.25">
      <c r="A123" t="s">
        <v>48</v>
      </c>
      <c r="B123" t="s">
        <v>55</v>
      </c>
      <c r="C123" s="45">
        <v>715002.04686527804</v>
      </c>
    </row>
    <row r="124" spans="1:3" x14ac:dyDescent="0.25">
      <c r="A124" t="s">
        <v>48</v>
      </c>
      <c r="B124" t="s">
        <v>37</v>
      </c>
      <c r="C124" s="45">
        <v>646849.83259692695</v>
      </c>
    </row>
    <row r="125" spans="1:3" x14ac:dyDescent="0.25">
      <c r="A125" t="s">
        <v>48</v>
      </c>
      <c r="B125" t="s">
        <v>50</v>
      </c>
      <c r="C125" s="45">
        <v>622698.58333912503</v>
      </c>
    </row>
    <row r="126" spans="1:3" x14ac:dyDescent="0.25">
      <c r="A126" t="s">
        <v>48</v>
      </c>
      <c r="B126" t="s">
        <v>41</v>
      </c>
      <c r="C126" s="45">
        <v>597075.89804689004</v>
      </c>
    </row>
    <row r="127" spans="1:3" x14ac:dyDescent="0.25">
      <c r="A127" t="s">
        <v>48</v>
      </c>
      <c r="B127" t="s">
        <v>39</v>
      </c>
      <c r="C127" s="45">
        <v>521320.28391698998</v>
      </c>
    </row>
    <row r="128" spans="1:3" x14ac:dyDescent="0.25">
      <c r="A128" t="s">
        <v>48</v>
      </c>
      <c r="B128" t="s">
        <v>120</v>
      </c>
      <c r="C128" s="45">
        <v>499106.31138580199</v>
      </c>
    </row>
    <row r="129" spans="1:3" x14ac:dyDescent="0.25">
      <c r="A129" t="s">
        <v>48</v>
      </c>
      <c r="B129" t="s">
        <v>44</v>
      </c>
      <c r="C129" s="45">
        <v>486277.59339958301</v>
      </c>
    </row>
    <row r="130" spans="1:3" x14ac:dyDescent="0.25">
      <c r="A130" t="s">
        <v>48</v>
      </c>
      <c r="B130" t="s">
        <v>42</v>
      </c>
      <c r="C130" s="45">
        <v>473601.360590178</v>
      </c>
    </row>
    <row r="131" spans="1:3" x14ac:dyDescent="0.25">
      <c r="A131" t="s">
        <v>48</v>
      </c>
      <c r="B131" t="s">
        <v>53</v>
      </c>
      <c r="C131" s="45">
        <v>428487.70731793001</v>
      </c>
    </row>
    <row r="132" spans="1:3" x14ac:dyDescent="0.25">
      <c r="A132" t="s">
        <v>48</v>
      </c>
      <c r="B132" t="s">
        <v>121</v>
      </c>
      <c r="C132" s="45">
        <v>427026.296273691</v>
      </c>
    </row>
    <row r="133" spans="1:3" x14ac:dyDescent="0.25">
      <c r="A133" t="s">
        <v>48</v>
      </c>
      <c r="B133" t="s">
        <v>54</v>
      </c>
      <c r="C133" s="45">
        <v>384523.339893597</v>
      </c>
    </row>
    <row r="134" spans="1:3" x14ac:dyDescent="0.25">
      <c r="A134" t="s">
        <v>48</v>
      </c>
      <c r="B134" t="s">
        <v>40</v>
      </c>
      <c r="C134" s="45">
        <v>356398.33966845798</v>
      </c>
    </row>
    <row r="135" spans="1:3" x14ac:dyDescent="0.25">
      <c r="A135" t="s">
        <v>48</v>
      </c>
      <c r="B135" t="s">
        <v>45</v>
      </c>
      <c r="C135" s="45">
        <v>318241.68781400798</v>
      </c>
    </row>
    <row r="136" spans="1:3" x14ac:dyDescent="0.25">
      <c r="A136" t="s">
        <v>48</v>
      </c>
      <c r="B136" t="s">
        <v>46</v>
      </c>
      <c r="C136" s="45">
        <v>242346.60575876999</v>
      </c>
    </row>
    <row r="137" spans="1:3" x14ac:dyDescent="0.25">
      <c r="A137" t="s">
        <v>48</v>
      </c>
      <c r="B137" t="s">
        <v>51</v>
      </c>
      <c r="C137" s="45">
        <v>193866.566733763</v>
      </c>
    </row>
    <row r="138" spans="1:3" x14ac:dyDescent="0.25">
      <c r="A138" t="s">
        <v>48</v>
      </c>
      <c r="B138" t="s">
        <v>47</v>
      </c>
      <c r="C138" s="45">
        <v>146488.02896649801</v>
      </c>
    </row>
    <row r="139" spans="1:3" x14ac:dyDescent="0.25">
      <c r="A139" t="s">
        <v>35</v>
      </c>
      <c r="B139" t="s">
        <v>27</v>
      </c>
      <c r="C139" s="45">
        <v>1636142.99780254</v>
      </c>
    </row>
    <row r="140" spans="1:3" x14ac:dyDescent="0.25">
      <c r="A140" t="s">
        <v>35</v>
      </c>
      <c r="B140" t="s">
        <v>29</v>
      </c>
      <c r="C140" s="45">
        <v>1535261.45922017</v>
      </c>
    </row>
    <row r="141" spans="1:3" x14ac:dyDescent="0.25">
      <c r="A141" t="s">
        <v>35</v>
      </c>
      <c r="B141" t="s">
        <v>49</v>
      </c>
      <c r="C141" s="45">
        <v>1325375.5051561999</v>
      </c>
    </row>
    <row r="142" spans="1:3" x14ac:dyDescent="0.25">
      <c r="A142" t="s">
        <v>35</v>
      </c>
      <c r="B142" t="s">
        <v>48</v>
      </c>
      <c r="C142" s="45">
        <v>1221521.1984494</v>
      </c>
    </row>
    <row r="143" spans="1:3" x14ac:dyDescent="0.25">
      <c r="A143" t="s">
        <v>35</v>
      </c>
      <c r="B143" t="s">
        <v>120</v>
      </c>
      <c r="C143" s="45">
        <v>1155649.7258176401</v>
      </c>
    </row>
    <row r="144" spans="1:3" x14ac:dyDescent="0.25">
      <c r="A144" t="s">
        <v>35</v>
      </c>
      <c r="B144" t="s">
        <v>40</v>
      </c>
      <c r="C144" s="45">
        <v>1146045.24644247</v>
      </c>
    </row>
    <row r="145" spans="1:3" x14ac:dyDescent="0.25">
      <c r="A145" t="s">
        <v>35</v>
      </c>
      <c r="B145" t="s">
        <v>36</v>
      </c>
      <c r="C145" s="45">
        <v>1099023.07561028</v>
      </c>
    </row>
    <row r="146" spans="1:3" x14ac:dyDescent="0.25">
      <c r="A146" t="s">
        <v>35</v>
      </c>
      <c r="B146" t="s">
        <v>39</v>
      </c>
      <c r="C146" s="45">
        <v>1089559.9581445199</v>
      </c>
    </row>
    <row r="147" spans="1:3" x14ac:dyDescent="0.25">
      <c r="A147" t="s">
        <v>35</v>
      </c>
      <c r="B147" t="s">
        <v>47</v>
      </c>
      <c r="C147" s="45">
        <v>1075070.8709829501</v>
      </c>
    </row>
    <row r="148" spans="1:3" x14ac:dyDescent="0.25">
      <c r="A148" t="s">
        <v>35</v>
      </c>
      <c r="B148" t="s">
        <v>44</v>
      </c>
      <c r="C148" s="45">
        <v>1040224.3047708001</v>
      </c>
    </row>
    <row r="149" spans="1:3" x14ac:dyDescent="0.25">
      <c r="A149" t="s">
        <v>35</v>
      </c>
      <c r="B149" t="s">
        <v>32</v>
      </c>
      <c r="C149" s="45">
        <v>1037529.86597204</v>
      </c>
    </row>
    <row r="150" spans="1:3" x14ac:dyDescent="0.25">
      <c r="A150" t="s">
        <v>35</v>
      </c>
      <c r="B150" t="s">
        <v>121</v>
      </c>
      <c r="C150" s="45">
        <v>949435.35028306302</v>
      </c>
    </row>
    <row r="151" spans="1:3" x14ac:dyDescent="0.25">
      <c r="A151" t="s">
        <v>35</v>
      </c>
      <c r="B151" t="s">
        <v>104</v>
      </c>
      <c r="C151" s="45">
        <v>930263.06402576598</v>
      </c>
    </row>
    <row r="152" spans="1:3" x14ac:dyDescent="0.25">
      <c r="A152" t="s">
        <v>35</v>
      </c>
      <c r="B152" t="s">
        <v>31</v>
      </c>
      <c r="C152" s="45">
        <v>924135.27462824003</v>
      </c>
    </row>
    <row r="153" spans="1:3" x14ac:dyDescent="0.25">
      <c r="A153" t="s">
        <v>35</v>
      </c>
      <c r="B153" t="s">
        <v>45</v>
      </c>
      <c r="C153" s="45">
        <v>903982.91525214701</v>
      </c>
    </row>
    <row r="154" spans="1:3" x14ac:dyDescent="0.25">
      <c r="A154" t="s">
        <v>35</v>
      </c>
      <c r="B154" t="s">
        <v>113</v>
      </c>
      <c r="C154" s="45">
        <v>795533.40025869105</v>
      </c>
    </row>
    <row r="155" spans="1:3" x14ac:dyDescent="0.25">
      <c r="A155" t="s">
        <v>35</v>
      </c>
      <c r="B155" t="s">
        <v>42</v>
      </c>
      <c r="C155" s="45">
        <v>770236.82819245302</v>
      </c>
    </row>
    <row r="156" spans="1:3" x14ac:dyDescent="0.25">
      <c r="A156" t="s">
        <v>35</v>
      </c>
      <c r="B156" t="s">
        <v>37</v>
      </c>
      <c r="C156" s="45">
        <v>767874.863745715</v>
      </c>
    </row>
    <row r="157" spans="1:3" x14ac:dyDescent="0.25">
      <c r="A157" t="s">
        <v>35</v>
      </c>
      <c r="B157" t="s">
        <v>140</v>
      </c>
      <c r="C157" s="45">
        <v>741577.73138729401</v>
      </c>
    </row>
    <row r="158" spans="1:3" x14ac:dyDescent="0.25">
      <c r="A158" t="s">
        <v>35</v>
      </c>
      <c r="B158" t="s">
        <v>30</v>
      </c>
      <c r="C158" s="45">
        <v>692155.660052552</v>
      </c>
    </row>
    <row r="159" spans="1:3" x14ac:dyDescent="0.25">
      <c r="A159" t="s">
        <v>35</v>
      </c>
      <c r="B159" t="s">
        <v>26</v>
      </c>
      <c r="C159" s="45">
        <v>645593.59804180195</v>
      </c>
    </row>
    <row r="160" spans="1:3" x14ac:dyDescent="0.25">
      <c r="A160" t="s">
        <v>35</v>
      </c>
      <c r="B160" t="s">
        <v>132</v>
      </c>
      <c r="C160" s="45">
        <v>530009.15334690001</v>
      </c>
    </row>
    <row r="161" spans="1:3" x14ac:dyDescent="0.25">
      <c r="A161" t="s">
        <v>35</v>
      </c>
      <c r="B161" t="s">
        <v>109</v>
      </c>
      <c r="C161" s="45">
        <v>529168.12368195795</v>
      </c>
    </row>
    <row r="162" spans="1:3" x14ac:dyDescent="0.25">
      <c r="A162" t="s">
        <v>35</v>
      </c>
      <c r="B162" t="s">
        <v>133</v>
      </c>
      <c r="C162" s="45">
        <v>512834.20816455898</v>
      </c>
    </row>
    <row r="163" spans="1:3" x14ac:dyDescent="0.25">
      <c r="A163" t="s">
        <v>35</v>
      </c>
      <c r="B163" t="s">
        <v>43</v>
      </c>
      <c r="C163" s="45">
        <v>501395.53045155702</v>
      </c>
    </row>
    <row r="164" spans="1:3" x14ac:dyDescent="0.25">
      <c r="A164" t="s">
        <v>35</v>
      </c>
      <c r="B164" t="s">
        <v>33</v>
      </c>
      <c r="C164" s="45">
        <v>406495.70969197497</v>
      </c>
    </row>
    <row r="165" spans="1:3" x14ac:dyDescent="0.25">
      <c r="A165" t="s">
        <v>35</v>
      </c>
      <c r="B165" t="s">
        <v>34</v>
      </c>
      <c r="C165" s="45">
        <v>192198.479320232</v>
      </c>
    </row>
    <row r="166" spans="1:3" x14ac:dyDescent="0.25">
      <c r="A166" t="s">
        <v>35</v>
      </c>
      <c r="B166" t="s">
        <v>38</v>
      </c>
      <c r="C166" s="45">
        <v>140402.71627507301</v>
      </c>
    </row>
    <row r="167" spans="1:3" x14ac:dyDescent="0.25">
      <c r="A167" t="s">
        <v>50</v>
      </c>
      <c r="B167" t="s">
        <v>64</v>
      </c>
      <c r="C167" s="45">
        <v>5000467.8681901703</v>
      </c>
    </row>
    <row r="168" spans="1:3" x14ac:dyDescent="0.25">
      <c r="A168" t="s">
        <v>50</v>
      </c>
      <c r="B168" t="s">
        <v>127</v>
      </c>
      <c r="C168" s="45">
        <v>1862090.16458803</v>
      </c>
    </row>
    <row r="169" spans="1:3" x14ac:dyDescent="0.25">
      <c r="A169" t="s">
        <v>50</v>
      </c>
      <c r="B169" t="s">
        <v>107</v>
      </c>
      <c r="C169" s="45">
        <v>1501392.6354183799</v>
      </c>
    </row>
    <row r="170" spans="1:3" x14ac:dyDescent="0.25">
      <c r="A170" t="s">
        <v>50</v>
      </c>
      <c r="B170" t="s">
        <v>33</v>
      </c>
      <c r="C170" s="45">
        <v>1458016.7648837799</v>
      </c>
    </row>
    <row r="171" spans="1:3" x14ac:dyDescent="0.25">
      <c r="A171" t="s">
        <v>50</v>
      </c>
      <c r="B171" t="s">
        <v>119</v>
      </c>
      <c r="C171" s="45">
        <v>1434456.9142164299</v>
      </c>
    </row>
    <row r="172" spans="1:3" x14ac:dyDescent="0.25">
      <c r="A172" t="s">
        <v>50</v>
      </c>
      <c r="B172" t="s">
        <v>43</v>
      </c>
      <c r="C172" s="45">
        <v>1415447.68519386</v>
      </c>
    </row>
    <row r="173" spans="1:3" x14ac:dyDescent="0.25">
      <c r="A173" t="s">
        <v>50</v>
      </c>
      <c r="B173" t="s">
        <v>68</v>
      </c>
      <c r="C173" s="45">
        <v>1217200.7743528101</v>
      </c>
    </row>
    <row r="174" spans="1:3" x14ac:dyDescent="0.25">
      <c r="A174" t="s">
        <v>50</v>
      </c>
      <c r="B174" t="s">
        <v>135</v>
      </c>
      <c r="C174" s="45">
        <v>1201549.06873161</v>
      </c>
    </row>
    <row r="175" spans="1:3" x14ac:dyDescent="0.25">
      <c r="A175" t="s">
        <v>50</v>
      </c>
      <c r="B175" t="s">
        <v>32</v>
      </c>
      <c r="C175" s="45">
        <v>1129686.2445515799</v>
      </c>
    </row>
    <row r="176" spans="1:3" x14ac:dyDescent="0.25">
      <c r="A176" t="s">
        <v>50</v>
      </c>
      <c r="B176" t="s">
        <v>136</v>
      </c>
      <c r="C176" s="45">
        <v>1100309.1861261299</v>
      </c>
    </row>
    <row r="177" spans="1:3" x14ac:dyDescent="0.25">
      <c r="A177" t="s">
        <v>50</v>
      </c>
      <c r="B177" t="s">
        <v>37</v>
      </c>
      <c r="C177" s="45">
        <v>1087045.91063949</v>
      </c>
    </row>
    <row r="178" spans="1:3" x14ac:dyDescent="0.25">
      <c r="A178" t="s">
        <v>50</v>
      </c>
      <c r="B178" t="s">
        <v>44</v>
      </c>
      <c r="C178" s="45">
        <v>1075509.9926088301</v>
      </c>
    </row>
    <row r="179" spans="1:3" x14ac:dyDescent="0.25">
      <c r="A179" t="s">
        <v>50</v>
      </c>
      <c r="B179" t="s">
        <v>120</v>
      </c>
      <c r="C179" s="45">
        <v>1048184.77944939</v>
      </c>
    </row>
    <row r="180" spans="1:3" x14ac:dyDescent="0.25">
      <c r="A180" t="s">
        <v>50</v>
      </c>
      <c r="B180" t="s">
        <v>121</v>
      </c>
      <c r="C180" s="45">
        <v>1042656.75583313</v>
      </c>
    </row>
    <row r="181" spans="1:3" x14ac:dyDescent="0.25">
      <c r="A181" t="s">
        <v>50</v>
      </c>
      <c r="B181" t="s">
        <v>42</v>
      </c>
      <c r="C181" s="45">
        <v>1022450.61807717</v>
      </c>
    </row>
    <row r="182" spans="1:3" x14ac:dyDescent="0.25">
      <c r="A182" t="s">
        <v>50</v>
      </c>
      <c r="B182" t="s">
        <v>103</v>
      </c>
      <c r="C182" s="45">
        <v>931462.52323755296</v>
      </c>
    </row>
    <row r="183" spans="1:3" x14ac:dyDescent="0.25">
      <c r="A183" t="s">
        <v>50</v>
      </c>
      <c r="B183" t="s">
        <v>45</v>
      </c>
      <c r="C183" s="45">
        <v>908285.99436695105</v>
      </c>
    </row>
    <row r="184" spans="1:3" x14ac:dyDescent="0.25">
      <c r="A184" t="s">
        <v>50</v>
      </c>
      <c r="B184" t="s">
        <v>56</v>
      </c>
      <c r="C184" s="45">
        <v>842843.44432858296</v>
      </c>
    </row>
    <row r="185" spans="1:3" x14ac:dyDescent="0.25">
      <c r="A185" t="s">
        <v>50</v>
      </c>
      <c r="B185" t="s">
        <v>39</v>
      </c>
      <c r="C185" s="45">
        <v>797896.326986484</v>
      </c>
    </row>
    <row r="186" spans="1:3" x14ac:dyDescent="0.25">
      <c r="A186" t="s">
        <v>50</v>
      </c>
      <c r="B186" t="s">
        <v>47</v>
      </c>
      <c r="C186" s="45">
        <v>753164.642656037</v>
      </c>
    </row>
    <row r="187" spans="1:3" x14ac:dyDescent="0.25">
      <c r="A187" t="s">
        <v>50</v>
      </c>
      <c r="B187" t="s">
        <v>40</v>
      </c>
      <c r="C187" s="45">
        <v>671176.06225370604</v>
      </c>
    </row>
    <row r="188" spans="1:3" x14ac:dyDescent="0.25">
      <c r="A188" t="s">
        <v>50</v>
      </c>
      <c r="B188" t="s">
        <v>48</v>
      </c>
      <c r="C188" s="45">
        <v>622698.58333912503</v>
      </c>
    </row>
    <row r="189" spans="1:3" x14ac:dyDescent="0.25">
      <c r="A189" t="s">
        <v>50</v>
      </c>
      <c r="B189" t="s">
        <v>124</v>
      </c>
      <c r="C189" s="45">
        <v>555573.92579868401</v>
      </c>
    </row>
    <row r="190" spans="1:3" x14ac:dyDescent="0.25">
      <c r="A190" t="s">
        <v>50</v>
      </c>
      <c r="B190" t="s">
        <v>51</v>
      </c>
      <c r="C190" s="45">
        <v>489509.68613755697</v>
      </c>
    </row>
    <row r="191" spans="1:3" x14ac:dyDescent="0.25">
      <c r="A191" t="s">
        <v>50</v>
      </c>
      <c r="B191" t="s">
        <v>54</v>
      </c>
      <c r="C191" s="45">
        <v>464039.10433683603</v>
      </c>
    </row>
    <row r="192" spans="1:3" x14ac:dyDescent="0.25">
      <c r="A192" t="s">
        <v>50</v>
      </c>
      <c r="B192" t="s">
        <v>55</v>
      </c>
      <c r="C192" s="45">
        <v>453952.61489014502</v>
      </c>
    </row>
    <row r="193" spans="1:3" x14ac:dyDescent="0.25">
      <c r="A193" t="s">
        <v>50</v>
      </c>
      <c r="B193" t="s">
        <v>46</v>
      </c>
      <c r="C193" s="45">
        <v>385715.74461229797</v>
      </c>
    </row>
    <row r="194" spans="1:3" x14ac:dyDescent="0.25">
      <c r="A194" t="s">
        <v>50</v>
      </c>
      <c r="B194" t="s">
        <v>41</v>
      </c>
      <c r="C194" s="45">
        <v>343032.715620637</v>
      </c>
    </row>
    <row r="195" spans="1:3" x14ac:dyDescent="0.25">
      <c r="A195" t="s">
        <v>50</v>
      </c>
      <c r="B195" t="s">
        <v>53</v>
      </c>
      <c r="C195" s="45">
        <v>318949.07099853602</v>
      </c>
    </row>
    <row r="196" spans="1:3" x14ac:dyDescent="0.25">
      <c r="A196" t="s">
        <v>68</v>
      </c>
      <c r="B196" t="s">
        <v>64</v>
      </c>
      <c r="C196" s="45">
        <v>3987331.08297265</v>
      </c>
    </row>
    <row r="197" spans="1:3" x14ac:dyDescent="0.25">
      <c r="A197" t="s">
        <v>68</v>
      </c>
      <c r="B197" t="s">
        <v>44</v>
      </c>
      <c r="C197" s="45">
        <v>1678689.3045611701</v>
      </c>
    </row>
    <row r="198" spans="1:3" x14ac:dyDescent="0.25">
      <c r="A198" t="s">
        <v>68</v>
      </c>
      <c r="B198" t="s">
        <v>27</v>
      </c>
      <c r="C198" s="45">
        <v>1450691.56500723</v>
      </c>
    </row>
    <row r="199" spans="1:3" x14ac:dyDescent="0.25">
      <c r="A199" t="s">
        <v>68</v>
      </c>
      <c r="B199" t="s">
        <v>51</v>
      </c>
      <c r="C199" s="45">
        <v>1360954.8863347899</v>
      </c>
    </row>
    <row r="200" spans="1:3" x14ac:dyDescent="0.25">
      <c r="A200" t="s">
        <v>68</v>
      </c>
      <c r="B200" t="s">
        <v>48</v>
      </c>
      <c r="C200" s="45">
        <v>1283666.71893661</v>
      </c>
    </row>
    <row r="201" spans="1:3" x14ac:dyDescent="0.25">
      <c r="A201" t="s">
        <v>68</v>
      </c>
      <c r="B201" t="s">
        <v>47</v>
      </c>
      <c r="C201" s="45">
        <v>1266720.5893402901</v>
      </c>
    </row>
    <row r="202" spans="1:3" x14ac:dyDescent="0.25">
      <c r="A202" t="s">
        <v>68</v>
      </c>
      <c r="B202" t="s">
        <v>45</v>
      </c>
      <c r="C202" s="45">
        <v>1256582.0368755099</v>
      </c>
    </row>
    <row r="203" spans="1:3" x14ac:dyDescent="0.25">
      <c r="A203" t="s">
        <v>68</v>
      </c>
      <c r="B203" t="s">
        <v>33</v>
      </c>
      <c r="C203" s="45">
        <v>1230882.49066145</v>
      </c>
    </row>
    <row r="204" spans="1:3" x14ac:dyDescent="0.25">
      <c r="A204" t="s">
        <v>68</v>
      </c>
      <c r="B204" t="s">
        <v>28</v>
      </c>
      <c r="C204" s="45">
        <v>1222301.3746150101</v>
      </c>
    </row>
    <row r="205" spans="1:3" x14ac:dyDescent="0.25">
      <c r="A205" t="s">
        <v>68</v>
      </c>
      <c r="B205" t="s">
        <v>29</v>
      </c>
      <c r="C205" s="45">
        <v>1220851.96728853</v>
      </c>
    </row>
    <row r="206" spans="1:3" x14ac:dyDescent="0.25">
      <c r="A206" t="s">
        <v>68</v>
      </c>
      <c r="B206" t="s">
        <v>50</v>
      </c>
      <c r="C206" s="45">
        <v>1217200.7743528101</v>
      </c>
    </row>
    <row r="207" spans="1:3" x14ac:dyDescent="0.25">
      <c r="A207" t="s">
        <v>68</v>
      </c>
      <c r="B207" t="s">
        <v>30</v>
      </c>
      <c r="C207" s="45">
        <v>1186137.8276266099</v>
      </c>
    </row>
    <row r="208" spans="1:3" x14ac:dyDescent="0.25">
      <c r="A208" t="s">
        <v>68</v>
      </c>
      <c r="B208" t="s">
        <v>42</v>
      </c>
      <c r="C208" s="45">
        <v>1184404.8028933499</v>
      </c>
    </row>
    <row r="209" spans="1:3" x14ac:dyDescent="0.25">
      <c r="A209" t="s">
        <v>68</v>
      </c>
      <c r="B209" t="s">
        <v>46</v>
      </c>
      <c r="C209" s="45">
        <v>1182750.75108071</v>
      </c>
    </row>
    <row r="210" spans="1:3" x14ac:dyDescent="0.25">
      <c r="A210" t="s">
        <v>68</v>
      </c>
      <c r="B210" t="s">
        <v>37</v>
      </c>
      <c r="C210" s="45">
        <v>975260.080951849</v>
      </c>
    </row>
    <row r="211" spans="1:3" x14ac:dyDescent="0.25">
      <c r="A211" t="s">
        <v>68</v>
      </c>
      <c r="B211" t="s">
        <v>40</v>
      </c>
      <c r="C211" s="45">
        <v>937634.70682726195</v>
      </c>
    </row>
    <row r="212" spans="1:3" x14ac:dyDescent="0.25">
      <c r="A212" t="s">
        <v>68</v>
      </c>
      <c r="B212" t="s">
        <v>41</v>
      </c>
      <c r="C212" s="45">
        <v>884728.61491300503</v>
      </c>
    </row>
    <row r="213" spans="1:3" x14ac:dyDescent="0.25">
      <c r="A213" t="s">
        <v>68</v>
      </c>
      <c r="B213" t="s">
        <v>39</v>
      </c>
      <c r="C213" s="45">
        <v>804635.89595337503</v>
      </c>
    </row>
    <row r="214" spans="1:3" x14ac:dyDescent="0.25">
      <c r="A214" t="s">
        <v>68</v>
      </c>
      <c r="B214" t="s">
        <v>124</v>
      </c>
      <c r="C214" s="45">
        <v>706027.34005022096</v>
      </c>
    </row>
    <row r="215" spans="1:3" x14ac:dyDescent="0.25">
      <c r="A215" t="s">
        <v>68</v>
      </c>
      <c r="B215" t="s">
        <v>32</v>
      </c>
      <c r="C215" s="45">
        <v>603632.62675652199</v>
      </c>
    </row>
    <row r="216" spans="1:3" x14ac:dyDescent="0.25">
      <c r="A216" t="s">
        <v>68</v>
      </c>
      <c r="B216" t="s">
        <v>65</v>
      </c>
      <c r="C216" s="45">
        <v>591864.362720303</v>
      </c>
    </row>
    <row r="217" spans="1:3" x14ac:dyDescent="0.25">
      <c r="A217" t="s">
        <v>68</v>
      </c>
      <c r="B217" t="s">
        <v>56</v>
      </c>
      <c r="C217" s="45">
        <v>556341.121664493</v>
      </c>
    </row>
    <row r="218" spans="1:3" x14ac:dyDescent="0.25">
      <c r="A218" t="s">
        <v>68</v>
      </c>
      <c r="B218" t="s">
        <v>66</v>
      </c>
      <c r="C218" s="45">
        <v>418952.66144046403</v>
      </c>
    </row>
    <row r="219" spans="1:3" x14ac:dyDescent="0.25">
      <c r="A219" t="s">
        <v>68</v>
      </c>
      <c r="B219" t="s">
        <v>67</v>
      </c>
      <c r="C219" s="45">
        <v>335349.09403393598</v>
      </c>
    </row>
    <row r="220" spans="1:3" x14ac:dyDescent="0.25">
      <c r="A220" t="s">
        <v>43</v>
      </c>
      <c r="B220" t="s">
        <v>126</v>
      </c>
      <c r="C220" s="45">
        <v>2124645.3378695799</v>
      </c>
    </row>
    <row r="221" spans="1:3" x14ac:dyDescent="0.25">
      <c r="A221" t="s">
        <v>43</v>
      </c>
      <c r="B221" t="s">
        <v>29</v>
      </c>
      <c r="C221" s="45">
        <v>1857412.85149137</v>
      </c>
    </row>
    <row r="222" spans="1:3" x14ac:dyDescent="0.25">
      <c r="A222" t="s">
        <v>43</v>
      </c>
      <c r="B222" t="s">
        <v>56</v>
      </c>
      <c r="C222" s="45">
        <v>1742951.05956696</v>
      </c>
    </row>
    <row r="223" spans="1:3" x14ac:dyDescent="0.25">
      <c r="A223" t="s">
        <v>43</v>
      </c>
      <c r="B223" t="s">
        <v>50</v>
      </c>
      <c r="C223" s="45">
        <v>1415447.68519386</v>
      </c>
    </row>
    <row r="224" spans="1:3" x14ac:dyDescent="0.25">
      <c r="A224" t="s">
        <v>43</v>
      </c>
      <c r="B224" t="s">
        <v>125</v>
      </c>
      <c r="C224" s="45">
        <v>1412490.97683032</v>
      </c>
    </row>
    <row r="225" spans="1:3" x14ac:dyDescent="0.25">
      <c r="A225" t="s">
        <v>43</v>
      </c>
      <c r="B225" t="s">
        <v>41</v>
      </c>
      <c r="C225" s="45">
        <v>1292275.68619947</v>
      </c>
    </row>
    <row r="226" spans="1:3" x14ac:dyDescent="0.25">
      <c r="A226" t="s">
        <v>43</v>
      </c>
      <c r="B226" t="s">
        <v>53</v>
      </c>
      <c r="C226" s="45">
        <v>1219590.16685802</v>
      </c>
    </row>
    <row r="227" spans="1:3" x14ac:dyDescent="0.25">
      <c r="A227" t="s">
        <v>43</v>
      </c>
      <c r="B227" t="s">
        <v>49</v>
      </c>
      <c r="C227" s="45">
        <v>1204008.0551561301</v>
      </c>
    </row>
    <row r="228" spans="1:3" x14ac:dyDescent="0.25">
      <c r="A228" t="s">
        <v>43</v>
      </c>
      <c r="B228" t="s">
        <v>54</v>
      </c>
      <c r="C228" s="45">
        <v>1137109.8741595901</v>
      </c>
    </row>
    <row r="229" spans="1:3" x14ac:dyDescent="0.25">
      <c r="A229" t="s">
        <v>43</v>
      </c>
      <c r="B229" t="s">
        <v>26</v>
      </c>
      <c r="C229" s="45">
        <v>1134763.31056603</v>
      </c>
    </row>
    <row r="230" spans="1:3" x14ac:dyDescent="0.25">
      <c r="A230" t="s">
        <v>43</v>
      </c>
      <c r="B230" t="s">
        <v>46</v>
      </c>
      <c r="C230" s="45">
        <v>1029866.40617764</v>
      </c>
    </row>
    <row r="231" spans="1:3" x14ac:dyDescent="0.25">
      <c r="A231" t="s">
        <v>43</v>
      </c>
      <c r="B231" t="s">
        <v>30</v>
      </c>
      <c r="C231" s="45">
        <v>1027049.80656165</v>
      </c>
    </row>
    <row r="232" spans="1:3" x14ac:dyDescent="0.25">
      <c r="A232" t="s">
        <v>43</v>
      </c>
      <c r="B232" t="s">
        <v>36</v>
      </c>
      <c r="C232" s="45">
        <v>1014343.94513314</v>
      </c>
    </row>
    <row r="233" spans="1:3" x14ac:dyDescent="0.25">
      <c r="A233" t="s">
        <v>43</v>
      </c>
      <c r="B233" t="s">
        <v>32</v>
      </c>
      <c r="C233" s="45">
        <v>1001531.30217721</v>
      </c>
    </row>
    <row r="234" spans="1:3" x14ac:dyDescent="0.25">
      <c r="A234" t="s">
        <v>43</v>
      </c>
      <c r="B234" t="s">
        <v>51</v>
      </c>
      <c r="C234" s="45">
        <v>978202.25601370004</v>
      </c>
    </row>
    <row r="235" spans="1:3" x14ac:dyDescent="0.25">
      <c r="A235" t="s">
        <v>43</v>
      </c>
      <c r="B235" t="s">
        <v>39</v>
      </c>
      <c r="C235" s="45">
        <v>869380.49533326901</v>
      </c>
    </row>
    <row r="236" spans="1:3" x14ac:dyDescent="0.25">
      <c r="A236" t="s">
        <v>43</v>
      </c>
      <c r="B236" t="s">
        <v>132</v>
      </c>
      <c r="C236" s="45">
        <v>853476.72945470596</v>
      </c>
    </row>
    <row r="237" spans="1:3" x14ac:dyDescent="0.25">
      <c r="A237" t="s">
        <v>43</v>
      </c>
      <c r="B237" t="s">
        <v>40</v>
      </c>
      <c r="C237" s="45">
        <v>850872.50518848898</v>
      </c>
    </row>
    <row r="238" spans="1:3" x14ac:dyDescent="0.25">
      <c r="A238" t="s">
        <v>43</v>
      </c>
      <c r="B238" t="s">
        <v>133</v>
      </c>
      <c r="C238" s="45">
        <v>818108.89486338303</v>
      </c>
    </row>
    <row r="239" spans="1:3" x14ac:dyDescent="0.25">
      <c r="A239" t="s">
        <v>43</v>
      </c>
      <c r="B239" t="s">
        <v>48</v>
      </c>
      <c r="C239" s="45">
        <v>801477.166195584</v>
      </c>
    </row>
    <row r="240" spans="1:3" x14ac:dyDescent="0.25">
      <c r="A240" t="s">
        <v>43</v>
      </c>
      <c r="B240" t="s">
        <v>104</v>
      </c>
      <c r="C240" s="45">
        <v>707866.48111300904</v>
      </c>
    </row>
    <row r="241" spans="1:3" x14ac:dyDescent="0.25">
      <c r="A241" t="s">
        <v>43</v>
      </c>
      <c r="B241" t="s">
        <v>47</v>
      </c>
      <c r="C241" s="45">
        <v>662939.28739685903</v>
      </c>
    </row>
    <row r="242" spans="1:3" x14ac:dyDescent="0.25">
      <c r="A242" t="s">
        <v>43</v>
      </c>
      <c r="B242" t="s">
        <v>120</v>
      </c>
      <c r="C242" s="45">
        <v>654725.40453547705</v>
      </c>
    </row>
    <row r="243" spans="1:3" x14ac:dyDescent="0.25">
      <c r="A243" t="s">
        <v>43</v>
      </c>
      <c r="B243" t="s">
        <v>34</v>
      </c>
      <c r="C243" s="45">
        <v>637547.05771983205</v>
      </c>
    </row>
    <row r="244" spans="1:3" x14ac:dyDescent="0.25">
      <c r="A244" t="s">
        <v>43</v>
      </c>
      <c r="B244" t="s">
        <v>37</v>
      </c>
      <c r="C244" s="45">
        <v>619886.50523467502</v>
      </c>
    </row>
    <row r="245" spans="1:3" x14ac:dyDescent="0.25">
      <c r="A245" t="s">
        <v>43</v>
      </c>
      <c r="B245" t="s">
        <v>44</v>
      </c>
      <c r="C245" s="45">
        <v>540007.27508318995</v>
      </c>
    </row>
    <row r="246" spans="1:3" x14ac:dyDescent="0.25">
      <c r="A246" t="s">
        <v>43</v>
      </c>
      <c r="B246" t="s">
        <v>45</v>
      </c>
      <c r="C246" s="45">
        <v>511841.44519577199</v>
      </c>
    </row>
    <row r="247" spans="1:3" x14ac:dyDescent="0.25">
      <c r="A247" t="s">
        <v>43</v>
      </c>
      <c r="B247" t="s">
        <v>33</v>
      </c>
      <c r="C247" s="45">
        <v>504616.36209337797</v>
      </c>
    </row>
    <row r="248" spans="1:3" x14ac:dyDescent="0.25">
      <c r="A248" t="s">
        <v>43</v>
      </c>
      <c r="B248" t="s">
        <v>35</v>
      </c>
      <c r="C248" s="45">
        <v>501395.53045155702</v>
      </c>
    </row>
    <row r="249" spans="1:3" x14ac:dyDescent="0.25">
      <c r="A249" t="s">
        <v>43</v>
      </c>
      <c r="B249" t="s">
        <v>121</v>
      </c>
      <c r="C249" s="45">
        <v>459205.087838309</v>
      </c>
    </row>
    <row r="250" spans="1:3" x14ac:dyDescent="0.25">
      <c r="A250" t="s">
        <v>43</v>
      </c>
      <c r="B250" t="s">
        <v>42</v>
      </c>
      <c r="C250" s="45">
        <v>456356.60438304202</v>
      </c>
    </row>
    <row r="251" spans="1:3" x14ac:dyDescent="0.25">
      <c r="A251" t="s">
        <v>43</v>
      </c>
      <c r="B251" t="s">
        <v>38</v>
      </c>
      <c r="C251" s="45">
        <v>367023.474117156</v>
      </c>
    </row>
    <row r="252" spans="1:3" x14ac:dyDescent="0.25">
      <c r="A252" t="s">
        <v>43</v>
      </c>
      <c r="B252" t="s">
        <v>113</v>
      </c>
      <c r="C252" s="45">
        <v>346230.36422887398</v>
      </c>
    </row>
    <row r="253" spans="1:3" x14ac:dyDescent="0.25">
      <c r="A253" t="s">
        <v>43</v>
      </c>
      <c r="B253" t="s">
        <v>109</v>
      </c>
      <c r="C253" s="45">
        <v>107667.825399824</v>
      </c>
    </row>
    <row r="254" spans="1:3" x14ac:dyDescent="0.25">
      <c r="A254" t="s">
        <v>136</v>
      </c>
      <c r="B254" t="s">
        <v>64</v>
      </c>
      <c r="C254" s="45">
        <v>5264970.9837865699</v>
      </c>
    </row>
    <row r="255" spans="1:3" x14ac:dyDescent="0.25">
      <c r="A255" t="s">
        <v>136</v>
      </c>
      <c r="B255" t="s">
        <v>108</v>
      </c>
      <c r="C255" s="45">
        <v>1966670.8634916199</v>
      </c>
    </row>
    <row r="256" spans="1:3" x14ac:dyDescent="0.25">
      <c r="A256" t="s">
        <v>136</v>
      </c>
      <c r="B256" t="s">
        <v>127</v>
      </c>
      <c r="C256" s="45">
        <v>1698185.2635776501</v>
      </c>
    </row>
    <row r="257" spans="1:3" x14ac:dyDescent="0.25">
      <c r="A257" t="s">
        <v>136</v>
      </c>
      <c r="B257" t="s">
        <v>118</v>
      </c>
      <c r="C257" s="45">
        <v>1631242.7148981199</v>
      </c>
    </row>
    <row r="258" spans="1:3" x14ac:dyDescent="0.25">
      <c r="A258" t="s">
        <v>136</v>
      </c>
      <c r="B258" t="s">
        <v>56</v>
      </c>
      <c r="C258" s="45">
        <v>1557109.0526330201</v>
      </c>
    </row>
    <row r="259" spans="1:3" x14ac:dyDescent="0.25">
      <c r="A259" t="s">
        <v>136</v>
      </c>
      <c r="B259" t="s">
        <v>41</v>
      </c>
      <c r="C259" s="45">
        <v>1385547.14053912</v>
      </c>
    </row>
    <row r="260" spans="1:3" x14ac:dyDescent="0.25">
      <c r="A260" t="s">
        <v>136</v>
      </c>
      <c r="B260" t="s">
        <v>107</v>
      </c>
      <c r="C260" s="45">
        <v>1193314.84624684</v>
      </c>
    </row>
    <row r="261" spans="1:3" x14ac:dyDescent="0.25">
      <c r="A261" t="s">
        <v>136</v>
      </c>
      <c r="B261" t="s">
        <v>105</v>
      </c>
      <c r="C261" s="45">
        <v>1184204.1801170299</v>
      </c>
    </row>
    <row r="262" spans="1:3" x14ac:dyDescent="0.25">
      <c r="A262" t="s">
        <v>136</v>
      </c>
      <c r="B262" t="s">
        <v>50</v>
      </c>
      <c r="C262" s="45">
        <v>1100309.1861261299</v>
      </c>
    </row>
    <row r="263" spans="1:3" x14ac:dyDescent="0.25">
      <c r="A263" t="s">
        <v>136</v>
      </c>
      <c r="B263" t="s">
        <v>55</v>
      </c>
      <c r="C263" s="45">
        <v>1012743.53026121</v>
      </c>
    </row>
    <row r="264" spans="1:3" x14ac:dyDescent="0.25">
      <c r="A264" t="s">
        <v>136</v>
      </c>
      <c r="B264" t="s">
        <v>115</v>
      </c>
      <c r="C264" s="45">
        <v>998171.25585114001</v>
      </c>
    </row>
    <row r="265" spans="1:3" x14ac:dyDescent="0.25">
      <c r="A265" t="s">
        <v>136</v>
      </c>
      <c r="B265" t="s">
        <v>134</v>
      </c>
      <c r="C265" s="45">
        <v>996629.27871918795</v>
      </c>
    </row>
    <row r="266" spans="1:3" x14ac:dyDescent="0.25">
      <c r="A266" t="s">
        <v>136</v>
      </c>
      <c r="B266" t="s">
        <v>116</v>
      </c>
      <c r="C266" s="45">
        <v>536547.53547807399</v>
      </c>
    </row>
    <row r="267" spans="1:3" x14ac:dyDescent="0.25">
      <c r="A267" t="s">
        <v>136</v>
      </c>
      <c r="B267" t="s">
        <v>119</v>
      </c>
      <c r="C267" s="45">
        <v>481753.23734764499</v>
      </c>
    </row>
    <row r="268" spans="1:3" x14ac:dyDescent="0.25">
      <c r="A268" t="s">
        <v>136</v>
      </c>
      <c r="B268" t="s">
        <v>103</v>
      </c>
      <c r="C268" s="45">
        <v>477431.23350487102</v>
      </c>
    </row>
    <row r="269" spans="1:3" x14ac:dyDescent="0.25">
      <c r="A269" t="s">
        <v>136</v>
      </c>
      <c r="B269" t="s">
        <v>123</v>
      </c>
      <c r="C269" s="45">
        <v>440891.438389847</v>
      </c>
    </row>
    <row r="270" spans="1:3" x14ac:dyDescent="0.25">
      <c r="A270" t="s">
        <v>136</v>
      </c>
      <c r="B270" t="s">
        <v>141</v>
      </c>
      <c r="C270" s="45">
        <v>393581.02793022699</v>
      </c>
    </row>
    <row r="271" spans="1:3" x14ac:dyDescent="0.25">
      <c r="A271" t="s">
        <v>136</v>
      </c>
      <c r="B271" t="s">
        <v>122</v>
      </c>
      <c r="C271" s="45">
        <v>275068.20628636802</v>
      </c>
    </row>
    <row r="272" spans="1:3" x14ac:dyDescent="0.25">
      <c r="A272" t="s">
        <v>37</v>
      </c>
      <c r="B272" t="s">
        <v>64</v>
      </c>
      <c r="C272" s="45">
        <v>4908934.89683537</v>
      </c>
    </row>
    <row r="273" spans="1:3" x14ac:dyDescent="0.25">
      <c r="A273" t="s">
        <v>37</v>
      </c>
      <c r="B273" t="s">
        <v>27</v>
      </c>
      <c r="C273" s="45">
        <v>1641998.7908836</v>
      </c>
    </row>
    <row r="274" spans="1:3" x14ac:dyDescent="0.25">
      <c r="A274" t="s">
        <v>37</v>
      </c>
      <c r="B274" t="s">
        <v>36</v>
      </c>
      <c r="C274" s="45">
        <v>1630331.4310280001</v>
      </c>
    </row>
    <row r="275" spans="1:3" x14ac:dyDescent="0.25">
      <c r="A275" t="s">
        <v>37</v>
      </c>
      <c r="B275" t="s">
        <v>29</v>
      </c>
      <c r="C275" s="45">
        <v>1454219.16641332</v>
      </c>
    </row>
    <row r="276" spans="1:3" x14ac:dyDescent="0.25">
      <c r="A276" t="s">
        <v>37</v>
      </c>
      <c r="B276" t="s">
        <v>26</v>
      </c>
      <c r="C276" s="45">
        <v>1341375.7744945199</v>
      </c>
    </row>
    <row r="277" spans="1:3" x14ac:dyDescent="0.25">
      <c r="A277" t="s">
        <v>37</v>
      </c>
      <c r="B277" t="s">
        <v>55</v>
      </c>
      <c r="C277" s="45">
        <v>1334103.0659155401</v>
      </c>
    </row>
    <row r="278" spans="1:3" x14ac:dyDescent="0.25">
      <c r="A278" t="s">
        <v>37</v>
      </c>
      <c r="B278" t="s">
        <v>65</v>
      </c>
      <c r="C278" s="45">
        <v>1194051.5047432501</v>
      </c>
    </row>
    <row r="279" spans="1:3" x14ac:dyDescent="0.25">
      <c r="A279" t="s">
        <v>37</v>
      </c>
      <c r="B279" t="s">
        <v>56</v>
      </c>
      <c r="C279" s="45">
        <v>1167967.6946666499</v>
      </c>
    </row>
    <row r="280" spans="1:3" x14ac:dyDescent="0.25">
      <c r="A280" t="s">
        <v>37</v>
      </c>
      <c r="B280" t="s">
        <v>50</v>
      </c>
      <c r="C280" s="45">
        <v>1087045.91063949</v>
      </c>
    </row>
    <row r="281" spans="1:3" x14ac:dyDescent="0.25">
      <c r="A281" t="s">
        <v>37</v>
      </c>
      <c r="B281" t="s">
        <v>53</v>
      </c>
      <c r="C281" s="45">
        <v>1030885.07280754</v>
      </c>
    </row>
    <row r="282" spans="1:3" x14ac:dyDescent="0.25">
      <c r="A282" t="s">
        <v>37</v>
      </c>
      <c r="B282" t="s">
        <v>54</v>
      </c>
      <c r="C282" s="45">
        <v>1024101.71272662</v>
      </c>
    </row>
    <row r="283" spans="1:3" x14ac:dyDescent="0.25">
      <c r="A283" t="s">
        <v>37</v>
      </c>
      <c r="B283" t="s">
        <v>66</v>
      </c>
      <c r="C283" s="45">
        <v>1016039.76861826</v>
      </c>
    </row>
    <row r="284" spans="1:3" x14ac:dyDescent="0.25">
      <c r="A284" t="s">
        <v>37</v>
      </c>
      <c r="B284" t="s">
        <v>124</v>
      </c>
      <c r="C284" s="45">
        <v>1009855.88108636</v>
      </c>
    </row>
    <row r="285" spans="1:3" x14ac:dyDescent="0.25">
      <c r="A285" t="s">
        <v>37</v>
      </c>
      <c r="B285" t="s">
        <v>68</v>
      </c>
      <c r="C285" s="45">
        <v>975260.080951849</v>
      </c>
    </row>
    <row r="286" spans="1:3" x14ac:dyDescent="0.25">
      <c r="A286" t="s">
        <v>37</v>
      </c>
      <c r="B286" t="s">
        <v>120</v>
      </c>
      <c r="C286" s="45">
        <v>907741.69107407797</v>
      </c>
    </row>
    <row r="287" spans="1:3" x14ac:dyDescent="0.25">
      <c r="A287" t="s">
        <v>37</v>
      </c>
      <c r="B287" t="s">
        <v>113</v>
      </c>
      <c r="C287" s="45">
        <v>899343.95034308895</v>
      </c>
    </row>
    <row r="288" spans="1:3" x14ac:dyDescent="0.25">
      <c r="A288" t="s">
        <v>37</v>
      </c>
      <c r="B288" t="s">
        <v>67</v>
      </c>
      <c r="C288" s="45">
        <v>850900.17038750101</v>
      </c>
    </row>
    <row r="289" spans="1:3" x14ac:dyDescent="0.25">
      <c r="A289" t="s">
        <v>37</v>
      </c>
      <c r="B289" t="s">
        <v>41</v>
      </c>
      <c r="C289" s="45">
        <v>842371.30979343597</v>
      </c>
    </row>
    <row r="290" spans="1:3" x14ac:dyDescent="0.25">
      <c r="A290" t="s">
        <v>37</v>
      </c>
      <c r="B290" t="s">
        <v>51</v>
      </c>
      <c r="C290" s="45">
        <v>829375.909224362</v>
      </c>
    </row>
    <row r="291" spans="1:3" x14ac:dyDescent="0.25">
      <c r="A291" t="s">
        <v>37</v>
      </c>
      <c r="B291" t="s">
        <v>44</v>
      </c>
      <c r="C291" s="45">
        <v>812425.19774304703</v>
      </c>
    </row>
    <row r="292" spans="1:3" x14ac:dyDescent="0.25">
      <c r="A292" t="s">
        <v>37</v>
      </c>
      <c r="B292" t="s">
        <v>30</v>
      </c>
      <c r="C292" s="45">
        <v>777762.743983733</v>
      </c>
    </row>
    <row r="293" spans="1:3" x14ac:dyDescent="0.25">
      <c r="A293" t="s">
        <v>37</v>
      </c>
      <c r="B293" t="s">
        <v>35</v>
      </c>
      <c r="C293" s="45">
        <v>767874.863745715</v>
      </c>
    </row>
    <row r="294" spans="1:3" x14ac:dyDescent="0.25">
      <c r="A294" t="s">
        <v>37</v>
      </c>
      <c r="B294" t="s">
        <v>46</v>
      </c>
      <c r="C294" s="45">
        <v>758884.57167307695</v>
      </c>
    </row>
    <row r="295" spans="1:3" x14ac:dyDescent="0.25">
      <c r="A295" t="s">
        <v>37</v>
      </c>
      <c r="B295" t="s">
        <v>34</v>
      </c>
      <c r="C295" s="45">
        <v>738706.12955846405</v>
      </c>
    </row>
    <row r="296" spans="1:3" x14ac:dyDescent="0.25">
      <c r="A296" t="s">
        <v>37</v>
      </c>
      <c r="B296" t="s">
        <v>121</v>
      </c>
      <c r="C296" s="45">
        <v>680717.437913356</v>
      </c>
    </row>
    <row r="297" spans="1:3" x14ac:dyDescent="0.25">
      <c r="A297" t="s">
        <v>37</v>
      </c>
      <c r="B297" t="s">
        <v>38</v>
      </c>
      <c r="C297" s="45">
        <v>665237.20472525898</v>
      </c>
    </row>
    <row r="298" spans="1:3" x14ac:dyDescent="0.25">
      <c r="A298" t="s">
        <v>37</v>
      </c>
      <c r="B298" t="s">
        <v>48</v>
      </c>
      <c r="C298" s="45">
        <v>646849.83259692695</v>
      </c>
    </row>
    <row r="299" spans="1:3" x14ac:dyDescent="0.25">
      <c r="A299" t="s">
        <v>37</v>
      </c>
      <c r="B299" t="s">
        <v>43</v>
      </c>
      <c r="C299" s="45">
        <v>619886.50523467502</v>
      </c>
    </row>
    <row r="300" spans="1:3" x14ac:dyDescent="0.25">
      <c r="A300" t="s">
        <v>37</v>
      </c>
      <c r="B300" t="s">
        <v>47</v>
      </c>
      <c r="C300" s="45">
        <v>528627.35733984504</v>
      </c>
    </row>
    <row r="301" spans="1:3" x14ac:dyDescent="0.25">
      <c r="A301" t="s">
        <v>37</v>
      </c>
      <c r="B301" t="s">
        <v>109</v>
      </c>
      <c r="C301" s="45">
        <v>515679.30474685301</v>
      </c>
    </row>
    <row r="302" spans="1:3" x14ac:dyDescent="0.25">
      <c r="A302" t="s">
        <v>37</v>
      </c>
      <c r="B302" t="s">
        <v>40</v>
      </c>
      <c r="C302" s="45">
        <v>415872.66655509197</v>
      </c>
    </row>
    <row r="303" spans="1:3" x14ac:dyDescent="0.25">
      <c r="A303" t="s">
        <v>37</v>
      </c>
      <c r="B303" t="s">
        <v>45</v>
      </c>
      <c r="C303" s="45">
        <v>404308.83342103701</v>
      </c>
    </row>
    <row r="304" spans="1:3" x14ac:dyDescent="0.25">
      <c r="A304" t="s">
        <v>37</v>
      </c>
      <c r="B304" t="s">
        <v>32</v>
      </c>
      <c r="C304" s="45">
        <v>390177.71934421099</v>
      </c>
    </row>
    <row r="305" spans="1:3" x14ac:dyDescent="0.25">
      <c r="A305" t="s">
        <v>37</v>
      </c>
      <c r="B305" t="s">
        <v>33</v>
      </c>
      <c r="C305" s="45">
        <v>382628.32690687501</v>
      </c>
    </row>
    <row r="306" spans="1:3" x14ac:dyDescent="0.25">
      <c r="A306" t="s">
        <v>37</v>
      </c>
      <c r="B306" t="s">
        <v>39</v>
      </c>
      <c r="C306" s="45">
        <v>323688.06336508598</v>
      </c>
    </row>
    <row r="307" spans="1:3" x14ac:dyDescent="0.25">
      <c r="A307" t="s">
        <v>37</v>
      </c>
      <c r="B307" t="s">
        <v>42</v>
      </c>
      <c r="C307" s="45">
        <v>254842.15530230099</v>
      </c>
    </row>
    <row r="308" spans="1:3" x14ac:dyDescent="0.25">
      <c r="A308" t="s">
        <v>33</v>
      </c>
      <c r="B308" t="s">
        <v>64</v>
      </c>
      <c r="C308" s="45">
        <v>5028947.9714582702</v>
      </c>
    </row>
    <row r="309" spans="1:3" x14ac:dyDescent="0.25">
      <c r="A309" t="s">
        <v>33</v>
      </c>
      <c r="B309" t="s">
        <v>28</v>
      </c>
      <c r="C309" s="45">
        <v>1750794.1283357099</v>
      </c>
    </row>
    <row r="310" spans="1:3" x14ac:dyDescent="0.25">
      <c r="A310" t="s">
        <v>33</v>
      </c>
      <c r="B310" t="s">
        <v>55</v>
      </c>
      <c r="C310" s="45">
        <v>1662662.2525184399</v>
      </c>
    </row>
    <row r="311" spans="1:3" x14ac:dyDescent="0.25">
      <c r="A311" t="s">
        <v>33</v>
      </c>
      <c r="B311" t="s">
        <v>49</v>
      </c>
      <c r="C311" s="45">
        <v>1624963.9850144901</v>
      </c>
    </row>
    <row r="312" spans="1:3" x14ac:dyDescent="0.25">
      <c r="A312" t="s">
        <v>33</v>
      </c>
      <c r="B312" t="s">
        <v>56</v>
      </c>
      <c r="C312" s="45">
        <v>1517620.3544513299</v>
      </c>
    </row>
    <row r="313" spans="1:3" x14ac:dyDescent="0.25">
      <c r="A313" t="s">
        <v>33</v>
      </c>
      <c r="B313" t="s">
        <v>27</v>
      </c>
      <c r="C313" s="45">
        <v>1503634.25662169</v>
      </c>
    </row>
    <row r="314" spans="1:3" x14ac:dyDescent="0.25">
      <c r="A314" t="s">
        <v>33</v>
      </c>
      <c r="B314" t="s">
        <v>50</v>
      </c>
      <c r="C314" s="45">
        <v>1458016.7648837799</v>
      </c>
    </row>
    <row r="315" spans="1:3" x14ac:dyDescent="0.25">
      <c r="A315" t="s">
        <v>33</v>
      </c>
      <c r="B315" t="s">
        <v>36</v>
      </c>
      <c r="C315" s="45">
        <v>1410754.3914733799</v>
      </c>
    </row>
    <row r="316" spans="1:3" x14ac:dyDescent="0.25">
      <c r="A316" t="s">
        <v>33</v>
      </c>
      <c r="B316" t="s">
        <v>124</v>
      </c>
      <c r="C316" s="45">
        <v>1384032.7457171699</v>
      </c>
    </row>
    <row r="317" spans="1:3" x14ac:dyDescent="0.25">
      <c r="A317" t="s">
        <v>33</v>
      </c>
      <c r="B317" t="s">
        <v>53</v>
      </c>
      <c r="C317" s="45">
        <v>1366020.7537996101</v>
      </c>
    </row>
    <row r="318" spans="1:3" x14ac:dyDescent="0.25">
      <c r="A318" t="s">
        <v>33</v>
      </c>
      <c r="B318" t="s">
        <v>29</v>
      </c>
      <c r="C318" s="45">
        <v>1354272.5273615699</v>
      </c>
    </row>
    <row r="319" spans="1:3" x14ac:dyDescent="0.25">
      <c r="A319" t="s">
        <v>33</v>
      </c>
      <c r="B319" t="s">
        <v>54</v>
      </c>
      <c r="C319" s="45">
        <v>1334009.6163691599</v>
      </c>
    </row>
    <row r="320" spans="1:3" x14ac:dyDescent="0.25">
      <c r="A320" t="s">
        <v>33</v>
      </c>
      <c r="B320" t="s">
        <v>31</v>
      </c>
      <c r="C320" s="45">
        <v>1286092.33856414</v>
      </c>
    </row>
    <row r="321" spans="1:3" x14ac:dyDescent="0.25">
      <c r="A321" t="s">
        <v>33</v>
      </c>
      <c r="B321" t="s">
        <v>65</v>
      </c>
      <c r="C321" s="45">
        <v>1281039.9000955401</v>
      </c>
    </row>
    <row r="322" spans="1:3" x14ac:dyDescent="0.25">
      <c r="A322" t="s">
        <v>33</v>
      </c>
      <c r="B322" t="s">
        <v>68</v>
      </c>
      <c r="C322" s="45">
        <v>1230882.49066145</v>
      </c>
    </row>
    <row r="323" spans="1:3" x14ac:dyDescent="0.25">
      <c r="A323" t="s">
        <v>33</v>
      </c>
      <c r="B323" t="s">
        <v>41</v>
      </c>
      <c r="C323" s="45">
        <v>1224846.2438825001</v>
      </c>
    </row>
    <row r="324" spans="1:3" x14ac:dyDescent="0.25">
      <c r="A324" t="s">
        <v>33</v>
      </c>
      <c r="B324" t="s">
        <v>104</v>
      </c>
      <c r="C324" s="45">
        <v>1163685.18849587</v>
      </c>
    </row>
    <row r="325" spans="1:3" x14ac:dyDescent="0.25">
      <c r="A325" t="s">
        <v>33</v>
      </c>
      <c r="B325" t="s">
        <v>66</v>
      </c>
      <c r="C325" s="45">
        <v>1144598.1630804799</v>
      </c>
    </row>
    <row r="326" spans="1:3" x14ac:dyDescent="0.25">
      <c r="A326" t="s">
        <v>33</v>
      </c>
      <c r="B326" t="s">
        <v>51</v>
      </c>
      <c r="C326" s="45">
        <v>1143090.4705983601</v>
      </c>
    </row>
    <row r="327" spans="1:3" x14ac:dyDescent="0.25">
      <c r="A327" t="s">
        <v>33</v>
      </c>
      <c r="B327" t="s">
        <v>46</v>
      </c>
      <c r="C327" s="45">
        <v>1108422.9467430799</v>
      </c>
    </row>
    <row r="328" spans="1:3" x14ac:dyDescent="0.25">
      <c r="A328" t="s">
        <v>33</v>
      </c>
      <c r="B328" t="s">
        <v>140</v>
      </c>
      <c r="C328" s="45">
        <v>1065798.5485491499</v>
      </c>
    </row>
    <row r="329" spans="1:3" x14ac:dyDescent="0.25">
      <c r="A329" t="s">
        <v>33</v>
      </c>
      <c r="B329" t="s">
        <v>120</v>
      </c>
      <c r="C329" s="45">
        <v>1048121.44115702</v>
      </c>
    </row>
    <row r="330" spans="1:3" x14ac:dyDescent="0.25">
      <c r="A330" t="s">
        <v>33</v>
      </c>
      <c r="B330" t="s">
        <v>67</v>
      </c>
      <c r="C330" s="45">
        <v>1015331.46361259</v>
      </c>
    </row>
    <row r="331" spans="1:3" x14ac:dyDescent="0.25">
      <c r="A331" t="s">
        <v>33</v>
      </c>
      <c r="B331" t="s">
        <v>26</v>
      </c>
      <c r="C331" s="45">
        <v>959530.68808902404</v>
      </c>
    </row>
    <row r="332" spans="1:3" x14ac:dyDescent="0.25">
      <c r="A332" t="s">
        <v>33</v>
      </c>
      <c r="B332" t="s">
        <v>48</v>
      </c>
      <c r="C332" s="45">
        <v>949891.98855159502</v>
      </c>
    </row>
    <row r="333" spans="1:3" x14ac:dyDescent="0.25">
      <c r="A333" t="s">
        <v>33</v>
      </c>
      <c r="B333" t="s">
        <v>132</v>
      </c>
      <c r="C333" s="45">
        <v>936407.98355339398</v>
      </c>
    </row>
    <row r="334" spans="1:3" x14ac:dyDescent="0.25">
      <c r="A334" t="s">
        <v>33</v>
      </c>
      <c r="B334" t="s">
        <v>44</v>
      </c>
      <c r="C334" s="45">
        <v>934152.70892569295</v>
      </c>
    </row>
    <row r="335" spans="1:3" x14ac:dyDescent="0.25">
      <c r="A335" t="s">
        <v>33</v>
      </c>
      <c r="B335" t="s">
        <v>133</v>
      </c>
      <c r="C335" s="45">
        <v>918172.56027745805</v>
      </c>
    </row>
    <row r="336" spans="1:3" x14ac:dyDescent="0.25">
      <c r="A336" t="s">
        <v>33</v>
      </c>
      <c r="B336" t="s">
        <v>113</v>
      </c>
      <c r="C336" s="45">
        <v>849472.06549376796</v>
      </c>
    </row>
    <row r="337" spans="1:3" x14ac:dyDescent="0.25">
      <c r="A337" t="s">
        <v>33</v>
      </c>
      <c r="B337" t="s">
        <v>121</v>
      </c>
      <c r="C337" s="45">
        <v>812131.91683503694</v>
      </c>
    </row>
    <row r="338" spans="1:3" x14ac:dyDescent="0.25">
      <c r="A338" t="s">
        <v>33</v>
      </c>
      <c r="B338" t="s">
        <v>47</v>
      </c>
      <c r="C338" s="45">
        <v>809273.24768310599</v>
      </c>
    </row>
    <row r="339" spans="1:3" x14ac:dyDescent="0.25">
      <c r="A339" t="s">
        <v>33</v>
      </c>
      <c r="B339" t="s">
        <v>40</v>
      </c>
      <c r="C339" s="45">
        <v>790133.66259144596</v>
      </c>
    </row>
    <row r="340" spans="1:3" x14ac:dyDescent="0.25">
      <c r="A340" t="s">
        <v>33</v>
      </c>
      <c r="B340" t="s">
        <v>39</v>
      </c>
      <c r="C340" s="45">
        <v>705300.282347342</v>
      </c>
    </row>
    <row r="341" spans="1:3" x14ac:dyDescent="0.25">
      <c r="A341" t="s">
        <v>33</v>
      </c>
      <c r="B341" t="s">
        <v>45</v>
      </c>
      <c r="C341" s="45">
        <v>643646.83867472305</v>
      </c>
    </row>
    <row r="342" spans="1:3" x14ac:dyDescent="0.25">
      <c r="A342" t="s">
        <v>33</v>
      </c>
      <c r="B342" t="s">
        <v>32</v>
      </c>
      <c r="C342" s="45">
        <v>633873.44837345695</v>
      </c>
    </row>
    <row r="343" spans="1:3" x14ac:dyDescent="0.25">
      <c r="A343" t="s">
        <v>33</v>
      </c>
      <c r="B343" t="s">
        <v>30</v>
      </c>
      <c r="C343" s="45">
        <v>540486.17707193899</v>
      </c>
    </row>
    <row r="344" spans="1:3" x14ac:dyDescent="0.25">
      <c r="A344" t="s">
        <v>33</v>
      </c>
      <c r="B344" t="s">
        <v>43</v>
      </c>
      <c r="C344" s="45">
        <v>504616.36209337797</v>
      </c>
    </row>
    <row r="345" spans="1:3" x14ac:dyDescent="0.25">
      <c r="A345" t="s">
        <v>33</v>
      </c>
      <c r="B345" t="s">
        <v>42</v>
      </c>
      <c r="C345" s="45">
        <v>477036.70245972503</v>
      </c>
    </row>
    <row r="346" spans="1:3" x14ac:dyDescent="0.25">
      <c r="A346" t="s">
        <v>33</v>
      </c>
      <c r="B346" t="s">
        <v>109</v>
      </c>
      <c r="C346" s="45">
        <v>445413.077932371</v>
      </c>
    </row>
    <row r="347" spans="1:3" x14ac:dyDescent="0.25">
      <c r="A347" t="s">
        <v>33</v>
      </c>
      <c r="B347" t="s">
        <v>35</v>
      </c>
      <c r="C347" s="45">
        <v>406495.70969197497</v>
      </c>
    </row>
    <row r="348" spans="1:3" x14ac:dyDescent="0.25">
      <c r="A348" t="s">
        <v>33</v>
      </c>
      <c r="B348" t="s">
        <v>37</v>
      </c>
      <c r="C348" s="45">
        <v>382628.32690687501</v>
      </c>
    </row>
    <row r="349" spans="1:3" x14ac:dyDescent="0.25">
      <c r="A349" t="s">
        <v>33</v>
      </c>
      <c r="B349" t="s">
        <v>34</v>
      </c>
      <c r="C349" s="45">
        <v>356148.25262149598</v>
      </c>
    </row>
    <row r="350" spans="1:3" x14ac:dyDescent="0.25">
      <c r="A350" t="s">
        <v>33</v>
      </c>
      <c r="B350" t="s">
        <v>38</v>
      </c>
      <c r="C350" s="45">
        <v>339256.98921434401</v>
      </c>
    </row>
    <row r="351" spans="1:3" x14ac:dyDescent="0.25">
      <c r="A351" t="s">
        <v>30</v>
      </c>
      <c r="B351" t="s">
        <v>64</v>
      </c>
      <c r="C351" s="45">
        <v>4649916.3248570096</v>
      </c>
    </row>
    <row r="352" spans="1:3" x14ac:dyDescent="0.25">
      <c r="A352" t="s">
        <v>30</v>
      </c>
      <c r="B352" t="s">
        <v>36</v>
      </c>
      <c r="C352" s="45">
        <v>1789508.48048067</v>
      </c>
    </row>
    <row r="353" spans="1:3" x14ac:dyDescent="0.25">
      <c r="A353" t="s">
        <v>30</v>
      </c>
      <c r="B353" t="s">
        <v>56</v>
      </c>
      <c r="C353" s="45">
        <v>1634702.38141445</v>
      </c>
    </row>
    <row r="354" spans="1:3" x14ac:dyDescent="0.25">
      <c r="A354" t="s">
        <v>30</v>
      </c>
      <c r="B354" t="s">
        <v>41</v>
      </c>
      <c r="C354" s="45">
        <v>1533407.70740858</v>
      </c>
    </row>
    <row r="355" spans="1:3" x14ac:dyDescent="0.25">
      <c r="A355" t="s">
        <v>30</v>
      </c>
      <c r="B355" t="s">
        <v>44</v>
      </c>
      <c r="C355" s="45">
        <v>1472555.4682682899</v>
      </c>
    </row>
    <row r="356" spans="1:3" x14ac:dyDescent="0.25">
      <c r="A356" t="s">
        <v>30</v>
      </c>
      <c r="B356" t="s">
        <v>28</v>
      </c>
      <c r="C356" s="45">
        <v>1298092.44879667</v>
      </c>
    </row>
    <row r="357" spans="1:3" x14ac:dyDescent="0.25">
      <c r="A357" t="s">
        <v>30</v>
      </c>
      <c r="B357" t="s">
        <v>47</v>
      </c>
      <c r="C357" s="45">
        <v>1294227.9971775301</v>
      </c>
    </row>
    <row r="358" spans="1:3" x14ac:dyDescent="0.25">
      <c r="A358" t="s">
        <v>30</v>
      </c>
      <c r="B358" t="s">
        <v>31</v>
      </c>
      <c r="C358" s="45">
        <v>1213434.49848371</v>
      </c>
    </row>
    <row r="359" spans="1:3" x14ac:dyDescent="0.25">
      <c r="A359" t="s">
        <v>30</v>
      </c>
      <c r="B359" t="s">
        <v>68</v>
      </c>
      <c r="C359" s="45">
        <v>1186137.8276266099</v>
      </c>
    </row>
    <row r="360" spans="1:3" x14ac:dyDescent="0.25">
      <c r="A360" t="s">
        <v>30</v>
      </c>
      <c r="B360" t="s">
        <v>40</v>
      </c>
      <c r="C360" s="45">
        <v>1171939.47295151</v>
      </c>
    </row>
    <row r="361" spans="1:3" x14ac:dyDescent="0.25">
      <c r="A361" t="s">
        <v>30</v>
      </c>
      <c r="B361" t="s">
        <v>45</v>
      </c>
      <c r="C361" s="45">
        <v>1144117.1989001899</v>
      </c>
    </row>
    <row r="362" spans="1:3" x14ac:dyDescent="0.25">
      <c r="A362" t="s">
        <v>30</v>
      </c>
      <c r="B362" t="s">
        <v>133</v>
      </c>
      <c r="C362" s="45">
        <v>1113088.0464024199</v>
      </c>
    </row>
    <row r="363" spans="1:3" x14ac:dyDescent="0.25">
      <c r="A363" t="s">
        <v>30</v>
      </c>
      <c r="B363" t="s">
        <v>132</v>
      </c>
      <c r="C363" s="45">
        <v>1111057.71256304</v>
      </c>
    </row>
    <row r="364" spans="1:3" x14ac:dyDescent="0.25">
      <c r="A364" t="s">
        <v>30</v>
      </c>
      <c r="B364" t="s">
        <v>39</v>
      </c>
      <c r="C364" s="45">
        <v>1030023.89787685</v>
      </c>
    </row>
    <row r="365" spans="1:3" x14ac:dyDescent="0.25">
      <c r="A365" t="s">
        <v>30</v>
      </c>
      <c r="B365" t="s">
        <v>43</v>
      </c>
      <c r="C365" s="45">
        <v>1027049.80656165</v>
      </c>
    </row>
    <row r="366" spans="1:3" x14ac:dyDescent="0.25">
      <c r="A366" t="s">
        <v>30</v>
      </c>
      <c r="B366" t="s">
        <v>109</v>
      </c>
      <c r="C366" s="45">
        <v>981852.56663914397</v>
      </c>
    </row>
    <row r="367" spans="1:3" x14ac:dyDescent="0.25">
      <c r="A367" t="s">
        <v>30</v>
      </c>
      <c r="B367" t="s">
        <v>65</v>
      </c>
      <c r="C367" s="45">
        <v>978436.15901451698</v>
      </c>
    </row>
    <row r="368" spans="1:3" x14ac:dyDescent="0.25">
      <c r="A368" t="s">
        <v>30</v>
      </c>
      <c r="B368" t="s">
        <v>27</v>
      </c>
      <c r="C368" s="72">
        <v>700000</v>
      </c>
    </row>
    <row r="369" spans="1:3" x14ac:dyDescent="0.25">
      <c r="A369" t="s">
        <v>30</v>
      </c>
      <c r="B369" t="s">
        <v>42</v>
      </c>
      <c r="C369" s="45">
        <v>973030.29341892595</v>
      </c>
    </row>
    <row r="370" spans="1:3" x14ac:dyDescent="0.25">
      <c r="A370" t="s">
        <v>30</v>
      </c>
      <c r="B370" t="s">
        <v>140</v>
      </c>
      <c r="C370" s="45">
        <v>949653.35887125204</v>
      </c>
    </row>
    <row r="371" spans="1:3" x14ac:dyDescent="0.25">
      <c r="A371" t="s">
        <v>30</v>
      </c>
      <c r="B371" t="s">
        <v>66</v>
      </c>
      <c r="C371" s="45">
        <v>921645.964768523</v>
      </c>
    </row>
    <row r="372" spans="1:3" x14ac:dyDescent="0.25">
      <c r="A372" t="s">
        <v>30</v>
      </c>
      <c r="B372" t="s">
        <v>67</v>
      </c>
      <c r="C372" s="45">
        <v>873012.33222354495</v>
      </c>
    </row>
    <row r="373" spans="1:3" x14ac:dyDescent="0.25">
      <c r="A373" t="s">
        <v>30</v>
      </c>
      <c r="B373" t="s">
        <v>26</v>
      </c>
      <c r="C373" s="45">
        <v>850090.03943214496</v>
      </c>
    </row>
    <row r="374" spans="1:3" x14ac:dyDescent="0.25">
      <c r="A374" t="s">
        <v>30</v>
      </c>
      <c r="B374" t="s">
        <v>29</v>
      </c>
      <c r="C374" s="72">
        <v>400000</v>
      </c>
    </row>
    <row r="375" spans="1:3" x14ac:dyDescent="0.25">
      <c r="A375" t="s">
        <v>30</v>
      </c>
      <c r="B375" t="s">
        <v>37</v>
      </c>
      <c r="C375" s="45">
        <v>777762.743983733</v>
      </c>
    </row>
    <row r="376" spans="1:3" x14ac:dyDescent="0.25">
      <c r="A376" t="s">
        <v>30</v>
      </c>
      <c r="B376" t="s">
        <v>32</v>
      </c>
      <c r="C376" s="45">
        <v>745499.26267908502</v>
      </c>
    </row>
    <row r="377" spans="1:3" x14ac:dyDescent="0.25">
      <c r="A377" t="s">
        <v>30</v>
      </c>
      <c r="B377" t="s">
        <v>38</v>
      </c>
      <c r="C377" s="45">
        <v>737808.57292999199</v>
      </c>
    </row>
    <row r="378" spans="1:3" x14ac:dyDescent="0.25">
      <c r="A378" t="s">
        <v>30</v>
      </c>
      <c r="B378" t="s">
        <v>35</v>
      </c>
      <c r="C378" s="45">
        <v>692155.66005255096</v>
      </c>
    </row>
    <row r="379" spans="1:3" x14ac:dyDescent="0.25">
      <c r="A379" t="s">
        <v>30</v>
      </c>
      <c r="B379" t="s">
        <v>33</v>
      </c>
      <c r="C379" s="45">
        <v>540486.17707193794</v>
      </c>
    </row>
    <row r="380" spans="1:3" x14ac:dyDescent="0.25">
      <c r="A380" t="s">
        <v>30</v>
      </c>
      <c r="B380" t="s">
        <v>34</v>
      </c>
      <c r="C380" s="45">
        <v>503888.44947645598</v>
      </c>
    </row>
    <row r="381" spans="1:3" x14ac:dyDescent="0.25">
      <c r="A381" t="s">
        <v>65</v>
      </c>
      <c r="B381" t="s">
        <v>64</v>
      </c>
      <c r="C381" s="45">
        <v>3748561.6252998398</v>
      </c>
    </row>
    <row r="382" spans="1:3" x14ac:dyDescent="0.25">
      <c r="A382" t="s">
        <v>65</v>
      </c>
      <c r="B382" t="s">
        <v>33</v>
      </c>
      <c r="C382" s="45">
        <v>1281039.9000955401</v>
      </c>
    </row>
    <row r="383" spans="1:3" x14ac:dyDescent="0.25">
      <c r="A383" t="s">
        <v>65</v>
      </c>
      <c r="B383" t="s">
        <v>37</v>
      </c>
      <c r="C383" s="45">
        <v>1194051.5047432501</v>
      </c>
    </row>
    <row r="384" spans="1:3" x14ac:dyDescent="0.25">
      <c r="A384" t="s">
        <v>65</v>
      </c>
      <c r="B384" t="s">
        <v>39</v>
      </c>
      <c r="C384" s="45">
        <v>1177791.33585124</v>
      </c>
    </row>
    <row r="385" spans="1:3" x14ac:dyDescent="0.25">
      <c r="A385" t="s">
        <v>65</v>
      </c>
      <c r="B385" t="s">
        <v>56</v>
      </c>
      <c r="C385" s="45">
        <v>1141991.5335977799</v>
      </c>
    </row>
    <row r="386" spans="1:3" x14ac:dyDescent="0.25">
      <c r="A386" t="s">
        <v>65</v>
      </c>
      <c r="B386" t="s">
        <v>30</v>
      </c>
      <c r="C386" s="45">
        <v>978436.15901451698</v>
      </c>
    </row>
    <row r="387" spans="1:3" x14ac:dyDescent="0.25">
      <c r="A387" t="s">
        <v>65</v>
      </c>
      <c r="B387" t="s">
        <v>27</v>
      </c>
      <c r="C387" s="45">
        <v>884999.30143106205</v>
      </c>
    </row>
    <row r="388" spans="1:3" x14ac:dyDescent="0.25">
      <c r="A388" t="s">
        <v>65</v>
      </c>
      <c r="B388" t="s">
        <v>32</v>
      </c>
      <c r="C388" s="45">
        <v>825432.50435985997</v>
      </c>
    </row>
    <row r="389" spans="1:3" x14ac:dyDescent="0.25">
      <c r="A389" t="s">
        <v>65</v>
      </c>
      <c r="B389" t="s">
        <v>29</v>
      </c>
      <c r="C389" s="45">
        <v>661720.41219775402</v>
      </c>
    </row>
    <row r="390" spans="1:3" x14ac:dyDescent="0.25">
      <c r="A390" t="s">
        <v>65</v>
      </c>
      <c r="B390" t="s">
        <v>28</v>
      </c>
      <c r="C390" s="45">
        <v>647911.29284531996</v>
      </c>
    </row>
    <row r="391" spans="1:3" x14ac:dyDescent="0.25">
      <c r="A391" t="s">
        <v>65</v>
      </c>
      <c r="B391" t="s">
        <v>68</v>
      </c>
      <c r="C391" s="45">
        <v>591864.362720303</v>
      </c>
    </row>
    <row r="392" spans="1:3" x14ac:dyDescent="0.25">
      <c r="A392" t="s">
        <v>65</v>
      </c>
      <c r="B392" t="s">
        <v>67</v>
      </c>
      <c r="C392" s="45">
        <v>384468.22270052298</v>
      </c>
    </row>
    <row r="393" spans="1:3" x14ac:dyDescent="0.25">
      <c r="A393" t="s">
        <v>65</v>
      </c>
      <c r="B393" t="s">
        <v>66</v>
      </c>
      <c r="C393" s="45">
        <v>205651.85271509201</v>
      </c>
    </row>
    <row r="394" spans="1:3" x14ac:dyDescent="0.25">
      <c r="A394" t="s">
        <v>49</v>
      </c>
      <c r="B394" t="s">
        <v>143</v>
      </c>
      <c r="C394" s="45">
        <v>2535235.37642291</v>
      </c>
    </row>
    <row r="395" spans="1:3" x14ac:dyDescent="0.25">
      <c r="A395" t="s">
        <v>49</v>
      </c>
      <c r="B395" t="s">
        <v>127</v>
      </c>
      <c r="C395" s="45">
        <v>2475262.9956340902</v>
      </c>
    </row>
    <row r="396" spans="1:3" x14ac:dyDescent="0.25">
      <c r="A396" t="s">
        <v>49</v>
      </c>
      <c r="B396" t="s">
        <v>144</v>
      </c>
      <c r="C396" s="45">
        <v>2303500.64032858</v>
      </c>
    </row>
    <row r="397" spans="1:3" x14ac:dyDescent="0.25">
      <c r="A397" t="s">
        <v>49</v>
      </c>
      <c r="B397" t="s">
        <v>142</v>
      </c>
      <c r="C397" s="45">
        <v>1940564.37247396</v>
      </c>
    </row>
    <row r="398" spans="1:3" x14ac:dyDescent="0.25">
      <c r="A398" t="s">
        <v>49</v>
      </c>
      <c r="B398" t="s">
        <v>47</v>
      </c>
      <c r="C398" s="45">
        <v>1723592.34563863</v>
      </c>
    </row>
    <row r="399" spans="1:3" x14ac:dyDescent="0.25">
      <c r="A399" t="s">
        <v>49</v>
      </c>
      <c r="B399" t="s">
        <v>135</v>
      </c>
      <c r="C399" s="45">
        <v>1650877.0720813</v>
      </c>
    </row>
    <row r="400" spans="1:3" x14ac:dyDescent="0.25">
      <c r="A400" t="s">
        <v>49</v>
      </c>
      <c r="B400" t="s">
        <v>42</v>
      </c>
      <c r="C400" s="45">
        <v>1640583.0771258799</v>
      </c>
    </row>
    <row r="401" spans="1:3" x14ac:dyDescent="0.25">
      <c r="A401" t="s">
        <v>49</v>
      </c>
      <c r="B401" t="s">
        <v>45</v>
      </c>
      <c r="C401" s="45">
        <v>1632964.7819999401</v>
      </c>
    </row>
    <row r="402" spans="1:3" x14ac:dyDescent="0.25">
      <c r="A402" t="s">
        <v>49</v>
      </c>
      <c r="B402" t="s">
        <v>33</v>
      </c>
      <c r="C402" s="45">
        <v>1624963.9850144901</v>
      </c>
    </row>
    <row r="403" spans="1:3" x14ac:dyDescent="0.25">
      <c r="A403" t="s">
        <v>49</v>
      </c>
      <c r="B403" t="s">
        <v>26</v>
      </c>
      <c r="C403" s="45">
        <v>1549513.76402386</v>
      </c>
    </row>
    <row r="404" spans="1:3" x14ac:dyDescent="0.25">
      <c r="A404" t="s">
        <v>49</v>
      </c>
      <c r="B404" t="s">
        <v>34</v>
      </c>
      <c r="C404" s="45">
        <v>1513178.91265412</v>
      </c>
    </row>
    <row r="405" spans="1:3" x14ac:dyDescent="0.25">
      <c r="A405" t="s">
        <v>49</v>
      </c>
      <c r="B405" t="s">
        <v>31</v>
      </c>
      <c r="C405" s="45">
        <v>1479452.367148</v>
      </c>
    </row>
    <row r="406" spans="1:3" x14ac:dyDescent="0.25">
      <c r="A406" t="s">
        <v>49</v>
      </c>
      <c r="B406" t="s">
        <v>126</v>
      </c>
      <c r="C406" s="45">
        <v>1457100.5465652801</v>
      </c>
    </row>
    <row r="407" spans="1:3" x14ac:dyDescent="0.25">
      <c r="A407" t="s">
        <v>49</v>
      </c>
      <c r="B407" t="s">
        <v>121</v>
      </c>
      <c r="C407" s="45">
        <v>1392447.4955631299</v>
      </c>
    </row>
    <row r="408" spans="1:3" x14ac:dyDescent="0.25">
      <c r="A408" t="s">
        <v>49</v>
      </c>
      <c r="B408" t="s">
        <v>120</v>
      </c>
      <c r="C408" s="45">
        <v>1373821.17682523</v>
      </c>
    </row>
    <row r="409" spans="1:3" x14ac:dyDescent="0.25">
      <c r="A409" t="s">
        <v>49</v>
      </c>
      <c r="B409" t="s">
        <v>125</v>
      </c>
      <c r="C409" s="45">
        <v>1353826.53744729</v>
      </c>
    </row>
    <row r="410" spans="1:3" x14ac:dyDescent="0.25">
      <c r="A410" t="s">
        <v>49</v>
      </c>
      <c r="B410" t="s">
        <v>44</v>
      </c>
      <c r="C410" s="45">
        <v>1341017.9170542301</v>
      </c>
    </row>
    <row r="411" spans="1:3" x14ac:dyDescent="0.25">
      <c r="A411" t="s">
        <v>49</v>
      </c>
      <c r="B411" t="s">
        <v>35</v>
      </c>
      <c r="C411" s="45">
        <v>1325375.5051561999</v>
      </c>
    </row>
    <row r="412" spans="1:3" x14ac:dyDescent="0.25">
      <c r="A412" t="s">
        <v>49</v>
      </c>
      <c r="B412" t="s">
        <v>109</v>
      </c>
      <c r="C412" s="45">
        <v>1309559.3536912</v>
      </c>
    </row>
    <row r="413" spans="1:3" x14ac:dyDescent="0.25">
      <c r="A413" t="s">
        <v>49</v>
      </c>
      <c r="B413" t="s">
        <v>38</v>
      </c>
      <c r="C413" s="45">
        <v>1307359.6546454499</v>
      </c>
    </row>
    <row r="414" spans="1:3" x14ac:dyDescent="0.25">
      <c r="A414" t="s">
        <v>49</v>
      </c>
      <c r="B414" t="s">
        <v>43</v>
      </c>
      <c r="C414" s="45">
        <v>1204008.0551561301</v>
      </c>
    </row>
    <row r="415" spans="1:3" x14ac:dyDescent="0.25">
      <c r="A415" t="s">
        <v>49</v>
      </c>
      <c r="B415" t="s">
        <v>132</v>
      </c>
      <c r="C415" s="45">
        <v>1032843.3084528</v>
      </c>
    </row>
    <row r="416" spans="1:3" x14ac:dyDescent="0.25">
      <c r="A416" t="s">
        <v>49</v>
      </c>
      <c r="B416" t="s">
        <v>133</v>
      </c>
      <c r="C416" s="45">
        <v>1006121.3542092399</v>
      </c>
    </row>
    <row r="417" spans="1:3" x14ac:dyDescent="0.25">
      <c r="A417" t="s">
        <v>49</v>
      </c>
      <c r="B417" t="s">
        <v>113</v>
      </c>
      <c r="C417" s="45">
        <v>995516.95161053503</v>
      </c>
    </row>
    <row r="418" spans="1:3" x14ac:dyDescent="0.25">
      <c r="A418" t="s">
        <v>49</v>
      </c>
      <c r="B418" t="s">
        <v>111</v>
      </c>
      <c r="C418" s="45">
        <v>956975.00349106302</v>
      </c>
    </row>
    <row r="419" spans="1:3" x14ac:dyDescent="0.25">
      <c r="A419" t="s">
        <v>49</v>
      </c>
      <c r="B419" t="s">
        <v>104</v>
      </c>
      <c r="C419" s="45">
        <v>506839.65245926101</v>
      </c>
    </row>
    <row r="420" spans="1:3" x14ac:dyDescent="0.25">
      <c r="A420" t="s">
        <v>49</v>
      </c>
      <c r="B420" t="s">
        <v>110</v>
      </c>
      <c r="C420" s="45">
        <v>478124.57664927701</v>
      </c>
    </row>
    <row r="421" spans="1:3" x14ac:dyDescent="0.25">
      <c r="A421" t="s">
        <v>49</v>
      </c>
      <c r="B421" t="s">
        <v>52</v>
      </c>
      <c r="C421" s="45">
        <v>421672.415134201</v>
      </c>
    </row>
    <row r="422" spans="1:3" x14ac:dyDescent="0.25">
      <c r="A422" t="s">
        <v>49</v>
      </c>
      <c r="B422" t="s">
        <v>36</v>
      </c>
      <c r="C422" s="45">
        <v>229590.30499015099</v>
      </c>
    </row>
    <row r="423" spans="1:3" x14ac:dyDescent="0.25">
      <c r="A423" t="s">
        <v>28</v>
      </c>
      <c r="B423" t="s">
        <v>64</v>
      </c>
      <c r="C423" s="45">
        <v>3369696.3402764602</v>
      </c>
    </row>
    <row r="424" spans="1:3" x14ac:dyDescent="0.25">
      <c r="A424" t="s">
        <v>28</v>
      </c>
      <c r="B424" t="s">
        <v>33</v>
      </c>
      <c r="C424" s="45">
        <v>1750794.1283357099</v>
      </c>
    </row>
    <row r="425" spans="1:3" x14ac:dyDescent="0.25">
      <c r="A425" t="s">
        <v>28</v>
      </c>
      <c r="B425" t="s">
        <v>56</v>
      </c>
      <c r="C425" s="45">
        <v>1750358.3539483601</v>
      </c>
    </row>
    <row r="426" spans="1:3" x14ac:dyDescent="0.25">
      <c r="A426" t="s">
        <v>28</v>
      </c>
      <c r="B426" t="s">
        <v>145</v>
      </c>
      <c r="C426" s="45">
        <v>1624337.15356871</v>
      </c>
    </row>
    <row r="427" spans="1:3" x14ac:dyDescent="0.25">
      <c r="A427" t="s">
        <v>28</v>
      </c>
      <c r="B427" t="s">
        <v>32</v>
      </c>
      <c r="C427" s="45">
        <v>1430780.75944763</v>
      </c>
    </row>
    <row r="428" spans="1:3" x14ac:dyDescent="0.25">
      <c r="A428" t="s">
        <v>28</v>
      </c>
      <c r="B428" t="s">
        <v>30</v>
      </c>
      <c r="C428" s="45">
        <v>1298092.44879667</v>
      </c>
    </row>
    <row r="429" spans="1:3" x14ac:dyDescent="0.25">
      <c r="A429" t="s">
        <v>28</v>
      </c>
      <c r="B429" t="s">
        <v>68</v>
      </c>
      <c r="C429" s="45">
        <v>1222301.3746150101</v>
      </c>
    </row>
    <row r="430" spans="1:3" x14ac:dyDescent="0.25">
      <c r="A430" t="s">
        <v>28</v>
      </c>
      <c r="B430" t="s">
        <v>67</v>
      </c>
      <c r="C430" s="45">
        <v>1026311.24989386</v>
      </c>
    </row>
    <row r="431" spans="1:3" x14ac:dyDescent="0.25">
      <c r="A431" t="s">
        <v>28</v>
      </c>
      <c r="B431" t="s">
        <v>66</v>
      </c>
      <c r="C431" s="45">
        <v>852163.39759525098</v>
      </c>
    </row>
    <row r="432" spans="1:3" x14ac:dyDescent="0.25">
      <c r="A432" t="s">
        <v>28</v>
      </c>
      <c r="B432" t="s">
        <v>65</v>
      </c>
      <c r="C432" s="45">
        <v>647911.29284531996</v>
      </c>
    </row>
    <row r="433" spans="1:3" x14ac:dyDescent="0.25">
      <c r="A433" t="s">
        <v>28</v>
      </c>
      <c r="B433" t="s">
        <v>27</v>
      </c>
      <c r="C433" s="45">
        <v>1000000</v>
      </c>
    </row>
    <row r="434" spans="1:3" x14ac:dyDescent="0.25">
      <c r="A434" t="s">
        <v>28</v>
      </c>
      <c r="B434" t="s">
        <v>29</v>
      </c>
      <c r="C434" s="45">
        <v>505829.31999969902</v>
      </c>
    </row>
    <row r="435" spans="1:3" x14ac:dyDescent="0.25">
      <c r="A435" t="s">
        <v>146</v>
      </c>
      <c r="B435" t="s">
        <v>145</v>
      </c>
      <c r="C435" s="45">
        <v>2057489.99911024</v>
      </c>
    </row>
    <row r="436" spans="1:3" x14ac:dyDescent="0.25">
      <c r="A436" t="s">
        <v>146</v>
      </c>
      <c r="B436" t="s">
        <v>27</v>
      </c>
      <c r="C436" s="45">
        <v>1081926.83392985</v>
      </c>
    </row>
    <row r="437" spans="1:3" x14ac:dyDescent="0.25">
      <c r="A437" t="s">
        <v>146</v>
      </c>
      <c r="B437" t="s">
        <v>31</v>
      </c>
      <c r="C437" s="45">
        <v>992620.24706948502</v>
      </c>
    </row>
    <row r="438" spans="1:3" x14ac:dyDescent="0.25">
      <c r="A438" t="s">
        <v>146</v>
      </c>
      <c r="B438" t="s">
        <v>26</v>
      </c>
      <c r="C438" s="45">
        <v>911514.013264318</v>
      </c>
    </row>
    <row r="439" spans="1:3" x14ac:dyDescent="0.25">
      <c r="A439" t="s">
        <v>146</v>
      </c>
      <c r="B439" t="s">
        <v>140</v>
      </c>
      <c r="C439" s="45">
        <v>883529.81596247095</v>
      </c>
    </row>
    <row r="440" spans="1:3" x14ac:dyDescent="0.25">
      <c r="A440" t="s">
        <v>146</v>
      </c>
      <c r="B440" t="s">
        <v>147</v>
      </c>
      <c r="C440" s="45">
        <v>664771.14542730502</v>
      </c>
    </row>
    <row r="441" spans="1:3" x14ac:dyDescent="0.25">
      <c r="A441" t="s">
        <v>36</v>
      </c>
      <c r="B441" t="s">
        <v>162</v>
      </c>
      <c r="C441" s="45">
        <v>9294817.5302189905</v>
      </c>
    </row>
    <row r="442" spans="1:3" x14ac:dyDescent="0.25">
      <c r="A442" t="s">
        <v>36</v>
      </c>
      <c r="B442" t="s">
        <v>160</v>
      </c>
      <c r="C442" s="45">
        <v>8503042.9154394101</v>
      </c>
    </row>
    <row r="443" spans="1:3" x14ac:dyDescent="0.25">
      <c r="A443" t="s">
        <v>36</v>
      </c>
      <c r="B443" t="s">
        <v>112</v>
      </c>
      <c r="C443" s="45">
        <v>7786003.2759591099</v>
      </c>
    </row>
    <row r="444" spans="1:3" x14ac:dyDescent="0.25">
      <c r="A444" t="s">
        <v>36</v>
      </c>
      <c r="B444" t="s">
        <v>167</v>
      </c>
      <c r="C444" s="45">
        <v>7295864.4670001501</v>
      </c>
    </row>
    <row r="445" spans="1:3" x14ac:dyDescent="0.25">
      <c r="A445" t="s">
        <v>36</v>
      </c>
      <c r="B445" t="s">
        <v>151</v>
      </c>
      <c r="C445" s="45">
        <v>7208237.4380058898</v>
      </c>
    </row>
    <row r="446" spans="1:3" x14ac:dyDescent="0.25">
      <c r="A446" t="s">
        <v>36</v>
      </c>
      <c r="B446" t="s">
        <v>150</v>
      </c>
      <c r="C446" s="45">
        <v>7090362.1259899996</v>
      </c>
    </row>
    <row r="447" spans="1:3" x14ac:dyDescent="0.25">
      <c r="A447" t="s">
        <v>36</v>
      </c>
      <c r="B447" t="s">
        <v>157</v>
      </c>
      <c r="C447" s="45">
        <v>6978582.2959600398</v>
      </c>
    </row>
    <row r="448" spans="1:3" x14ac:dyDescent="0.25">
      <c r="A448" t="s">
        <v>36</v>
      </c>
      <c r="B448" t="s">
        <v>156</v>
      </c>
      <c r="C448" s="45">
        <v>6909402.5620794799</v>
      </c>
    </row>
    <row r="449" spans="1:3" x14ac:dyDescent="0.25">
      <c r="A449" t="s">
        <v>36</v>
      </c>
      <c r="B449" t="s">
        <v>154</v>
      </c>
      <c r="C449" s="45">
        <v>6800654.5061562601</v>
      </c>
    </row>
    <row r="450" spans="1:3" x14ac:dyDescent="0.25">
      <c r="A450" t="s">
        <v>36</v>
      </c>
      <c r="B450" t="s">
        <v>114</v>
      </c>
      <c r="C450" s="45">
        <v>6727643.1375633599</v>
      </c>
    </row>
    <row r="451" spans="1:3" x14ac:dyDescent="0.25">
      <c r="A451" t="s">
        <v>36</v>
      </c>
      <c r="B451" t="s">
        <v>164</v>
      </c>
      <c r="C451" s="45">
        <v>6720419.7613331797</v>
      </c>
    </row>
    <row r="452" spans="1:3" x14ac:dyDescent="0.25">
      <c r="A452" t="s">
        <v>36</v>
      </c>
      <c r="B452" t="s">
        <v>165</v>
      </c>
      <c r="C452" s="45">
        <v>6650384.7937350096</v>
      </c>
    </row>
    <row r="453" spans="1:3" x14ac:dyDescent="0.25">
      <c r="A453" t="s">
        <v>36</v>
      </c>
      <c r="B453" t="s">
        <v>155</v>
      </c>
      <c r="C453" s="45">
        <v>6561358.9757695002</v>
      </c>
    </row>
    <row r="454" spans="1:3" x14ac:dyDescent="0.25">
      <c r="A454" t="s">
        <v>36</v>
      </c>
      <c r="B454" t="s">
        <v>163</v>
      </c>
      <c r="C454" s="45">
        <v>6514194.1856249897</v>
      </c>
    </row>
    <row r="455" spans="1:3" x14ac:dyDescent="0.25">
      <c r="A455" t="s">
        <v>36</v>
      </c>
      <c r="B455" t="s">
        <v>166</v>
      </c>
      <c r="C455" s="45">
        <v>6450997.3035762003</v>
      </c>
    </row>
    <row r="456" spans="1:3" x14ac:dyDescent="0.25">
      <c r="A456" t="s">
        <v>36</v>
      </c>
      <c r="B456" t="s">
        <v>64</v>
      </c>
      <c r="C456" s="45">
        <v>6425051.2005783403</v>
      </c>
    </row>
    <row r="457" spans="1:3" x14ac:dyDescent="0.25">
      <c r="A457" t="s">
        <v>36</v>
      </c>
      <c r="B457" t="s">
        <v>169</v>
      </c>
      <c r="C457" s="45">
        <v>6396586.4217954902</v>
      </c>
    </row>
    <row r="458" spans="1:3" x14ac:dyDescent="0.25">
      <c r="A458" t="s">
        <v>36</v>
      </c>
      <c r="B458" t="s">
        <v>159</v>
      </c>
      <c r="C458" s="45">
        <v>6372178.0863867598</v>
      </c>
    </row>
    <row r="459" spans="1:3" x14ac:dyDescent="0.25">
      <c r="A459" t="s">
        <v>36</v>
      </c>
      <c r="B459" t="s">
        <v>168</v>
      </c>
      <c r="C459" s="45">
        <v>6333492.3907977697</v>
      </c>
    </row>
    <row r="460" spans="1:3" x14ac:dyDescent="0.25">
      <c r="A460" t="s">
        <v>36</v>
      </c>
      <c r="B460" t="s">
        <v>152</v>
      </c>
      <c r="C460" s="45">
        <v>6312009.5996733597</v>
      </c>
    </row>
    <row r="461" spans="1:3" x14ac:dyDescent="0.25">
      <c r="A461" t="s">
        <v>36</v>
      </c>
      <c r="B461" t="s">
        <v>153</v>
      </c>
      <c r="C461" s="45">
        <v>6292668.65025438</v>
      </c>
    </row>
    <row r="462" spans="1:3" x14ac:dyDescent="0.25">
      <c r="A462" t="s">
        <v>36</v>
      </c>
      <c r="B462" t="s">
        <v>158</v>
      </c>
      <c r="C462" s="45">
        <v>6271187.6643366497</v>
      </c>
    </row>
    <row r="463" spans="1:3" x14ac:dyDescent="0.25">
      <c r="A463" t="s">
        <v>36</v>
      </c>
      <c r="B463" t="s">
        <v>161</v>
      </c>
      <c r="C463" s="45">
        <v>6266848.2633204497</v>
      </c>
    </row>
    <row r="464" spans="1:3" x14ac:dyDescent="0.25">
      <c r="A464" t="s">
        <v>36</v>
      </c>
      <c r="B464" t="s">
        <v>149</v>
      </c>
      <c r="C464" s="45">
        <v>6232893.4530491596</v>
      </c>
    </row>
    <row r="465" spans="1:3" x14ac:dyDescent="0.25">
      <c r="A465" t="s">
        <v>36</v>
      </c>
      <c r="B465" t="s">
        <v>148</v>
      </c>
      <c r="C465" s="45">
        <v>6197447.3700946001</v>
      </c>
    </row>
    <row r="466" spans="1:3" x14ac:dyDescent="0.25">
      <c r="A466" t="s">
        <v>36</v>
      </c>
      <c r="B466" t="s">
        <v>27</v>
      </c>
      <c r="C466" s="45">
        <v>2702360.6217174102</v>
      </c>
    </row>
    <row r="467" spans="1:3" x14ac:dyDescent="0.25">
      <c r="A467" t="s">
        <v>36</v>
      </c>
      <c r="B467" t="s">
        <v>29</v>
      </c>
      <c r="C467" s="45">
        <v>2623548.6590643502</v>
      </c>
    </row>
    <row r="468" spans="1:3" x14ac:dyDescent="0.25">
      <c r="A468" t="s">
        <v>36</v>
      </c>
      <c r="B468" t="s">
        <v>127</v>
      </c>
      <c r="C468" s="45">
        <v>2532128.0221071402</v>
      </c>
    </row>
    <row r="469" spans="1:3" x14ac:dyDescent="0.25">
      <c r="A469" t="s">
        <v>36</v>
      </c>
      <c r="B469" t="s">
        <v>41</v>
      </c>
      <c r="C469" s="45">
        <v>2252616.0473271799</v>
      </c>
    </row>
    <row r="470" spans="1:3" x14ac:dyDescent="0.25">
      <c r="A470" t="s">
        <v>36</v>
      </c>
      <c r="B470" t="s">
        <v>55</v>
      </c>
      <c r="C470" s="45">
        <v>2201086.82865318</v>
      </c>
    </row>
    <row r="471" spans="1:3" x14ac:dyDescent="0.25">
      <c r="A471" t="s">
        <v>36</v>
      </c>
      <c r="B471" t="s">
        <v>53</v>
      </c>
      <c r="C471" s="45">
        <v>2027375.45882273</v>
      </c>
    </row>
    <row r="472" spans="1:3" x14ac:dyDescent="0.25">
      <c r="A472" t="s">
        <v>36</v>
      </c>
      <c r="B472" t="s">
        <v>32</v>
      </c>
      <c r="C472" s="45">
        <v>2000602.10862749</v>
      </c>
    </row>
    <row r="473" spans="1:3" x14ac:dyDescent="0.25">
      <c r="A473" t="s">
        <v>36</v>
      </c>
      <c r="B473" t="s">
        <v>46</v>
      </c>
      <c r="C473" s="45">
        <v>1925543.2710088601</v>
      </c>
    </row>
    <row r="474" spans="1:3" x14ac:dyDescent="0.25">
      <c r="A474" t="s">
        <v>36</v>
      </c>
      <c r="B474" t="s">
        <v>54</v>
      </c>
      <c r="C474" s="45">
        <v>1902600.9180817199</v>
      </c>
    </row>
    <row r="475" spans="1:3" x14ac:dyDescent="0.25">
      <c r="A475" t="s">
        <v>36</v>
      </c>
      <c r="B475" t="s">
        <v>39</v>
      </c>
      <c r="C475" s="45">
        <v>1879077.17022939</v>
      </c>
    </row>
    <row r="476" spans="1:3" x14ac:dyDescent="0.25">
      <c r="A476" t="s">
        <v>36</v>
      </c>
      <c r="B476" t="s">
        <v>40</v>
      </c>
      <c r="C476" s="45">
        <v>1838388.2306706901</v>
      </c>
    </row>
    <row r="477" spans="1:3" x14ac:dyDescent="0.25">
      <c r="A477" t="s">
        <v>36</v>
      </c>
      <c r="B477" t="s">
        <v>51</v>
      </c>
      <c r="C477" s="45">
        <v>1809093.8656153199</v>
      </c>
    </row>
    <row r="478" spans="1:3" x14ac:dyDescent="0.25">
      <c r="A478" t="s">
        <v>36</v>
      </c>
      <c r="B478" t="s">
        <v>30</v>
      </c>
      <c r="C478" s="45">
        <v>1789508.48048067</v>
      </c>
    </row>
    <row r="479" spans="1:3" x14ac:dyDescent="0.25">
      <c r="A479" t="s">
        <v>36</v>
      </c>
      <c r="B479" t="s">
        <v>48</v>
      </c>
      <c r="C479" s="45">
        <v>1683451.03452656</v>
      </c>
    </row>
    <row r="480" spans="1:3" x14ac:dyDescent="0.25">
      <c r="A480" t="s">
        <v>36</v>
      </c>
      <c r="B480" t="s">
        <v>135</v>
      </c>
      <c r="C480" s="45">
        <v>1640161.82266992</v>
      </c>
    </row>
    <row r="481" spans="1:3" x14ac:dyDescent="0.25">
      <c r="A481" t="s">
        <v>36</v>
      </c>
      <c r="B481" t="s">
        <v>126</v>
      </c>
      <c r="C481" s="45">
        <v>1632611.07460882</v>
      </c>
    </row>
    <row r="482" spans="1:3" x14ac:dyDescent="0.25">
      <c r="A482" t="s">
        <v>36</v>
      </c>
      <c r="B482" t="s">
        <v>37</v>
      </c>
      <c r="C482" s="45">
        <v>1630331.4310280001</v>
      </c>
    </row>
    <row r="483" spans="1:3" x14ac:dyDescent="0.25">
      <c r="A483" t="s">
        <v>36</v>
      </c>
      <c r="B483" t="s">
        <v>47</v>
      </c>
      <c r="C483" s="45">
        <v>1577989.3158996201</v>
      </c>
    </row>
    <row r="484" spans="1:3" x14ac:dyDescent="0.25">
      <c r="A484" t="s">
        <v>36</v>
      </c>
      <c r="B484" t="s">
        <v>45</v>
      </c>
      <c r="C484" s="45">
        <v>1472138.64825867</v>
      </c>
    </row>
    <row r="485" spans="1:3" x14ac:dyDescent="0.25">
      <c r="A485" t="s">
        <v>36</v>
      </c>
      <c r="B485" t="s">
        <v>42</v>
      </c>
      <c r="C485" s="45">
        <v>1462503.69724525</v>
      </c>
    </row>
    <row r="486" spans="1:3" x14ac:dyDescent="0.25">
      <c r="A486" t="s">
        <v>36</v>
      </c>
      <c r="B486" t="s">
        <v>125</v>
      </c>
      <c r="C486" s="45">
        <v>1404855.39559786</v>
      </c>
    </row>
    <row r="487" spans="1:3" x14ac:dyDescent="0.25">
      <c r="A487" t="s">
        <v>36</v>
      </c>
      <c r="B487" t="s">
        <v>140</v>
      </c>
      <c r="C487" s="45">
        <v>1344341.87792569</v>
      </c>
    </row>
    <row r="488" spans="1:3" x14ac:dyDescent="0.25">
      <c r="A488" t="s">
        <v>36</v>
      </c>
      <c r="B488" t="s">
        <v>34</v>
      </c>
      <c r="C488" s="45">
        <v>1285661.28237525</v>
      </c>
    </row>
    <row r="489" spans="1:3" x14ac:dyDescent="0.25">
      <c r="A489" t="s">
        <v>36</v>
      </c>
      <c r="B489" t="s">
        <v>31</v>
      </c>
      <c r="C489" s="45">
        <v>1284486.29781786</v>
      </c>
    </row>
    <row r="490" spans="1:3" x14ac:dyDescent="0.25">
      <c r="A490" t="s">
        <v>36</v>
      </c>
      <c r="B490" t="s">
        <v>120</v>
      </c>
      <c r="C490" s="45">
        <v>1273526.1060065201</v>
      </c>
    </row>
    <row r="491" spans="1:3" x14ac:dyDescent="0.25">
      <c r="A491" t="s">
        <v>36</v>
      </c>
      <c r="B491" t="s">
        <v>121</v>
      </c>
      <c r="C491" s="45">
        <v>1256561.16510369</v>
      </c>
    </row>
    <row r="492" spans="1:3" x14ac:dyDescent="0.25">
      <c r="A492" t="s">
        <v>36</v>
      </c>
      <c r="B492" t="s">
        <v>111</v>
      </c>
      <c r="C492" s="45">
        <v>1186409.8520895699</v>
      </c>
    </row>
    <row r="493" spans="1:3" x14ac:dyDescent="0.25">
      <c r="A493" t="s">
        <v>36</v>
      </c>
      <c r="B493" t="s">
        <v>109</v>
      </c>
      <c r="C493" s="45">
        <v>1121622.5737578401</v>
      </c>
    </row>
    <row r="494" spans="1:3" x14ac:dyDescent="0.25">
      <c r="A494" t="s">
        <v>36</v>
      </c>
      <c r="B494" t="s">
        <v>38</v>
      </c>
      <c r="C494" s="45">
        <v>1087048.74782163</v>
      </c>
    </row>
    <row r="495" spans="1:3" x14ac:dyDescent="0.25">
      <c r="A495" t="s">
        <v>36</v>
      </c>
      <c r="B495" t="s">
        <v>49</v>
      </c>
      <c r="C495" s="72">
        <v>1000000</v>
      </c>
    </row>
    <row r="496" spans="1:3" x14ac:dyDescent="0.25">
      <c r="A496" t="s">
        <v>36</v>
      </c>
      <c r="B496" t="s">
        <v>44</v>
      </c>
      <c r="C496" s="72">
        <v>1000000</v>
      </c>
    </row>
    <row r="497" spans="1:3" x14ac:dyDescent="0.25">
      <c r="A497" t="s">
        <v>36</v>
      </c>
      <c r="B497" t="s">
        <v>113</v>
      </c>
      <c r="C497" s="45">
        <v>851039.535502863</v>
      </c>
    </row>
    <row r="498" spans="1:3" x14ac:dyDescent="0.25">
      <c r="A498" t="s">
        <v>36</v>
      </c>
      <c r="B498" t="s">
        <v>132</v>
      </c>
      <c r="C498" s="45">
        <v>810905.94682541303</v>
      </c>
    </row>
    <row r="499" spans="1:3" x14ac:dyDescent="0.25">
      <c r="A499" t="s">
        <v>36</v>
      </c>
      <c r="B499" t="s">
        <v>133</v>
      </c>
      <c r="C499" s="45">
        <v>782313.13769563404</v>
      </c>
    </row>
    <row r="500" spans="1:3" x14ac:dyDescent="0.25">
      <c r="A500" t="s">
        <v>36</v>
      </c>
      <c r="B500" t="s">
        <v>110</v>
      </c>
      <c r="C500" s="45">
        <v>707685.94194289204</v>
      </c>
    </row>
    <row r="501" spans="1:3" x14ac:dyDescent="0.25">
      <c r="A501" t="s">
        <v>36</v>
      </c>
      <c r="B501" t="s">
        <v>26</v>
      </c>
      <c r="C501" s="72">
        <v>600000</v>
      </c>
    </row>
    <row r="502" spans="1:3" x14ac:dyDescent="0.25">
      <c r="A502" t="s">
        <v>36</v>
      </c>
      <c r="B502" t="s">
        <v>52</v>
      </c>
      <c r="C502" s="45">
        <v>560610.08017351106</v>
      </c>
    </row>
    <row r="503" spans="1:3" x14ac:dyDescent="0.25">
      <c r="A503" t="s">
        <v>36</v>
      </c>
      <c r="B503" t="s">
        <v>33</v>
      </c>
      <c r="C503" s="72">
        <v>500000</v>
      </c>
    </row>
    <row r="504" spans="1:3" x14ac:dyDescent="0.25">
      <c r="A504" t="s">
        <v>36</v>
      </c>
      <c r="B504" t="s">
        <v>104</v>
      </c>
      <c r="C504" s="45">
        <v>362836.52013250999</v>
      </c>
    </row>
    <row r="505" spans="1:3" x14ac:dyDescent="0.25">
      <c r="A505" t="s">
        <v>36</v>
      </c>
      <c r="B505" t="s">
        <v>43</v>
      </c>
      <c r="C505" s="72">
        <v>350000</v>
      </c>
    </row>
    <row r="506" spans="1:3" x14ac:dyDescent="0.25">
      <c r="A506" t="s">
        <v>36</v>
      </c>
      <c r="B506" t="s">
        <v>35</v>
      </c>
      <c r="C506" s="72">
        <v>300000</v>
      </c>
    </row>
    <row r="507" spans="1:3" x14ac:dyDescent="0.25">
      <c r="A507" t="s">
        <v>107</v>
      </c>
      <c r="B507" t="s">
        <v>64</v>
      </c>
      <c r="C507" s="45">
        <v>4095812.2062856699</v>
      </c>
    </row>
    <row r="508" spans="1:3" x14ac:dyDescent="0.25">
      <c r="A508" t="s">
        <v>107</v>
      </c>
      <c r="B508" t="s">
        <v>137</v>
      </c>
      <c r="C508" s="45">
        <v>1977100.79226177</v>
      </c>
    </row>
    <row r="509" spans="1:3" x14ac:dyDescent="0.25">
      <c r="A509" t="s">
        <v>107</v>
      </c>
      <c r="B509" t="s">
        <v>138</v>
      </c>
      <c r="C509" s="45">
        <v>1636765.0021045599</v>
      </c>
    </row>
    <row r="510" spans="1:3" x14ac:dyDescent="0.25">
      <c r="A510" t="s">
        <v>107</v>
      </c>
      <c r="B510" t="s">
        <v>41</v>
      </c>
      <c r="C510" s="45">
        <v>1536280.1788780401</v>
      </c>
    </row>
    <row r="511" spans="1:3" x14ac:dyDescent="0.25">
      <c r="A511" t="s">
        <v>107</v>
      </c>
      <c r="B511" t="s">
        <v>50</v>
      </c>
      <c r="C511" s="45">
        <v>1501392.6354183799</v>
      </c>
    </row>
    <row r="512" spans="1:3" x14ac:dyDescent="0.25">
      <c r="A512" t="s">
        <v>107</v>
      </c>
      <c r="B512" t="s">
        <v>108</v>
      </c>
      <c r="C512" s="45">
        <v>1429953.24457148</v>
      </c>
    </row>
    <row r="513" spans="1:3" x14ac:dyDescent="0.25">
      <c r="A513" t="s">
        <v>107</v>
      </c>
      <c r="B513" t="s">
        <v>139</v>
      </c>
      <c r="C513" s="45">
        <v>1382974.4975399901</v>
      </c>
    </row>
    <row r="514" spans="1:3" x14ac:dyDescent="0.25">
      <c r="A514" t="s">
        <v>107</v>
      </c>
      <c r="B514" t="s">
        <v>116</v>
      </c>
      <c r="C514" s="45">
        <v>1352379.1723988401</v>
      </c>
    </row>
    <row r="515" spans="1:3" x14ac:dyDescent="0.25">
      <c r="A515" t="s">
        <v>107</v>
      </c>
      <c r="B515" t="s">
        <v>124</v>
      </c>
      <c r="C515" s="45">
        <v>1313763.7769132401</v>
      </c>
    </row>
    <row r="516" spans="1:3" x14ac:dyDescent="0.25">
      <c r="A516" t="s">
        <v>107</v>
      </c>
      <c r="B516" t="s">
        <v>56</v>
      </c>
      <c r="C516" s="45">
        <v>1208880.1373364399</v>
      </c>
    </row>
    <row r="517" spans="1:3" x14ac:dyDescent="0.25">
      <c r="A517" t="s">
        <v>107</v>
      </c>
      <c r="B517" t="s">
        <v>136</v>
      </c>
      <c r="C517" s="45">
        <v>1193314.84624684</v>
      </c>
    </row>
    <row r="518" spans="1:3" x14ac:dyDescent="0.25">
      <c r="A518" t="s">
        <v>107</v>
      </c>
      <c r="B518" t="s">
        <v>122</v>
      </c>
      <c r="C518" s="45">
        <v>1133165.8470906599</v>
      </c>
    </row>
    <row r="519" spans="1:3" x14ac:dyDescent="0.25">
      <c r="A519" t="s">
        <v>107</v>
      </c>
      <c r="B519" t="s">
        <v>115</v>
      </c>
      <c r="C519" s="45">
        <v>1013809.64739413</v>
      </c>
    </row>
    <row r="520" spans="1:3" x14ac:dyDescent="0.25">
      <c r="A520" t="s">
        <v>107</v>
      </c>
      <c r="B520" t="s">
        <v>119</v>
      </c>
      <c r="C520" s="45">
        <v>906564.03087586095</v>
      </c>
    </row>
    <row r="521" spans="1:3" x14ac:dyDescent="0.25">
      <c r="A521" t="s">
        <v>107</v>
      </c>
      <c r="B521" t="s">
        <v>103</v>
      </c>
      <c r="C521" s="45">
        <v>785517.60909986601</v>
      </c>
    </row>
    <row r="522" spans="1:3" x14ac:dyDescent="0.25">
      <c r="A522" t="s">
        <v>107</v>
      </c>
      <c r="B522" t="s">
        <v>106</v>
      </c>
      <c r="C522" s="45">
        <v>397374.729704094</v>
      </c>
    </row>
    <row r="523" spans="1:3" x14ac:dyDescent="0.25">
      <c r="A523" t="s">
        <v>107</v>
      </c>
      <c r="B523" t="s">
        <v>105</v>
      </c>
      <c r="C523" s="45">
        <v>241343.93978857301</v>
      </c>
    </row>
    <row r="524" spans="1:3" x14ac:dyDescent="0.25">
      <c r="A524" t="s">
        <v>132</v>
      </c>
      <c r="B524" t="s">
        <v>44</v>
      </c>
      <c r="C524" s="45">
        <v>1348699.7660916599</v>
      </c>
    </row>
    <row r="525" spans="1:3" x14ac:dyDescent="0.25">
      <c r="A525" t="s">
        <v>132</v>
      </c>
      <c r="B525" t="s">
        <v>42</v>
      </c>
      <c r="C525" s="45">
        <v>1246141.51990438</v>
      </c>
    </row>
    <row r="526" spans="1:3" x14ac:dyDescent="0.25">
      <c r="A526" t="s">
        <v>132</v>
      </c>
      <c r="B526" t="s">
        <v>52</v>
      </c>
      <c r="C526" s="45">
        <v>1196722.2310669399</v>
      </c>
    </row>
    <row r="527" spans="1:3" x14ac:dyDescent="0.25">
      <c r="A527" t="s">
        <v>132</v>
      </c>
      <c r="B527" t="s">
        <v>30</v>
      </c>
      <c r="C527" s="45">
        <v>1111057.71256304</v>
      </c>
    </row>
    <row r="528" spans="1:3" x14ac:dyDescent="0.25">
      <c r="A528" t="s">
        <v>132</v>
      </c>
      <c r="B528" t="s">
        <v>49</v>
      </c>
      <c r="C528" s="45">
        <v>1032843.30845281</v>
      </c>
    </row>
    <row r="529" spans="1:3" x14ac:dyDescent="0.25">
      <c r="A529" t="s">
        <v>132</v>
      </c>
      <c r="B529" t="s">
        <v>113</v>
      </c>
      <c r="C529" s="45">
        <v>993312.21333919198</v>
      </c>
    </row>
    <row r="530" spans="1:3" x14ac:dyDescent="0.25">
      <c r="A530" t="s">
        <v>132</v>
      </c>
      <c r="B530" t="s">
        <v>33</v>
      </c>
      <c r="C530" s="45">
        <v>936407.98355339398</v>
      </c>
    </row>
    <row r="531" spans="1:3" x14ac:dyDescent="0.25">
      <c r="A531" t="s">
        <v>132</v>
      </c>
      <c r="B531" t="s">
        <v>109</v>
      </c>
      <c r="C531" s="45">
        <v>931966.093007977</v>
      </c>
    </row>
    <row r="532" spans="1:3" x14ac:dyDescent="0.25">
      <c r="A532" t="s">
        <v>132</v>
      </c>
      <c r="B532" t="s">
        <v>43</v>
      </c>
      <c r="C532" s="45">
        <v>853476.72945470596</v>
      </c>
    </row>
    <row r="533" spans="1:3" x14ac:dyDescent="0.25">
      <c r="A533" t="s">
        <v>132</v>
      </c>
      <c r="B533" t="s">
        <v>104</v>
      </c>
      <c r="C533" s="45">
        <v>834256.942434703</v>
      </c>
    </row>
    <row r="534" spans="1:3" x14ac:dyDescent="0.25">
      <c r="A534" t="s">
        <v>132</v>
      </c>
      <c r="B534" t="s">
        <v>36</v>
      </c>
      <c r="C534" s="45">
        <v>810905.94682541303</v>
      </c>
    </row>
    <row r="535" spans="1:3" x14ac:dyDescent="0.25">
      <c r="A535" t="s">
        <v>132</v>
      </c>
      <c r="B535" t="s">
        <v>34</v>
      </c>
      <c r="C535" s="45">
        <v>648922.01030797197</v>
      </c>
    </row>
    <row r="536" spans="1:3" x14ac:dyDescent="0.25">
      <c r="A536" t="s">
        <v>132</v>
      </c>
      <c r="B536" t="s">
        <v>38</v>
      </c>
      <c r="C536" s="45">
        <v>623058.75241402397</v>
      </c>
    </row>
    <row r="537" spans="1:3" x14ac:dyDescent="0.25">
      <c r="A537" t="s">
        <v>132</v>
      </c>
      <c r="B537" t="s">
        <v>31</v>
      </c>
      <c r="C537" s="45">
        <v>567248.70787167095</v>
      </c>
    </row>
    <row r="538" spans="1:3" x14ac:dyDescent="0.25">
      <c r="A538" t="s">
        <v>132</v>
      </c>
      <c r="B538" t="s">
        <v>140</v>
      </c>
      <c r="C538" s="45">
        <v>545536.79597585404</v>
      </c>
    </row>
    <row r="539" spans="1:3" x14ac:dyDescent="0.25">
      <c r="A539" t="s">
        <v>132</v>
      </c>
      <c r="B539" t="s">
        <v>35</v>
      </c>
      <c r="C539" s="45">
        <v>530009.15334690001</v>
      </c>
    </row>
    <row r="540" spans="1:3" x14ac:dyDescent="0.25">
      <c r="A540" t="s">
        <v>132</v>
      </c>
      <c r="B540" t="s">
        <v>26</v>
      </c>
      <c r="C540" s="45">
        <v>520043.50302237598</v>
      </c>
    </row>
    <row r="541" spans="1:3" x14ac:dyDescent="0.25">
      <c r="A541" t="s">
        <v>132</v>
      </c>
      <c r="B541" t="s">
        <v>133</v>
      </c>
      <c r="C541" s="45">
        <v>41217.187663134202</v>
      </c>
    </row>
    <row r="542" spans="1:3" x14ac:dyDescent="0.25">
      <c r="A542" t="s">
        <v>110</v>
      </c>
      <c r="B542" t="s">
        <v>142</v>
      </c>
      <c r="C542" s="45">
        <v>1474572.69227354</v>
      </c>
    </row>
    <row r="543" spans="1:3" x14ac:dyDescent="0.25">
      <c r="A543" t="s">
        <v>110</v>
      </c>
      <c r="B543" t="s">
        <v>126</v>
      </c>
      <c r="C543" s="45">
        <v>1160995.6964493</v>
      </c>
    </row>
    <row r="544" spans="1:3" x14ac:dyDescent="0.25">
      <c r="A544" t="s">
        <v>110</v>
      </c>
      <c r="B544" t="s">
        <v>104</v>
      </c>
      <c r="C544" s="45">
        <v>928301.90847774898</v>
      </c>
    </row>
    <row r="545" spans="1:3" x14ac:dyDescent="0.25">
      <c r="A545" t="s">
        <v>110</v>
      </c>
      <c r="B545" t="s">
        <v>36</v>
      </c>
      <c r="C545" s="45">
        <v>707685.94194289204</v>
      </c>
    </row>
    <row r="546" spans="1:3" x14ac:dyDescent="0.25">
      <c r="A546" t="s">
        <v>110</v>
      </c>
      <c r="B546" t="s">
        <v>111</v>
      </c>
      <c r="C546" s="45">
        <v>480574.60118186701</v>
      </c>
    </row>
    <row r="547" spans="1:3" x14ac:dyDescent="0.25">
      <c r="A547" t="s">
        <v>110</v>
      </c>
      <c r="B547" t="s">
        <v>49</v>
      </c>
      <c r="C547" s="45">
        <v>478124.57664927701</v>
      </c>
    </row>
    <row r="548" spans="1:3" x14ac:dyDescent="0.25">
      <c r="A548" t="s">
        <v>110</v>
      </c>
      <c r="B548" t="s">
        <v>52</v>
      </c>
      <c r="C548" s="45">
        <v>473908.41231048998</v>
      </c>
    </row>
    <row r="549" spans="1:3" x14ac:dyDescent="0.25">
      <c r="A549" t="s">
        <v>55</v>
      </c>
      <c r="B549" t="s">
        <v>64</v>
      </c>
      <c r="C549" s="45">
        <v>5442259.0364900501</v>
      </c>
    </row>
    <row r="550" spans="1:3" x14ac:dyDescent="0.25">
      <c r="A550" t="s">
        <v>55</v>
      </c>
      <c r="B550" t="s">
        <v>118</v>
      </c>
      <c r="C550" s="45">
        <v>2619512.6584423799</v>
      </c>
    </row>
    <row r="551" spans="1:3" x14ac:dyDescent="0.25">
      <c r="A551" t="s">
        <v>55</v>
      </c>
      <c r="B551" t="s">
        <v>126</v>
      </c>
      <c r="C551" s="45">
        <v>2231732.6199932201</v>
      </c>
    </row>
    <row r="552" spans="1:3" x14ac:dyDescent="0.25">
      <c r="A552" t="s">
        <v>55</v>
      </c>
      <c r="B552" t="s">
        <v>36</v>
      </c>
      <c r="C552" s="45">
        <v>2201086.82865318</v>
      </c>
    </row>
    <row r="553" spans="1:3" x14ac:dyDescent="0.25">
      <c r="A553" t="s">
        <v>55</v>
      </c>
      <c r="B553" t="s">
        <v>115</v>
      </c>
      <c r="C553" s="45">
        <v>1982820.97311482</v>
      </c>
    </row>
    <row r="554" spans="1:3" x14ac:dyDescent="0.25">
      <c r="A554" t="s">
        <v>55</v>
      </c>
      <c r="B554" t="s">
        <v>33</v>
      </c>
      <c r="C554" s="45">
        <v>1662662.2525184399</v>
      </c>
    </row>
    <row r="555" spans="1:3" x14ac:dyDescent="0.25">
      <c r="A555" t="s">
        <v>55</v>
      </c>
      <c r="B555" t="s">
        <v>116</v>
      </c>
      <c r="C555" s="45">
        <v>1523803.56457943</v>
      </c>
    </row>
    <row r="556" spans="1:3" x14ac:dyDescent="0.25">
      <c r="A556" t="s">
        <v>55</v>
      </c>
      <c r="B556" t="s">
        <v>134</v>
      </c>
      <c r="C556" s="45">
        <v>1521494.8092406299</v>
      </c>
    </row>
    <row r="557" spans="1:3" x14ac:dyDescent="0.25">
      <c r="A557" t="s">
        <v>55</v>
      </c>
      <c r="B557" t="s">
        <v>32</v>
      </c>
      <c r="C557" s="45">
        <v>1480086.07041744</v>
      </c>
    </row>
    <row r="558" spans="1:3" x14ac:dyDescent="0.25">
      <c r="A558" t="s">
        <v>55</v>
      </c>
      <c r="B558" t="s">
        <v>119</v>
      </c>
      <c r="C558" s="45">
        <v>1449992.36899806</v>
      </c>
    </row>
    <row r="559" spans="1:3" x14ac:dyDescent="0.25">
      <c r="A559" t="s">
        <v>55</v>
      </c>
      <c r="B559" t="s">
        <v>127</v>
      </c>
      <c r="C559" s="45">
        <v>1408746.81861222</v>
      </c>
    </row>
    <row r="560" spans="1:3" x14ac:dyDescent="0.25">
      <c r="A560" t="s">
        <v>55</v>
      </c>
      <c r="B560" t="s">
        <v>123</v>
      </c>
      <c r="C560" s="45">
        <v>1383204.8129243299</v>
      </c>
    </row>
    <row r="561" spans="1:3" x14ac:dyDescent="0.25">
      <c r="A561" t="s">
        <v>55</v>
      </c>
      <c r="B561" t="s">
        <v>141</v>
      </c>
      <c r="C561" s="45">
        <v>1360443.87365936</v>
      </c>
    </row>
    <row r="562" spans="1:3" x14ac:dyDescent="0.25">
      <c r="A562" t="s">
        <v>55</v>
      </c>
      <c r="B562" t="s">
        <v>37</v>
      </c>
      <c r="C562" s="45">
        <v>1334103.0659155401</v>
      </c>
    </row>
    <row r="563" spans="1:3" x14ac:dyDescent="0.25">
      <c r="A563" t="s">
        <v>55</v>
      </c>
      <c r="B563" t="s">
        <v>125</v>
      </c>
      <c r="C563" s="45">
        <v>1316316.3930829</v>
      </c>
    </row>
    <row r="564" spans="1:3" x14ac:dyDescent="0.25">
      <c r="A564" t="s">
        <v>55</v>
      </c>
      <c r="B564" t="s">
        <v>56</v>
      </c>
      <c r="C564" s="45">
        <v>1294602.1914568499</v>
      </c>
    </row>
    <row r="565" spans="1:3" x14ac:dyDescent="0.25">
      <c r="A565" t="s">
        <v>55</v>
      </c>
      <c r="B565" t="s">
        <v>122</v>
      </c>
      <c r="C565" s="45">
        <v>1287578.8086346199</v>
      </c>
    </row>
    <row r="566" spans="1:3" x14ac:dyDescent="0.25">
      <c r="A566" t="s">
        <v>55</v>
      </c>
      <c r="B566" t="s">
        <v>42</v>
      </c>
      <c r="C566" s="45">
        <v>1188009.4566349799</v>
      </c>
    </row>
    <row r="567" spans="1:3" x14ac:dyDescent="0.25">
      <c r="A567" t="s">
        <v>55</v>
      </c>
      <c r="B567" t="s">
        <v>39</v>
      </c>
      <c r="C567" s="45">
        <v>1109612.1626510699</v>
      </c>
    </row>
    <row r="568" spans="1:3" x14ac:dyDescent="0.25">
      <c r="A568" t="s">
        <v>55</v>
      </c>
      <c r="B568" t="s">
        <v>103</v>
      </c>
      <c r="C568" s="45">
        <v>1054181.3620964999</v>
      </c>
    </row>
    <row r="569" spans="1:3" x14ac:dyDescent="0.25">
      <c r="A569" t="s">
        <v>55</v>
      </c>
      <c r="B569" t="s">
        <v>121</v>
      </c>
      <c r="C569" s="45">
        <v>1031893.57512052</v>
      </c>
    </row>
    <row r="570" spans="1:3" x14ac:dyDescent="0.25">
      <c r="A570" t="s">
        <v>55</v>
      </c>
      <c r="B570" t="s">
        <v>45</v>
      </c>
      <c r="C570" s="45">
        <v>1031618.70157402</v>
      </c>
    </row>
    <row r="571" spans="1:3" x14ac:dyDescent="0.25">
      <c r="A571" t="s">
        <v>55</v>
      </c>
      <c r="B571" t="s">
        <v>136</v>
      </c>
      <c r="C571" s="45">
        <v>1012743.53026121</v>
      </c>
    </row>
    <row r="572" spans="1:3" x14ac:dyDescent="0.25">
      <c r="A572" t="s">
        <v>55</v>
      </c>
      <c r="B572" t="s">
        <v>124</v>
      </c>
      <c r="C572" s="45">
        <v>1009506.81134922</v>
      </c>
    </row>
    <row r="573" spans="1:3" x14ac:dyDescent="0.25">
      <c r="A573" t="s">
        <v>55</v>
      </c>
      <c r="B573" t="s">
        <v>44</v>
      </c>
      <c r="C573" s="45">
        <v>1007100.11036084</v>
      </c>
    </row>
    <row r="574" spans="1:3" x14ac:dyDescent="0.25">
      <c r="A574" t="s">
        <v>55</v>
      </c>
      <c r="B574" t="s">
        <v>40</v>
      </c>
      <c r="C574" s="45">
        <v>947645.12881233101</v>
      </c>
    </row>
    <row r="575" spans="1:3" x14ac:dyDescent="0.25">
      <c r="A575" t="s">
        <v>55</v>
      </c>
      <c r="B575" t="s">
        <v>120</v>
      </c>
      <c r="C575" s="45">
        <v>933656.30152565101</v>
      </c>
    </row>
    <row r="576" spans="1:3" x14ac:dyDescent="0.25">
      <c r="A576" t="s">
        <v>55</v>
      </c>
      <c r="B576" t="s">
        <v>47</v>
      </c>
      <c r="C576" s="45">
        <v>859984.90218899003</v>
      </c>
    </row>
    <row r="577" spans="1:3" x14ac:dyDescent="0.25">
      <c r="A577" t="s">
        <v>55</v>
      </c>
      <c r="B577" t="s">
        <v>135</v>
      </c>
      <c r="C577" s="45">
        <v>833665.35244698997</v>
      </c>
    </row>
    <row r="578" spans="1:3" x14ac:dyDescent="0.25">
      <c r="A578" t="s">
        <v>55</v>
      </c>
      <c r="B578" t="s">
        <v>41</v>
      </c>
      <c r="C578" s="45">
        <v>772595.90847392904</v>
      </c>
    </row>
    <row r="579" spans="1:3" x14ac:dyDescent="0.25">
      <c r="A579" t="s">
        <v>55</v>
      </c>
      <c r="B579" t="s">
        <v>48</v>
      </c>
      <c r="C579" s="45">
        <v>715002.04686527897</v>
      </c>
    </row>
    <row r="580" spans="1:3" x14ac:dyDescent="0.25">
      <c r="A580" t="s">
        <v>55</v>
      </c>
      <c r="B580" t="s">
        <v>46</v>
      </c>
      <c r="C580" s="45">
        <v>583044.23481016106</v>
      </c>
    </row>
    <row r="581" spans="1:3" x14ac:dyDescent="0.25">
      <c r="A581" t="s">
        <v>55</v>
      </c>
      <c r="B581" t="s">
        <v>51</v>
      </c>
      <c r="C581" s="45">
        <v>521158.894985324</v>
      </c>
    </row>
    <row r="582" spans="1:3" x14ac:dyDescent="0.25">
      <c r="A582" t="s">
        <v>55</v>
      </c>
      <c r="B582" t="s">
        <v>50</v>
      </c>
      <c r="C582" s="45">
        <v>453952.61489014502</v>
      </c>
    </row>
    <row r="583" spans="1:3" x14ac:dyDescent="0.25">
      <c r="A583" t="s">
        <v>55</v>
      </c>
      <c r="B583" t="s">
        <v>54</v>
      </c>
      <c r="C583" s="45">
        <v>340749.02778898098</v>
      </c>
    </row>
    <row r="584" spans="1:3" x14ac:dyDescent="0.25">
      <c r="A584" t="s">
        <v>55</v>
      </c>
      <c r="B584" t="s">
        <v>53</v>
      </c>
      <c r="C584" s="45">
        <v>304149.83687428402</v>
      </c>
    </row>
    <row r="585" spans="1:3" x14ac:dyDescent="0.25">
      <c r="A585" t="s">
        <v>47</v>
      </c>
      <c r="B585" t="s">
        <v>64</v>
      </c>
      <c r="C585" s="45">
        <v>5253395.7370648896</v>
      </c>
    </row>
    <row r="586" spans="1:3" x14ac:dyDescent="0.25">
      <c r="A586" t="s">
        <v>47</v>
      </c>
      <c r="B586" t="s">
        <v>126</v>
      </c>
      <c r="C586" s="45">
        <v>2233465.3232061798</v>
      </c>
    </row>
    <row r="587" spans="1:3" x14ac:dyDescent="0.25">
      <c r="A587" t="s">
        <v>47</v>
      </c>
      <c r="B587" t="s">
        <v>29</v>
      </c>
      <c r="C587" s="45">
        <v>1974187.46626347</v>
      </c>
    </row>
    <row r="588" spans="1:3" x14ac:dyDescent="0.25">
      <c r="A588" t="s">
        <v>47</v>
      </c>
      <c r="B588" t="s">
        <v>49</v>
      </c>
      <c r="C588" s="45">
        <v>1723592.34563863</v>
      </c>
    </row>
    <row r="589" spans="1:3" x14ac:dyDescent="0.25">
      <c r="A589" t="s">
        <v>47</v>
      </c>
      <c r="B589" t="s">
        <v>103</v>
      </c>
      <c r="C589" s="45">
        <v>1684626.51076237</v>
      </c>
    </row>
    <row r="590" spans="1:3" x14ac:dyDescent="0.25">
      <c r="A590" t="s">
        <v>47</v>
      </c>
      <c r="B590" t="s">
        <v>36</v>
      </c>
      <c r="C590" s="45">
        <v>1577989.3158996201</v>
      </c>
    </row>
    <row r="591" spans="1:3" x14ac:dyDescent="0.25">
      <c r="A591" t="s">
        <v>47</v>
      </c>
      <c r="B591" t="s">
        <v>125</v>
      </c>
      <c r="C591" s="45">
        <v>1345381.1975617299</v>
      </c>
    </row>
    <row r="592" spans="1:3" x14ac:dyDescent="0.25">
      <c r="A592" t="s">
        <v>47</v>
      </c>
      <c r="B592" t="s">
        <v>30</v>
      </c>
      <c r="C592" s="45">
        <v>1294227.9971775301</v>
      </c>
    </row>
    <row r="593" spans="1:3" x14ac:dyDescent="0.25">
      <c r="A593" t="s">
        <v>47</v>
      </c>
      <c r="B593" t="s">
        <v>68</v>
      </c>
      <c r="C593" s="45">
        <v>1266720.5893402901</v>
      </c>
    </row>
    <row r="594" spans="1:3" x14ac:dyDescent="0.25">
      <c r="A594" t="s">
        <v>47</v>
      </c>
      <c r="B594" t="s">
        <v>67</v>
      </c>
      <c r="C594" s="45">
        <v>1262650.91310359</v>
      </c>
    </row>
    <row r="595" spans="1:3" x14ac:dyDescent="0.25">
      <c r="A595" t="s">
        <v>47</v>
      </c>
      <c r="B595" t="s">
        <v>104</v>
      </c>
      <c r="C595" s="45">
        <v>1222911.8040437801</v>
      </c>
    </row>
    <row r="596" spans="1:3" x14ac:dyDescent="0.25">
      <c r="A596" t="s">
        <v>47</v>
      </c>
      <c r="B596" t="s">
        <v>56</v>
      </c>
      <c r="C596" s="45">
        <v>1220215.2665917201</v>
      </c>
    </row>
    <row r="597" spans="1:3" x14ac:dyDescent="0.25">
      <c r="A597" t="s">
        <v>47</v>
      </c>
      <c r="B597" t="s">
        <v>34</v>
      </c>
      <c r="C597" s="45">
        <v>1129393.9740136501</v>
      </c>
    </row>
    <row r="598" spans="1:3" x14ac:dyDescent="0.25">
      <c r="A598" t="s">
        <v>47</v>
      </c>
      <c r="B598" t="s">
        <v>35</v>
      </c>
      <c r="C598" s="45">
        <v>1075070.8709829501</v>
      </c>
    </row>
    <row r="599" spans="1:3" x14ac:dyDescent="0.25">
      <c r="A599" t="s">
        <v>47</v>
      </c>
      <c r="B599" t="s">
        <v>135</v>
      </c>
      <c r="C599" s="45">
        <v>1026663.5547623601</v>
      </c>
    </row>
    <row r="600" spans="1:3" x14ac:dyDescent="0.25">
      <c r="A600" t="s">
        <v>47</v>
      </c>
      <c r="B600" t="s">
        <v>124</v>
      </c>
      <c r="C600" s="45">
        <v>961831.32717800804</v>
      </c>
    </row>
    <row r="601" spans="1:3" x14ac:dyDescent="0.25">
      <c r="A601" t="s">
        <v>47</v>
      </c>
      <c r="B601" t="s">
        <v>38</v>
      </c>
      <c r="C601" s="45">
        <v>938105.17788985104</v>
      </c>
    </row>
    <row r="602" spans="1:3" x14ac:dyDescent="0.25">
      <c r="A602" t="s">
        <v>47</v>
      </c>
      <c r="B602" t="s">
        <v>55</v>
      </c>
      <c r="C602" s="45">
        <v>859984.90218899096</v>
      </c>
    </row>
    <row r="603" spans="1:3" x14ac:dyDescent="0.25">
      <c r="A603" t="s">
        <v>47</v>
      </c>
      <c r="B603" t="s">
        <v>32</v>
      </c>
      <c r="C603" s="45">
        <v>818171.44171362801</v>
      </c>
    </row>
    <row r="604" spans="1:3" x14ac:dyDescent="0.25">
      <c r="A604" t="s">
        <v>47</v>
      </c>
      <c r="B604" t="s">
        <v>33</v>
      </c>
      <c r="C604" s="45">
        <v>809273.24768310599</v>
      </c>
    </row>
    <row r="605" spans="1:3" x14ac:dyDescent="0.25">
      <c r="A605" t="s">
        <v>47</v>
      </c>
      <c r="B605" t="s">
        <v>50</v>
      </c>
      <c r="C605" s="45">
        <v>753164.642656037</v>
      </c>
    </row>
    <row r="606" spans="1:3" x14ac:dyDescent="0.25">
      <c r="A606" t="s">
        <v>47</v>
      </c>
      <c r="B606" t="s">
        <v>113</v>
      </c>
      <c r="C606" s="45">
        <v>729482.90700659598</v>
      </c>
    </row>
    <row r="607" spans="1:3" x14ac:dyDescent="0.25">
      <c r="A607" t="s">
        <v>47</v>
      </c>
      <c r="B607" t="s">
        <v>41</v>
      </c>
      <c r="C607" s="45">
        <v>677090.91812818102</v>
      </c>
    </row>
    <row r="608" spans="1:3" x14ac:dyDescent="0.25">
      <c r="A608" t="s">
        <v>47</v>
      </c>
      <c r="B608" t="s">
        <v>43</v>
      </c>
      <c r="C608" s="45">
        <v>662939.28739685903</v>
      </c>
    </row>
    <row r="609" spans="1:3" x14ac:dyDescent="0.25">
      <c r="A609" t="s">
        <v>47</v>
      </c>
      <c r="B609" t="s">
        <v>109</v>
      </c>
      <c r="C609" s="45">
        <v>578460.98116928595</v>
      </c>
    </row>
    <row r="610" spans="1:3" x14ac:dyDescent="0.25">
      <c r="A610" t="s">
        <v>47</v>
      </c>
      <c r="B610" t="s">
        <v>53</v>
      </c>
      <c r="C610" s="45">
        <v>574934.42551484099</v>
      </c>
    </row>
    <row r="611" spans="1:3" x14ac:dyDescent="0.25">
      <c r="A611" t="s">
        <v>47</v>
      </c>
      <c r="B611" t="s">
        <v>37</v>
      </c>
      <c r="C611" s="45">
        <v>528627.35733984504</v>
      </c>
    </row>
    <row r="612" spans="1:3" x14ac:dyDescent="0.25">
      <c r="A612" t="s">
        <v>47</v>
      </c>
      <c r="B612" t="s">
        <v>54</v>
      </c>
      <c r="C612" s="45">
        <v>525728.04064734594</v>
      </c>
    </row>
    <row r="613" spans="1:3" x14ac:dyDescent="0.25">
      <c r="A613" t="s">
        <v>47</v>
      </c>
      <c r="B613" t="s">
        <v>120</v>
      </c>
      <c r="C613" s="45">
        <v>474500.224977359</v>
      </c>
    </row>
    <row r="614" spans="1:3" x14ac:dyDescent="0.25">
      <c r="A614" t="s">
        <v>47</v>
      </c>
      <c r="B614" t="s">
        <v>39</v>
      </c>
      <c r="C614" s="45">
        <v>470596.11593338201</v>
      </c>
    </row>
    <row r="615" spans="1:3" x14ac:dyDescent="0.25">
      <c r="A615" t="s">
        <v>47</v>
      </c>
      <c r="B615" t="s">
        <v>44</v>
      </c>
      <c r="C615" s="45">
        <v>427988.70255175402</v>
      </c>
    </row>
    <row r="616" spans="1:3" x14ac:dyDescent="0.25">
      <c r="A616" t="s">
        <v>47</v>
      </c>
      <c r="B616" t="s">
        <v>46</v>
      </c>
      <c r="C616" s="45">
        <v>367463.64166693698</v>
      </c>
    </row>
    <row r="617" spans="1:3" x14ac:dyDescent="0.25">
      <c r="A617" t="s">
        <v>47</v>
      </c>
      <c r="B617" t="s">
        <v>51</v>
      </c>
      <c r="C617" s="45">
        <v>339140.04627368698</v>
      </c>
    </row>
    <row r="618" spans="1:3" x14ac:dyDescent="0.25">
      <c r="A618" t="s">
        <v>47</v>
      </c>
      <c r="B618" t="s">
        <v>121</v>
      </c>
      <c r="C618" s="45">
        <v>336190.99765069201</v>
      </c>
    </row>
    <row r="619" spans="1:3" x14ac:dyDescent="0.25">
      <c r="A619" t="s">
        <v>47</v>
      </c>
      <c r="B619" t="s">
        <v>42</v>
      </c>
      <c r="C619" s="45">
        <v>332268.432183353</v>
      </c>
    </row>
    <row r="620" spans="1:3" x14ac:dyDescent="0.25">
      <c r="A620" t="s">
        <v>47</v>
      </c>
      <c r="B620" t="s">
        <v>40</v>
      </c>
      <c r="C620" s="45">
        <v>331489.862192498</v>
      </c>
    </row>
    <row r="621" spans="1:3" x14ac:dyDescent="0.25">
      <c r="A621" t="s">
        <v>47</v>
      </c>
      <c r="B621" t="s">
        <v>45</v>
      </c>
      <c r="C621" s="45">
        <v>171929.212052649</v>
      </c>
    </row>
    <row r="622" spans="1:3" x14ac:dyDescent="0.25">
      <c r="A622" t="s">
        <v>47</v>
      </c>
      <c r="B622" t="s">
        <v>48</v>
      </c>
      <c r="C622" s="45">
        <v>146488.02896649801</v>
      </c>
    </row>
    <row r="623" spans="1:3" x14ac:dyDescent="0.25">
      <c r="A623" t="s">
        <v>40</v>
      </c>
      <c r="B623" t="s">
        <v>64</v>
      </c>
      <c r="C623" s="45">
        <v>4922884.1309513701</v>
      </c>
    </row>
    <row r="624" spans="1:3" x14ac:dyDescent="0.25">
      <c r="A624" t="s">
        <v>40</v>
      </c>
      <c r="B624" t="s">
        <v>36</v>
      </c>
      <c r="C624" s="45">
        <v>1838388.2306706901</v>
      </c>
    </row>
    <row r="625" spans="1:3" x14ac:dyDescent="0.25">
      <c r="A625" t="s">
        <v>40</v>
      </c>
      <c r="B625" t="s">
        <v>29</v>
      </c>
      <c r="C625" s="45">
        <v>1745848.0912927701</v>
      </c>
    </row>
    <row r="626" spans="1:3" x14ac:dyDescent="0.25">
      <c r="A626" t="s">
        <v>40</v>
      </c>
      <c r="B626" t="s">
        <v>103</v>
      </c>
      <c r="C626" s="45">
        <v>1562278.30348379</v>
      </c>
    </row>
    <row r="627" spans="1:3" x14ac:dyDescent="0.25">
      <c r="A627" t="s">
        <v>40</v>
      </c>
      <c r="B627" t="s">
        <v>30</v>
      </c>
      <c r="C627" s="45">
        <v>1171939.47295151</v>
      </c>
    </row>
    <row r="628" spans="1:3" x14ac:dyDescent="0.25">
      <c r="A628" t="s">
        <v>40</v>
      </c>
      <c r="B628" t="s">
        <v>35</v>
      </c>
      <c r="C628" s="45">
        <v>1146045.24644247</v>
      </c>
    </row>
    <row r="629" spans="1:3" x14ac:dyDescent="0.25">
      <c r="A629" t="s">
        <v>40</v>
      </c>
      <c r="B629" t="s">
        <v>34</v>
      </c>
      <c r="C629" s="45">
        <v>1144401.2916258499</v>
      </c>
    </row>
    <row r="630" spans="1:3" x14ac:dyDescent="0.25">
      <c r="A630" t="s">
        <v>40</v>
      </c>
      <c r="B630" t="s">
        <v>66</v>
      </c>
      <c r="C630" s="45">
        <v>1141826.99981918</v>
      </c>
    </row>
    <row r="631" spans="1:3" x14ac:dyDescent="0.25">
      <c r="A631" t="s">
        <v>40</v>
      </c>
      <c r="B631" t="s">
        <v>38</v>
      </c>
      <c r="C631" s="45">
        <v>1025110.90618006</v>
      </c>
    </row>
    <row r="632" spans="1:3" x14ac:dyDescent="0.25">
      <c r="A632" t="s">
        <v>40</v>
      </c>
      <c r="B632" t="s">
        <v>113</v>
      </c>
      <c r="C632" s="45">
        <v>1010871.12738999</v>
      </c>
    </row>
    <row r="633" spans="1:3" x14ac:dyDescent="0.25">
      <c r="A633" t="s">
        <v>40</v>
      </c>
      <c r="B633" t="s">
        <v>67</v>
      </c>
      <c r="C633" s="45">
        <v>961225.66260652803</v>
      </c>
    </row>
    <row r="634" spans="1:3" x14ac:dyDescent="0.25">
      <c r="A634" t="s">
        <v>40</v>
      </c>
      <c r="B634" t="s">
        <v>55</v>
      </c>
      <c r="C634" s="45">
        <v>947645.12881233101</v>
      </c>
    </row>
    <row r="635" spans="1:3" x14ac:dyDescent="0.25">
      <c r="A635" t="s">
        <v>40</v>
      </c>
      <c r="B635" t="s">
        <v>68</v>
      </c>
      <c r="C635" s="45">
        <v>937634.70682726195</v>
      </c>
    </row>
    <row r="636" spans="1:3" x14ac:dyDescent="0.25">
      <c r="A636" t="s">
        <v>40</v>
      </c>
      <c r="B636" t="s">
        <v>56</v>
      </c>
      <c r="C636" s="45">
        <v>915620.33521911397</v>
      </c>
    </row>
    <row r="637" spans="1:3" x14ac:dyDescent="0.25">
      <c r="A637" t="s">
        <v>40</v>
      </c>
      <c r="B637" t="s">
        <v>43</v>
      </c>
      <c r="C637" s="45">
        <v>850872.50518848898</v>
      </c>
    </row>
    <row r="638" spans="1:3" x14ac:dyDescent="0.25">
      <c r="A638" t="s">
        <v>40</v>
      </c>
      <c r="B638" t="s">
        <v>120</v>
      </c>
      <c r="C638" s="45">
        <v>805923.58433169103</v>
      </c>
    </row>
    <row r="639" spans="1:3" x14ac:dyDescent="0.25">
      <c r="A639" t="s">
        <v>40</v>
      </c>
      <c r="B639" t="s">
        <v>33</v>
      </c>
      <c r="C639" s="45">
        <v>790133.66259144596</v>
      </c>
    </row>
    <row r="640" spans="1:3" x14ac:dyDescent="0.25">
      <c r="A640" t="s">
        <v>40</v>
      </c>
      <c r="B640" t="s">
        <v>44</v>
      </c>
      <c r="C640" s="45">
        <v>755256.85508296103</v>
      </c>
    </row>
    <row r="641" spans="1:3" x14ac:dyDescent="0.25">
      <c r="A641" t="s">
        <v>40</v>
      </c>
      <c r="B641" t="s">
        <v>109</v>
      </c>
      <c r="C641" s="45">
        <v>747034.83090651501</v>
      </c>
    </row>
    <row r="642" spans="1:3" x14ac:dyDescent="0.25">
      <c r="A642" t="s">
        <v>40</v>
      </c>
      <c r="B642" t="s">
        <v>124</v>
      </c>
      <c r="C642" s="45">
        <v>685901.17389323504</v>
      </c>
    </row>
    <row r="643" spans="1:3" x14ac:dyDescent="0.25">
      <c r="A643" t="s">
        <v>40</v>
      </c>
      <c r="B643" t="s">
        <v>50</v>
      </c>
      <c r="C643" s="45">
        <v>671176.06225370604</v>
      </c>
    </row>
    <row r="644" spans="1:3" x14ac:dyDescent="0.25">
      <c r="A644" t="s">
        <v>40</v>
      </c>
      <c r="B644" t="s">
        <v>54</v>
      </c>
      <c r="C644" s="45">
        <v>670965.455505903</v>
      </c>
    </row>
    <row r="645" spans="1:3" x14ac:dyDescent="0.25">
      <c r="A645" t="s">
        <v>40</v>
      </c>
      <c r="B645" t="s">
        <v>121</v>
      </c>
      <c r="C645" s="45">
        <v>649829.19907628396</v>
      </c>
    </row>
    <row r="646" spans="1:3" x14ac:dyDescent="0.25">
      <c r="A646" t="s">
        <v>40</v>
      </c>
      <c r="B646" t="s">
        <v>53</v>
      </c>
      <c r="C646" s="45">
        <v>644543.03969632299</v>
      </c>
    </row>
    <row r="647" spans="1:3" x14ac:dyDescent="0.25">
      <c r="A647" t="s">
        <v>40</v>
      </c>
      <c r="B647" t="s">
        <v>32</v>
      </c>
      <c r="C647" s="45">
        <v>551719.10134001798</v>
      </c>
    </row>
    <row r="648" spans="1:3" x14ac:dyDescent="0.25">
      <c r="A648" t="s">
        <v>40</v>
      </c>
      <c r="B648" t="s">
        <v>51</v>
      </c>
      <c r="C648" s="45">
        <v>486509.83145736699</v>
      </c>
    </row>
    <row r="649" spans="1:3" x14ac:dyDescent="0.25">
      <c r="A649" t="s">
        <v>40</v>
      </c>
      <c r="B649" t="s">
        <v>41</v>
      </c>
      <c r="C649" s="45">
        <v>452356.58547616098</v>
      </c>
    </row>
    <row r="650" spans="1:3" x14ac:dyDescent="0.25">
      <c r="A650" t="s">
        <v>40</v>
      </c>
      <c r="B650" t="s">
        <v>37</v>
      </c>
      <c r="C650" s="45">
        <v>415872.66655509197</v>
      </c>
    </row>
    <row r="651" spans="1:3" x14ac:dyDescent="0.25">
      <c r="A651" t="s">
        <v>40</v>
      </c>
      <c r="B651" t="s">
        <v>42</v>
      </c>
      <c r="C651" s="45">
        <v>400593.72578107298</v>
      </c>
    </row>
    <row r="652" spans="1:3" x14ac:dyDescent="0.25">
      <c r="A652" t="s">
        <v>40</v>
      </c>
      <c r="B652" t="s">
        <v>45</v>
      </c>
      <c r="C652" s="45">
        <v>369972.18165411003</v>
      </c>
    </row>
    <row r="653" spans="1:3" x14ac:dyDescent="0.25">
      <c r="A653" t="s">
        <v>40</v>
      </c>
      <c r="B653" t="s">
        <v>46</v>
      </c>
      <c r="C653" s="45">
        <v>364742.83584838198</v>
      </c>
    </row>
    <row r="654" spans="1:3" x14ac:dyDescent="0.25">
      <c r="A654" t="s">
        <v>40</v>
      </c>
      <c r="B654" t="s">
        <v>48</v>
      </c>
      <c r="C654" s="45">
        <v>356398.33966845903</v>
      </c>
    </row>
    <row r="655" spans="1:3" x14ac:dyDescent="0.25">
      <c r="A655" t="s">
        <v>40</v>
      </c>
      <c r="B655" t="s">
        <v>47</v>
      </c>
      <c r="C655" s="45">
        <v>331489.86219249899</v>
      </c>
    </row>
    <row r="656" spans="1:3" x14ac:dyDescent="0.25">
      <c r="A656" t="s">
        <v>40</v>
      </c>
      <c r="B656" t="s">
        <v>39</v>
      </c>
      <c r="C656" s="45">
        <v>171649.658323554</v>
      </c>
    </row>
    <row r="657" spans="1:3" x14ac:dyDescent="0.25">
      <c r="A657" t="s">
        <v>31</v>
      </c>
      <c r="B657" t="s">
        <v>27</v>
      </c>
      <c r="C657" s="45">
        <v>1780160.67787714</v>
      </c>
    </row>
    <row r="658" spans="1:3" x14ac:dyDescent="0.25">
      <c r="A658" t="s">
        <v>31</v>
      </c>
      <c r="B658" t="s">
        <v>49</v>
      </c>
      <c r="C658" s="45">
        <v>1479452.367148</v>
      </c>
    </row>
    <row r="659" spans="1:3" x14ac:dyDescent="0.25">
      <c r="A659" t="s">
        <v>31</v>
      </c>
      <c r="B659" t="s">
        <v>33</v>
      </c>
      <c r="C659" s="45">
        <v>1286092.33856414</v>
      </c>
    </row>
    <row r="660" spans="1:3" x14ac:dyDescent="0.25">
      <c r="A660" t="s">
        <v>31</v>
      </c>
      <c r="B660" t="s">
        <v>36</v>
      </c>
      <c r="C660" s="45">
        <v>1284486.29781786</v>
      </c>
    </row>
    <row r="661" spans="1:3" x14ac:dyDescent="0.25">
      <c r="A661" t="s">
        <v>31</v>
      </c>
      <c r="B661" t="s">
        <v>30</v>
      </c>
      <c r="C661" s="45">
        <v>1213434.49848371</v>
      </c>
    </row>
    <row r="662" spans="1:3" x14ac:dyDescent="0.25">
      <c r="A662" t="s">
        <v>31</v>
      </c>
      <c r="B662" t="s">
        <v>38</v>
      </c>
      <c r="C662" s="45">
        <v>1057166.6425449799</v>
      </c>
    </row>
    <row r="663" spans="1:3" x14ac:dyDescent="0.25">
      <c r="A663" t="s">
        <v>31</v>
      </c>
      <c r="B663" t="s">
        <v>146</v>
      </c>
      <c r="C663" s="45">
        <v>992620.24706948502</v>
      </c>
    </row>
    <row r="664" spans="1:3" x14ac:dyDescent="0.25">
      <c r="A664" t="s">
        <v>31</v>
      </c>
      <c r="B664" t="s">
        <v>34</v>
      </c>
      <c r="C664" s="45">
        <v>932264.71464370401</v>
      </c>
    </row>
    <row r="665" spans="1:3" x14ac:dyDescent="0.25">
      <c r="A665" t="s">
        <v>31</v>
      </c>
      <c r="B665" t="s">
        <v>35</v>
      </c>
      <c r="C665" s="45">
        <v>924135.27462824096</v>
      </c>
    </row>
    <row r="666" spans="1:3" x14ac:dyDescent="0.25">
      <c r="A666" t="s">
        <v>31</v>
      </c>
      <c r="B666" t="s">
        <v>133</v>
      </c>
      <c r="C666" s="45">
        <v>608444.96831704699</v>
      </c>
    </row>
    <row r="667" spans="1:3" x14ac:dyDescent="0.25">
      <c r="A667" t="s">
        <v>31</v>
      </c>
      <c r="B667" t="s">
        <v>132</v>
      </c>
      <c r="C667" s="45">
        <v>567248.70787167095</v>
      </c>
    </row>
    <row r="668" spans="1:3" x14ac:dyDescent="0.25">
      <c r="A668" t="s">
        <v>31</v>
      </c>
      <c r="B668" t="s">
        <v>26</v>
      </c>
      <c r="C668" s="45">
        <v>363852.93099165801</v>
      </c>
    </row>
    <row r="669" spans="1:3" x14ac:dyDescent="0.25">
      <c r="A669" t="s">
        <v>31</v>
      </c>
      <c r="B669" t="s">
        <v>140</v>
      </c>
      <c r="C669" s="45">
        <v>265377.56389227399</v>
      </c>
    </row>
    <row r="670" spans="1:3" x14ac:dyDescent="0.25">
      <c r="A670" t="s">
        <v>140</v>
      </c>
      <c r="B670" t="s">
        <v>27</v>
      </c>
      <c r="C670" s="45">
        <v>1545785.6437309801</v>
      </c>
    </row>
    <row r="671" spans="1:3" x14ac:dyDescent="0.25">
      <c r="A671" t="s">
        <v>140</v>
      </c>
      <c r="B671" t="s">
        <v>36</v>
      </c>
      <c r="C671" s="45">
        <v>1344341.87792569</v>
      </c>
    </row>
    <row r="672" spans="1:3" x14ac:dyDescent="0.25">
      <c r="A672" t="s">
        <v>140</v>
      </c>
      <c r="B672" t="s">
        <v>33</v>
      </c>
      <c r="C672" s="45">
        <v>1065798.5485491499</v>
      </c>
    </row>
    <row r="673" spans="1:3" x14ac:dyDescent="0.25">
      <c r="A673" t="s">
        <v>140</v>
      </c>
      <c r="B673" t="s">
        <v>30</v>
      </c>
      <c r="C673" s="45">
        <v>949653.35887125204</v>
      </c>
    </row>
    <row r="674" spans="1:3" x14ac:dyDescent="0.25">
      <c r="A674" t="s">
        <v>140</v>
      </c>
      <c r="B674" t="s">
        <v>146</v>
      </c>
      <c r="C674" s="45">
        <v>883529.81596247095</v>
      </c>
    </row>
    <row r="675" spans="1:3" x14ac:dyDescent="0.25">
      <c r="A675" t="s">
        <v>140</v>
      </c>
      <c r="B675" t="s">
        <v>38</v>
      </c>
      <c r="C675" s="45">
        <v>881200.63571359904</v>
      </c>
    </row>
    <row r="676" spans="1:3" x14ac:dyDescent="0.25">
      <c r="A676" t="s">
        <v>140</v>
      </c>
      <c r="B676" t="s">
        <v>35</v>
      </c>
      <c r="C676" s="45">
        <v>741577.73138729401</v>
      </c>
    </row>
    <row r="677" spans="1:3" x14ac:dyDescent="0.25">
      <c r="A677" t="s">
        <v>140</v>
      </c>
      <c r="B677" t="s">
        <v>34</v>
      </c>
      <c r="C677" s="45">
        <v>709887.47211847303</v>
      </c>
    </row>
    <row r="678" spans="1:3" x14ac:dyDescent="0.25">
      <c r="A678" t="s">
        <v>140</v>
      </c>
      <c r="B678" t="s">
        <v>133</v>
      </c>
      <c r="C678" s="45">
        <v>581787.21403302206</v>
      </c>
    </row>
    <row r="679" spans="1:3" x14ac:dyDescent="0.25">
      <c r="A679" t="s">
        <v>140</v>
      </c>
      <c r="B679" t="s">
        <v>132</v>
      </c>
      <c r="C679" s="45">
        <v>545536.79597585497</v>
      </c>
    </row>
    <row r="680" spans="1:3" x14ac:dyDescent="0.25">
      <c r="A680" t="s">
        <v>140</v>
      </c>
      <c r="B680" t="s">
        <v>31</v>
      </c>
      <c r="C680" s="45">
        <v>265377.56389227399</v>
      </c>
    </row>
    <row r="681" spans="1:3" x14ac:dyDescent="0.25">
      <c r="A681" t="s">
        <v>140</v>
      </c>
      <c r="B681" t="s">
        <v>26</v>
      </c>
      <c r="C681" s="45">
        <v>107822.23353158899</v>
      </c>
    </row>
    <row r="682" spans="1:3" x14ac:dyDescent="0.25">
      <c r="A682" t="s">
        <v>115</v>
      </c>
      <c r="B682" t="s">
        <v>64</v>
      </c>
      <c r="C682" s="45">
        <v>4905624.4909382099</v>
      </c>
    </row>
    <row r="683" spans="1:3" x14ac:dyDescent="0.25">
      <c r="A683" t="s">
        <v>115</v>
      </c>
      <c r="B683" t="s">
        <v>137</v>
      </c>
      <c r="C683" s="45">
        <v>2587332.2903338498</v>
      </c>
    </row>
    <row r="684" spans="1:3" x14ac:dyDescent="0.25">
      <c r="A684" t="s">
        <v>115</v>
      </c>
      <c r="B684" t="s">
        <v>55</v>
      </c>
      <c r="C684" s="45">
        <v>1982820.97311482</v>
      </c>
    </row>
    <row r="685" spans="1:3" x14ac:dyDescent="0.25">
      <c r="A685" t="s">
        <v>115</v>
      </c>
      <c r="B685" t="s">
        <v>172</v>
      </c>
      <c r="C685" s="45">
        <v>1842671.0760654099</v>
      </c>
    </row>
    <row r="686" spans="1:3" x14ac:dyDescent="0.25">
      <c r="A686" t="s">
        <v>115</v>
      </c>
      <c r="B686" t="s">
        <v>139</v>
      </c>
      <c r="C686" s="45">
        <v>1555811.2126841201</v>
      </c>
    </row>
    <row r="687" spans="1:3" x14ac:dyDescent="0.25">
      <c r="A687" t="s">
        <v>115</v>
      </c>
      <c r="B687" t="s">
        <v>134</v>
      </c>
      <c r="C687" s="45">
        <v>1530337.5553667999</v>
      </c>
    </row>
    <row r="688" spans="1:3" x14ac:dyDescent="0.25">
      <c r="A688" t="s">
        <v>115</v>
      </c>
      <c r="B688" t="s">
        <v>170</v>
      </c>
      <c r="C688" s="45">
        <v>1446039.6806844601</v>
      </c>
    </row>
    <row r="689" spans="1:3" x14ac:dyDescent="0.25">
      <c r="A689" t="s">
        <v>115</v>
      </c>
      <c r="B689" t="s">
        <v>173</v>
      </c>
      <c r="C689" s="45">
        <v>1122031.7328468601</v>
      </c>
    </row>
    <row r="690" spans="1:3" x14ac:dyDescent="0.25">
      <c r="A690" t="s">
        <v>115</v>
      </c>
      <c r="B690" t="s">
        <v>103</v>
      </c>
      <c r="C690" s="45">
        <v>1022103.8713545999</v>
      </c>
    </row>
    <row r="691" spans="1:3" x14ac:dyDescent="0.25">
      <c r="A691" t="s">
        <v>115</v>
      </c>
      <c r="B691" t="s">
        <v>171</v>
      </c>
      <c r="C691" s="45">
        <v>1018481.33935613</v>
      </c>
    </row>
    <row r="692" spans="1:3" x14ac:dyDescent="0.25">
      <c r="A692" t="s">
        <v>115</v>
      </c>
      <c r="B692" t="s">
        <v>107</v>
      </c>
      <c r="C692" s="45">
        <v>1013809.64739413</v>
      </c>
    </row>
    <row r="693" spans="1:3" x14ac:dyDescent="0.25">
      <c r="A693" t="s">
        <v>115</v>
      </c>
      <c r="B693" t="s">
        <v>136</v>
      </c>
      <c r="C693" s="45">
        <v>998171.25585114001</v>
      </c>
    </row>
    <row r="694" spans="1:3" x14ac:dyDescent="0.25">
      <c r="A694" t="s">
        <v>115</v>
      </c>
      <c r="B694" t="s">
        <v>118</v>
      </c>
      <c r="C694" s="45">
        <v>991938.62046912604</v>
      </c>
    </row>
    <row r="695" spans="1:3" x14ac:dyDescent="0.25">
      <c r="A695" t="s">
        <v>115</v>
      </c>
      <c r="B695" t="s">
        <v>108</v>
      </c>
      <c r="C695" s="45">
        <v>986906.22461759904</v>
      </c>
    </row>
    <row r="696" spans="1:3" x14ac:dyDescent="0.25">
      <c r="A696" t="s">
        <v>115</v>
      </c>
      <c r="B696" t="s">
        <v>106</v>
      </c>
      <c r="C696" s="45">
        <v>870722.76121000096</v>
      </c>
    </row>
    <row r="697" spans="1:3" x14ac:dyDescent="0.25">
      <c r="A697" t="s">
        <v>115</v>
      </c>
      <c r="B697" t="s">
        <v>123</v>
      </c>
      <c r="C697" s="45">
        <v>851255.55938243598</v>
      </c>
    </row>
    <row r="698" spans="1:3" x14ac:dyDescent="0.25">
      <c r="A698" t="s">
        <v>115</v>
      </c>
      <c r="B698" t="s">
        <v>141</v>
      </c>
      <c r="C698" s="45">
        <v>815392.87128659803</v>
      </c>
    </row>
    <row r="699" spans="1:3" x14ac:dyDescent="0.25">
      <c r="A699" t="s">
        <v>115</v>
      </c>
      <c r="B699" t="s">
        <v>105</v>
      </c>
      <c r="C699" s="45">
        <v>810741.97683402698</v>
      </c>
    </row>
    <row r="700" spans="1:3" x14ac:dyDescent="0.25">
      <c r="A700" t="s">
        <v>115</v>
      </c>
      <c r="B700" t="s">
        <v>122</v>
      </c>
      <c r="C700" s="45">
        <v>738435.79586542898</v>
      </c>
    </row>
    <row r="701" spans="1:3" x14ac:dyDescent="0.25">
      <c r="A701" t="s">
        <v>115</v>
      </c>
      <c r="B701" t="s">
        <v>116</v>
      </c>
      <c r="C701" s="45">
        <v>688516.918066037</v>
      </c>
    </row>
    <row r="702" spans="1:3" x14ac:dyDescent="0.25">
      <c r="A702" t="s">
        <v>115</v>
      </c>
      <c r="B702" t="s">
        <v>117</v>
      </c>
      <c r="C702" s="45">
        <v>549185.31998780696</v>
      </c>
    </row>
    <row r="703" spans="1:3" x14ac:dyDescent="0.25">
      <c r="A703" t="s">
        <v>115</v>
      </c>
      <c r="B703" t="s">
        <v>119</v>
      </c>
      <c r="C703" s="45">
        <v>532829.50518309802</v>
      </c>
    </row>
    <row r="704" spans="1:3" x14ac:dyDescent="0.25">
      <c r="A704" t="s">
        <v>147</v>
      </c>
      <c r="B704" t="s">
        <v>145</v>
      </c>
      <c r="C704" s="45">
        <v>1939489.5088031399</v>
      </c>
    </row>
    <row r="705" spans="1:3" x14ac:dyDescent="0.25">
      <c r="A705" t="s">
        <v>147</v>
      </c>
      <c r="B705" t="s">
        <v>27</v>
      </c>
      <c r="C705" s="45">
        <v>1540852.5280991599</v>
      </c>
    </row>
    <row r="706" spans="1:3" x14ac:dyDescent="0.25">
      <c r="A706" t="s">
        <v>147</v>
      </c>
      <c r="B706" t="s">
        <v>26</v>
      </c>
      <c r="C706" s="45">
        <v>1488133.4684488501</v>
      </c>
    </row>
    <row r="707" spans="1:3" x14ac:dyDescent="0.25">
      <c r="A707" t="s">
        <v>147</v>
      </c>
      <c r="B707" t="s">
        <v>174</v>
      </c>
      <c r="C707" s="45">
        <v>1378457.2860250601</v>
      </c>
    </row>
    <row r="708" spans="1:3" x14ac:dyDescent="0.25">
      <c r="A708" t="s">
        <v>147</v>
      </c>
      <c r="B708" t="s">
        <v>146</v>
      </c>
      <c r="C708" s="45">
        <v>664771.14542730502</v>
      </c>
    </row>
    <row r="709" spans="1:3" x14ac:dyDescent="0.25">
      <c r="A709" t="s">
        <v>44</v>
      </c>
      <c r="B709" t="s">
        <v>64</v>
      </c>
      <c r="C709" s="45">
        <v>5664803.2441438502</v>
      </c>
    </row>
    <row r="710" spans="1:3" x14ac:dyDescent="0.25">
      <c r="A710" t="s">
        <v>44</v>
      </c>
      <c r="B710" t="s">
        <v>29</v>
      </c>
      <c r="C710" s="45">
        <v>2245489.98670195</v>
      </c>
    </row>
    <row r="711" spans="1:3" x14ac:dyDescent="0.25">
      <c r="A711" t="s">
        <v>44</v>
      </c>
      <c r="B711" t="s">
        <v>103</v>
      </c>
      <c r="C711" s="45">
        <v>1981756.7584957799</v>
      </c>
    </row>
    <row r="712" spans="1:3" x14ac:dyDescent="0.25">
      <c r="A712" t="s">
        <v>44</v>
      </c>
      <c r="B712" t="s">
        <v>126</v>
      </c>
      <c r="C712" s="45">
        <v>1831001.8957472199</v>
      </c>
    </row>
    <row r="713" spans="1:3" x14ac:dyDescent="0.25">
      <c r="A713" t="s">
        <v>44</v>
      </c>
      <c r="B713" t="s">
        <v>127</v>
      </c>
      <c r="C713" s="45">
        <v>1828200.82393857</v>
      </c>
    </row>
    <row r="714" spans="1:3" x14ac:dyDescent="0.25">
      <c r="A714" t="s">
        <v>44</v>
      </c>
      <c r="B714" t="s">
        <v>68</v>
      </c>
      <c r="C714" s="45">
        <v>1678689.3045611701</v>
      </c>
    </row>
    <row r="715" spans="1:3" x14ac:dyDescent="0.25">
      <c r="A715" t="s">
        <v>44</v>
      </c>
      <c r="B715" t="s">
        <v>26</v>
      </c>
      <c r="C715" s="45">
        <v>1673837.6714381</v>
      </c>
    </row>
    <row r="716" spans="1:3" x14ac:dyDescent="0.25">
      <c r="A716" t="s">
        <v>44</v>
      </c>
      <c r="B716" t="s">
        <v>56</v>
      </c>
      <c r="C716" s="45">
        <v>1645258.3343721901</v>
      </c>
    </row>
    <row r="717" spans="1:3" x14ac:dyDescent="0.25">
      <c r="A717" t="s">
        <v>44</v>
      </c>
      <c r="B717" t="s">
        <v>30</v>
      </c>
      <c r="C717" s="45">
        <v>1472555.4682682899</v>
      </c>
    </row>
    <row r="718" spans="1:3" x14ac:dyDescent="0.25">
      <c r="A718" t="s">
        <v>44</v>
      </c>
      <c r="B718" t="s">
        <v>124</v>
      </c>
      <c r="C718" s="45">
        <v>1378879.79536708</v>
      </c>
    </row>
    <row r="719" spans="1:3" x14ac:dyDescent="0.25">
      <c r="A719" t="s">
        <v>44</v>
      </c>
      <c r="B719" t="s">
        <v>132</v>
      </c>
      <c r="C719" s="45">
        <v>1348699.7660916599</v>
      </c>
    </row>
    <row r="720" spans="1:3" x14ac:dyDescent="0.25">
      <c r="A720" t="s">
        <v>44</v>
      </c>
      <c r="B720" t="s">
        <v>49</v>
      </c>
      <c r="C720" s="45">
        <v>1341017.9170542301</v>
      </c>
    </row>
    <row r="721" spans="1:3" x14ac:dyDescent="0.25">
      <c r="A721" t="s">
        <v>44</v>
      </c>
      <c r="B721" t="s">
        <v>133</v>
      </c>
      <c r="C721" s="45">
        <v>1309703.1866196599</v>
      </c>
    </row>
    <row r="722" spans="1:3" x14ac:dyDescent="0.25">
      <c r="A722" t="s">
        <v>44</v>
      </c>
      <c r="B722" t="s">
        <v>36</v>
      </c>
      <c r="C722" s="45">
        <v>1223641.21711451</v>
      </c>
    </row>
    <row r="723" spans="1:3" x14ac:dyDescent="0.25">
      <c r="A723" t="s">
        <v>44</v>
      </c>
      <c r="B723" t="s">
        <v>32</v>
      </c>
      <c r="C723" s="45">
        <v>1174662.9260855401</v>
      </c>
    </row>
    <row r="724" spans="1:3" x14ac:dyDescent="0.25">
      <c r="A724" t="s">
        <v>44</v>
      </c>
      <c r="B724" t="s">
        <v>34</v>
      </c>
      <c r="C724" s="45">
        <v>1161049.99396607</v>
      </c>
    </row>
    <row r="725" spans="1:3" x14ac:dyDescent="0.25">
      <c r="A725" t="s">
        <v>44</v>
      </c>
      <c r="B725" t="s">
        <v>41</v>
      </c>
      <c r="C725" s="45">
        <v>1082625.7637412201</v>
      </c>
    </row>
    <row r="726" spans="1:3" x14ac:dyDescent="0.25">
      <c r="A726" t="s">
        <v>44</v>
      </c>
      <c r="B726" t="s">
        <v>50</v>
      </c>
      <c r="C726" s="45">
        <v>1075509.9926088301</v>
      </c>
    </row>
    <row r="727" spans="1:3" x14ac:dyDescent="0.25">
      <c r="A727" t="s">
        <v>44</v>
      </c>
      <c r="B727" t="s">
        <v>35</v>
      </c>
      <c r="C727" s="45">
        <v>1040224.3047708001</v>
      </c>
    </row>
    <row r="728" spans="1:3" x14ac:dyDescent="0.25">
      <c r="A728" t="s">
        <v>44</v>
      </c>
      <c r="B728" t="s">
        <v>55</v>
      </c>
      <c r="C728" s="45">
        <v>1007100.11036084</v>
      </c>
    </row>
    <row r="729" spans="1:3" x14ac:dyDescent="0.25">
      <c r="A729" t="s">
        <v>44</v>
      </c>
      <c r="B729" t="s">
        <v>125</v>
      </c>
      <c r="C729" s="45">
        <v>986146.93843582598</v>
      </c>
    </row>
    <row r="730" spans="1:3" x14ac:dyDescent="0.25">
      <c r="A730" t="s">
        <v>44</v>
      </c>
      <c r="B730" t="s">
        <v>33</v>
      </c>
      <c r="C730" s="45">
        <v>934152.70892569295</v>
      </c>
    </row>
    <row r="731" spans="1:3" x14ac:dyDescent="0.25">
      <c r="A731" t="s">
        <v>44</v>
      </c>
      <c r="B731" t="s">
        <v>38</v>
      </c>
      <c r="C731" s="45">
        <v>903078.70161533705</v>
      </c>
    </row>
    <row r="732" spans="1:3" x14ac:dyDescent="0.25">
      <c r="A732" t="s">
        <v>44</v>
      </c>
      <c r="B732" t="s">
        <v>39</v>
      </c>
      <c r="C732" s="45">
        <v>874107.12133104098</v>
      </c>
    </row>
    <row r="733" spans="1:3" x14ac:dyDescent="0.25">
      <c r="A733" t="s">
        <v>44</v>
      </c>
      <c r="B733" t="s">
        <v>104</v>
      </c>
      <c r="C733" s="45">
        <v>860821.66899810499</v>
      </c>
    </row>
    <row r="734" spans="1:3" x14ac:dyDescent="0.25">
      <c r="A734" t="s">
        <v>44</v>
      </c>
      <c r="B734" t="s">
        <v>37</v>
      </c>
      <c r="C734" s="45">
        <v>812425.19774304703</v>
      </c>
    </row>
    <row r="735" spans="1:3" x14ac:dyDescent="0.25">
      <c r="A735" t="s">
        <v>44</v>
      </c>
      <c r="B735" t="s">
        <v>53</v>
      </c>
      <c r="C735" s="45">
        <v>805018.43941322505</v>
      </c>
    </row>
    <row r="736" spans="1:3" x14ac:dyDescent="0.25">
      <c r="A736" t="s">
        <v>44</v>
      </c>
      <c r="B736" t="s">
        <v>135</v>
      </c>
      <c r="C736" s="45">
        <v>787940.77852839103</v>
      </c>
    </row>
    <row r="737" spans="1:3" x14ac:dyDescent="0.25">
      <c r="A737" t="s">
        <v>44</v>
      </c>
      <c r="B737" t="s">
        <v>40</v>
      </c>
      <c r="C737" s="45">
        <v>755256.85508296196</v>
      </c>
    </row>
    <row r="738" spans="1:3" x14ac:dyDescent="0.25">
      <c r="A738" t="s">
        <v>44</v>
      </c>
      <c r="B738" t="s">
        <v>46</v>
      </c>
      <c r="C738" s="45">
        <v>719806.80396406702</v>
      </c>
    </row>
    <row r="739" spans="1:3" x14ac:dyDescent="0.25">
      <c r="A739" t="s">
        <v>44</v>
      </c>
      <c r="B739" t="s">
        <v>54</v>
      </c>
      <c r="C739" s="45">
        <v>686658.94862548204</v>
      </c>
    </row>
    <row r="740" spans="1:3" x14ac:dyDescent="0.25">
      <c r="A740" t="s">
        <v>44</v>
      </c>
      <c r="B740" t="s">
        <v>51</v>
      </c>
      <c r="C740" s="45">
        <v>586663.69571887096</v>
      </c>
    </row>
    <row r="741" spans="1:3" x14ac:dyDescent="0.25">
      <c r="A741" t="s">
        <v>44</v>
      </c>
      <c r="B741" t="s">
        <v>42</v>
      </c>
      <c r="C741" s="45">
        <v>557692.58660892199</v>
      </c>
    </row>
    <row r="742" spans="1:3" x14ac:dyDescent="0.25">
      <c r="A742" t="s">
        <v>44</v>
      </c>
      <c r="B742" t="s">
        <v>43</v>
      </c>
      <c r="C742" s="45">
        <v>540007.27508318902</v>
      </c>
    </row>
    <row r="743" spans="1:3" x14ac:dyDescent="0.25">
      <c r="A743" t="s">
        <v>44</v>
      </c>
      <c r="B743" t="s">
        <v>109</v>
      </c>
      <c r="C743" s="45">
        <v>523437.240297393</v>
      </c>
    </row>
    <row r="744" spans="1:3" x14ac:dyDescent="0.25">
      <c r="A744" t="s">
        <v>44</v>
      </c>
      <c r="B744" t="s">
        <v>48</v>
      </c>
      <c r="C744" s="45">
        <v>486277.59339958301</v>
      </c>
    </row>
    <row r="745" spans="1:3" x14ac:dyDescent="0.25">
      <c r="A745" t="s">
        <v>44</v>
      </c>
      <c r="B745" t="s">
        <v>45</v>
      </c>
      <c r="C745" s="45">
        <v>429945.51876705402</v>
      </c>
    </row>
    <row r="746" spans="1:3" x14ac:dyDescent="0.25">
      <c r="A746" t="s">
        <v>44</v>
      </c>
      <c r="B746" t="s">
        <v>47</v>
      </c>
      <c r="C746" s="45">
        <v>427988.70255175402</v>
      </c>
    </row>
    <row r="747" spans="1:3" x14ac:dyDescent="0.25">
      <c r="A747" t="s">
        <v>44</v>
      </c>
      <c r="B747" t="s">
        <v>113</v>
      </c>
      <c r="C747" s="45">
        <v>392534.25934248703</v>
      </c>
    </row>
    <row r="748" spans="1:3" x14ac:dyDescent="0.25">
      <c r="A748" t="s">
        <v>44</v>
      </c>
      <c r="B748" t="s">
        <v>121</v>
      </c>
      <c r="C748" s="45">
        <v>131969.09274734999</v>
      </c>
    </row>
    <row r="749" spans="1:3" x14ac:dyDescent="0.25">
      <c r="A749" t="s">
        <v>44</v>
      </c>
      <c r="B749" t="s">
        <v>120</v>
      </c>
      <c r="C749" s="45">
        <v>116867.90146770699</v>
      </c>
    </row>
    <row r="750" spans="1:3" x14ac:dyDescent="0.25">
      <c r="A750" t="s">
        <v>133</v>
      </c>
      <c r="B750" t="s">
        <v>44</v>
      </c>
      <c r="C750" s="45">
        <v>1309703.1866196599</v>
      </c>
    </row>
    <row r="751" spans="1:3" x14ac:dyDescent="0.25">
      <c r="A751" t="s">
        <v>133</v>
      </c>
      <c r="B751" t="s">
        <v>42</v>
      </c>
      <c r="C751" s="45">
        <v>1216412.04861723</v>
      </c>
    </row>
    <row r="752" spans="1:3" x14ac:dyDescent="0.25">
      <c r="A752" t="s">
        <v>133</v>
      </c>
      <c r="B752" t="s">
        <v>52</v>
      </c>
      <c r="C752" s="45">
        <v>1182531.21137805</v>
      </c>
    </row>
    <row r="753" spans="1:3" x14ac:dyDescent="0.25">
      <c r="A753" t="s">
        <v>133</v>
      </c>
      <c r="B753" t="s">
        <v>30</v>
      </c>
      <c r="C753" s="45">
        <v>1113088.0464024199</v>
      </c>
    </row>
    <row r="754" spans="1:3" x14ac:dyDescent="0.25">
      <c r="A754" t="s">
        <v>133</v>
      </c>
      <c r="B754" t="s">
        <v>49</v>
      </c>
      <c r="C754" s="45">
        <v>1006121.3542092399</v>
      </c>
    </row>
    <row r="755" spans="1:3" x14ac:dyDescent="0.25">
      <c r="A755" t="s">
        <v>133</v>
      </c>
      <c r="B755" t="s">
        <v>113</v>
      </c>
      <c r="C755" s="45">
        <v>952788.60693177197</v>
      </c>
    </row>
    <row r="756" spans="1:3" x14ac:dyDescent="0.25">
      <c r="A756" t="s">
        <v>133</v>
      </c>
      <c r="B756" t="s">
        <v>33</v>
      </c>
      <c r="C756" s="45">
        <v>918172.560277457</v>
      </c>
    </row>
    <row r="757" spans="1:3" x14ac:dyDescent="0.25">
      <c r="A757" t="s">
        <v>133</v>
      </c>
      <c r="B757" t="s">
        <v>109</v>
      </c>
      <c r="C757" s="45">
        <v>898484.24137768196</v>
      </c>
    </row>
    <row r="758" spans="1:3" x14ac:dyDescent="0.25">
      <c r="A758" t="s">
        <v>133</v>
      </c>
      <c r="B758" t="s">
        <v>43</v>
      </c>
      <c r="C758" s="45">
        <v>818108.89486338303</v>
      </c>
    </row>
    <row r="759" spans="1:3" x14ac:dyDescent="0.25">
      <c r="A759" t="s">
        <v>133</v>
      </c>
      <c r="B759" t="s">
        <v>104</v>
      </c>
      <c r="C759" s="45">
        <v>795528.04568607302</v>
      </c>
    </row>
    <row r="760" spans="1:3" x14ac:dyDescent="0.25">
      <c r="A760" t="s">
        <v>133</v>
      </c>
      <c r="B760" t="s">
        <v>36</v>
      </c>
      <c r="C760" s="45">
        <v>782313.13769563404</v>
      </c>
    </row>
    <row r="761" spans="1:3" x14ac:dyDescent="0.25">
      <c r="A761" t="s">
        <v>133</v>
      </c>
      <c r="B761" t="s">
        <v>34</v>
      </c>
      <c r="C761" s="45">
        <v>641722.71318646905</v>
      </c>
    </row>
    <row r="762" spans="1:3" x14ac:dyDescent="0.25">
      <c r="A762" t="s">
        <v>133</v>
      </c>
      <c r="B762" t="s">
        <v>31</v>
      </c>
      <c r="C762" s="45">
        <v>608444.96831704699</v>
      </c>
    </row>
    <row r="763" spans="1:3" x14ac:dyDescent="0.25">
      <c r="A763" t="s">
        <v>133</v>
      </c>
      <c r="B763" t="s">
        <v>38</v>
      </c>
      <c r="C763" s="45">
        <v>599050.835413981</v>
      </c>
    </row>
    <row r="764" spans="1:3" x14ac:dyDescent="0.25">
      <c r="A764" t="s">
        <v>133</v>
      </c>
      <c r="B764" t="s">
        <v>140</v>
      </c>
      <c r="C764" s="45">
        <v>581787.21403302206</v>
      </c>
    </row>
    <row r="765" spans="1:3" x14ac:dyDescent="0.25">
      <c r="A765" t="s">
        <v>133</v>
      </c>
      <c r="B765" t="s">
        <v>26</v>
      </c>
      <c r="C765" s="45">
        <v>551931.76787529106</v>
      </c>
    </row>
    <row r="766" spans="1:3" x14ac:dyDescent="0.25">
      <c r="A766" t="s">
        <v>133</v>
      </c>
      <c r="B766" t="s">
        <v>35</v>
      </c>
      <c r="C766" s="45">
        <v>512834.20816455898</v>
      </c>
    </row>
    <row r="767" spans="1:3" x14ac:dyDescent="0.25">
      <c r="A767" t="s">
        <v>133</v>
      </c>
      <c r="B767" t="s">
        <v>132</v>
      </c>
      <c r="C767" s="45">
        <v>41217.187663134398</v>
      </c>
    </row>
    <row r="768" spans="1:3" x14ac:dyDescent="0.25">
      <c r="A768" t="s">
        <v>122</v>
      </c>
      <c r="B768" t="s">
        <v>127</v>
      </c>
      <c r="C768" s="45">
        <v>1874043.59140352</v>
      </c>
    </row>
    <row r="769" spans="1:3" x14ac:dyDescent="0.25">
      <c r="A769" t="s">
        <v>122</v>
      </c>
      <c r="B769" t="s">
        <v>108</v>
      </c>
      <c r="C769" s="45">
        <v>1719516.41303523</v>
      </c>
    </row>
    <row r="770" spans="1:3" x14ac:dyDescent="0.25">
      <c r="A770" t="s">
        <v>122</v>
      </c>
      <c r="B770" t="s">
        <v>118</v>
      </c>
      <c r="C770" s="45">
        <v>1373284.7002099101</v>
      </c>
    </row>
    <row r="771" spans="1:3" x14ac:dyDescent="0.25">
      <c r="A771" t="s">
        <v>122</v>
      </c>
      <c r="B771" t="s">
        <v>55</v>
      </c>
      <c r="C771" s="45">
        <v>1287578.8086346199</v>
      </c>
    </row>
    <row r="772" spans="1:3" x14ac:dyDescent="0.25">
      <c r="A772" t="s">
        <v>122</v>
      </c>
      <c r="B772" t="s">
        <v>106</v>
      </c>
      <c r="C772" s="45">
        <v>1250965.78272094</v>
      </c>
    </row>
    <row r="773" spans="1:3" x14ac:dyDescent="0.25">
      <c r="A773" t="s">
        <v>122</v>
      </c>
      <c r="B773" t="s">
        <v>107</v>
      </c>
      <c r="C773" s="45">
        <v>1133165.8470906599</v>
      </c>
    </row>
    <row r="774" spans="1:3" x14ac:dyDescent="0.25">
      <c r="A774" t="s">
        <v>122</v>
      </c>
      <c r="B774" t="s">
        <v>105</v>
      </c>
      <c r="C774" s="45">
        <v>1069425.46647187</v>
      </c>
    </row>
    <row r="775" spans="1:3" x14ac:dyDescent="0.25">
      <c r="A775" t="s">
        <v>122</v>
      </c>
      <c r="B775" t="s">
        <v>134</v>
      </c>
      <c r="C775" s="45">
        <v>1005431.36599293</v>
      </c>
    </row>
    <row r="776" spans="1:3" x14ac:dyDescent="0.25">
      <c r="A776" t="s">
        <v>122</v>
      </c>
      <c r="B776" t="s">
        <v>115</v>
      </c>
      <c r="C776" s="45">
        <v>738435.79586542898</v>
      </c>
    </row>
    <row r="777" spans="1:3" x14ac:dyDescent="0.25">
      <c r="A777" t="s">
        <v>122</v>
      </c>
      <c r="B777" t="s">
        <v>103</v>
      </c>
      <c r="C777" s="45">
        <v>574034.89549058594</v>
      </c>
    </row>
    <row r="778" spans="1:3" x14ac:dyDescent="0.25">
      <c r="A778" t="s">
        <v>122</v>
      </c>
      <c r="B778" t="s">
        <v>116</v>
      </c>
      <c r="C778" s="45">
        <v>308066.87839495001</v>
      </c>
    </row>
    <row r="779" spans="1:3" x14ac:dyDescent="0.25">
      <c r="A779" t="s">
        <v>122</v>
      </c>
      <c r="B779" t="s">
        <v>123</v>
      </c>
      <c r="C779" s="45">
        <v>298012.78077148699</v>
      </c>
    </row>
    <row r="780" spans="1:3" x14ac:dyDescent="0.25">
      <c r="A780" t="s">
        <v>122</v>
      </c>
      <c r="B780" t="s">
        <v>136</v>
      </c>
      <c r="C780" s="45">
        <v>275068.20628636802</v>
      </c>
    </row>
    <row r="781" spans="1:3" x14ac:dyDescent="0.25">
      <c r="A781" t="s">
        <v>122</v>
      </c>
      <c r="B781" t="s">
        <v>119</v>
      </c>
      <c r="C781" s="45">
        <v>268806.83532126201</v>
      </c>
    </row>
    <row r="782" spans="1:3" x14ac:dyDescent="0.25">
      <c r="A782" t="s">
        <v>122</v>
      </c>
      <c r="B782" t="s">
        <v>141</v>
      </c>
      <c r="C782" s="45">
        <v>232395.00726590899</v>
      </c>
    </row>
    <row r="783" spans="1:3" x14ac:dyDescent="0.25">
      <c r="A783" t="s">
        <v>109</v>
      </c>
      <c r="B783" t="s">
        <v>29</v>
      </c>
      <c r="C783" s="45">
        <v>1797975.7998003999</v>
      </c>
    </row>
    <row r="784" spans="1:3" x14ac:dyDescent="0.25">
      <c r="A784" t="s">
        <v>109</v>
      </c>
      <c r="B784" t="s">
        <v>56</v>
      </c>
      <c r="C784" s="45">
        <v>1635647.1243360899</v>
      </c>
    </row>
    <row r="785" spans="1:3" x14ac:dyDescent="0.25">
      <c r="A785" t="s">
        <v>109</v>
      </c>
      <c r="B785" t="s">
        <v>49</v>
      </c>
      <c r="C785" s="45">
        <v>1309559.3536912</v>
      </c>
    </row>
    <row r="786" spans="1:3" x14ac:dyDescent="0.25">
      <c r="A786" t="s">
        <v>109</v>
      </c>
      <c r="B786" t="s">
        <v>41</v>
      </c>
      <c r="C786" s="45">
        <v>1191507.8676670699</v>
      </c>
    </row>
    <row r="787" spans="1:3" x14ac:dyDescent="0.25">
      <c r="A787" t="s">
        <v>109</v>
      </c>
      <c r="B787" t="s">
        <v>26</v>
      </c>
      <c r="C787" s="45">
        <v>1173535.0668236299</v>
      </c>
    </row>
    <row r="788" spans="1:3" x14ac:dyDescent="0.25">
      <c r="A788" t="s">
        <v>109</v>
      </c>
      <c r="B788" t="s">
        <v>36</v>
      </c>
      <c r="C788" s="45">
        <v>1121622.5737578401</v>
      </c>
    </row>
    <row r="789" spans="1:3" x14ac:dyDescent="0.25">
      <c r="A789" t="s">
        <v>109</v>
      </c>
      <c r="B789" t="s">
        <v>54</v>
      </c>
      <c r="C789" s="45">
        <v>1071680.33237164</v>
      </c>
    </row>
    <row r="790" spans="1:3" x14ac:dyDescent="0.25">
      <c r="A790" t="s">
        <v>109</v>
      </c>
      <c r="B790" t="s">
        <v>30</v>
      </c>
      <c r="C790" s="45">
        <v>981852.56663914397</v>
      </c>
    </row>
    <row r="791" spans="1:3" x14ac:dyDescent="0.25">
      <c r="A791" t="s">
        <v>109</v>
      </c>
      <c r="B791" t="s">
        <v>46</v>
      </c>
      <c r="C791" s="45">
        <v>942467.60026884696</v>
      </c>
    </row>
    <row r="792" spans="1:3" x14ac:dyDescent="0.25">
      <c r="A792" t="s">
        <v>109</v>
      </c>
      <c r="B792" t="s">
        <v>132</v>
      </c>
      <c r="C792" s="45">
        <v>931966.093007977</v>
      </c>
    </row>
    <row r="793" spans="1:3" x14ac:dyDescent="0.25">
      <c r="A793" t="s">
        <v>109</v>
      </c>
      <c r="B793" t="s">
        <v>51</v>
      </c>
      <c r="C793" s="45">
        <v>904204.71101078298</v>
      </c>
    </row>
    <row r="794" spans="1:3" x14ac:dyDescent="0.25">
      <c r="A794" t="s">
        <v>109</v>
      </c>
      <c r="B794" t="s">
        <v>32</v>
      </c>
      <c r="C794" s="45">
        <v>900528.88120406598</v>
      </c>
    </row>
    <row r="795" spans="1:3" x14ac:dyDescent="0.25">
      <c r="A795" t="s">
        <v>109</v>
      </c>
      <c r="B795" t="s">
        <v>133</v>
      </c>
      <c r="C795" s="45">
        <v>898484.24137768196</v>
      </c>
    </row>
    <row r="796" spans="1:3" x14ac:dyDescent="0.25">
      <c r="A796" t="s">
        <v>109</v>
      </c>
      <c r="B796" t="s">
        <v>104</v>
      </c>
      <c r="C796" s="45">
        <v>810779.57191439997</v>
      </c>
    </row>
    <row r="797" spans="1:3" x14ac:dyDescent="0.25">
      <c r="A797" t="s">
        <v>109</v>
      </c>
      <c r="B797" t="s">
        <v>39</v>
      </c>
      <c r="C797" s="45">
        <v>761872.41921769397</v>
      </c>
    </row>
    <row r="798" spans="1:3" x14ac:dyDescent="0.25">
      <c r="A798" t="s">
        <v>109</v>
      </c>
      <c r="B798" t="s">
        <v>40</v>
      </c>
      <c r="C798" s="45">
        <v>747034.83090651501</v>
      </c>
    </row>
    <row r="799" spans="1:3" x14ac:dyDescent="0.25">
      <c r="A799" t="s">
        <v>109</v>
      </c>
      <c r="B799" t="s">
        <v>48</v>
      </c>
      <c r="C799" s="45">
        <v>721096.64406975696</v>
      </c>
    </row>
    <row r="800" spans="1:3" x14ac:dyDescent="0.25">
      <c r="A800" t="s">
        <v>109</v>
      </c>
      <c r="B800" t="s">
        <v>120</v>
      </c>
      <c r="C800" s="45">
        <v>640299.30912724999</v>
      </c>
    </row>
    <row r="801" spans="1:3" x14ac:dyDescent="0.25">
      <c r="A801" t="s">
        <v>109</v>
      </c>
      <c r="B801" t="s">
        <v>34</v>
      </c>
      <c r="C801" s="45">
        <v>637765.17036910297</v>
      </c>
    </row>
    <row r="802" spans="1:3" x14ac:dyDescent="0.25">
      <c r="A802" t="s">
        <v>109</v>
      </c>
      <c r="B802" t="s">
        <v>47</v>
      </c>
      <c r="C802" s="45">
        <v>578460.98116928595</v>
      </c>
    </row>
    <row r="803" spans="1:3" x14ac:dyDescent="0.25">
      <c r="A803" t="s">
        <v>109</v>
      </c>
      <c r="B803" t="s">
        <v>35</v>
      </c>
      <c r="C803" s="45">
        <v>529168.12368195795</v>
      </c>
    </row>
    <row r="804" spans="1:3" x14ac:dyDescent="0.25">
      <c r="A804" t="s">
        <v>109</v>
      </c>
      <c r="B804" t="s">
        <v>44</v>
      </c>
      <c r="C804" s="45">
        <v>523437.240297393</v>
      </c>
    </row>
    <row r="805" spans="1:3" x14ac:dyDescent="0.25">
      <c r="A805" t="s">
        <v>109</v>
      </c>
      <c r="B805" t="s">
        <v>37</v>
      </c>
      <c r="C805" s="45">
        <v>515679.30474685301</v>
      </c>
    </row>
    <row r="806" spans="1:3" x14ac:dyDescent="0.25">
      <c r="A806" t="s">
        <v>109</v>
      </c>
      <c r="B806" t="s">
        <v>33</v>
      </c>
      <c r="C806" s="45">
        <v>445413.077932371</v>
      </c>
    </row>
    <row r="807" spans="1:3" x14ac:dyDescent="0.25">
      <c r="A807" t="s">
        <v>109</v>
      </c>
      <c r="B807" t="s">
        <v>121</v>
      </c>
      <c r="C807" s="45">
        <v>422144.58403532999</v>
      </c>
    </row>
    <row r="808" spans="1:3" x14ac:dyDescent="0.25">
      <c r="A808" t="s">
        <v>109</v>
      </c>
      <c r="B808" t="s">
        <v>45</v>
      </c>
      <c r="C808" s="45">
        <v>419030.34709245397</v>
      </c>
    </row>
    <row r="809" spans="1:3" x14ac:dyDescent="0.25">
      <c r="A809" t="s">
        <v>109</v>
      </c>
      <c r="B809" t="s">
        <v>113</v>
      </c>
      <c r="C809" s="45">
        <v>413475.69380170002</v>
      </c>
    </row>
    <row r="810" spans="1:3" x14ac:dyDescent="0.25">
      <c r="A810" t="s">
        <v>109</v>
      </c>
      <c r="B810" t="s">
        <v>38</v>
      </c>
      <c r="C810" s="45">
        <v>388984.801307193</v>
      </c>
    </row>
    <row r="811" spans="1:3" x14ac:dyDescent="0.25">
      <c r="A811" t="s">
        <v>109</v>
      </c>
      <c r="B811" t="s">
        <v>42</v>
      </c>
      <c r="C811" s="45">
        <v>350036.180550861</v>
      </c>
    </row>
    <row r="812" spans="1:3" x14ac:dyDescent="0.25">
      <c r="A812" t="s">
        <v>109</v>
      </c>
      <c r="B812" t="s">
        <v>43</v>
      </c>
      <c r="C812" s="45">
        <v>107667.825399824</v>
      </c>
    </row>
    <row r="813" spans="1:3" x14ac:dyDescent="0.25">
      <c r="A813" t="s">
        <v>67</v>
      </c>
      <c r="B813" t="s">
        <v>64</v>
      </c>
      <c r="C813" s="45">
        <v>4058815.5274401102</v>
      </c>
    </row>
    <row r="814" spans="1:3" x14ac:dyDescent="0.25">
      <c r="A814" t="s">
        <v>67</v>
      </c>
      <c r="B814" t="s">
        <v>46</v>
      </c>
      <c r="C814" s="45">
        <v>1276744.90750915</v>
      </c>
    </row>
    <row r="815" spans="1:3" x14ac:dyDescent="0.25">
      <c r="A815" t="s">
        <v>67</v>
      </c>
      <c r="B815" t="s">
        <v>47</v>
      </c>
      <c r="C815" s="45">
        <v>1262650.91310359</v>
      </c>
    </row>
    <row r="816" spans="1:3" x14ac:dyDescent="0.25">
      <c r="A816" t="s">
        <v>67</v>
      </c>
      <c r="B816" t="s">
        <v>34</v>
      </c>
      <c r="C816" s="45">
        <v>1249698.2264928699</v>
      </c>
    </row>
    <row r="817" spans="1:3" x14ac:dyDescent="0.25">
      <c r="A817" t="s">
        <v>67</v>
      </c>
      <c r="B817" t="s">
        <v>45</v>
      </c>
      <c r="C817" s="45">
        <v>1207046.8892582499</v>
      </c>
    </row>
    <row r="818" spans="1:3" x14ac:dyDescent="0.25">
      <c r="A818" t="s">
        <v>67</v>
      </c>
      <c r="B818" t="s">
        <v>27</v>
      </c>
      <c r="C818" s="45">
        <v>1153014.11230323</v>
      </c>
    </row>
    <row r="819" spans="1:3" x14ac:dyDescent="0.25">
      <c r="A819" t="s">
        <v>67</v>
      </c>
      <c r="B819" t="s">
        <v>42</v>
      </c>
      <c r="C819" s="45">
        <v>1094837.49350671</v>
      </c>
    </row>
    <row r="820" spans="1:3" x14ac:dyDescent="0.25">
      <c r="A820" t="s">
        <v>67</v>
      </c>
      <c r="B820" t="s">
        <v>41</v>
      </c>
      <c r="C820" s="45">
        <v>1059294.42059653</v>
      </c>
    </row>
    <row r="821" spans="1:3" x14ac:dyDescent="0.25">
      <c r="A821" t="s">
        <v>67</v>
      </c>
      <c r="B821" t="s">
        <v>28</v>
      </c>
      <c r="C821" s="45">
        <v>1026311.24989386</v>
      </c>
    </row>
    <row r="822" spans="1:3" x14ac:dyDescent="0.25">
      <c r="A822" t="s">
        <v>67</v>
      </c>
      <c r="B822" t="s">
        <v>33</v>
      </c>
      <c r="C822" s="45">
        <v>1015331.46361259</v>
      </c>
    </row>
    <row r="823" spans="1:3" x14ac:dyDescent="0.25">
      <c r="A823" t="s">
        <v>67</v>
      </c>
      <c r="B823" t="s">
        <v>40</v>
      </c>
      <c r="C823" s="45">
        <v>961225.66260652803</v>
      </c>
    </row>
    <row r="824" spans="1:3" x14ac:dyDescent="0.25">
      <c r="A824" t="s">
        <v>67</v>
      </c>
      <c r="B824" t="s">
        <v>124</v>
      </c>
      <c r="C824" s="45">
        <v>959080.73450410902</v>
      </c>
    </row>
    <row r="825" spans="1:3" x14ac:dyDescent="0.25">
      <c r="A825" t="s">
        <v>67</v>
      </c>
      <c r="B825" t="s">
        <v>29</v>
      </c>
      <c r="C825" s="45">
        <v>923230.879820931</v>
      </c>
    </row>
    <row r="826" spans="1:3" x14ac:dyDescent="0.25">
      <c r="A826" t="s">
        <v>67</v>
      </c>
      <c r="B826" t="s">
        <v>30</v>
      </c>
      <c r="C826" s="45">
        <v>873012.33222354495</v>
      </c>
    </row>
    <row r="827" spans="1:3" x14ac:dyDescent="0.25">
      <c r="A827" t="s">
        <v>67</v>
      </c>
      <c r="B827" t="s">
        <v>56</v>
      </c>
      <c r="C827" s="45">
        <v>870865.31787976401</v>
      </c>
    </row>
    <row r="828" spans="1:3" x14ac:dyDescent="0.25">
      <c r="A828" t="s">
        <v>67</v>
      </c>
      <c r="B828" t="s">
        <v>37</v>
      </c>
      <c r="C828" s="45">
        <v>850900.17038750101</v>
      </c>
    </row>
    <row r="829" spans="1:3" x14ac:dyDescent="0.25">
      <c r="A829" t="s">
        <v>67</v>
      </c>
      <c r="B829" t="s">
        <v>39</v>
      </c>
      <c r="C829" s="45">
        <v>797052.88986867794</v>
      </c>
    </row>
    <row r="830" spans="1:3" x14ac:dyDescent="0.25">
      <c r="A830" t="s">
        <v>67</v>
      </c>
      <c r="B830" t="s">
        <v>32</v>
      </c>
      <c r="C830" s="45">
        <v>464517.70990894601</v>
      </c>
    </row>
    <row r="831" spans="1:3" x14ac:dyDescent="0.25">
      <c r="A831" t="s">
        <v>67</v>
      </c>
      <c r="B831" t="s">
        <v>65</v>
      </c>
      <c r="C831" s="45">
        <v>384468.22270052298</v>
      </c>
    </row>
    <row r="832" spans="1:3" x14ac:dyDescent="0.25">
      <c r="A832" t="s">
        <v>67</v>
      </c>
      <c r="B832" t="s">
        <v>68</v>
      </c>
      <c r="C832" s="45">
        <v>335349.09403393598</v>
      </c>
    </row>
    <row r="833" spans="1:3" x14ac:dyDescent="0.25">
      <c r="A833" t="s">
        <v>67</v>
      </c>
      <c r="B833" t="s">
        <v>66</v>
      </c>
      <c r="C833" s="45">
        <v>180607.71808086499</v>
      </c>
    </row>
    <row r="834" spans="1:3" x14ac:dyDescent="0.25">
      <c r="A834" t="s">
        <v>38</v>
      </c>
      <c r="B834" t="s">
        <v>27</v>
      </c>
      <c r="C834" s="45">
        <v>1703339.63670901</v>
      </c>
    </row>
    <row r="835" spans="1:3" x14ac:dyDescent="0.25">
      <c r="A835" t="s">
        <v>38</v>
      </c>
      <c r="B835" t="s">
        <v>29</v>
      </c>
      <c r="C835" s="45">
        <v>1586288.0663705801</v>
      </c>
    </row>
    <row r="836" spans="1:3" x14ac:dyDescent="0.25">
      <c r="A836" t="s">
        <v>38</v>
      </c>
      <c r="B836" t="s">
        <v>49</v>
      </c>
      <c r="C836" s="45">
        <v>1307359.6546454499</v>
      </c>
    </row>
    <row r="837" spans="1:3" x14ac:dyDescent="0.25">
      <c r="A837" t="s">
        <v>38</v>
      </c>
      <c r="B837" t="s">
        <v>36</v>
      </c>
      <c r="C837" s="45">
        <v>1087048.74782163</v>
      </c>
    </row>
    <row r="838" spans="1:3" x14ac:dyDescent="0.25">
      <c r="A838" t="s">
        <v>38</v>
      </c>
      <c r="B838" t="s">
        <v>48</v>
      </c>
      <c r="C838" s="45">
        <v>1084401.0869032701</v>
      </c>
    </row>
    <row r="839" spans="1:3" x14ac:dyDescent="0.25">
      <c r="A839" t="s">
        <v>38</v>
      </c>
      <c r="B839" t="s">
        <v>31</v>
      </c>
      <c r="C839" s="45">
        <v>1057166.6425449799</v>
      </c>
    </row>
    <row r="840" spans="1:3" x14ac:dyDescent="0.25">
      <c r="A840" t="s">
        <v>38</v>
      </c>
      <c r="B840" t="s">
        <v>40</v>
      </c>
      <c r="C840" s="45">
        <v>1025110.90618006</v>
      </c>
    </row>
    <row r="841" spans="1:3" x14ac:dyDescent="0.25">
      <c r="A841" t="s">
        <v>38</v>
      </c>
      <c r="B841" t="s">
        <v>120</v>
      </c>
      <c r="C841" s="45">
        <v>1019009.125754</v>
      </c>
    </row>
    <row r="842" spans="1:3" x14ac:dyDescent="0.25">
      <c r="A842" t="s">
        <v>38</v>
      </c>
      <c r="B842" t="s">
        <v>39</v>
      </c>
      <c r="C842" s="45">
        <v>981168.19225591002</v>
      </c>
    </row>
    <row r="843" spans="1:3" x14ac:dyDescent="0.25">
      <c r="A843" t="s">
        <v>38</v>
      </c>
      <c r="B843" t="s">
        <v>32</v>
      </c>
      <c r="C843" s="45">
        <v>969454.05735543102</v>
      </c>
    </row>
    <row r="844" spans="1:3" x14ac:dyDescent="0.25">
      <c r="A844" t="s">
        <v>38</v>
      </c>
      <c r="B844" t="s">
        <v>47</v>
      </c>
      <c r="C844" s="45">
        <v>938105.17788985104</v>
      </c>
    </row>
    <row r="845" spans="1:3" x14ac:dyDescent="0.25">
      <c r="A845" t="s">
        <v>38</v>
      </c>
      <c r="B845" t="s">
        <v>44</v>
      </c>
      <c r="C845" s="45">
        <v>903078.70161533798</v>
      </c>
    </row>
    <row r="846" spans="1:3" x14ac:dyDescent="0.25">
      <c r="A846" t="s">
        <v>38</v>
      </c>
      <c r="B846" t="s">
        <v>140</v>
      </c>
      <c r="C846" s="45">
        <v>881200.63571359904</v>
      </c>
    </row>
    <row r="847" spans="1:3" x14ac:dyDescent="0.25">
      <c r="A847" t="s">
        <v>38</v>
      </c>
      <c r="B847" t="s">
        <v>104</v>
      </c>
      <c r="C847" s="45">
        <v>875744.93044286896</v>
      </c>
    </row>
    <row r="848" spans="1:3" x14ac:dyDescent="0.25">
      <c r="A848" t="s">
        <v>38</v>
      </c>
      <c r="B848" t="s">
        <v>121</v>
      </c>
      <c r="C848" s="45">
        <v>809924.36528246605</v>
      </c>
    </row>
    <row r="849" spans="1:3" x14ac:dyDescent="0.25">
      <c r="A849" t="s">
        <v>38</v>
      </c>
      <c r="B849" t="s">
        <v>26</v>
      </c>
      <c r="C849" s="45">
        <v>785885.69114541798</v>
      </c>
    </row>
    <row r="850" spans="1:3" x14ac:dyDescent="0.25">
      <c r="A850" t="s">
        <v>38</v>
      </c>
      <c r="B850" t="s">
        <v>45</v>
      </c>
      <c r="C850" s="45">
        <v>767728.43470975198</v>
      </c>
    </row>
    <row r="851" spans="1:3" x14ac:dyDescent="0.25">
      <c r="A851" t="s">
        <v>38</v>
      </c>
      <c r="B851" t="s">
        <v>30</v>
      </c>
      <c r="C851" s="45">
        <v>737808.57292999199</v>
      </c>
    </row>
    <row r="852" spans="1:3" x14ac:dyDescent="0.25">
      <c r="A852" t="s">
        <v>38</v>
      </c>
      <c r="B852" t="s">
        <v>113</v>
      </c>
      <c r="C852" s="45">
        <v>679032.96248493099</v>
      </c>
    </row>
    <row r="853" spans="1:3" x14ac:dyDescent="0.25">
      <c r="A853" t="s">
        <v>38</v>
      </c>
      <c r="B853" t="s">
        <v>37</v>
      </c>
      <c r="C853" s="45">
        <v>665237.20472525898</v>
      </c>
    </row>
    <row r="854" spans="1:3" x14ac:dyDescent="0.25">
      <c r="A854" t="s">
        <v>38</v>
      </c>
      <c r="B854" t="s">
        <v>42</v>
      </c>
      <c r="C854" s="45">
        <v>640319.26514528506</v>
      </c>
    </row>
    <row r="855" spans="1:3" x14ac:dyDescent="0.25">
      <c r="A855" t="s">
        <v>38</v>
      </c>
      <c r="B855" t="s">
        <v>132</v>
      </c>
      <c r="C855" s="45">
        <v>623058.75241402397</v>
      </c>
    </row>
    <row r="856" spans="1:3" x14ac:dyDescent="0.25">
      <c r="A856" t="s">
        <v>38</v>
      </c>
      <c r="B856" t="s">
        <v>133</v>
      </c>
      <c r="C856" s="45">
        <v>599050.835413981</v>
      </c>
    </row>
    <row r="857" spans="1:3" x14ac:dyDescent="0.25">
      <c r="A857" t="s">
        <v>38</v>
      </c>
      <c r="B857" t="s">
        <v>109</v>
      </c>
      <c r="C857" s="45">
        <v>388984.801307193</v>
      </c>
    </row>
    <row r="858" spans="1:3" x14ac:dyDescent="0.25">
      <c r="A858" t="s">
        <v>38</v>
      </c>
      <c r="B858" t="s">
        <v>43</v>
      </c>
      <c r="C858" s="45">
        <v>367023.474117156</v>
      </c>
    </row>
    <row r="859" spans="1:3" x14ac:dyDescent="0.25">
      <c r="A859" t="s">
        <v>38</v>
      </c>
      <c r="B859" t="s">
        <v>33</v>
      </c>
      <c r="C859" s="45">
        <v>339256.98921434401</v>
      </c>
    </row>
    <row r="860" spans="1:3" x14ac:dyDescent="0.25">
      <c r="A860" t="s">
        <v>38</v>
      </c>
      <c r="B860" t="s">
        <v>34</v>
      </c>
      <c r="C860" s="45">
        <v>279536.90262646001</v>
      </c>
    </row>
    <row r="861" spans="1:3" x14ac:dyDescent="0.25">
      <c r="A861" t="s">
        <v>38</v>
      </c>
      <c r="B861" t="s">
        <v>35</v>
      </c>
      <c r="C861" s="45">
        <v>140402.71627507301</v>
      </c>
    </row>
    <row r="862" spans="1:3" x14ac:dyDescent="0.25">
      <c r="A862" t="s">
        <v>66</v>
      </c>
      <c r="B862" t="s">
        <v>64</v>
      </c>
      <c r="C862" s="45">
        <v>3901516.4806550001</v>
      </c>
    </row>
    <row r="863" spans="1:3" x14ac:dyDescent="0.25">
      <c r="A863" t="s">
        <v>66</v>
      </c>
      <c r="B863" t="s">
        <v>34</v>
      </c>
      <c r="C863" s="45">
        <v>1345249.80225366</v>
      </c>
    </row>
    <row r="864" spans="1:3" x14ac:dyDescent="0.25">
      <c r="A864" t="s">
        <v>66</v>
      </c>
      <c r="B864" t="s">
        <v>42</v>
      </c>
      <c r="C864" s="45">
        <v>1264263.95866159</v>
      </c>
    </row>
    <row r="865" spans="1:3" x14ac:dyDescent="0.25">
      <c r="A865" t="s">
        <v>66</v>
      </c>
      <c r="B865" t="s">
        <v>41</v>
      </c>
      <c r="C865" s="45">
        <v>1225503.31017323</v>
      </c>
    </row>
    <row r="866" spans="1:3" x14ac:dyDescent="0.25">
      <c r="A866" t="s">
        <v>66</v>
      </c>
      <c r="B866" t="s">
        <v>33</v>
      </c>
      <c r="C866" s="45">
        <v>1144598.1630804799</v>
      </c>
    </row>
    <row r="867" spans="1:3" x14ac:dyDescent="0.25">
      <c r="A867" t="s">
        <v>66</v>
      </c>
      <c r="B867" t="s">
        <v>40</v>
      </c>
      <c r="C867" s="45">
        <v>1141826.99981918</v>
      </c>
    </row>
    <row r="868" spans="1:3" x14ac:dyDescent="0.25">
      <c r="A868" t="s">
        <v>66</v>
      </c>
      <c r="B868" t="s">
        <v>124</v>
      </c>
      <c r="C868" s="45">
        <v>1100869.5437932999</v>
      </c>
    </row>
    <row r="869" spans="1:3" x14ac:dyDescent="0.25">
      <c r="A869" t="s">
        <v>66</v>
      </c>
      <c r="B869" t="s">
        <v>27</v>
      </c>
      <c r="C869" s="45">
        <v>1031755.87080375</v>
      </c>
    </row>
    <row r="870" spans="1:3" x14ac:dyDescent="0.25">
      <c r="A870" t="s">
        <v>66</v>
      </c>
      <c r="B870" t="s">
        <v>37</v>
      </c>
      <c r="C870" s="45">
        <v>1016039.7686182701</v>
      </c>
    </row>
    <row r="871" spans="1:3" x14ac:dyDescent="0.25">
      <c r="A871" t="s">
        <v>66</v>
      </c>
      <c r="B871" t="s">
        <v>39</v>
      </c>
      <c r="C871" s="45">
        <v>977333.82873698894</v>
      </c>
    </row>
    <row r="872" spans="1:3" x14ac:dyDescent="0.25">
      <c r="A872" t="s">
        <v>66</v>
      </c>
      <c r="B872" t="s">
        <v>56</v>
      </c>
      <c r="C872" s="45">
        <v>975262.07200146106</v>
      </c>
    </row>
    <row r="873" spans="1:3" x14ac:dyDescent="0.25">
      <c r="A873" t="s">
        <v>66</v>
      </c>
      <c r="B873" t="s">
        <v>30</v>
      </c>
      <c r="C873" s="45">
        <v>921645.964768523</v>
      </c>
    </row>
    <row r="874" spans="1:3" x14ac:dyDescent="0.25">
      <c r="A874" t="s">
        <v>66</v>
      </c>
      <c r="B874" t="s">
        <v>28</v>
      </c>
      <c r="C874" s="45">
        <v>852163.39759525098</v>
      </c>
    </row>
    <row r="875" spans="1:3" x14ac:dyDescent="0.25">
      <c r="A875" t="s">
        <v>66</v>
      </c>
      <c r="B875" t="s">
        <v>29</v>
      </c>
      <c r="C875" s="45">
        <v>802012.04829864902</v>
      </c>
    </row>
    <row r="876" spans="1:3" x14ac:dyDescent="0.25">
      <c r="A876" t="s">
        <v>66</v>
      </c>
      <c r="B876" t="s">
        <v>32</v>
      </c>
      <c r="C876" s="45">
        <v>636202.37546535896</v>
      </c>
    </row>
    <row r="877" spans="1:3" x14ac:dyDescent="0.25">
      <c r="A877" t="s">
        <v>66</v>
      </c>
      <c r="B877" t="s">
        <v>68</v>
      </c>
      <c r="C877" s="45">
        <v>418952.66144046403</v>
      </c>
    </row>
    <row r="878" spans="1:3" x14ac:dyDescent="0.25">
      <c r="A878" t="s">
        <v>66</v>
      </c>
      <c r="B878" t="s">
        <v>65</v>
      </c>
      <c r="C878" s="45">
        <v>205651.85271509201</v>
      </c>
    </row>
    <row r="879" spans="1:3" x14ac:dyDescent="0.25">
      <c r="A879" t="s">
        <v>66</v>
      </c>
      <c r="B879" t="s">
        <v>67</v>
      </c>
      <c r="C879" s="45">
        <v>180607.71808086499</v>
      </c>
    </row>
    <row r="880" spans="1:3" x14ac:dyDescent="0.25">
      <c r="A880" t="s">
        <v>113</v>
      </c>
      <c r="B880" t="s">
        <v>126</v>
      </c>
      <c r="C880" s="45">
        <v>1779618.57745912</v>
      </c>
    </row>
    <row r="881" spans="1:3" x14ac:dyDescent="0.25">
      <c r="A881" t="s">
        <v>113</v>
      </c>
      <c r="B881" t="s">
        <v>26</v>
      </c>
      <c r="C881" s="45">
        <v>1380370.90968832</v>
      </c>
    </row>
    <row r="882" spans="1:3" x14ac:dyDescent="0.25">
      <c r="A882" t="s">
        <v>113</v>
      </c>
      <c r="B882" t="s">
        <v>32</v>
      </c>
      <c r="C882" s="45">
        <v>1289512.25859635</v>
      </c>
    </row>
    <row r="883" spans="1:3" x14ac:dyDescent="0.25">
      <c r="A883" t="s">
        <v>113</v>
      </c>
      <c r="B883" t="s">
        <v>125</v>
      </c>
      <c r="C883" s="45">
        <v>1083657.6695367999</v>
      </c>
    </row>
    <row r="884" spans="1:3" x14ac:dyDescent="0.25">
      <c r="A884" t="s">
        <v>113</v>
      </c>
      <c r="B884" t="s">
        <v>39</v>
      </c>
      <c r="C884" s="45">
        <v>1080577.3217671299</v>
      </c>
    </row>
    <row r="885" spans="1:3" x14ac:dyDescent="0.25">
      <c r="A885" t="s">
        <v>113</v>
      </c>
      <c r="B885" t="s">
        <v>54</v>
      </c>
      <c r="C885" s="45">
        <v>1078413.1984252599</v>
      </c>
    </row>
    <row r="886" spans="1:3" x14ac:dyDescent="0.25">
      <c r="A886" t="s">
        <v>113</v>
      </c>
      <c r="B886" t="s">
        <v>46</v>
      </c>
      <c r="C886" s="45">
        <v>1074711.3085855599</v>
      </c>
    </row>
    <row r="887" spans="1:3" x14ac:dyDescent="0.25">
      <c r="A887" t="s">
        <v>113</v>
      </c>
      <c r="B887" t="s">
        <v>40</v>
      </c>
      <c r="C887" s="45">
        <v>1010871.12738999</v>
      </c>
    </row>
    <row r="888" spans="1:3" x14ac:dyDescent="0.25">
      <c r="A888" t="s">
        <v>113</v>
      </c>
      <c r="B888" t="s">
        <v>49</v>
      </c>
      <c r="C888" s="45">
        <v>995516.95161053503</v>
      </c>
    </row>
    <row r="889" spans="1:3" x14ac:dyDescent="0.25">
      <c r="A889" t="s">
        <v>113</v>
      </c>
      <c r="B889" t="s">
        <v>132</v>
      </c>
      <c r="C889" s="45">
        <v>993312.21333919198</v>
      </c>
    </row>
    <row r="890" spans="1:3" x14ac:dyDescent="0.25">
      <c r="A890" t="s">
        <v>113</v>
      </c>
      <c r="B890" t="s">
        <v>51</v>
      </c>
      <c r="C890" s="45">
        <v>965341.49320373998</v>
      </c>
    </row>
    <row r="891" spans="1:3" x14ac:dyDescent="0.25">
      <c r="A891" t="s">
        <v>113</v>
      </c>
      <c r="B891" t="s">
        <v>34</v>
      </c>
      <c r="C891" s="45">
        <v>958446.668688762</v>
      </c>
    </row>
    <row r="892" spans="1:3" x14ac:dyDescent="0.25">
      <c r="A892" t="s">
        <v>113</v>
      </c>
      <c r="B892" t="s">
        <v>133</v>
      </c>
      <c r="C892" s="45">
        <v>952788.60693177197</v>
      </c>
    </row>
    <row r="893" spans="1:3" x14ac:dyDescent="0.25">
      <c r="A893" t="s">
        <v>113</v>
      </c>
      <c r="B893" t="s">
        <v>37</v>
      </c>
      <c r="C893" s="45">
        <v>899343.95034308895</v>
      </c>
    </row>
    <row r="894" spans="1:3" x14ac:dyDescent="0.25">
      <c r="A894" t="s">
        <v>113</v>
      </c>
      <c r="B894" t="s">
        <v>36</v>
      </c>
      <c r="C894" s="45">
        <v>851039.535502863</v>
      </c>
    </row>
    <row r="895" spans="1:3" x14ac:dyDescent="0.25">
      <c r="A895" t="s">
        <v>113</v>
      </c>
      <c r="B895" t="s">
        <v>33</v>
      </c>
      <c r="C895" s="45">
        <v>849472.06549376703</v>
      </c>
    </row>
    <row r="896" spans="1:3" x14ac:dyDescent="0.25">
      <c r="A896" t="s">
        <v>113</v>
      </c>
      <c r="B896" t="s">
        <v>48</v>
      </c>
      <c r="C896" s="45">
        <v>832502.830192202</v>
      </c>
    </row>
    <row r="897" spans="1:3" x14ac:dyDescent="0.25">
      <c r="A897" t="s">
        <v>113</v>
      </c>
      <c r="B897" t="s">
        <v>35</v>
      </c>
      <c r="C897" s="45">
        <v>795533.40025869105</v>
      </c>
    </row>
    <row r="898" spans="1:3" x14ac:dyDescent="0.25">
      <c r="A898" t="s">
        <v>113</v>
      </c>
      <c r="B898" t="s">
        <v>47</v>
      </c>
      <c r="C898" s="45">
        <v>729482.90700659598</v>
      </c>
    </row>
    <row r="899" spans="1:3" x14ac:dyDescent="0.25">
      <c r="A899" t="s">
        <v>113</v>
      </c>
      <c r="B899" t="s">
        <v>38</v>
      </c>
      <c r="C899" s="45">
        <v>679032.96248493204</v>
      </c>
    </row>
    <row r="900" spans="1:3" x14ac:dyDescent="0.25">
      <c r="A900" t="s">
        <v>113</v>
      </c>
      <c r="B900" t="s">
        <v>42</v>
      </c>
      <c r="C900" s="45">
        <v>675854.00423610397</v>
      </c>
    </row>
    <row r="901" spans="1:3" x14ac:dyDescent="0.25">
      <c r="A901" t="s">
        <v>113</v>
      </c>
      <c r="B901" t="s">
        <v>45</v>
      </c>
      <c r="C901" s="45">
        <v>641011.84166011505</v>
      </c>
    </row>
    <row r="902" spans="1:3" x14ac:dyDescent="0.25">
      <c r="A902" t="s">
        <v>113</v>
      </c>
      <c r="B902" t="s">
        <v>104</v>
      </c>
      <c r="C902" s="45">
        <v>493476.64202777098</v>
      </c>
    </row>
    <row r="903" spans="1:3" x14ac:dyDescent="0.25">
      <c r="A903" t="s">
        <v>113</v>
      </c>
      <c r="B903" t="s">
        <v>120</v>
      </c>
      <c r="C903" s="45">
        <v>473596.188821972</v>
      </c>
    </row>
    <row r="904" spans="1:3" x14ac:dyDescent="0.25">
      <c r="A904" t="s">
        <v>113</v>
      </c>
      <c r="B904" t="s">
        <v>109</v>
      </c>
      <c r="C904" s="45">
        <v>413475.69380170002</v>
      </c>
    </row>
    <row r="905" spans="1:3" x14ac:dyDescent="0.25">
      <c r="A905" t="s">
        <v>113</v>
      </c>
      <c r="B905" t="s">
        <v>121</v>
      </c>
      <c r="C905" s="45">
        <v>405937.795134018</v>
      </c>
    </row>
    <row r="906" spans="1:3" x14ac:dyDescent="0.25">
      <c r="A906" t="s">
        <v>113</v>
      </c>
      <c r="B906" t="s">
        <v>44</v>
      </c>
      <c r="C906" s="45">
        <v>392534.25934248703</v>
      </c>
    </row>
    <row r="907" spans="1:3" x14ac:dyDescent="0.25">
      <c r="A907" t="s">
        <v>113</v>
      </c>
      <c r="B907" t="s">
        <v>43</v>
      </c>
      <c r="C907" s="45">
        <v>346230.36422887398</v>
      </c>
    </row>
    <row r="908" spans="1:3" x14ac:dyDescent="0.25">
      <c r="A908" t="s">
        <v>124</v>
      </c>
      <c r="B908" t="s">
        <v>64</v>
      </c>
      <c r="C908" s="45">
        <v>4460576.6796808904</v>
      </c>
    </row>
    <row r="909" spans="1:3" x14ac:dyDescent="0.25">
      <c r="A909" t="s">
        <v>124</v>
      </c>
      <c r="B909" t="s">
        <v>33</v>
      </c>
      <c r="C909" s="45">
        <v>1384032.7457171699</v>
      </c>
    </row>
    <row r="910" spans="1:3" x14ac:dyDescent="0.25">
      <c r="A910" t="s">
        <v>124</v>
      </c>
      <c r="B910" t="s">
        <v>44</v>
      </c>
      <c r="C910" s="45">
        <v>1378879.79536708</v>
      </c>
    </row>
    <row r="911" spans="1:3" x14ac:dyDescent="0.25">
      <c r="A911" t="s">
        <v>124</v>
      </c>
      <c r="B911" t="s">
        <v>107</v>
      </c>
      <c r="C911" s="45">
        <v>1313763.7769132401</v>
      </c>
    </row>
    <row r="912" spans="1:3" x14ac:dyDescent="0.25">
      <c r="A912" t="s">
        <v>124</v>
      </c>
      <c r="B912" t="s">
        <v>66</v>
      </c>
      <c r="C912" s="45">
        <v>1100869.5437932999</v>
      </c>
    </row>
    <row r="913" spans="1:3" x14ac:dyDescent="0.25">
      <c r="A913" t="s">
        <v>124</v>
      </c>
      <c r="B913" t="s">
        <v>42</v>
      </c>
      <c r="C913" s="45">
        <v>1080632.9297553799</v>
      </c>
    </row>
    <row r="914" spans="1:3" x14ac:dyDescent="0.25">
      <c r="A914" t="s">
        <v>124</v>
      </c>
      <c r="B914" t="s">
        <v>103</v>
      </c>
      <c r="C914" s="45">
        <v>1055131.4079516099</v>
      </c>
    </row>
    <row r="915" spans="1:3" x14ac:dyDescent="0.25">
      <c r="A915" t="s">
        <v>124</v>
      </c>
      <c r="B915" t="s">
        <v>45</v>
      </c>
      <c r="C915" s="45">
        <v>1049716.8598974801</v>
      </c>
    </row>
    <row r="916" spans="1:3" x14ac:dyDescent="0.25">
      <c r="A916" t="s">
        <v>124</v>
      </c>
      <c r="B916" t="s">
        <v>37</v>
      </c>
      <c r="C916" s="45">
        <v>1009855.88108636</v>
      </c>
    </row>
    <row r="917" spans="1:3" x14ac:dyDescent="0.25">
      <c r="A917" t="s">
        <v>124</v>
      </c>
      <c r="B917" t="s">
        <v>55</v>
      </c>
      <c r="C917" s="45">
        <v>1009506.81134922</v>
      </c>
    </row>
    <row r="918" spans="1:3" x14ac:dyDescent="0.25">
      <c r="A918" t="s">
        <v>124</v>
      </c>
      <c r="B918" t="s">
        <v>47</v>
      </c>
      <c r="C918" s="45">
        <v>961831.32717800804</v>
      </c>
    </row>
    <row r="919" spans="1:3" x14ac:dyDescent="0.25">
      <c r="A919" t="s">
        <v>124</v>
      </c>
      <c r="B919" t="s">
        <v>67</v>
      </c>
      <c r="C919" s="45">
        <v>959080.73450410902</v>
      </c>
    </row>
    <row r="920" spans="1:3" x14ac:dyDescent="0.25">
      <c r="A920" t="s">
        <v>124</v>
      </c>
      <c r="B920" t="s">
        <v>54</v>
      </c>
      <c r="C920" s="45">
        <v>949527.70780849899</v>
      </c>
    </row>
    <row r="921" spans="1:3" x14ac:dyDescent="0.25">
      <c r="A921" t="s">
        <v>124</v>
      </c>
      <c r="B921" t="s">
        <v>48</v>
      </c>
      <c r="C921" s="45">
        <v>896854.59870847699</v>
      </c>
    </row>
    <row r="922" spans="1:3" x14ac:dyDescent="0.25">
      <c r="A922" t="s">
        <v>124</v>
      </c>
      <c r="B922" t="s">
        <v>51</v>
      </c>
      <c r="C922" s="45">
        <v>875601.83693497395</v>
      </c>
    </row>
    <row r="923" spans="1:3" x14ac:dyDescent="0.25">
      <c r="A923" t="s">
        <v>124</v>
      </c>
      <c r="B923" t="s">
        <v>32</v>
      </c>
      <c r="C923" s="45">
        <v>852189.17563839804</v>
      </c>
    </row>
    <row r="924" spans="1:3" x14ac:dyDescent="0.25">
      <c r="A924" t="s">
        <v>124</v>
      </c>
      <c r="B924" t="s">
        <v>53</v>
      </c>
      <c r="C924" s="45">
        <v>822575.52290522796</v>
      </c>
    </row>
    <row r="925" spans="1:3" x14ac:dyDescent="0.25">
      <c r="A925" t="s">
        <v>124</v>
      </c>
      <c r="B925" t="s">
        <v>68</v>
      </c>
      <c r="C925" s="45">
        <v>706027.34005022096</v>
      </c>
    </row>
    <row r="926" spans="1:3" x14ac:dyDescent="0.25">
      <c r="A926" t="s">
        <v>124</v>
      </c>
      <c r="B926" t="s">
        <v>46</v>
      </c>
      <c r="C926" s="45">
        <v>693092.51746177999</v>
      </c>
    </row>
    <row r="927" spans="1:3" x14ac:dyDescent="0.25">
      <c r="A927" t="s">
        <v>124</v>
      </c>
      <c r="B927" t="s">
        <v>39</v>
      </c>
      <c r="C927" s="45">
        <v>690738.954361715</v>
      </c>
    </row>
    <row r="928" spans="1:3" x14ac:dyDescent="0.25">
      <c r="A928" t="s">
        <v>124</v>
      </c>
      <c r="B928" t="s">
        <v>40</v>
      </c>
      <c r="C928" s="45">
        <v>685901.17389323597</v>
      </c>
    </row>
    <row r="929" spans="1:3" x14ac:dyDescent="0.25">
      <c r="A929" t="s">
        <v>124</v>
      </c>
      <c r="B929" t="s">
        <v>50</v>
      </c>
      <c r="C929" s="45">
        <v>555573.92579868401</v>
      </c>
    </row>
    <row r="930" spans="1:3" x14ac:dyDescent="0.25">
      <c r="A930" t="s">
        <v>124</v>
      </c>
      <c r="B930" t="s">
        <v>41</v>
      </c>
      <c r="C930" s="45">
        <v>306953.108325348</v>
      </c>
    </row>
    <row r="931" spans="1:3" x14ac:dyDescent="0.25">
      <c r="A931" t="s">
        <v>124</v>
      </c>
      <c r="B931" t="s">
        <v>56</v>
      </c>
      <c r="C931" s="45">
        <v>296788.67711892899</v>
      </c>
    </row>
    <row r="932" spans="1:3" x14ac:dyDescent="0.25">
      <c r="A932" t="s">
        <v>51</v>
      </c>
      <c r="B932" t="s">
        <v>36</v>
      </c>
      <c r="C932" s="45">
        <v>1809093.8656153199</v>
      </c>
    </row>
    <row r="933" spans="1:3" x14ac:dyDescent="0.25">
      <c r="A933" t="s">
        <v>51</v>
      </c>
      <c r="B933" t="s">
        <v>103</v>
      </c>
      <c r="C933" s="45">
        <v>1400698.30214354</v>
      </c>
    </row>
    <row r="934" spans="1:3" x14ac:dyDescent="0.25">
      <c r="A934" t="s">
        <v>51</v>
      </c>
      <c r="B934" t="s">
        <v>68</v>
      </c>
      <c r="C934" s="45">
        <v>1360954.8863347899</v>
      </c>
    </row>
    <row r="935" spans="1:3" x14ac:dyDescent="0.25">
      <c r="A935" t="s">
        <v>51</v>
      </c>
      <c r="B935" t="s">
        <v>125</v>
      </c>
      <c r="C935" s="45">
        <v>1278291.2433261301</v>
      </c>
    </row>
    <row r="936" spans="1:3" x14ac:dyDescent="0.25">
      <c r="A936" t="s">
        <v>51</v>
      </c>
      <c r="B936" t="s">
        <v>56</v>
      </c>
      <c r="C936" s="45">
        <v>1166796.73589447</v>
      </c>
    </row>
    <row r="937" spans="1:3" x14ac:dyDescent="0.25">
      <c r="A937" t="s">
        <v>51</v>
      </c>
      <c r="B937" t="s">
        <v>33</v>
      </c>
      <c r="C937" s="45">
        <v>1143090.4705983601</v>
      </c>
    </row>
    <row r="938" spans="1:3" x14ac:dyDescent="0.25">
      <c r="A938" t="s">
        <v>51</v>
      </c>
      <c r="B938" t="s">
        <v>32</v>
      </c>
      <c r="C938" s="45">
        <v>1038127.89702724</v>
      </c>
    </row>
    <row r="939" spans="1:3" x14ac:dyDescent="0.25">
      <c r="A939" t="s">
        <v>51</v>
      </c>
      <c r="B939" t="s">
        <v>43</v>
      </c>
      <c r="C939" s="45">
        <v>978202.25601370097</v>
      </c>
    </row>
    <row r="940" spans="1:3" x14ac:dyDescent="0.25">
      <c r="A940" t="s">
        <v>51</v>
      </c>
      <c r="B940" t="s">
        <v>113</v>
      </c>
      <c r="C940" s="45">
        <v>965341.49320373998</v>
      </c>
    </row>
    <row r="941" spans="1:3" x14ac:dyDescent="0.25">
      <c r="A941" t="s">
        <v>51</v>
      </c>
      <c r="B941" t="s">
        <v>109</v>
      </c>
      <c r="C941" s="45">
        <v>904204.71101078298</v>
      </c>
    </row>
    <row r="942" spans="1:3" x14ac:dyDescent="0.25">
      <c r="A942" t="s">
        <v>51</v>
      </c>
      <c r="B942" t="s">
        <v>124</v>
      </c>
      <c r="C942" s="45">
        <v>875601.836934975</v>
      </c>
    </row>
    <row r="943" spans="1:3" x14ac:dyDescent="0.25">
      <c r="A943" t="s">
        <v>51</v>
      </c>
      <c r="B943" t="s">
        <v>135</v>
      </c>
      <c r="C943" s="45">
        <v>869068.73815814895</v>
      </c>
    </row>
    <row r="944" spans="1:3" x14ac:dyDescent="0.25">
      <c r="A944" t="s">
        <v>51</v>
      </c>
      <c r="B944" t="s">
        <v>37</v>
      </c>
      <c r="C944" s="45">
        <v>829375.909224362</v>
      </c>
    </row>
    <row r="945" spans="1:3" x14ac:dyDescent="0.25">
      <c r="A945" t="s">
        <v>51</v>
      </c>
      <c r="B945" t="s">
        <v>42</v>
      </c>
      <c r="C945" s="45">
        <v>667287.43942098005</v>
      </c>
    </row>
    <row r="946" spans="1:3" x14ac:dyDescent="0.25">
      <c r="A946" t="s">
        <v>51</v>
      </c>
      <c r="B946" t="s">
        <v>39</v>
      </c>
      <c r="C946" s="45">
        <v>658157.32321614202</v>
      </c>
    </row>
    <row r="947" spans="1:3" x14ac:dyDescent="0.25">
      <c r="A947" t="s">
        <v>51</v>
      </c>
      <c r="B947" t="s">
        <v>44</v>
      </c>
      <c r="C947" s="45">
        <v>586663.69571887096</v>
      </c>
    </row>
    <row r="948" spans="1:3" x14ac:dyDescent="0.25">
      <c r="A948" t="s">
        <v>51</v>
      </c>
      <c r="B948" t="s">
        <v>41</v>
      </c>
      <c r="C948" s="45">
        <v>569069.90902236197</v>
      </c>
    </row>
    <row r="949" spans="1:3" x14ac:dyDescent="0.25">
      <c r="A949" t="s">
        <v>51</v>
      </c>
      <c r="B949" t="s">
        <v>121</v>
      </c>
      <c r="C949" s="45">
        <v>564740.52754182997</v>
      </c>
    </row>
    <row r="950" spans="1:3" x14ac:dyDescent="0.25">
      <c r="A950" t="s">
        <v>51</v>
      </c>
      <c r="B950" t="s">
        <v>120</v>
      </c>
      <c r="C950" s="45">
        <v>560849.64920063398</v>
      </c>
    </row>
    <row r="951" spans="1:3" x14ac:dyDescent="0.25">
      <c r="A951" t="s">
        <v>51</v>
      </c>
      <c r="B951" t="s">
        <v>55</v>
      </c>
      <c r="C951" s="45">
        <v>521158.89498532499</v>
      </c>
    </row>
    <row r="952" spans="1:3" x14ac:dyDescent="0.25">
      <c r="A952" t="s">
        <v>51</v>
      </c>
      <c r="B952" t="s">
        <v>45</v>
      </c>
      <c r="C952" s="45">
        <v>511015.66500734602</v>
      </c>
    </row>
    <row r="953" spans="1:3" x14ac:dyDescent="0.25">
      <c r="A953" t="s">
        <v>51</v>
      </c>
      <c r="B953" t="s">
        <v>50</v>
      </c>
      <c r="C953" s="45">
        <v>489509.68613755697</v>
      </c>
    </row>
    <row r="954" spans="1:3" x14ac:dyDescent="0.25">
      <c r="A954" t="s">
        <v>51</v>
      </c>
      <c r="B954" t="s">
        <v>40</v>
      </c>
      <c r="C954" s="45">
        <v>486509.83145736699</v>
      </c>
    </row>
    <row r="955" spans="1:3" x14ac:dyDescent="0.25">
      <c r="A955" t="s">
        <v>51</v>
      </c>
      <c r="B955" t="s">
        <v>47</v>
      </c>
      <c r="C955" s="45">
        <v>339140.04627368698</v>
      </c>
    </row>
    <row r="956" spans="1:3" x14ac:dyDescent="0.25">
      <c r="A956" t="s">
        <v>51</v>
      </c>
      <c r="B956" t="s">
        <v>53</v>
      </c>
      <c r="C956" s="45">
        <v>241446.04169823599</v>
      </c>
    </row>
    <row r="957" spans="1:3" x14ac:dyDescent="0.25">
      <c r="A957" t="s">
        <v>51</v>
      </c>
      <c r="B957" t="s">
        <v>54</v>
      </c>
      <c r="C957" s="45">
        <v>194737.24892168501</v>
      </c>
    </row>
    <row r="958" spans="1:3" x14ac:dyDescent="0.25">
      <c r="A958" t="s">
        <v>51</v>
      </c>
      <c r="B958" t="s">
        <v>48</v>
      </c>
      <c r="C958" s="45">
        <v>193866.566733763</v>
      </c>
    </row>
    <row r="959" spans="1:3" x14ac:dyDescent="0.25">
      <c r="A959" t="s">
        <v>51</v>
      </c>
      <c r="B959" t="s">
        <v>46</v>
      </c>
      <c r="C959" s="45">
        <v>186854.13085057199</v>
      </c>
    </row>
    <row r="960" spans="1:3" x14ac:dyDescent="0.25">
      <c r="A960" t="s">
        <v>53</v>
      </c>
      <c r="B960" t="s">
        <v>36</v>
      </c>
      <c r="C960" s="45">
        <v>2027375.45882273</v>
      </c>
    </row>
    <row r="961" spans="1:3" x14ac:dyDescent="0.25">
      <c r="A961" t="s">
        <v>53</v>
      </c>
      <c r="B961" t="s">
        <v>127</v>
      </c>
      <c r="C961" s="45">
        <v>1649755.77574142</v>
      </c>
    </row>
    <row r="962" spans="1:3" x14ac:dyDescent="0.25">
      <c r="A962" t="s">
        <v>53</v>
      </c>
      <c r="B962" t="s">
        <v>33</v>
      </c>
      <c r="C962" s="45">
        <v>1366020.7537996101</v>
      </c>
    </row>
    <row r="963" spans="1:3" x14ac:dyDescent="0.25">
      <c r="A963" t="s">
        <v>53</v>
      </c>
      <c r="B963" t="s">
        <v>125</v>
      </c>
      <c r="C963" s="45">
        <v>1349405.2622477801</v>
      </c>
    </row>
    <row r="964" spans="1:3" x14ac:dyDescent="0.25">
      <c r="A964" t="s">
        <v>53</v>
      </c>
      <c r="B964" t="s">
        <v>43</v>
      </c>
      <c r="C964" s="45">
        <v>1219590.16685802</v>
      </c>
    </row>
    <row r="965" spans="1:3" x14ac:dyDescent="0.25">
      <c r="A965" t="s">
        <v>53</v>
      </c>
      <c r="B965" t="s">
        <v>32</v>
      </c>
      <c r="C965" s="45">
        <v>1182878.75882686</v>
      </c>
    </row>
    <row r="966" spans="1:3" x14ac:dyDescent="0.25">
      <c r="A966" t="s">
        <v>53</v>
      </c>
      <c r="B966" t="s">
        <v>103</v>
      </c>
      <c r="C966" s="45">
        <v>1177495.46831982</v>
      </c>
    </row>
    <row r="967" spans="1:3" x14ac:dyDescent="0.25">
      <c r="A967" t="s">
        <v>53</v>
      </c>
      <c r="B967" t="s">
        <v>56</v>
      </c>
      <c r="C967" s="45">
        <v>1119038.06879485</v>
      </c>
    </row>
    <row r="968" spans="1:3" x14ac:dyDescent="0.25">
      <c r="A968" t="s">
        <v>53</v>
      </c>
      <c r="B968" t="s">
        <v>37</v>
      </c>
      <c r="C968" s="45">
        <v>1030885.07280754</v>
      </c>
    </row>
    <row r="969" spans="1:3" x14ac:dyDescent="0.25">
      <c r="A969" t="s">
        <v>53</v>
      </c>
      <c r="B969" t="s">
        <v>42</v>
      </c>
      <c r="C969" s="45">
        <v>895092.08002501295</v>
      </c>
    </row>
    <row r="970" spans="1:3" x14ac:dyDescent="0.25">
      <c r="A970" t="s">
        <v>53</v>
      </c>
      <c r="B970" t="s">
        <v>135</v>
      </c>
      <c r="C970" s="45">
        <v>893634.27460796398</v>
      </c>
    </row>
    <row r="971" spans="1:3" x14ac:dyDescent="0.25">
      <c r="A971" t="s">
        <v>53</v>
      </c>
      <c r="B971" t="s">
        <v>124</v>
      </c>
      <c r="C971" s="45">
        <v>822575.52290522796</v>
      </c>
    </row>
    <row r="972" spans="1:3" x14ac:dyDescent="0.25">
      <c r="A972" t="s">
        <v>53</v>
      </c>
      <c r="B972" t="s">
        <v>39</v>
      </c>
      <c r="C972" s="45">
        <v>808674.20349099301</v>
      </c>
    </row>
    <row r="973" spans="1:3" x14ac:dyDescent="0.25">
      <c r="A973" t="s">
        <v>53</v>
      </c>
      <c r="B973" t="s">
        <v>44</v>
      </c>
      <c r="C973" s="45">
        <v>805018.43941322505</v>
      </c>
    </row>
    <row r="974" spans="1:3" x14ac:dyDescent="0.25">
      <c r="A974" t="s">
        <v>53</v>
      </c>
      <c r="B974" t="s">
        <v>121</v>
      </c>
      <c r="C974" s="45">
        <v>798853.12577589904</v>
      </c>
    </row>
    <row r="975" spans="1:3" x14ac:dyDescent="0.25">
      <c r="A975" t="s">
        <v>53</v>
      </c>
      <c r="B975" t="s">
        <v>120</v>
      </c>
      <c r="C975" s="45">
        <v>759101.40113975003</v>
      </c>
    </row>
    <row r="976" spans="1:3" x14ac:dyDescent="0.25">
      <c r="A976" t="s">
        <v>53</v>
      </c>
      <c r="B976" t="s">
        <v>45</v>
      </c>
      <c r="C976" s="45">
        <v>746360.98441265605</v>
      </c>
    </row>
    <row r="977" spans="1:3" x14ac:dyDescent="0.25">
      <c r="A977" t="s">
        <v>53</v>
      </c>
      <c r="B977" t="s">
        <v>40</v>
      </c>
      <c r="C977" s="45">
        <v>644543.03969632299</v>
      </c>
    </row>
    <row r="978" spans="1:3" x14ac:dyDescent="0.25">
      <c r="A978" t="s">
        <v>53</v>
      </c>
      <c r="B978" t="s">
        <v>47</v>
      </c>
      <c r="C978" s="45">
        <v>574934.42551484099</v>
      </c>
    </row>
    <row r="979" spans="1:3" x14ac:dyDescent="0.25">
      <c r="A979" t="s">
        <v>53</v>
      </c>
      <c r="B979" t="s">
        <v>41</v>
      </c>
      <c r="C979" s="45">
        <v>540087.41844174697</v>
      </c>
    </row>
    <row r="980" spans="1:3" x14ac:dyDescent="0.25">
      <c r="A980" t="s">
        <v>53</v>
      </c>
      <c r="B980" t="s">
        <v>48</v>
      </c>
      <c r="C980" s="45">
        <v>428487.70731793001</v>
      </c>
    </row>
    <row r="981" spans="1:3" x14ac:dyDescent="0.25">
      <c r="A981" t="s">
        <v>53</v>
      </c>
      <c r="B981" t="s">
        <v>50</v>
      </c>
      <c r="C981" s="45">
        <v>318949.07099853602</v>
      </c>
    </row>
    <row r="982" spans="1:3" x14ac:dyDescent="0.25">
      <c r="A982" t="s">
        <v>53</v>
      </c>
      <c r="B982" t="s">
        <v>55</v>
      </c>
      <c r="C982" s="45">
        <v>304149.83687428501</v>
      </c>
    </row>
    <row r="983" spans="1:3" x14ac:dyDescent="0.25">
      <c r="A983" t="s">
        <v>53</v>
      </c>
      <c r="B983" t="s">
        <v>46</v>
      </c>
      <c r="C983" s="45">
        <v>279845.93677856098</v>
      </c>
    </row>
    <row r="984" spans="1:3" x14ac:dyDescent="0.25">
      <c r="A984" t="s">
        <v>53</v>
      </c>
      <c r="B984" t="s">
        <v>51</v>
      </c>
      <c r="C984" s="45">
        <v>241446.04169823599</v>
      </c>
    </row>
    <row r="985" spans="1:3" x14ac:dyDescent="0.25">
      <c r="A985" t="s">
        <v>53</v>
      </c>
      <c r="B985" t="s">
        <v>54</v>
      </c>
      <c r="C985" s="45">
        <v>145487.22095427601</v>
      </c>
    </row>
    <row r="986" spans="1:3" x14ac:dyDescent="0.25">
      <c r="A986" t="s">
        <v>135</v>
      </c>
      <c r="B986" t="s">
        <v>49</v>
      </c>
      <c r="C986" s="45">
        <v>1650877.0720813</v>
      </c>
    </row>
    <row r="987" spans="1:3" x14ac:dyDescent="0.25">
      <c r="A987" t="s">
        <v>135</v>
      </c>
      <c r="B987" t="s">
        <v>36</v>
      </c>
      <c r="C987" s="45">
        <v>1640161.82266992</v>
      </c>
    </row>
    <row r="988" spans="1:3" x14ac:dyDescent="0.25">
      <c r="A988" t="s">
        <v>135</v>
      </c>
      <c r="B988" t="s">
        <v>126</v>
      </c>
      <c r="C988" s="45">
        <v>1402435.82336152</v>
      </c>
    </row>
    <row r="989" spans="1:3" x14ac:dyDescent="0.25">
      <c r="A989" t="s">
        <v>135</v>
      </c>
      <c r="B989" t="s">
        <v>50</v>
      </c>
      <c r="C989" s="45">
        <v>1201549.06873161</v>
      </c>
    </row>
    <row r="990" spans="1:3" x14ac:dyDescent="0.25">
      <c r="A990" t="s">
        <v>135</v>
      </c>
      <c r="B990" t="s">
        <v>46</v>
      </c>
      <c r="C990" s="45">
        <v>1052831.86280395</v>
      </c>
    </row>
    <row r="991" spans="1:3" x14ac:dyDescent="0.25">
      <c r="A991" t="s">
        <v>135</v>
      </c>
      <c r="B991" t="s">
        <v>127</v>
      </c>
      <c r="C991" s="45">
        <v>1042949.93134544</v>
      </c>
    </row>
    <row r="992" spans="1:3" x14ac:dyDescent="0.25">
      <c r="A992" t="s">
        <v>135</v>
      </c>
      <c r="B992" t="s">
        <v>47</v>
      </c>
      <c r="C992" s="45">
        <v>1026663.5547623601</v>
      </c>
    </row>
    <row r="993" spans="1:3" x14ac:dyDescent="0.25">
      <c r="A993" t="s">
        <v>135</v>
      </c>
      <c r="B993" t="s">
        <v>48</v>
      </c>
      <c r="C993" s="45">
        <v>959828.65745581</v>
      </c>
    </row>
    <row r="994" spans="1:3" x14ac:dyDescent="0.25">
      <c r="A994" t="s">
        <v>135</v>
      </c>
      <c r="B994" t="s">
        <v>121</v>
      </c>
      <c r="C994" s="45">
        <v>905633.41057300102</v>
      </c>
    </row>
    <row r="995" spans="1:3" x14ac:dyDescent="0.25">
      <c r="A995" t="s">
        <v>135</v>
      </c>
      <c r="B995" t="s">
        <v>53</v>
      </c>
      <c r="C995" s="45">
        <v>893634.27460796398</v>
      </c>
    </row>
    <row r="996" spans="1:3" x14ac:dyDescent="0.25">
      <c r="A996" t="s">
        <v>135</v>
      </c>
      <c r="B996" t="s">
        <v>51</v>
      </c>
      <c r="C996" s="45">
        <v>869068.73815814895</v>
      </c>
    </row>
    <row r="997" spans="1:3" x14ac:dyDescent="0.25">
      <c r="A997" t="s">
        <v>135</v>
      </c>
      <c r="B997" t="s">
        <v>55</v>
      </c>
      <c r="C997" s="45">
        <v>833665.35244698997</v>
      </c>
    </row>
    <row r="998" spans="1:3" x14ac:dyDescent="0.25">
      <c r="A998" t="s">
        <v>135</v>
      </c>
      <c r="B998" t="s">
        <v>44</v>
      </c>
      <c r="C998" s="45">
        <v>787940.77852839103</v>
      </c>
    </row>
    <row r="999" spans="1:3" x14ac:dyDescent="0.25">
      <c r="A999" t="s">
        <v>135</v>
      </c>
      <c r="B999" t="s">
        <v>54</v>
      </c>
      <c r="C999" s="45">
        <v>761444.96314492903</v>
      </c>
    </row>
    <row r="1000" spans="1:3" x14ac:dyDescent="0.25">
      <c r="A1000" t="s">
        <v>135</v>
      </c>
      <c r="B1000" t="s">
        <v>120</v>
      </c>
      <c r="C1000" s="45">
        <v>671675.83428253699</v>
      </c>
    </row>
    <row r="1001" spans="1:3" x14ac:dyDescent="0.25">
      <c r="A1001" t="s">
        <v>135</v>
      </c>
      <c r="B1001" t="s">
        <v>125</v>
      </c>
      <c r="C1001" s="45">
        <v>483448.12767032097</v>
      </c>
    </row>
    <row r="1002" spans="1:3" x14ac:dyDescent="0.25">
      <c r="A1002" t="s">
        <v>34</v>
      </c>
      <c r="B1002" t="s">
        <v>64</v>
      </c>
      <c r="C1002" s="45">
        <v>5149705.50576784</v>
      </c>
    </row>
    <row r="1003" spans="1:3" x14ac:dyDescent="0.25">
      <c r="A1003" t="s">
        <v>34</v>
      </c>
      <c r="B1003" t="s">
        <v>49</v>
      </c>
      <c r="C1003" s="45">
        <v>1513178.91265412</v>
      </c>
    </row>
    <row r="1004" spans="1:3" x14ac:dyDescent="0.25">
      <c r="A1004" t="s">
        <v>34</v>
      </c>
      <c r="B1004" t="s">
        <v>27</v>
      </c>
      <c r="C1004" s="45">
        <v>1444249.6408617201</v>
      </c>
    </row>
    <row r="1005" spans="1:3" x14ac:dyDescent="0.25">
      <c r="A1005" t="s">
        <v>34</v>
      </c>
      <c r="B1005" t="s">
        <v>66</v>
      </c>
      <c r="C1005" s="45">
        <v>1345249.80225366</v>
      </c>
    </row>
    <row r="1006" spans="1:3" x14ac:dyDescent="0.25">
      <c r="A1006" t="s">
        <v>34</v>
      </c>
      <c r="B1006" t="s">
        <v>29</v>
      </c>
      <c r="C1006" s="45">
        <v>1343747.5420231901</v>
      </c>
    </row>
    <row r="1007" spans="1:3" x14ac:dyDescent="0.25">
      <c r="A1007" t="s">
        <v>34</v>
      </c>
      <c r="B1007" t="s">
        <v>36</v>
      </c>
      <c r="C1007" s="45">
        <v>1285661.28237525</v>
      </c>
    </row>
    <row r="1008" spans="1:3" x14ac:dyDescent="0.25">
      <c r="A1008" t="s">
        <v>34</v>
      </c>
      <c r="B1008" t="s">
        <v>67</v>
      </c>
      <c r="C1008" s="45">
        <v>1249698.2264928699</v>
      </c>
    </row>
    <row r="1009" spans="1:3" x14ac:dyDescent="0.25">
      <c r="A1009" t="s">
        <v>34</v>
      </c>
      <c r="B1009" t="s">
        <v>44</v>
      </c>
      <c r="C1009" s="45">
        <v>1161049.99396607</v>
      </c>
    </row>
    <row r="1010" spans="1:3" x14ac:dyDescent="0.25">
      <c r="A1010" t="s">
        <v>34</v>
      </c>
      <c r="B1010" t="s">
        <v>40</v>
      </c>
      <c r="C1010" s="45">
        <v>1144401.2916258499</v>
      </c>
    </row>
    <row r="1011" spans="1:3" x14ac:dyDescent="0.25">
      <c r="A1011" t="s">
        <v>34</v>
      </c>
      <c r="B1011" t="s">
        <v>47</v>
      </c>
      <c r="C1011" s="45">
        <v>1129393.9740136501</v>
      </c>
    </row>
    <row r="1012" spans="1:3" x14ac:dyDescent="0.25">
      <c r="A1012" t="s">
        <v>34</v>
      </c>
      <c r="B1012" t="s">
        <v>104</v>
      </c>
      <c r="C1012" s="45">
        <v>1122180.4396484799</v>
      </c>
    </row>
    <row r="1013" spans="1:3" x14ac:dyDescent="0.25">
      <c r="A1013" t="s">
        <v>34</v>
      </c>
      <c r="B1013" t="s">
        <v>39</v>
      </c>
      <c r="C1013" s="45">
        <v>1060745.3888410199</v>
      </c>
    </row>
    <row r="1014" spans="1:3" x14ac:dyDescent="0.25">
      <c r="A1014" t="s">
        <v>34</v>
      </c>
      <c r="B1014" t="s">
        <v>121</v>
      </c>
      <c r="C1014" s="45">
        <v>1057129.09799704</v>
      </c>
    </row>
    <row r="1015" spans="1:3" x14ac:dyDescent="0.25">
      <c r="A1015" t="s">
        <v>34</v>
      </c>
      <c r="B1015" t="s">
        <v>113</v>
      </c>
      <c r="C1015" s="45">
        <v>958446.66868876305</v>
      </c>
    </row>
    <row r="1016" spans="1:3" x14ac:dyDescent="0.25">
      <c r="A1016" t="s">
        <v>34</v>
      </c>
      <c r="B1016" t="s">
        <v>45</v>
      </c>
      <c r="C1016" s="45">
        <v>958073.11103482102</v>
      </c>
    </row>
    <row r="1017" spans="1:3" x14ac:dyDescent="0.25">
      <c r="A1017" t="s">
        <v>34</v>
      </c>
      <c r="B1017" t="s">
        <v>32</v>
      </c>
      <c r="C1017" s="45">
        <v>943157.22813118703</v>
      </c>
    </row>
    <row r="1018" spans="1:3" x14ac:dyDescent="0.25">
      <c r="A1018" t="s">
        <v>34</v>
      </c>
      <c r="B1018" t="s">
        <v>31</v>
      </c>
      <c r="C1018" s="45">
        <v>932264.71464370401</v>
      </c>
    </row>
    <row r="1019" spans="1:3" x14ac:dyDescent="0.25">
      <c r="A1019" t="s">
        <v>34</v>
      </c>
      <c r="B1019" t="s">
        <v>42</v>
      </c>
      <c r="C1019" s="45">
        <v>804238.54010353703</v>
      </c>
    </row>
    <row r="1020" spans="1:3" x14ac:dyDescent="0.25">
      <c r="A1020" t="s">
        <v>34</v>
      </c>
      <c r="B1020" t="s">
        <v>37</v>
      </c>
      <c r="C1020" s="45">
        <v>738706.12955846405</v>
      </c>
    </row>
    <row r="1021" spans="1:3" x14ac:dyDescent="0.25">
      <c r="A1021" t="s">
        <v>34</v>
      </c>
      <c r="B1021" t="s">
        <v>140</v>
      </c>
      <c r="C1021" s="45">
        <v>709887.47211847303</v>
      </c>
    </row>
    <row r="1022" spans="1:3" x14ac:dyDescent="0.25">
      <c r="A1022" t="s">
        <v>34</v>
      </c>
      <c r="B1022" t="s">
        <v>132</v>
      </c>
      <c r="C1022" s="45">
        <v>648922.01030797197</v>
      </c>
    </row>
    <row r="1023" spans="1:3" x14ac:dyDescent="0.25">
      <c r="A1023" t="s">
        <v>34</v>
      </c>
      <c r="B1023" t="s">
        <v>133</v>
      </c>
      <c r="C1023" s="45">
        <v>641722.71318646905</v>
      </c>
    </row>
    <row r="1024" spans="1:3" x14ac:dyDescent="0.25">
      <c r="A1024" t="s">
        <v>34</v>
      </c>
      <c r="B1024" t="s">
        <v>109</v>
      </c>
      <c r="C1024" s="45">
        <v>637765.17036910297</v>
      </c>
    </row>
    <row r="1025" spans="1:3" x14ac:dyDescent="0.25">
      <c r="A1025" t="s">
        <v>34</v>
      </c>
      <c r="B1025" t="s">
        <v>43</v>
      </c>
      <c r="C1025" s="45">
        <v>637547.05771983101</v>
      </c>
    </row>
    <row r="1026" spans="1:3" x14ac:dyDescent="0.25">
      <c r="A1026" t="s">
        <v>34</v>
      </c>
      <c r="B1026" t="s">
        <v>26</v>
      </c>
      <c r="C1026" s="45">
        <v>604031.08572155703</v>
      </c>
    </row>
    <row r="1027" spans="1:3" x14ac:dyDescent="0.25">
      <c r="A1027" t="s">
        <v>34</v>
      </c>
      <c r="B1027" t="s">
        <v>30</v>
      </c>
      <c r="C1027" s="45">
        <v>503888.44947645598</v>
      </c>
    </row>
    <row r="1028" spans="1:3" x14ac:dyDescent="0.25">
      <c r="A1028" t="s">
        <v>34</v>
      </c>
      <c r="B1028" t="s">
        <v>33</v>
      </c>
      <c r="C1028" s="45">
        <v>356148.25262149598</v>
      </c>
    </row>
    <row r="1029" spans="1:3" x14ac:dyDescent="0.25">
      <c r="A1029" t="s">
        <v>34</v>
      </c>
      <c r="B1029" t="s">
        <v>38</v>
      </c>
      <c r="C1029" s="45">
        <v>279536.90262646001</v>
      </c>
    </row>
    <row r="1030" spans="1:3" x14ac:dyDescent="0.25">
      <c r="A1030" t="s">
        <v>34</v>
      </c>
      <c r="B1030" t="s">
        <v>35</v>
      </c>
      <c r="C1030" s="45">
        <v>192198.479320232</v>
      </c>
    </row>
    <row r="1031" spans="1:3" x14ac:dyDescent="0.25">
      <c r="A1031" t="s">
        <v>27</v>
      </c>
      <c r="B1031" t="s">
        <v>64</v>
      </c>
      <c r="C1031" s="45">
        <v>3866527.5505833998</v>
      </c>
    </row>
    <row r="1032" spans="1:3" x14ac:dyDescent="0.25">
      <c r="A1032" t="s">
        <v>27</v>
      </c>
      <c r="B1032" t="s">
        <v>36</v>
      </c>
      <c r="C1032" s="45">
        <v>2702360.6217173999</v>
      </c>
    </row>
    <row r="1033" spans="1:3" x14ac:dyDescent="0.25">
      <c r="A1033" t="s">
        <v>27</v>
      </c>
      <c r="B1033" t="s">
        <v>31</v>
      </c>
      <c r="C1033" s="45">
        <v>1780160.67787714</v>
      </c>
    </row>
    <row r="1034" spans="1:3" x14ac:dyDescent="0.25">
      <c r="A1034" t="s">
        <v>27</v>
      </c>
      <c r="B1034" t="s">
        <v>38</v>
      </c>
      <c r="C1034" s="45">
        <v>1703339.63670901</v>
      </c>
    </row>
    <row r="1035" spans="1:3" x14ac:dyDescent="0.25">
      <c r="A1035" t="s">
        <v>27</v>
      </c>
      <c r="B1035" t="s">
        <v>37</v>
      </c>
      <c r="C1035" s="45">
        <v>1641998.7908836</v>
      </c>
    </row>
    <row r="1036" spans="1:3" x14ac:dyDescent="0.25">
      <c r="A1036" t="s">
        <v>27</v>
      </c>
      <c r="B1036" t="s">
        <v>35</v>
      </c>
      <c r="C1036" s="45">
        <v>1636142.99780254</v>
      </c>
    </row>
    <row r="1037" spans="1:3" x14ac:dyDescent="0.25">
      <c r="A1037" t="s">
        <v>27</v>
      </c>
      <c r="B1037" t="s">
        <v>145</v>
      </c>
      <c r="C1037" s="45">
        <v>1611528.6534965099</v>
      </c>
    </row>
    <row r="1038" spans="1:3" x14ac:dyDescent="0.25">
      <c r="A1038" t="s">
        <v>27</v>
      </c>
      <c r="B1038" t="s">
        <v>140</v>
      </c>
      <c r="C1038" s="45">
        <v>1545785.6437309801</v>
      </c>
    </row>
    <row r="1039" spans="1:3" x14ac:dyDescent="0.25">
      <c r="A1039" t="s">
        <v>27</v>
      </c>
      <c r="B1039" t="s">
        <v>147</v>
      </c>
      <c r="C1039" s="45">
        <v>1540852.5280991599</v>
      </c>
    </row>
    <row r="1040" spans="1:3" x14ac:dyDescent="0.25">
      <c r="A1040" t="s">
        <v>27</v>
      </c>
      <c r="B1040" t="s">
        <v>33</v>
      </c>
      <c r="C1040" s="45">
        <v>1503634.25662169</v>
      </c>
    </row>
    <row r="1041" spans="1:3" x14ac:dyDescent="0.25">
      <c r="A1041" t="s">
        <v>27</v>
      </c>
      <c r="B1041" t="s">
        <v>26</v>
      </c>
      <c r="C1041" s="45">
        <v>1492311.0247683199</v>
      </c>
    </row>
    <row r="1042" spans="1:3" x14ac:dyDescent="0.25">
      <c r="A1042" t="s">
        <v>27</v>
      </c>
      <c r="B1042" t="s">
        <v>68</v>
      </c>
      <c r="C1042" s="45">
        <v>1450691.56500723</v>
      </c>
    </row>
    <row r="1043" spans="1:3" x14ac:dyDescent="0.25">
      <c r="A1043" t="s">
        <v>27</v>
      </c>
      <c r="B1043" t="s">
        <v>34</v>
      </c>
      <c r="C1043" s="45">
        <v>1444249.6408617201</v>
      </c>
    </row>
    <row r="1044" spans="1:3" x14ac:dyDescent="0.25">
      <c r="A1044" t="s">
        <v>27</v>
      </c>
      <c r="B1044" t="s">
        <v>32</v>
      </c>
      <c r="C1044" s="45">
        <v>1408535.57129252</v>
      </c>
    </row>
    <row r="1045" spans="1:3" x14ac:dyDescent="0.25">
      <c r="A1045" t="s">
        <v>27</v>
      </c>
      <c r="B1045" t="s">
        <v>67</v>
      </c>
      <c r="C1045" s="45">
        <v>1153014.11230323</v>
      </c>
    </row>
    <row r="1046" spans="1:3" x14ac:dyDescent="0.25">
      <c r="A1046" t="s">
        <v>27</v>
      </c>
      <c r="B1046" t="s">
        <v>146</v>
      </c>
      <c r="C1046" s="45">
        <v>1081926.83392985</v>
      </c>
    </row>
    <row r="1047" spans="1:3" x14ac:dyDescent="0.25">
      <c r="A1047" t="s">
        <v>27</v>
      </c>
      <c r="B1047" t="s">
        <v>66</v>
      </c>
      <c r="C1047" s="45">
        <v>1031755.87080375</v>
      </c>
    </row>
    <row r="1048" spans="1:3" x14ac:dyDescent="0.25">
      <c r="A1048" t="s">
        <v>27</v>
      </c>
      <c r="B1048" t="s">
        <v>30</v>
      </c>
      <c r="C1048" s="72">
        <v>700000</v>
      </c>
    </row>
    <row r="1049" spans="1:3" x14ac:dyDescent="0.25">
      <c r="A1049" t="s">
        <v>27</v>
      </c>
      <c r="B1049" t="s">
        <v>65</v>
      </c>
      <c r="C1049" s="45">
        <v>884999.30143106205</v>
      </c>
    </row>
    <row r="1050" spans="1:3" x14ac:dyDescent="0.25">
      <c r="A1050" t="s">
        <v>27</v>
      </c>
      <c r="B1050" t="s">
        <v>28</v>
      </c>
      <c r="C1050" s="45">
        <v>1000000</v>
      </c>
    </row>
    <row r="1051" spans="1:3" x14ac:dyDescent="0.25">
      <c r="A1051" t="s">
        <v>27</v>
      </c>
      <c r="B1051" t="s">
        <v>29</v>
      </c>
      <c r="C1051" s="45">
        <v>230318.30030483601</v>
      </c>
    </row>
    <row r="1052" spans="1:3" x14ac:dyDescent="0.25">
      <c r="A1052" t="s">
        <v>32</v>
      </c>
      <c r="B1052" t="s">
        <v>64</v>
      </c>
      <c r="C1052" s="45">
        <v>4519594.5338403601</v>
      </c>
    </row>
    <row r="1053" spans="1:3" x14ac:dyDescent="0.25">
      <c r="A1053" t="s">
        <v>32</v>
      </c>
      <c r="B1053" t="s">
        <v>36</v>
      </c>
      <c r="C1053" s="45">
        <v>2000602.10862749</v>
      </c>
    </row>
    <row r="1054" spans="1:3" x14ac:dyDescent="0.25">
      <c r="A1054" t="s">
        <v>32</v>
      </c>
      <c r="B1054" t="s">
        <v>103</v>
      </c>
      <c r="C1054" s="45">
        <v>1894684.2779379899</v>
      </c>
    </row>
    <row r="1055" spans="1:3" x14ac:dyDescent="0.25">
      <c r="A1055" t="s">
        <v>32</v>
      </c>
      <c r="B1055" t="s">
        <v>26</v>
      </c>
      <c r="C1055" s="45">
        <v>1502629.4206435999</v>
      </c>
    </row>
    <row r="1056" spans="1:3" x14ac:dyDescent="0.25">
      <c r="A1056" t="s">
        <v>32</v>
      </c>
      <c r="B1056" t="s">
        <v>55</v>
      </c>
      <c r="C1056" s="45">
        <v>1480086.07041744</v>
      </c>
    </row>
    <row r="1057" spans="1:3" x14ac:dyDescent="0.25">
      <c r="A1057" t="s">
        <v>32</v>
      </c>
      <c r="B1057" t="s">
        <v>28</v>
      </c>
      <c r="C1057" s="45">
        <v>1430780.75944763</v>
      </c>
    </row>
    <row r="1058" spans="1:3" x14ac:dyDescent="0.25">
      <c r="A1058" t="s">
        <v>32</v>
      </c>
      <c r="B1058" t="s">
        <v>27</v>
      </c>
      <c r="C1058" s="45">
        <v>1408535.57129252</v>
      </c>
    </row>
    <row r="1059" spans="1:3" x14ac:dyDescent="0.25">
      <c r="A1059" t="s">
        <v>32</v>
      </c>
      <c r="B1059" t="s">
        <v>113</v>
      </c>
      <c r="C1059" s="45">
        <v>1289512.25859635</v>
      </c>
    </row>
    <row r="1060" spans="1:3" x14ac:dyDescent="0.25">
      <c r="A1060" t="s">
        <v>32</v>
      </c>
      <c r="B1060" t="s">
        <v>120</v>
      </c>
      <c r="C1060" s="45">
        <v>1258344.3637258401</v>
      </c>
    </row>
    <row r="1061" spans="1:3" x14ac:dyDescent="0.25">
      <c r="A1061" t="s">
        <v>32</v>
      </c>
      <c r="B1061" t="s">
        <v>54</v>
      </c>
      <c r="C1061" s="45">
        <v>1221674.6438183601</v>
      </c>
    </row>
    <row r="1062" spans="1:3" x14ac:dyDescent="0.25">
      <c r="A1062" t="s">
        <v>32</v>
      </c>
      <c r="B1062" t="s">
        <v>29</v>
      </c>
      <c r="C1062" s="45">
        <v>1196526.99238643</v>
      </c>
    </row>
    <row r="1063" spans="1:3" x14ac:dyDescent="0.25">
      <c r="A1063" t="s">
        <v>32</v>
      </c>
      <c r="B1063" t="s">
        <v>53</v>
      </c>
      <c r="C1063" s="45">
        <v>1182878.75882686</v>
      </c>
    </row>
    <row r="1064" spans="1:3" x14ac:dyDescent="0.25">
      <c r="A1064" t="s">
        <v>32</v>
      </c>
      <c r="B1064" t="s">
        <v>44</v>
      </c>
      <c r="C1064" s="45">
        <v>1174662.9260855401</v>
      </c>
    </row>
    <row r="1065" spans="1:3" x14ac:dyDescent="0.25">
      <c r="A1065" t="s">
        <v>32</v>
      </c>
      <c r="B1065" t="s">
        <v>50</v>
      </c>
      <c r="C1065" s="45">
        <v>1129686.2445515799</v>
      </c>
    </row>
    <row r="1066" spans="1:3" x14ac:dyDescent="0.25">
      <c r="A1066" t="s">
        <v>32</v>
      </c>
      <c r="B1066" t="s">
        <v>121</v>
      </c>
      <c r="C1066" s="45">
        <v>1045851.93201645</v>
      </c>
    </row>
    <row r="1067" spans="1:3" x14ac:dyDescent="0.25">
      <c r="A1067" t="s">
        <v>32</v>
      </c>
      <c r="B1067" t="s">
        <v>51</v>
      </c>
      <c r="C1067" s="45">
        <v>1038127.89702724</v>
      </c>
    </row>
    <row r="1068" spans="1:3" x14ac:dyDescent="0.25">
      <c r="A1068" t="s">
        <v>32</v>
      </c>
      <c r="B1068" t="s">
        <v>35</v>
      </c>
      <c r="C1068" s="45">
        <v>1037529.86597204</v>
      </c>
    </row>
    <row r="1069" spans="1:3" x14ac:dyDescent="0.25">
      <c r="A1069" t="s">
        <v>32</v>
      </c>
      <c r="B1069" t="s">
        <v>43</v>
      </c>
      <c r="C1069" s="45">
        <v>1001531.30217721</v>
      </c>
    </row>
    <row r="1070" spans="1:3" x14ac:dyDescent="0.25">
      <c r="A1070" t="s">
        <v>32</v>
      </c>
      <c r="B1070" t="s">
        <v>38</v>
      </c>
      <c r="C1070" s="45">
        <v>969454.05735543102</v>
      </c>
    </row>
    <row r="1071" spans="1:3" x14ac:dyDescent="0.25">
      <c r="A1071" t="s">
        <v>32</v>
      </c>
      <c r="B1071" t="s">
        <v>34</v>
      </c>
      <c r="C1071" s="45">
        <v>943157.22813118703</v>
      </c>
    </row>
    <row r="1072" spans="1:3" x14ac:dyDescent="0.25">
      <c r="A1072" t="s">
        <v>32</v>
      </c>
      <c r="B1072" t="s">
        <v>56</v>
      </c>
      <c r="C1072" s="45">
        <v>917209.60669195605</v>
      </c>
    </row>
    <row r="1073" spans="1:3" x14ac:dyDescent="0.25">
      <c r="A1073" t="s">
        <v>32</v>
      </c>
      <c r="B1073" t="s">
        <v>46</v>
      </c>
      <c r="C1073" s="45">
        <v>905892.577793114</v>
      </c>
    </row>
    <row r="1074" spans="1:3" x14ac:dyDescent="0.25">
      <c r="A1074" t="s">
        <v>32</v>
      </c>
      <c r="B1074" t="s">
        <v>109</v>
      </c>
      <c r="C1074" s="45">
        <v>900528.88120406598</v>
      </c>
    </row>
    <row r="1075" spans="1:3" x14ac:dyDescent="0.25">
      <c r="A1075" t="s">
        <v>32</v>
      </c>
      <c r="B1075" t="s">
        <v>48</v>
      </c>
      <c r="C1075" s="45">
        <v>892915.85569458897</v>
      </c>
    </row>
    <row r="1076" spans="1:3" x14ac:dyDescent="0.25">
      <c r="A1076" t="s">
        <v>32</v>
      </c>
      <c r="B1076" t="s">
        <v>124</v>
      </c>
      <c r="C1076" s="45">
        <v>852189.17563839804</v>
      </c>
    </row>
    <row r="1077" spans="1:3" x14ac:dyDescent="0.25">
      <c r="A1077" t="s">
        <v>32</v>
      </c>
      <c r="B1077" t="s">
        <v>65</v>
      </c>
      <c r="C1077" s="45">
        <v>825432.50435985997</v>
      </c>
    </row>
    <row r="1078" spans="1:3" x14ac:dyDescent="0.25">
      <c r="A1078" t="s">
        <v>32</v>
      </c>
      <c r="B1078" t="s">
        <v>47</v>
      </c>
      <c r="C1078" s="45">
        <v>818171.44171362801</v>
      </c>
    </row>
    <row r="1079" spans="1:3" x14ac:dyDescent="0.25">
      <c r="A1079" t="s">
        <v>32</v>
      </c>
      <c r="B1079" t="s">
        <v>41</v>
      </c>
      <c r="C1079" s="45">
        <v>809161.74161674303</v>
      </c>
    </row>
    <row r="1080" spans="1:3" x14ac:dyDescent="0.25">
      <c r="A1080" t="s">
        <v>32</v>
      </c>
      <c r="B1080" t="s">
        <v>45</v>
      </c>
      <c r="C1080" s="45">
        <v>746532.57175725803</v>
      </c>
    </row>
    <row r="1081" spans="1:3" x14ac:dyDescent="0.25">
      <c r="A1081" t="s">
        <v>32</v>
      </c>
      <c r="B1081" t="s">
        <v>30</v>
      </c>
      <c r="C1081" s="45">
        <v>745499.26267908502</v>
      </c>
    </row>
    <row r="1082" spans="1:3" x14ac:dyDescent="0.25">
      <c r="A1082" t="s">
        <v>32</v>
      </c>
      <c r="B1082" t="s">
        <v>66</v>
      </c>
      <c r="C1082" s="45">
        <v>636202.37546536</v>
      </c>
    </row>
    <row r="1083" spans="1:3" x14ac:dyDescent="0.25">
      <c r="A1083" t="s">
        <v>32</v>
      </c>
      <c r="B1083" t="s">
        <v>33</v>
      </c>
      <c r="C1083" s="45">
        <v>633873.44837345695</v>
      </c>
    </row>
    <row r="1084" spans="1:3" x14ac:dyDescent="0.25">
      <c r="A1084" t="s">
        <v>32</v>
      </c>
      <c r="B1084" t="s">
        <v>42</v>
      </c>
      <c r="C1084" s="45">
        <v>630358.34473777004</v>
      </c>
    </row>
    <row r="1085" spans="1:3" x14ac:dyDescent="0.25">
      <c r="A1085" t="s">
        <v>32</v>
      </c>
      <c r="B1085" t="s">
        <v>68</v>
      </c>
      <c r="C1085" s="45">
        <v>603632.62675652304</v>
      </c>
    </row>
    <row r="1086" spans="1:3" x14ac:dyDescent="0.25">
      <c r="A1086" t="s">
        <v>32</v>
      </c>
      <c r="B1086" t="s">
        <v>40</v>
      </c>
      <c r="C1086" s="45">
        <v>551719.10134001798</v>
      </c>
    </row>
    <row r="1087" spans="1:3" x14ac:dyDescent="0.25">
      <c r="A1087" t="s">
        <v>32</v>
      </c>
      <c r="B1087" t="s">
        <v>67</v>
      </c>
      <c r="C1087" s="45">
        <v>464517.70990894601</v>
      </c>
    </row>
    <row r="1088" spans="1:3" x14ac:dyDescent="0.25">
      <c r="A1088" t="s">
        <v>32</v>
      </c>
      <c r="B1088" t="s">
        <v>37</v>
      </c>
      <c r="C1088" s="45">
        <v>390177.71934421099</v>
      </c>
    </row>
    <row r="1089" spans="1:3" x14ac:dyDescent="0.25">
      <c r="A1089" t="s">
        <v>32</v>
      </c>
      <c r="B1089" t="s">
        <v>39</v>
      </c>
      <c r="C1089" s="45">
        <v>380211.35998730699</v>
      </c>
    </row>
    <row r="1090" spans="1:3" x14ac:dyDescent="0.25">
      <c r="A1090" t="s">
        <v>52</v>
      </c>
      <c r="B1090" t="s">
        <v>144</v>
      </c>
      <c r="C1090" s="45">
        <v>2150604.84278687</v>
      </c>
    </row>
    <row r="1091" spans="1:3" x14ac:dyDescent="0.25">
      <c r="A1091" t="s">
        <v>52</v>
      </c>
      <c r="B1091" t="s">
        <v>142</v>
      </c>
      <c r="C1091" s="45">
        <v>1712158.66270514</v>
      </c>
    </row>
    <row r="1092" spans="1:3" x14ac:dyDescent="0.25">
      <c r="A1092" t="s">
        <v>52</v>
      </c>
      <c r="B1092" t="s">
        <v>26</v>
      </c>
      <c r="C1092" s="45">
        <v>1672931.5316143199</v>
      </c>
    </row>
    <row r="1093" spans="1:3" x14ac:dyDescent="0.25">
      <c r="A1093" t="s">
        <v>52</v>
      </c>
      <c r="B1093" t="s">
        <v>126</v>
      </c>
      <c r="C1093" s="45">
        <v>1631797.99512194</v>
      </c>
    </row>
    <row r="1094" spans="1:3" x14ac:dyDescent="0.25">
      <c r="A1094" t="s">
        <v>52</v>
      </c>
      <c r="B1094" t="s">
        <v>132</v>
      </c>
      <c r="C1094" s="45">
        <v>1196722.2310669399</v>
      </c>
    </row>
    <row r="1095" spans="1:3" x14ac:dyDescent="0.25">
      <c r="A1095" t="s">
        <v>52</v>
      </c>
      <c r="B1095" t="s">
        <v>133</v>
      </c>
      <c r="C1095" s="45">
        <v>1182531.21137805</v>
      </c>
    </row>
    <row r="1096" spans="1:3" x14ac:dyDescent="0.25">
      <c r="A1096" t="s">
        <v>52</v>
      </c>
      <c r="B1096" t="s">
        <v>104</v>
      </c>
      <c r="C1096" s="45">
        <v>908023.674112048</v>
      </c>
    </row>
    <row r="1097" spans="1:3" x14ac:dyDescent="0.25">
      <c r="A1097" t="s">
        <v>52</v>
      </c>
      <c r="B1097" t="s">
        <v>111</v>
      </c>
      <c r="C1097" s="45">
        <v>879286.27226587897</v>
      </c>
    </row>
    <row r="1098" spans="1:3" x14ac:dyDescent="0.25">
      <c r="A1098" t="s">
        <v>52</v>
      </c>
      <c r="B1098" t="s">
        <v>36</v>
      </c>
      <c r="C1098" s="45">
        <v>560610.08017351106</v>
      </c>
    </row>
    <row r="1099" spans="1:3" x14ac:dyDescent="0.25">
      <c r="A1099" t="s">
        <v>52</v>
      </c>
      <c r="B1099" t="s">
        <v>110</v>
      </c>
      <c r="C1099" s="45">
        <v>473908.41231048899</v>
      </c>
    </row>
    <row r="1100" spans="1:3" x14ac:dyDescent="0.25">
      <c r="A1100" t="s">
        <v>52</v>
      </c>
      <c r="B1100" t="s">
        <v>49</v>
      </c>
      <c r="C1100" s="45">
        <v>421672.415134201</v>
      </c>
    </row>
    <row r="1101" spans="1:3" x14ac:dyDescent="0.25">
      <c r="A1101" t="s">
        <v>41</v>
      </c>
      <c r="B1101" t="s">
        <v>64</v>
      </c>
      <c r="C1101" s="45">
        <v>4751737.0794161996</v>
      </c>
    </row>
    <row r="1102" spans="1:3" x14ac:dyDescent="0.25">
      <c r="A1102" t="s">
        <v>41</v>
      </c>
      <c r="B1102" t="s">
        <v>36</v>
      </c>
      <c r="C1102" s="45">
        <v>2252616.0473271799</v>
      </c>
    </row>
    <row r="1103" spans="1:3" x14ac:dyDescent="0.25">
      <c r="A1103" t="s">
        <v>41</v>
      </c>
      <c r="B1103" t="s">
        <v>107</v>
      </c>
      <c r="C1103" s="45">
        <v>1536280.1788780401</v>
      </c>
    </row>
    <row r="1104" spans="1:3" x14ac:dyDescent="0.25">
      <c r="A1104" t="s">
        <v>41</v>
      </c>
      <c r="B1104" t="s">
        <v>30</v>
      </c>
      <c r="C1104" s="45">
        <v>1533407.70740858</v>
      </c>
    </row>
    <row r="1105" spans="1:3" x14ac:dyDescent="0.25">
      <c r="A1105" t="s">
        <v>41</v>
      </c>
      <c r="B1105" t="s">
        <v>136</v>
      </c>
      <c r="C1105" s="45">
        <v>1385547.14053912</v>
      </c>
    </row>
    <row r="1106" spans="1:3" x14ac:dyDescent="0.25">
      <c r="A1106" t="s">
        <v>41</v>
      </c>
      <c r="B1106" t="s">
        <v>43</v>
      </c>
      <c r="C1106" s="45">
        <v>1292275.68619947</v>
      </c>
    </row>
    <row r="1107" spans="1:3" x14ac:dyDescent="0.25">
      <c r="A1107" t="s">
        <v>41</v>
      </c>
      <c r="B1107" t="s">
        <v>66</v>
      </c>
      <c r="C1107" s="45">
        <v>1225503.31017323</v>
      </c>
    </row>
    <row r="1108" spans="1:3" x14ac:dyDescent="0.25">
      <c r="A1108" t="s">
        <v>41</v>
      </c>
      <c r="B1108" t="s">
        <v>33</v>
      </c>
      <c r="C1108" s="45">
        <v>1224846.2438825001</v>
      </c>
    </row>
    <row r="1109" spans="1:3" x14ac:dyDescent="0.25">
      <c r="A1109" t="s">
        <v>41</v>
      </c>
      <c r="B1109" t="s">
        <v>109</v>
      </c>
      <c r="C1109" s="45">
        <v>1191507.8676670699</v>
      </c>
    </row>
    <row r="1110" spans="1:3" x14ac:dyDescent="0.25">
      <c r="A1110" t="s">
        <v>41</v>
      </c>
      <c r="B1110" t="s">
        <v>103</v>
      </c>
      <c r="C1110" s="45">
        <v>1124800.2170616901</v>
      </c>
    </row>
    <row r="1111" spans="1:3" x14ac:dyDescent="0.25">
      <c r="A1111" t="s">
        <v>41</v>
      </c>
      <c r="B1111" t="s">
        <v>120</v>
      </c>
      <c r="C1111" s="45">
        <v>1092565.6559951799</v>
      </c>
    </row>
    <row r="1112" spans="1:3" x14ac:dyDescent="0.25">
      <c r="A1112" t="s">
        <v>41</v>
      </c>
      <c r="B1112" t="s">
        <v>44</v>
      </c>
      <c r="C1112" s="45">
        <v>1082625.7637412201</v>
      </c>
    </row>
    <row r="1113" spans="1:3" x14ac:dyDescent="0.25">
      <c r="A1113" t="s">
        <v>41</v>
      </c>
      <c r="B1113" t="s">
        <v>67</v>
      </c>
      <c r="C1113" s="45">
        <v>1059294.42059653</v>
      </c>
    </row>
    <row r="1114" spans="1:3" x14ac:dyDescent="0.25">
      <c r="A1114" t="s">
        <v>41</v>
      </c>
      <c r="B1114" t="s">
        <v>121</v>
      </c>
      <c r="C1114" s="45">
        <v>1010277.50666482</v>
      </c>
    </row>
    <row r="1115" spans="1:3" x14ac:dyDescent="0.25">
      <c r="A1115" t="s">
        <v>41</v>
      </c>
      <c r="B1115" t="s">
        <v>68</v>
      </c>
      <c r="C1115" s="45">
        <v>884728.61491300503</v>
      </c>
    </row>
    <row r="1116" spans="1:3" x14ac:dyDescent="0.25">
      <c r="A1116" t="s">
        <v>41</v>
      </c>
      <c r="B1116" t="s">
        <v>42</v>
      </c>
      <c r="C1116" s="45">
        <v>850721.20472862304</v>
      </c>
    </row>
    <row r="1117" spans="1:3" x14ac:dyDescent="0.25">
      <c r="A1117" t="s">
        <v>41</v>
      </c>
      <c r="B1117" t="s">
        <v>37</v>
      </c>
      <c r="C1117" s="45">
        <v>842371.30979343597</v>
      </c>
    </row>
    <row r="1118" spans="1:3" x14ac:dyDescent="0.25">
      <c r="A1118" t="s">
        <v>41</v>
      </c>
      <c r="B1118" t="s">
        <v>32</v>
      </c>
      <c r="C1118" s="45">
        <v>809161.74161674303</v>
      </c>
    </row>
    <row r="1119" spans="1:3" x14ac:dyDescent="0.25">
      <c r="A1119" t="s">
        <v>41</v>
      </c>
      <c r="B1119" t="s">
        <v>45</v>
      </c>
      <c r="C1119" s="45">
        <v>787568.24992521503</v>
      </c>
    </row>
    <row r="1120" spans="1:3" x14ac:dyDescent="0.25">
      <c r="A1120" t="s">
        <v>41</v>
      </c>
      <c r="B1120" t="s">
        <v>55</v>
      </c>
      <c r="C1120" s="45">
        <v>772595.90847392904</v>
      </c>
    </row>
    <row r="1121" spans="1:3" x14ac:dyDescent="0.25">
      <c r="A1121" t="s">
        <v>41</v>
      </c>
      <c r="B1121" t="s">
        <v>47</v>
      </c>
      <c r="C1121" s="45">
        <v>677090.91812818195</v>
      </c>
    </row>
    <row r="1122" spans="1:3" x14ac:dyDescent="0.25">
      <c r="A1122" t="s">
        <v>41</v>
      </c>
      <c r="B1122" t="s">
        <v>54</v>
      </c>
      <c r="C1122" s="45">
        <v>655506.24703624495</v>
      </c>
    </row>
    <row r="1123" spans="1:3" x14ac:dyDescent="0.25">
      <c r="A1123" t="s">
        <v>41</v>
      </c>
      <c r="B1123" t="s">
        <v>56</v>
      </c>
      <c r="C1123" s="45">
        <v>598371.258622778</v>
      </c>
    </row>
    <row r="1124" spans="1:3" x14ac:dyDescent="0.25">
      <c r="A1124" t="s">
        <v>41</v>
      </c>
      <c r="B1124" t="s">
        <v>48</v>
      </c>
      <c r="C1124" s="45">
        <v>597075.89804689004</v>
      </c>
    </row>
    <row r="1125" spans="1:3" x14ac:dyDescent="0.25">
      <c r="A1125" t="s">
        <v>41</v>
      </c>
      <c r="B1125" t="s">
        <v>51</v>
      </c>
      <c r="C1125" s="45">
        <v>569069.90902236197</v>
      </c>
    </row>
    <row r="1126" spans="1:3" x14ac:dyDescent="0.25">
      <c r="A1126" t="s">
        <v>41</v>
      </c>
      <c r="B1126" t="s">
        <v>53</v>
      </c>
      <c r="C1126" s="45">
        <v>540087.41844174697</v>
      </c>
    </row>
    <row r="1127" spans="1:3" x14ac:dyDescent="0.25">
      <c r="A1127" t="s">
        <v>41</v>
      </c>
      <c r="B1127" t="s">
        <v>39</v>
      </c>
      <c r="C1127" s="45">
        <v>523915.08623552002</v>
      </c>
    </row>
    <row r="1128" spans="1:3" x14ac:dyDescent="0.25">
      <c r="A1128" t="s">
        <v>41</v>
      </c>
      <c r="B1128" t="s">
        <v>40</v>
      </c>
      <c r="C1128" s="45">
        <v>452356.58547616098</v>
      </c>
    </row>
    <row r="1129" spans="1:3" x14ac:dyDescent="0.25">
      <c r="A1129" t="s">
        <v>41</v>
      </c>
      <c r="B1129" t="s">
        <v>46</v>
      </c>
      <c r="C1129" s="45">
        <v>386163.10850118601</v>
      </c>
    </row>
    <row r="1130" spans="1:3" x14ac:dyDescent="0.25">
      <c r="A1130" t="s">
        <v>41</v>
      </c>
      <c r="B1130" t="s">
        <v>50</v>
      </c>
      <c r="C1130" s="45">
        <v>343032.715620637</v>
      </c>
    </row>
    <row r="1131" spans="1:3" x14ac:dyDescent="0.25">
      <c r="A1131" t="s">
        <v>41</v>
      </c>
      <c r="B1131" t="s">
        <v>124</v>
      </c>
      <c r="C1131" s="45">
        <v>306953.108325348</v>
      </c>
    </row>
    <row r="1132" spans="1:3" x14ac:dyDescent="0.25">
      <c r="A1132" t="s">
        <v>46</v>
      </c>
      <c r="B1132" t="s">
        <v>64</v>
      </c>
      <c r="C1132" s="45">
        <v>5118258.2972164396</v>
      </c>
    </row>
    <row r="1133" spans="1:3" x14ac:dyDescent="0.25">
      <c r="A1133" t="s">
        <v>46</v>
      </c>
      <c r="B1133" t="s">
        <v>36</v>
      </c>
      <c r="C1133" s="45">
        <v>1925543.2710088601</v>
      </c>
    </row>
    <row r="1134" spans="1:3" x14ac:dyDescent="0.25">
      <c r="A1134" t="s">
        <v>46</v>
      </c>
      <c r="B1134" t="s">
        <v>127</v>
      </c>
      <c r="C1134" s="45">
        <v>1901765.5684318601</v>
      </c>
    </row>
    <row r="1135" spans="1:3" x14ac:dyDescent="0.25">
      <c r="A1135" t="s">
        <v>46</v>
      </c>
      <c r="B1135" t="s">
        <v>125</v>
      </c>
      <c r="C1135" s="45">
        <v>1464977.1438863501</v>
      </c>
    </row>
    <row r="1136" spans="1:3" x14ac:dyDescent="0.25">
      <c r="A1136" t="s">
        <v>46</v>
      </c>
      <c r="B1136" t="s">
        <v>103</v>
      </c>
      <c r="C1136" s="45">
        <v>1317175.6845251501</v>
      </c>
    </row>
    <row r="1137" spans="1:3" x14ac:dyDescent="0.25">
      <c r="A1137" t="s">
        <v>46</v>
      </c>
      <c r="B1137" t="s">
        <v>67</v>
      </c>
      <c r="C1137" s="45">
        <v>1276744.90750915</v>
      </c>
    </row>
    <row r="1138" spans="1:3" x14ac:dyDescent="0.25">
      <c r="A1138" t="s">
        <v>46</v>
      </c>
      <c r="B1138" t="s">
        <v>68</v>
      </c>
      <c r="C1138" s="45">
        <v>1182750.75108071</v>
      </c>
    </row>
    <row r="1139" spans="1:3" x14ac:dyDescent="0.25">
      <c r="A1139" t="s">
        <v>46</v>
      </c>
      <c r="B1139" t="s">
        <v>33</v>
      </c>
      <c r="C1139" s="45">
        <v>1108422.9467430899</v>
      </c>
    </row>
    <row r="1140" spans="1:3" x14ac:dyDescent="0.25">
      <c r="A1140" t="s">
        <v>46</v>
      </c>
      <c r="B1140" t="s">
        <v>113</v>
      </c>
      <c r="C1140" s="45">
        <v>1074711.3085855599</v>
      </c>
    </row>
    <row r="1141" spans="1:3" x14ac:dyDescent="0.25">
      <c r="A1141" t="s">
        <v>46</v>
      </c>
      <c r="B1141" t="s">
        <v>135</v>
      </c>
      <c r="C1141" s="45">
        <v>1052831.86280395</v>
      </c>
    </row>
    <row r="1142" spans="1:3" x14ac:dyDescent="0.25">
      <c r="A1142" t="s">
        <v>46</v>
      </c>
      <c r="B1142" t="s">
        <v>43</v>
      </c>
      <c r="C1142" s="45">
        <v>1029866.40617764</v>
      </c>
    </row>
    <row r="1143" spans="1:3" x14ac:dyDescent="0.25">
      <c r="A1143" t="s">
        <v>46</v>
      </c>
      <c r="B1143" t="s">
        <v>56</v>
      </c>
      <c r="C1143" s="45">
        <v>981961.20018673199</v>
      </c>
    </row>
    <row r="1144" spans="1:3" x14ac:dyDescent="0.25">
      <c r="A1144" t="s">
        <v>46</v>
      </c>
      <c r="B1144" t="s">
        <v>109</v>
      </c>
      <c r="C1144" s="45">
        <v>942467.60026884696</v>
      </c>
    </row>
    <row r="1145" spans="1:3" x14ac:dyDescent="0.25">
      <c r="A1145" t="s">
        <v>46</v>
      </c>
      <c r="B1145" t="s">
        <v>32</v>
      </c>
      <c r="C1145" s="45">
        <v>905892.577793114</v>
      </c>
    </row>
    <row r="1146" spans="1:3" x14ac:dyDescent="0.25">
      <c r="A1146" t="s">
        <v>46</v>
      </c>
      <c r="B1146" t="s">
        <v>37</v>
      </c>
      <c r="C1146" s="45">
        <v>758884.57167307695</v>
      </c>
    </row>
    <row r="1147" spans="1:3" x14ac:dyDescent="0.25">
      <c r="A1147" t="s">
        <v>46</v>
      </c>
      <c r="B1147" t="s">
        <v>44</v>
      </c>
      <c r="C1147" s="45">
        <v>719806.80396406702</v>
      </c>
    </row>
    <row r="1148" spans="1:3" x14ac:dyDescent="0.25">
      <c r="A1148" t="s">
        <v>46</v>
      </c>
      <c r="B1148" t="s">
        <v>120</v>
      </c>
      <c r="C1148" s="45">
        <v>715434.65612046595</v>
      </c>
    </row>
    <row r="1149" spans="1:3" x14ac:dyDescent="0.25">
      <c r="A1149" t="s">
        <v>46</v>
      </c>
      <c r="B1149" t="s">
        <v>124</v>
      </c>
      <c r="C1149" s="45">
        <v>693092.51746177999</v>
      </c>
    </row>
    <row r="1150" spans="1:3" x14ac:dyDescent="0.25">
      <c r="A1150" t="s">
        <v>46</v>
      </c>
      <c r="B1150" t="s">
        <v>121</v>
      </c>
      <c r="C1150" s="45">
        <v>668984.82088142703</v>
      </c>
    </row>
    <row r="1151" spans="1:3" x14ac:dyDescent="0.25">
      <c r="A1151" t="s">
        <v>46</v>
      </c>
      <c r="B1151" t="s">
        <v>42</v>
      </c>
      <c r="C1151" s="45">
        <v>651033.66676440998</v>
      </c>
    </row>
    <row r="1152" spans="1:3" x14ac:dyDescent="0.25">
      <c r="A1152" t="s">
        <v>46</v>
      </c>
      <c r="B1152" t="s">
        <v>55</v>
      </c>
      <c r="C1152" s="45">
        <v>583044.23481016106</v>
      </c>
    </row>
    <row r="1153" spans="1:3" x14ac:dyDescent="0.25">
      <c r="A1153" t="s">
        <v>46</v>
      </c>
      <c r="B1153" t="s">
        <v>39</v>
      </c>
      <c r="C1153" s="45">
        <v>529500.97881530703</v>
      </c>
    </row>
    <row r="1154" spans="1:3" x14ac:dyDescent="0.25">
      <c r="A1154" t="s">
        <v>46</v>
      </c>
      <c r="B1154" t="s">
        <v>45</v>
      </c>
      <c r="C1154" s="45">
        <v>524911.33423257596</v>
      </c>
    </row>
    <row r="1155" spans="1:3" x14ac:dyDescent="0.25">
      <c r="A1155" t="s">
        <v>46</v>
      </c>
      <c r="B1155" t="s">
        <v>41</v>
      </c>
      <c r="C1155" s="45">
        <v>386163.10850118601</v>
      </c>
    </row>
    <row r="1156" spans="1:3" x14ac:dyDescent="0.25">
      <c r="A1156" t="s">
        <v>46</v>
      </c>
      <c r="B1156" t="s">
        <v>50</v>
      </c>
      <c r="C1156" s="45">
        <v>385715.74461229698</v>
      </c>
    </row>
    <row r="1157" spans="1:3" x14ac:dyDescent="0.25">
      <c r="A1157" t="s">
        <v>46</v>
      </c>
      <c r="B1157" t="s">
        <v>47</v>
      </c>
      <c r="C1157" s="45">
        <v>367463.64166693599</v>
      </c>
    </row>
    <row r="1158" spans="1:3" x14ac:dyDescent="0.25">
      <c r="A1158" t="s">
        <v>46</v>
      </c>
      <c r="B1158" t="s">
        <v>40</v>
      </c>
      <c r="C1158" s="45">
        <v>364742.83584838198</v>
      </c>
    </row>
    <row r="1159" spans="1:3" x14ac:dyDescent="0.25">
      <c r="A1159" t="s">
        <v>46</v>
      </c>
      <c r="B1159" t="s">
        <v>54</v>
      </c>
      <c r="C1159" s="45">
        <v>326349.70191870298</v>
      </c>
    </row>
    <row r="1160" spans="1:3" x14ac:dyDescent="0.25">
      <c r="A1160" t="s">
        <v>46</v>
      </c>
      <c r="B1160" t="s">
        <v>53</v>
      </c>
      <c r="C1160" s="45">
        <v>279845.93677856098</v>
      </c>
    </row>
    <row r="1161" spans="1:3" x14ac:dyDescent="0.25">
      <c r="A1161" t="s">
        <v>46</v>
      </c>
      <c r="B1161" t="s">
        <v>48</v>
      </c>
      <c r="C1161" s="45">
        <v>242346.60575876999</v>
      </c>
    </row>
    <row r="1162" spans="1:3" x14ac:dyDescent="0.25">
      <c r="A1162" t="s">
        <v>46</v>
      </c>
      <c r="B1162" t="s">
        <v>51</v>
      </c>
      <c r="C1162" s="45">
        <v>186854.13085057199</v>
      </c>
    </row>
    <row r="1163" spans="1:3" x14ac:dyDescent="0.25">
      <c r="A1163" t="s">
        <v>29</v>
      </c>
      <c r="B1163" t="s">
        <v>64</v>
      </c>
      <c r="C1163" s="45">
        <v>3867794.6725947699</v>
      </c>
    </row>
    <row r="1164" spans="1:3" x14ac:dyDescent="0.25">
      <c r="A1164" t="s">
        <v>29</v>
      </c>
      <c r="B1164" t="s">
        <v>36</v>
      </c>
      <c r="C1164" s="45">
        <v>2623548.6590643502</v>
      </c>
    </row>
    <row r="1165" spans="1:3" x14ac:dyDescent="0.25">
      <c r="A1165" t="s">
        <v>29</v>
      </c>
      <c r="B1165" t="s">
        <v>44</v>
      </c>
      <c r="C1165" s="45">
        <v>2245489.98670195</v>
      </c>
    </row>
    <row r="1166" spans="1:3" x14ac:dyDescent="0.25">
      <c r="A1166" t="s">
        <v>29</v>
      </c>
      <c r="B1166" t="s">
        <v>47</v>
      </c>
      <c r="C1166" s="45">
        <v>1974187.46626347</v>
      </c>
    </row>
    <row r="1167" spans="1:3" x14ac:dyDescent="0.25">
      <c r="A1167" t="s">
        <v>29</v>
      </c>
      <c r="B1167" t="s">
        <v>45</v>
      </c>
      <c r="C1167" s="45">
        <v>1858177.3164466701</v>
      </c>
    </row>
    <row r="1168" spans="1:3" x14ac:dyDescent="0.25">
      <c r="A1168" t="s">
        <v>29</v>
      </c>
      <c r="B1168" t="s">
        <v>43</v>
      </c>
      <c r="C1168" s="45">
        <v>1857412.85149137</v>
      </c>
    </row>
    <row r="1169" spans="1:3" x14ac:dyDescent="0.25">
      <c r="A1169" t="s">
        <v>29</v>
      </c>
      <c r="B1169" t="s">
        <v>109</v>
      </c>
      <c r="C1169" s="45">
        <v>1797975.7998003999</v>
      </c>
    </row>
    <row r="1170" spans="1:3" x14ac:dyDescent="0.25">
      <c r="A1170" t="s">
        <v>29</v>
      </c>
      <c r="B1170" t="s">
        <v>145</v>
      </c>
      <c r="C1170" s="45">
        <v>1794999.84886179</v>
      </c>
    </row>
    <row r="1171" spans="1:3" x14ac:dyDescent="0.25">
      <c r="A1171" t="s">
        <v>29</v>
      </c>
      <c r="B1171" t="s">
        <v>56</v>
      </c>
      <c r="C1171" s="45">
        <v>1776956.1208237901</v>
      </c>
    </row>
    <row r="1172" spans="1:3" x14ac:dyDescent="0.25">
      <c r="A1172" t="s">
        <v>29</v>
      </c>
      <c r="B1172" t="s">
        <v>40</v>
      </c>
      <c r="C1172" s="45">
        <v>1745848.0912927701</v>
      </c>
    </row>
    <row r="1173" spans="1:3" x14ac:dyDescent="0.25">
      <c r="A1173" t="s">
        <v>29</v>
      </c>
      <c r="B1173" t="s">
        <v>42</v>
      </c>
      <c r="C1173" s="45">
        <v>1698785.86366179</v>
      </c>
    </row>
    <row r="1174" spans="1:3" x14ac:dyDescent="0.25">
      <c r="A1174" t="s">
        <v>29</v>
      </c>
      <c r="B1174" t="s">
        <v>38</v>
      </c>
      <c r="C1174" s="45">
        <v>1586288.0663705801</v>
      </c>
    </row>
    <row r="1175" spans="1:3" x14ac:dyDescent="0.25">
      <c r="A1175" t="s">
        <v>29</v>
      </c>
      <c r="B1175" t="s">
        <v>39</v>
      </c>
      <c r="C1175" s="45">
        <v>1575371.7320999899</v>
      </c>
    </row>
    <row r="1176" spans="1:3" x14ac:dyDescent="0.25">
      <c r="A1176" t="s">
        <v>29</v>
      </c>
      <c r="B1176" t="s">
        <v>35</v>
      </c>
      <c r="C1176" s="45">
        <v>1535261.45922017</v>
      </c>
    </row>
    <row r="1177" spans="1:3" x14ac:dyDescent="0.25">
      <c r="A1177" t="s">
        <v>29</v>
      </c>
      <c r="B1177" t="s">
        <v>26</v>
      </c>
      <c r="C1177" s="45">
        <v>1485183.2458255701</v>
      </c>
    </row>
    <row r="1178" spans="1:3" x14ac:dyDescent="0.25">
      <c r="A1178" t="s">
        <v>29</v>
      </c>
      <c r="B1178" t="s">
        <v>37</v>
      </c>
      <c r="C1178" s="45">
        <v>1454219.16641332</v>
      </c>
    </row>
    <row r="1179" spans="1:3" x14ac:dyDescent="0.25">
      <c r="A1179" t="s">
        <v>29</v>
      </c>
      <c r="B1179" t="s">
        <v>33</v>
      </c>
      <c r="C1179" s="45">
        <v>1354272.5273615699</v>
      </c>
    </row>
    <row r="1180" spans="1:3" x14ac:dyDescent="0.25">
      <c r="A1180" t="s">
        <v>29</v>
      </c>
      <c r="B1180" t="s">
        <v>34</v>
      </c>
      <c r="C1180" s="45">
        <v>1343747.5420231901</v>
      </c>
    </row>
    <row r="1181" spans="1:3" x14ac:dyDescent="0.25">
      <c r="A1181" t="s">
        <v>29</v>
      </c>
      <c r="B1181" t="s">
        <v>68</v>
      </c>
      <c r="C1181" s="45">
        <v>1220851.96728853</v>
      </c>
    </row>
    <row r="1182" spans="1:3" x14ac:dyDescent="0.25">
      <c r="A1182" t="s">
        <v>29</v>
      </c>
      <c r="B1182" t="s">
        <v>32</v>
      </c>
      <c r="C1182" s="45">
        <v>1196526.99238643</v>
      </c>
    </row>
    <row r="1183" spans="1:3" x14ac:dyDescent="0.25">
      <c r="A1183" t="s">
        <v>29</v>
      </c>
      <c r="B1183" t="s">
        <v>67</v>
      </c>
      <c r="C1183" s="45">
        <v>923230.879820931</v>
      </c>
    </row>
    <row r="1184" spans="1:3" x14ac:dyDescent="0.25">
      <c r="A1184" t="s">
        <v>29</v>
      </c>
      <c r="B1184" t="s">
        <v>30</v>
      </c>
      <c r="C1184" s="72">
        <v>400000</v>
      </c>
    </row>
    <row r="1185" spans="1:3" x14ac:dyDescent="0.25">
      <c r="A1185" t="s">
        <v>29</v>
      </c>
      <c r="B1185" t="s">
        <v>66</v>
      </c>
      <c r="C1185" s="45">
        <v>802012.04829864902</v>
      </c>
    </row>
    <row r="1186" spans="1:3" x14ac:dyDescent="0.25">
      <c r="A1186" t="s">
        <v>29</v>
      </c>
      <c r="B1186" t="s">
        <v>65</v>
      </c>
      <c r="C1186" s="45">
        <v>661720.41219775402</v>
      </c>
    </row>
    <row r="1187" spans="1:3" x14ac:dyDescent="0.25">
      <c r="A1187" t="s">
        <v>29</v>
      </c>
      <c r="B1187" t="s">
        <v>28</v>
      </c>
      <c r="C1187" s="45">
        <v>505829.31999969902</v>
      </c>
    </row>
    <row r="1188" spans="1:3" x14ac:dyDescent="0.25">
      <c r="A1188" t="s">
        <v>29</v>
      </c>
      <c r="B1188" t="s">
        <v>27</v>
      </c>
      <c r="C1188" s="45">
        <v>230318.30030483601</v>
      </c>
    </row>
    <row r="1189" spans="1:3" x14ac:dyDescent="0.25">
      <c r="A1189" t="s">
        <v>45</v>
      </c>
      <c r="B1189" t="s">
        <v>64</v>
      </c>
      <c r="C1189" s="45">
        <v>5238842.1037288196</v>
      </c>
    </row>
    <row r="1190" spans="1:3" x14ac:dyDescent="0.25">
      <c r="A1190" t="s">
        <v>45</v>
      </c>
      <c r="B1190" t="s">
        <v>29</v>
      </c>
      <c r="C1190" s="45">
        <v>1858177.3164466701</v>
      </c>
    </row>
    <row r="1191" spans="1:3" x14ac:dyDescent="0.25">
      <c r="A1191" t="s">
        <v>45</v>
      </c>
      <c r="B1191" t="s">
        <v>103</v>
      </c>
      <c r="C1191" s="45">
        <v>1837949.4971548801</v>
      </c>
    </row>
    <row r="1192" spans="1:3" x14ac:dyDescent="0.25">
      <c r="A1192" t="s">
        <v>45</v>
      </c>
      <c r="B1192" t="s">
        <v>49</v>
      </c>
      <c r="C1192" s="45">
        <v>1632964.7819999401</v>
      </c>
    </row>
    <row r="1193" spans="1:3" x14ac:dyDescent="0.25">
      <c r="A1193" t="s">
        <v>45</v>
      </c>
      <c r="B1193" t="s">
        <v>36</v>
      </c>
      <c r="C1193" s="45">
        <v>1472138.64825867</v>
      </c>
    </row>
    <row r="1194" spans="1:3" x14ac:dyDescent="0.25">
      <c r="A1194" t="s">
        <v>45</v>
      </c>
      <c r="B1194" t="s">
        <v>125</v>
      </c>
      <c r="C1194" s="45">
        <v>1404442.5820455099</v>
      </c>
    </row>
    <row r="1195" spans="1:3" x14ac:dyDescent="0.25">
      <c r="A1195" t="s">
        <v>45</v>
      </c>
      <c r="B1195" t="s">
        <v>56</v>
      </c>
      <c r="C1195" s="45">
        <v>1285573.4146682599</v>
      </c>
    </row>
    <row r="1196" spans="1:3" x14ac:dyDescent="0.25">
      <c r="A1196" t="s">
        <v>45</v>
      </c>
      <c r="B1196" t="s">
        <v>68</v>
      </c>
      <c r="C1196" s="45">
        <v>1256582.0368755099</v>
      </c>
    </row>
    <row r="1197" spans="1:3" x14ac:dyDescent="0.25">
      <c r="A1197" t="s">
        <v>45</v>
      </c>
      <c r="B1197" t="s">
        <v>67</v>
      </c>
      <c r="C1197" s="45">
        <v>1207046.8892582499</v>
      </c>
    </row>
    <row r="1198" spans="1:3" x14ac:dyDescent="0.25">
      <c r="A1198" t="s">
        <v>45</v>
      </c>
      <c r="B1198" t="s">
        <v>30</v>
      </c>
      <c r="C1198" s="45">
        <v>1144117.1989001899</v>
      </c>
    </row>
    <row r="1199" spans="1:3" x14ac:dyDescent="0.25">
      <c r="A1199" t="s">
        <v>45</v>
      </c>
      <c r="B1199" t="s">
        <v>104</v>
      </c>
      <c r="C1199" s="45">
        <v>1126818.29048601</v>
      </c>
    </row>
    <row r="1200" spans="1:3" x14ac:dyDescent="0.25">
      <c r="A1200" t="s">
        <v>45</v>
      </c>
      <c r="B1200" t="s">
        <v>124</v>
      </c>
      <c r="C1200" s="45">
        <v>1049716.8598974801</v>
      </c>
    </row>
    <row r="1201" spans="1:3" x14ac:dyDescent="0.25">
      <c r="A1201" t="s">
        <v>45</v>
      </c>
      <c r="B1201" t="s">
        <v>55</v>
      </c>
      <c r="C1201" s="45">
        <v>1031618.70157402</v>
      </c>
    </row>
    <row r="1202" spans="1:3" x14ac:dyDescent="0.25">
      <c r="A1202" t="s">
        <v>45</v>
      </c>
      <c r="B1202" t="s">
        <v>34</v>
      </c>
      <c r="C1202" s="45">
        <v>958073.11103482102</v>
      </c>
    </row>
    <row r="1203" spans="1:3" x14ac:dyDescent="0.25">
      <c r="A1203" t="s">
        <v>45</v>
      </c>
      <c r="B1203" t="s">
        <v>50</v>
      </c>
      <c r="C1203" s="45">
        <v>908285.99436695105</v>
      </c>
    </row>
    <row r="1204" spans="1:3" x14ac:dyDescent="0.25">
      <c r="A1204" t="s">
        <v>45</v>
      </c>
      <c r="B1204" t="s">
        <v>35</v>
      </c>
      <c r="C1204" s="45">
        <v>903982.91525214701</v>
      </c>
    </row>
    <row r="1205" spans="1:3" x14ac:dyDescent="0.25">
      <c r="A1205" t="s">
        <v>45</v>
      </c>
      <c r="B1205" t="s">
        <v>41</v>
      </c>
      <c r="C1205" s="45">
        <v>787568.24992521503</v>
      </c>
    </row>
    <row r="1206" spans="1:3" x14ac:dyDescent="0.25">
      <c r="A1206" t="s">
        <v>45</v>
      </c>
      <c r="B1206" t="s">
        <v>38</v>
      </c>
      <c r="C1206" s="45">
        <v>767728.43470975198</v>
      </c>
    </row>
    <row r="1207" spans="1:3" x14ac:dyDescent="0.25">
      <c r="A1207" t="s">
        <v>45</v>
      </c>
      <c r="B1207" t="s">
        <v>32</v>
      </c>
      <c r="C1207" s="45">
        <v>746532.57175725896</v>
      </c>
    </row>
    <row r="1208" spans="1:3" x14ac:dyDescent="0.25">
      <c r="A1208" t="s">
        <v>45</v>
      </c>
      <c r="B1208" t="s">
        <v>53</v>
      </c>
      <c r="C1208" s="45">
        <v>746360.98441265605</v>
      </c>
    </row>
    <row r="1209" spans="1:3" x14ac:dyDescent="0.25">
      <c r="A1209" t="s">
        <v>45</v>
      </c>
      <c r="B1209" t="s">
        <v>54</v>
      </c>
      <c r="C1209" s="45">
        <v>695939.58673200104</v>
      </c>
    </row>
    <row r="1210" spans="1:3" x14ac:dyDescent="0.25">
      <c r="A1210" t="s">
        <v>45</v>
      </c>
      <c r="B1210" t="s">
        <v>33</v>
      </c>
      <c r="C1210" s="45">
        <v>643646.83867472305</v>
      </c>
    </row>
    <row r="1211" spans="1:3" x14ac:dyDescent="0.25">
      <c r="A1211" t="s">
        <v>45</v>
      </c>
      <c r="B1211" t="s">
        <v>113</v>
      </c>
      <c r="C1211" s="45">
        <v>641011.84166011505</v>
      </c>
    </row>
    <row r="1212" spans="1:3" x14ac:dyDescent="0.25">
      <c r="A1212" t="s">
        <v>45</v>
      </c>
      <c r="B1212" t="s">
        <v>46</v>
      </c>
      <c r="C1212" s="45">
        <v>524911.33423257503</v>
      </c>
    </row>
    <row r="1213" spans="1:3" x14ac:dyDescent="0.25">
      <c r="A1213" t="s">
        <v>45</v>
      </c>
      <c r="B1213" t="s">
        <v>120</v>
      </c>
      <c r="C1213" s="45">
        <v>512390.80232413602</v>
      </c>
    </row>
    <row r="1214" spans="1:3" x14ac:dyDescent="0.25">
      <c r="A1214" t="s">
        <v>45</v>
      </c>
      <c r="B1214" t="s">
        <v>43</v>
      </c>
      <c r="C1214" s="45">
        <v>511841.44519577199</v>
      </c>
    </row>
    <row r="1215" spans="1:3" x14ac:dyDescent="0.25">
      <c r="A1215" t="s">
        <v>45</v>
      </c>
      <c r="B1215" t="s">
        <v>51</v>
      </c>
      <c r="C1215" s="45">
        <v>511015.66500734602</v>
      </c>
    </row>
    <row r="1216" spans="1:3" x14ac:dyDescent="0.25">
      <c r="A1216" t="s">
        <v>45</v>
      </c>
      <c r="B1216" t="s">
        <v>39</v>
      </c>
      <c r="C1216" s="45">
        <v>454534.87290644599</v>
      </c>
    </row>
    <row r="1217" spans="1:3" x14ac:dyDescent="0.25">
      <c r="A1217" t="s">
        <v>45</v>
      </c>
      <c r="B1217" t="s">
        <v>44</v>
      </c>
      <c r="C1217" s="45">
        <v>429945.51876705402</v>
      </c>
    </row>
    <row r="1218" spans="1:3" x14ac:dyDescent="0.25">
      <c r="A1218" t="s">
        <v>45</v>
      </c>
      <c r="B1218" t="s">
        <v>109</v>
      </c>
      <c r="C1218" s="45">
        <v>419030.34709245397</v>
      </c>
    </row>
    <row r="1219" spans="1:3" x14ac:dyDescent="0.25">
      <c r="A1219" t="s">
        <v>45</v>
      </c>
      <c r="B1219" t="s">
        <v>37</v>
      </c>
      <c r="C1219" s="45">
        <v>404308.83342103602</v>
      </c>
    </row>
    <row r="1220" spans="1:3" x14ac:dyDescent="0.25">
      <c r="A1220" t="s">
        <v>45</v>
      </c>
      <c r="B1220" t="s">
        <v>40</v>
      </c>
      <c r="C1220" s="45">
        <v>369972.18165411003</v>
      </c>
    </row>
    <row r="1221" spans="1:3" x14ac:dyDescent="0.25">
      <c r="A1221" t="s">
        <v>45</v>
      </c>
      <c r="B1221" t="s">
        <v>48</v>
      </c>
      <c r="C1221" s="45">
        <v>318241.68781400798</v>
      </c>
    </row>
    <row r="1222" spans="1:3" x14ac:dyDescent="0.25">
      <c r="A1222" t="s">
        <v>45</v>
      </c>
      <c r="B1222" t="s">
        <v>121</v>
      </c>
      <c r="C1222" s="45">
        <v>305306.39487179101</v>
      </c>
    </row>
    <row r="1223" spans="1:3" x14ac:dyDescent="0.25">
      <c r="A1223" t="s">
        <v>45</v>
      </c>
      <c r="B1223" t="s">
        <v>47</v>
      </c>
      <c r="C1223" s="45">
        <v>171929.212052649</v>
      </c>
    </row>
    <row r="1224" spans="1:3" x14ac:dyDescent="0.25">
      <c r="A1224" t="s">
        <v>45</v>
      </c>
      <c r="B1224" t="s">
        <v>42</v>
      </c>
      <c r="C1224" s="45">
        <v>171239.68487161299</v>
      </c>
    </row>
    <row r="1225" spans="1:3" x14ac:dyDescent="0.25">
      <c r="A1225" t="s">
        <v>39</v>
      </c>
      <c r="B1225" t="s">
        <v>64</v>
      </c>
      <c r="C1225" s="45">
        <v>4791019.2015607301</v>
      </c>
    </row>
    <row r="1226" spans="1:3" x14ac:dyDescent="0.25">
      <c r="A1226" t="s">
        <v>39</v>
      </c>
      <c r="B1226" t="s">
        <v>36</v>
      </c>
      <c r="C1226" s="45">
        <v>1879077.17022939</v>
      </c>
    </row>
    <row r="1227" spans="1:3" x14ac:dyDescent="0.25">
      <c r="A1227" t="s">
        <v>39</v>
      </c>
      <c r="B1227" t="s">
        <v>103</v>
      </c>
      <c r="C1227" s="45">
        <v>1648652.82872948</v>
      </c>
    </row>
    <row r="1228" spans="1:3" x14ac:dyDescent="0.25">
      <c r="A1228" t="s">
        <v>39</v>
      </c>
      <c r="B1228" t="s">
        <v>29</v>
      </c>
      <c r="C1228" s="45">
        <v>1575371.7320999899</v>
      </c>
    </row>
    <row r="1229" spans="1:3" x14ac:dyDescent="0.25">
      <c r="A1229" t="s">
        <v>39</v>
      </c>
      <c r="B1229" t="s">
        <v>65</v>
      </c>
      <c r="C1229" s="45">
        <v>1177791.33585124</v>
      </c>
    </row>
    <row r="1230" spans="1:3" x14ac:dyDescent="0.25">
      <c r="A1230" t="s">
        <v>39</v>
      </c>
      <c r="B1230" t="s">
        <v>55</v>
      </c>
      <c r="C1230" s="45">
        <v>1109612.1626510699</v>
      </c>
    </row>
    <row r="1231" spans="1:3" x14ac:dyDescent="0.25">
      <c r="A1231" t="s">
        <v>39</v>
      </c>
      <c r="B1231" t="s">
        <v>35</v>
      </c>
      <c r="C1231" s="45">
        <v>1089559.9581445199</v>
      </c>
    </row>
    <row r="1232" spans="1:3" x14ac:dyDescent="0.25">
      <c r="A1232" t="s">
        <v>39</v>
      </c>
      <c r="B1232" t="s">
        <v>113</v>
      </c>
      <c r="C1232" s="45">
        <v>1080577.3217671299</v>
      </c>
    </row>
    <row r="1233" spans="1:3" x14ac:dyDescent="0.25">
      <c r="A1233" t="s">
        <v>39</v>
      </c>
      <c r="B1233" t="s">
        <v>34</v>
      </c>
      <c r="C1233" s="45">
        <v>1060745.3888410199</v>
      </c>
    </row>
    <row r="1234" spans="1:3" x14ac:dyDescent="0.25">
      <c r="A1234" t="s">
        <v>39</v>
      </c>
      <c r="B1234" t="s">
        <v>30</v>
      </c>
      <c r="C1234" s="45">
        <v>1030023.89787685</v>
      </c>
    </row>
    <row r="1235" spans="1:3" x14ac:dyDescent="0.25">
      <c r="A1235" t="s">
        <v>39</v>
      </c>
      <c r="B1235" t="s">
        <v>38</v>
      </c>
      <c r="C1235" s="45">
        <v>981168.19225591002</v>
      </c>
    </row>
    <row r="1236" spans="1:3" x14ac:dyDescent="0.25">
      <c r="A1236" t="s">
        <v>39</v>
      </c>
      <c r="B1236" t="s">
        <v>66</v>
      </c>
      <c r="C1236" s="45">
        <v>977333.82873698894</v>
      </c>
    </row>
    <row r="1237" spans="1:3" x14ac:dyDescent="0.25">
      <c r="A1237" t="s">
        <v>39</v>
      </c>
      <c r="B1237" t="s">
        <v>120</v>
      </c>
      <c r="C1237" s="45">
        <v>938876.27608282503</v>
      </c>
    </row>
    <row r="1238" spans="1:3" x14ac:dyDescent="0.25">
      <c r="A1238" t="s">
        <v>39</v>
      </c>
      <c r="B1238" t="s">
        <v>56</v>
      </c>
      <c r="C1238" s="45">
        <v>874276.07074242702</v>
      </c>
    </row>
    <row r="1239" spans="1:3" x14ac:dyDescent="0.25">
      <c r="A1239" t="s">
        <v>39</v>
      </c>
      <c r="B1239" t="s">
        <v>44</v>
      </c>
      <c r="C1239" s="45">
        <v>874107.12133104098</v>
      </c>
    </row>
    <row r="1240" spans="1:3" x14ac:dyDescent="0.25">
      <c r="A1240" t="s">
        <v>39</v>
      </c>
      <c r="B1240" t="s">
        <v>43</v>
      </c>
      <c r="C1240" s="45">
        <v>869380.49533326901</v>
      </c>
    </row>
    <row r="1241" spans="1:3" x14ac:dyDescent="0.25">
      <c r="A1241" t="s">
        <v>39</v>
      </c>
      <c r="B1241" t="s">
        <v>54</v>
      </c>
      <c r="C1241" s="45">
        <v>841705.78842936398</v>
      </c>
    </row>
    <row r="1242" spans="1:3" x14ac:dyDescent="0.25">
      <c r="A1242" t="s">
        <v>39</v>
      </c>
      <c r="B1242" t="s">
        <v>53</v>
      </c>
      <c r="C1242" s="45">
        <v>808674.20349099301</v>
      </c>
    </row>
    <row r="1243" spans="1:3" x14ac:dyDescent="0.25">
      <c r="A1243" t="s">
        <v>39</v>
      </c>
      <c r="B1243" t="s">
        <v>68</v>
      </c>
      <c r="C1243" s="45">
        <v>804635.89595337596</v>
      </c>
    </row>
    <row r="1244" spans="1:3" x14ac:dyDescent="0.25">
      <c r="A1244" t="s">
        <v>39</v>
      </c>
      <c r="B1244" t="s">
        <v>50</v>
      </c>
      <c r="C1244" s="45">
        <v>797896.326986484</v>
      </c>
    </row>
    <row r="1245" spans="1:3" x14ac:dyDescent="0.25">
      <c r="A1245" t="s">
        <v>39</v>
      </c>
      <c r="B1245" t="s">
        <v>67</v>
      </c>
      <c r="C1245" s="45">
        <v>797052.88986867794</v>
      </c>
    </row>
    <row r="1246" spans="1:3" x14ac:dyDescent="0.25">
      <c r="A1246" t="s">
        <v>39</v>
      </c>
      <c r="B1246" t="s">
        <v>109</v>
      </c>
      <c r="C1246" s="45">
        <v>761872.41921769397</v>
      </c>
    </row>
    <row r="1247" spans="1:3" x14ac:dyDescent="0.25">
      <c r="A1247" t="s">
        <v>39</v>
      </c>
      <c r="B1247" t="s">
        <v>121</v>
      </c>
      <c r="C1247" s="45">
        <v>756659.09586388501</v>
      </c>
    </row>
    <row r="1248" spans="1:3" x14ac:dyDescent="0.25">
      <c r="A1248" t="s">
        <v>39</v>
      </c>
      <c r="B1248" t="s">
        <v>33</v>
      </c>
      <c r="C1248" s="45">
        <v>705300.282347342</v>
      </c>
    </row>
    <row r="1249" spans="1:3" x14ac:dyDescent="0.25">
      <c r="A1249" t="s">
        <v>39</v>
      </c>
      <c r="B1249" t="s">
        <v>124</v>
      </c>
      <c r="C1249" s="45">
        <v>690738.954361715</v>
      </c>
    </row>
    <row r="1250" spans="1:3" x14ac:dyDescent="0.25">
      <c r="A1250" t="s">
        <v>39</v>
      </c>
      <c r="B1250" t="s">
        <v>51</v>
      </c>
      <c r="C1250" s="45">
        <v>658157.32321614202</v>
      </c>
    </row>
    <row r="1251" spans="1:3" x14ac:dyDescent="0.25">
      <c r="A1251" t="s">
        <v>39</v>
      </c>
      <c r="B1251" t="s">
        <v>46</v>
      </c>
      <c r="C1251" s="45">
        <v>529500.97881530703</v>
      </c>
    </row>
    <row r="1252" spans="1:3" x14ac:dyDescent="0.25">
      <c r="A1252" t="s">
        <v>39</v>
      </c>
      <c r="B1252" t="s">
        <v>41</v>
      </c>
      <c r="C1252" s="45">
        <v>523915.08623552002</v>
      </c>
    </row>
    <row r="1253" spans="1:3" x14ac:dyDescent="0.25">
      <c r="A1253" t="s">
        <v>39</v>
      </c>
      <c r="B1253" t="s">
        <v>48</v>
      </c>
      <c r="C1253" s="45">
        <v>521320.28391698998</v>
      </c>
    </row>
    <row r="1254" spans="1:3" x14ac:dyDescent="0.25">
      <c r="A1254" t="s">
        <v>39</v>
      </c>
      <c r="B1254" t="s">
        <v>47</v>
      </c>
      <c r="C1254" s="45">
        <v>470596.11593338201</v>
      </c>
    </row>
    <row r="1255" spans="1:3" x14ac:dyDescent="0.25">
      <c r="A1255" t="s">
        <v>39</v>
      </c>
      <c r="B1255" t="s">
        <v>45</v>
      </c>
      <c r="C1255" s="45">
        <v>454534.87290644599</v>
      </c>
    </row>
    <row r="1256" spans="1:3" x14ac:dyDescent="0.25">
      <c r="A1256" t="s">
        <v>39</v>
      </c>
      <c r="B1256" t="s">
        <v>42</v>
      </c>
      <c r="C1256" s="45">
        <v>416674.42091245099</v>
      </c>
    </row>
    <row r="1257" spans="1:3" x14ac:dyDescent="0.25">
      <c r="A1257" t="s">
        <v>39</v>
      </c>
      <c r="B1257" t="s">
        <v>32</v>
      </c>
      <c r="C1257" s="45">
        <v>380211.359987306</v>
      </c>
    </row>
    <row r="1258" spans="1:3" x14ac:dyDescent="0.25">
      <c r="A1258" t="s">
        <v>39</v>
      </c>
      <c r="B1258" t="s">
        <v>37</v>
      </c>
      <c r="C1258" s="45">
        <v>323688.06336508598</v>
      </c>
    </row>
    <row r="1259" spans="1:3" x14ac:dyDescent="0.25">
      <c r="A1259" t="s">
        <v>39</v>
      </c>
      <c r="B1259" t="s">
        <v>40</v>
      </c>
      <c r="C1259" s="45">
        <v>171649.658323554</v>
      </c>
    </row>
    <row r="1260" spans="1:3" x14ac:dyDescent="0.25">
      <c r="A1260" t="s">
        <v>121</v>
      </c>
      <c r="B1260" t="s">
        <v>126</v>
      </c>
      <c r="C1260" s="45">
        <v>1957444.9860068001</v>
      </c>
    </row>
    <row r="1261" spans="1:3" x14ac:dyDescent="0.25">
      <c r="A1261" t="s">
        <v>121</v>
      </c>
      <c r="B1261" t="s">
        <v>56</v>
      </c>
      <c r="C1261" s="45">
        <v>1554669.4317938599</v>
      </c>
    </row>
    <row r="1262" spans="1:3" x14ac:dyDescent="0.25">
      <c r="A1262" t="s">
        <v>121</v>
      </c>
      <c r="B1262" t="s">
        <v>49</v>
      </c>
      <c r="C1262" s="45">
        <v>1392447.4955631299</v>
      </c>
    </row>
    <row r="1263" spans="1:3" x14ac:dyDescent="0.25">
      <c r="A1263" t="s">
        <v>121</v>
      </c>
      <c r="B1263" t="s">
        <v>36</v>
      </c>
      <c r="C1263" s="45">
        <v>1256561.16510369</v>
      </c>
    </row>
    <row r="1264" spans="1:3" x14ac:dyDescent="0.25">
      <c r="A1264" t="s">
        <v>121</v>
      </c>
      <c r="B1264" t="s">
        <v>125</v>
      </c>
      <c r="C1264" s="45">
        <v>1118115.9273032499</v>
      </c>
    </row>
    <row r="1265" spans="1:3" x14ac:dyDescent="0.25">
      <c r="A1265" t="s">
        <v>121</v>
      </c>
      <c r="B1265" t="s">
        <v>34</v>
      </c>
      <c r="C1265" s="45">
        <v>1057129.09799704</v>
      </c>
    </row>
    <row r="1266" spans="1:3" x14ac:dyDescent="0.25">
      <c r="A1266" t="s">
        <v>121</v>
      </c>
      <c r="B1266" t="s">
        <v>32</v>
      </c>
      <c r="C1266" s="45">
        <v>1045851.93201645</v>
      </c>
    </row>
    <row r="1267" spans="1:3" x14ac:dyDescent="0.25">
      <c r="A1267" t="s">
        <v>121</v>
      </c>
      <c r="B1267" t="s">
        <v>50</v>
      </c>
      <c r="C1267" s="45">
        <v>1042656.75583313</v>
      </c>
    </row>
    <row r="1268" spans="1:3" x14ac:dyDescent="0.25">
      <c r="A1268" t="s">
        <v>121</v>
      </c>
      <c r="B1268" t="s">
        <v>55</v>
      </c>
      <c r="C1268" s="45">
        <v>1031893.57512052</v>
      </c>
    </row>
    <row r="1269" spans="1:3" x14ac:dyDescent="0.25">
      <c r="A1269" t="s">
        <v>121</v>
      </c>
      <c r="B1269" t="s">
        <v>41</v>
      </c>
      <c r="C1269" s="45">
        <v>1010277.50666482</v>
      </c>
    </row>
    <row r="1270" spans="1:3" x14ac:dyDescent="0.25">
      <c r="A1270" t="s">
        <v>121</v>
      </c>
      <c r="B1270" t="s">
        <v>35</v>
      </c>
      <c r="C1270" s="45">
        <v>949435.35028306302</v>
      </c>
    </row>
    <row r="1271" spans="1:3" x14ac:dyDescent="0.25">
      <c r="A1271" t="s">
        <v>121</v>
      </c>
      <c r="B1271" t="s">
        <v>135</v>
      </c>
      <c r="C1271" s="45">
        <v>905633.41057300195</v>
      </c>
    </row>
    <row r="1272" spans="1:3" x14ac:dyDescent="0.25">
      <c r="A1272" t="s">
        <v>121</v>
      </c>
      <c r="B1272" t="s">
        <v>104</v>
      </c>
      <c r="C1272" s="45">
        <v>896896.98277779703</v>
      </c>
    </row>
    <row r="1273" spans="1:3" x14ac:dyDescent="0.25">
      <c r="A1273" t="s">
        <v>121</v>
      </c>
      <c r="B1273" t="s">
        <v>33</v>
      </c>
      <c r="C1273" s="45">
        <v>812131.91683503694</v>
      </c>
    </row>
    <row r="1274" spans="1:3" x14ac:dyDescent="0.25">
      <c r="A1274" t="s">
        <v>121</v>
      </c>
      <c r="B1274" t="s">
        <v>38</v>
      </c>
      <c r="C1274" s="45">
        <v>809924.36528246605</v>
      </c>
    </row>
    <row r="1275" spans="1:3" x14ac:dyDescent="0.25">
      <c r="A1275" t="s">
        <v>121</v>
      </c>
      <c r="B1275" t="s">
        <v>53</v>
      </c>
      <c r="C1275" s="45">
        <v>798853.12577589904</v>
      </c>
    </row>
    <row r="1276" spans="1:3" x14ac:dyDescent="0.25">
      <c r="A1276" t="s">
        <v>121</v>
      </c>
      <c r="B1276" t="s">
        <v>39</v>
      </c>
      <c r="C1276" s="45">
        <v>756659.09586388501</v>
      </c>
    </row>
    <row r="1277" spans="1:3" x14ac:dyDescent="0.25">
      <c r="A1277" t="s">
        <v>121</v>
      </c>
      <c r="B1277" t="s">
        <v>54</v>
      </c>
      <c r="C1277" s="45">
        <v>697319.15623515402</v>
      </c>
    </row>
    <row r="1278" spans="1:3" x14ac:dyDescent="0.25">
      <c r="A1278" t="s">
        <v>121</v>
      </c>
      <c r="B1278" t="s">
        <v>37</v>
      </c>
      <c r="C1278" s="45">
        <v>680717.437913356</v>
      </c>
    </row>
    <row r="1279" spans="1:3" x14ac:dyDescent="0.25">
      <c r="A1279" t="s">
        <v>121</v>
      </c>
      <c r="B1279" t="s">
        <v>46</v>
      </c>
      <c r="C1279" s="45">
        <v>668984.82088142703</v>
      </c>
    </row>
    <row r="1280" spans="1:3" x14ac:dyDescent="0.25">
      <c r="A1280" t="s">
        <v>121</v>
      </c>
      <c r="B1280" t="s">
        <v>40</v>
      </c>
      <c r="C1280" s="45">
        <v>649829.19907628396</v>
      </c>
    </row>
    <row r="1281" spans="1:3" x14ac:dyDescent="0.25">
      <c r="A1281" t="s">
        <v>121</v>
      </c>
      <c r="B1281" t="s">
        <v>51</v>
      </c>
      <c r="C1281" s="45">
        <v>564740.52754182997</v>
      </c>
    </row>
    <row r="1282" spans="1:3" x14ac:dyDescent="0.25">
      <c r="A1282" t="s">
        <v>121</v>
      </c>
      <c r="B1282" t="s">
        <v>43</v>
      </c>
      <c r="C1282" s="45">
        <v>459205.087838309</v>
      </c>
    </row>
    <row r="1283" spans="1:3" x14ac:dyDescent="0.25">
      <c r="A1283" t="s">
        <v>121</v>
      </c>
      <c r="B1283" t="s">
        <v>48</v>
      </c>
      <c r="C1283" s="45">
        <v>427026.296273691</v>
      </c>
    </row>
    <row r="1284" spans="1:3" x14ac:dyDescent="0.25">
      <c r="A1284" t="s">
        <v>121</v>
      </c>
      <c r="B1284" t="s">
        <v>42</v>
      </c>
      <c r="C1284" s="45">
        <v>425910.31687590102</v>
      </c>
    </row>
    <row r="1285" spans="1:3" x14ac:dyDescent="0.25">
      <c r="A1285" t="s">
        <v>121</v>
      </c>
      <c r="B1285" t="s">
        <v>109</v>
      </c>
      <c r="C1285" s="45">
        <v>422144.58403533098</v>
      </c>
    </row>
    <row r="1286" spans="1:3" x14ac:dyDescent="0.25">
      <c r="A1286" t="s">
        <v>121</v>
      </c>
      <c r="B1286" t="s">
        <v>113</v>
      </c>
      <c r="C1286" s="45">
        <v>405937.795134018</v>
      </c>
    </row>
    <row r="1287" spans="1:3" x14ac:dyDescent="0.25">
      <c r="A1287" t="s">
        <v>121</v>
      </c>
      <c r="B1287" t="s">
        <v>47</v>
      </c>
      <c r="C1287" s="45">
        <v>336190.99765069102</v>
      </c>
    </row>
    <row r="1288" spans="1:3" x14ac:dyDescent="0.25">
      <c r="A1288" t="s">
        <v>121</v>
      </c>
      <c r="B1288" t="s">
        <v>45</v>
      </c>
      <c r="C1288" s="45">
        <v>305306.39487179101</v>
      </c>
    </row>
    <row r="1289" spans="1:3" x14ac:dyDescent="0.25">
      <c r="A1289" t="s">
        <v>121</v>
      </c>
      <c r="B1289" t="s">
        <v>120</v>
      </c>
      <c r="C1289" s="45">
        <v>237776.52437343201</v>
      </c>
    </row>
    <row r="1290" spans="1:3" x14ac:dyDescent="0.25">
      <c r="A1290" t="s">
        <v>121</v>
      </c>
      <c r="B1290" t="s">
        <v>44</v>
      </c>
      <c r="C1290" s="45">
        <v>131969.09274734999</v>
      </c>
    </row>
    <row r="1291" spans="1:3" x14ac:dyDescent="0.25">
      <c r="A1291" t="s">
        <v>119</v>
      </c>
      <c r="B1291" t="s">
        <v>64</v>
      </c>
      <c r="C1291" s="45">
        <v>4993559.4707814902</v>
      </c>
    </row>
    <row r="1292" spans="1:3" x14ac:dyDescent="0.25">
      <c r="A1292" t="s">
        <v>119</v>
      </c>
      <c r="B1292" t="s">
        <v>127</v>
      </c>
      <c r="C1292" s="45">
        <v>2140399.1231171899</v>
      </c>
    </row>
    <row r="1293" spans="1:3" x14ac:dyDescent="0.25">
      <c r="A1293" t="s">
        <v>119</v>
      </c>
      <c r="B1293" t="s">
        <v>139</v>
      </c>
      <c r="C1293" s="45">
        <v>1906813.24877882</v>
      </c>
    </row>
    <row r="1294" spans="1:3" x14ac:dyDescent="0.25">
      <c r="A1294" t="s">
        <v>119</v>
      </c>
      <c r="B1294" t="s">
        <v>56</v>
      </c>
      <c r="C1294" s="45">
        <v>1659906.07231185</v>
      </c>
    </row>
    <row r="1295" spans="1:3" x14ac:dyDescent="0.25">
      <c r="A1295" t="s">
        <v>119</v>
      </c>
      <c r="B1295" t="s">
        <v>108</v>
      </c>
      <c r="C1295" s="45">
        <v>1485815.8374322599</v>
      </c>
    </row>
    <row r="1296" spans="1:3" x14ac:dyDescent="0.25">
      <c r="A1296" t="s">
        <v>119</v>
      </c>
      <c r="B1296" t="s">
        <v>55</v>
      </c>
      <c r="C1296" s="45">
        <v>1449992.36899806</v>
      </c>
    </row>
    <row r="1297" spans="1:3" x14ac:dyDescent="0.25">
      <c r="A1297" t="s">
        <v>119</v>
      </c>
      <c r="B1297" t="s">
        <v>50</v>
      </c>
      <c r="C1297" s="45">
        <v>1434456.9142164299</v>
      </c>
    </row>
    <row r="1298" spans="1:3" x14ac:dyDescent="0.25">
      <c r="A1298" t="s">
        <v>119</v>
      </c>
      <c r="B1298" t="s">
        <v>118</v>
      </c>
      <c r="C1298" s="45">
        <v>1340554.28931067</v>
      </c>
    </row>
    <row r="1299" spans="1:3" x14ac:dyDescent="0.25">
      <c r="A1299" t="s">
        <v>119</v>
      </c>
      <c r="B1299" t="s">
        <v>134</v>
      </c>
      <c r="C1299" s="45">
        <v>1254069.4263513901</v>
      </c>
    </row>
    <row r="1300" spans="1:3" x14ac:dyDescent="0.25">
      <c r="A1300" t="s">
        <v>119</v>
      </c>
      <c r="B1300" t="s">
        <v>117</v>
      </c>
      <c r="C1300" s="45">
        <v>1062712.79937622</v>
      </c>
    </row>
    <row r="1301" spans="1:3" x14ac:dyDescent="0.25">
      <c r="A1301" t="s">
        <v>119</v>
      </c>
      <c r="B1301" t="s">
        <v>106</v>
      </c>
      <c r="C1301" s="45">
        <v>987611.76237518701</v>
      </c>
    </row>
    <row r="1302" spans="1:3" x14ac:dyDescent="0.25">
      <c r="A1302" t="s">
        <v>119</v>
      </c>
      <c r="B1302" t="s">
        <v>107</v>
      </c>
      <c r="C1302" s="45">
        <v>906564.03087586095</v>
      </c>
    </row>
    <row r="1303" spans="1:3" x14ac:dyDescent="0.25">
      <c r="A1303" t="s">
        <v>119</v>
      </c>
      <c r="B1303" t="s">
        <v>105</v>
      </c>
      <c r="C1303" s="45">
        <v>815265.75409477705</v>
      </c>
    </row>
    <row r="1304" spans="1:3" x14ac:dyDescent="0.25">
      <c r="A1304" t="s">
        <v>119</v>
      </c>
      <c r="B1304" t="s">
        <v>103</v>
      </c>
      <c r="C1304" s="45">
        <v>538594.65908629703</v>
      </c>
    </row>
    <row r="1305" spans="1:3" x14ac:dyDescent="0.25">
      <c r="A1305" t="s">
        <v>119</v>
      </c>
      <c r="B1305" t="s">
        <v>115</v>
      </c>
      <c r="C1305" s="45">
        <v>532829.50518309802</v>
      </c>
    </row>
    <row r="1306" spans="1:3" x14ac:dyDescent="0.25">
      <c r="A1306" t="s">
        <v>119</v>
      </c>
      <c r="B1306" t="s">
        <v>123</v>
      </c>
      <c r="C1306" s="45">
        <v>523319.30951742397</v>
      </c>
    </row>
    <row r="1307" spans="1:3" x14ac:dyDescent="0.25">
      <c r="A1307" t="s">
        <v>119</v>
      </c>
      <c r="B1307" t="s">
        <v>136</v>
      </c>
      <c r="C1307" s="45">
        <v>481753.23734764499</v>
      </c>
    </row>
    <row r="1308" spans="1:3" x14ac:dyDescent="0.25">
      <c r="A1308" t="s">
        <v>119</v>
      </c>
      <c r="B1308" t="s">
        <v>141</v>
      </c>
      <c r="C1308" s="45">
        <v>461382.10160972102</v>
      </c>
    </row>
    <row r="1309" spans="1:3" x14ac:dyDescent="0.25">
      <c r="A1309" t="s">
        <v>119</v>
      </c>
      <c r="B1309" t="s">
        <v>116</v>
      </c>
      <c r="C1309" s="45">
        <v>447275.715871564</v>
      </c>
    </row>
    <row r="1310" spans="1:3" x14ac:dyDescent="0.25">
      <c r="A1310" t="s">
        <v>119</v>
      </c>
      <c r="B1310" t="s">
        <v>122</v>
      </c>
      <c r="C1310" s="45">
        <v>268806.835321263</v>
      </c>
    </row>
    <row r="1311" spans="1:3" x14ac:dyDescent="0.25">
      <c r="A1311" t="s">
        <v>125</v>
      </c>
      <c r="B1311" t="s">
        <v>176</v>
      </c>
      <c r="C1311" s="45">
        <v>2269265.8536907202</v>
      </c>
    </row>
    <row r="1312" spans="1:3" x14ac:dyDescent="0.25">
      <c r="A1312" t="s">
        <v>125</v>
      </c>
      <c r="B1312" t="s">
        <v>175</v>
      </c>
      <c r="C1312" s="45">
        <v>1850051.7545987</v>
      </c>
    </row>
    <row r="1313" spans="1:3" x14ac:dyDescent="0.25">
      <c r="A1313" t="s">
        <v>125</v>
      </c>
      <c r="B1313" t="s">
        <v>111</v>
      </c>
      <c r="C1313" s="45">
        <v>1503440.5316220601</v>
      </c>
    </row>
    <row r="1314" spans="1:3" x14ac:dyDescent="0.25">
      <c r="A1314" t="s">
        <v>125</v>
      </c>
      <c r="B1314" t="s">
        <v>46</v>
      </c>
      <c r="C1314" s="45">
        <v>1464977.1438863501</v>
      </c>
    </row>
    <row r="1315" spans="1:3" x14ac:dyDescent="0.25">
      <c r="A1315" t="s">
        <v>125</v>
      </c>
      <c r="B1315" t="s">
        <v>43</v>
      </c>
      <c r="C1315" s="45">
        <v>1412490.97683032</v>
      </c>
    </row>
    <row r="1316" spans="1:3" x14ac:dyDescent="0.25">
      <c r="A1316" t="s">
        <v>125</v>
      </c>
      <c r="B1316" t="s">
        <v>36</v>
      </c>
      <c r="C1316" s="45">
        <v>1404855.39559786</v>
      </c>
    </row>
    <row r="1317" spans="1:3" x14ac:dyDescent="0.25">
      <c r="A1317" t="s">
        <v>125</v>
      </c>
      <c r="B1317" t="s">
        <v>45</v>
      </c>
      <c r="C1317" s="45">
        <v>1404442.5820455099</v>
      </c>
    </row>
    <row r="1318" spans="1:3" x14ac:dyDescent="0.25">
      <c r="A1318" t="s">
        <v>125</v>
      </c>
      <c r="B1318" t="s">
        <v>49</v>
      </c>
      <c r="C1318" s="45">
        <v>1353826.53744729</v>
      </c>
    </row>
    <row r="1319" spans="1:3" x14ac:dyDescent="0.25">
      <c r="A1319" t="s">
        <v>125</v>
      </c>
      <c r="B1319" t="s">
        <v>53</v>
      </c>
      <c r="C1319" s="45">
        <v>1349405.2622477801</v>
      </c>
    </row>
    <row r="1320" spans="1:3" x14ac:dyDescent="0.25">
      <c r="A1320" t="s">
        <v>125</v>
      </c>
      <c r="B1320" t="s">
        <v>47</v>
      </c>
      <c r="C1320" s="45">
        <v>1345381.1975617299</v>
      </c>
    </row>
    <row r="1321" spans="1:3" x14ac:dyDescent="0.25">
      <c r="A1321" t="s">
        <v>125</v>
      </c>
      <c r="B1321" t="s">
        <v>48</v>
      </c>
      <c r="C1321" s="45">
        <v>1320246.8985397699</v>
      </c>
    </row>
    <row r="1322" spans="1:3" x14ac:dyDescent="0.25">
      <c r="A1322" t="s">
        <v>125</v>
      </c>
      <c r="B1322" t="s">
        <v>55</v>
      </c>
      <c r="C1322" s="45">
        <v>1316316.3930829</v>
      </c>
    </row>
    <row r="1323" spans="1:3" x14ac:dyDescent="0.25">
      <c r="A1323" t="s">
        <v>125</v>
      </c>
      <c r="B1323" t="s">
        <v>51</v>
      </c>
      <c r="C1323" s="45">
        <v>1278291.2433261301</v>
      </c>
    </row>
    <row r="1324" spans="1:3" x14ac:dyDescent="0.25">
      <c r="A1324" t="s">
        <v>125</v>
      </c>
      <c r="B1324" t="s">
        <v>54</v>
      </c>
      <c r="C1324" s="45">
        <v>1208890.44868064</v>
      </c>
    </row>
    <row r="1325" spans="1:3" x14ac:dyDescent="0.25">
      <c r="A1325" t="s">
        <v>125</v>
      </c>
      <c r="B1325" t="s">
        <v>104</v>
      </c>
      <c r="C1325" s="45">
        <v>1166683.8471442801</v>
      </c>
    </row>
    <row r="1326" spans="1:3" x14ac:dyDescent="0.25">
      <c r="A1326" t="s">
        <v>125</v>
      </c>
      <c r="B1326" t="s">
        <v>127</v>
      </c>
      <c r="C1326" s="45">
        <v>1127464.6517539099</v>
      </c>
    </row>
    <row r="1327" spans="1:3" x14ac:dyDescent="0.25">
      <c r="A1327" t="s">
        <v>125</v>
      </c>
      <c r="B1327" t="s">
        <v>121</v>
      </c>
      <c r="C1327" s="45">
        <v>1118115.9273032499</v>
      </c>
    </row>
    <row r="1328" spans="1:3" x14ac:dyDescent="0.25">
      <c r="A1328" t="s">
        <v>125</v>
      </c>
      <c r="B1328" t="s">
        <v>113</v>
      </c>
      <c r="C1328" s="45">
        <v>1083657.6695367999</v>
      </c>
    </row>
    <row r="1329" spans="1:3" x14ac:dyDescent="0.25">
      <c r="A1329" t="s">
        <v>125</v>
      </c>
      <c r="B1329" t="s">
        <v>44</v>
      </c>
      <c r="C1329" s="45">
        <v>986146.93843582598</v>
      </c>
    </row>
    <row r="1330" spans="1:3" x14ac:dyDescent="0.25">
      <c r="A1330" t="s">
        <v>125</v>
      </c>
      <c r="B1330" t="s">
        <v>126</v>
      </c>
      <c r="C1330" s="45">
        <v>933604.41184199799</v>
      </c>
    </row>
    <row r="1331" spans="1:3" x14ac:dyDescent="0.25">
      <c r="A1331" t="s">
        <v>125</v>
      </c>
      <c r="B1331" t="s">
        <v>120</v>
      </c>
      <c r="C1331" s="45">
        <v>892187.77177525603</v>
      </c>
    </row>
    <row r="1332" spans="1:3" x14ac:dyDescent="0.25">
      <c r="A1332" t="s">
        <v>125</v>
      </c>
      <c r="B1332" t="s">
        <v>135</v>
      </c>
      <c r="C1332" s="45">
        <v>483448.12767032097</v>
      </c>
    </row>
    <row r="1333" spans="1:3" x14ac:dyDescent="0.25">
      <c r="A1333" t="s">
        <v>103</v>
      </c>
      <c r="B1333" t="s">
        <v>64</v>
      </c>
      <c r="C1333" s="45">
        <v>4803557.79881946</v>
      </c>
    </row>
    <row r="1334" spans="1:3" x14ac:dyDescent="0.25">
      <c r="A1334" t="s">
        <v>103</v>
      </c>
      <c r="B1334" t="s">
        <v>137</v>
      </c>
      <c r="C1334" s="45">
        <v>2760887.4048742601</v>
      </c>
    </row>
    <row r="1335" spans="1:3" x14ac:dyDescent="0.25">
      <c r="A1335" t="s">
        <v>103</v>
      </c>
      <c r="B1335" t="s">
        <v>138</v>
      </c>
      <c r="C1335" s="45">
        <v>2393910.2279419899</v>
      </c>
    </row>
    <row r="1336" spans="1:3" x14ac:dyDescent="0.25">
      <c r="A1336" t="s">
        <v>103</v>
      </c>
      <c r="B1336" t="s">
        <v>139</v>
      </c>
      <c r="C1336" s="45">
        <v>2088764.14654748</v>
      </c>
    </row>
    <row r="1337" spans="1:3" x14ac:dyDescent="0.25">
      <c r="A1337" t="s">
        <v>103</v>
      </c>
      <c r="B1337" t="s">
        <v>127</v>
      </c>
      <c r="C1337" s="45">
        <v>2076917.2927045899</v>
      </c>
    </row>
    <row r="1338" spans="1:3" x14ac:dyDescent="0.25">
      <c r="A1338" t="s">
        <v>103</v>
      </c>
      <c r="B1338" t="s">
        <v>44</v>
      </c>
      <c r="C1338" s="45">
        <v>1981756.7584957799</v>
      </c>
    </row>
    <row r="1339" spans="1:3" x14ac:dyDescent="0.25">
      <c r="A1339" t="s">
        <v>103</v>
      </c>
      <c r="B1339" t="s">
        <v>42</v>
      </c>
      <c r="C1339" s="45">
        <v>1941908.2540573899</v>
      </c>
    </row>
    <row r="1340" spans="1:3" x14ac:dyDescent="0.25">
      <c r="A1340" t="s">
        <v>103</v>
      </c>
      <c r="B1340" t="s">
        <v>32</v>
      </c>
      <c r="C1340" s="45">
        <v>1894684.2779379899</v>
      </c>
    </row>
    <row r="1341" spans="1:3" x14ac:dyDescent="0.25">
      <c r="A1341" t="s">
        <v>103</v>
      </c>
      <c r="B1341" t="s">
        <v>118</v>
      </c>
      <c r="C1341" s="45">
        <v>1877634.2406140801</v>
      </c>
    </row>
    <row r="1342" spans="1:3" x14ac:dyDescent="0.25">
      <c r="A1342" t="s">
        <v>103</v>
      </c>
      <c r="B1342" t="s">
        <v>108</v>
      </c>
      <c r="C1342" s="45">
        <v>1868401.58606265</v>
      </c>
    </row>
    <row r="1343" spans="1:3" x14ac:dyDescent="0.25">
      <c r="A1343" t="s">
        <v>103</v>
      </c>
      <c r="B1343" t="s">
        <v>45</v>
      </c>
      <c r="C1343" s="45">
        <v>1837949.4971548801</v>
      </c>
    </row>
    <row r="1344" spans="1:3" x14ac:dyDescent="0.25">
      <c r="A1344" t="s">
        <v>103</v>
      </c>
      <c r="B1344" t="s">
        <v>47</v>
      </c>
      <c r="C1344" s="45">
        <v>1684626.51076237</v>
      </c>
    </row>
    <row r="1345" spans="1:3" x14ac:dyDescent="0.25">
      <c r="A1345" t="s">
        <v>103</v>
      </c>
      <c r="B1345" t="s">
        <v>39</v>
      </c>
      <c r="C1345" s="45">
        <v>1648652.82872948</v>
      </c>
    </row>
    <row r="1346" spans="1:3" x14ac:dyDescent="0.25">
      <c r="A1346" t="s">
        <v>103</v>
      </c>
      <c r="B1346" t="s">
        <v>117</v>
      </c>
      <c r="C1346" s="45">
        <v>1570385.61160282</v>
      </c>
    </row>
    <row r="1347" spans="1:3" x14ac:dyDescent="0.25">
      <c r="A1347" t="s">
        <v>103</v>
      </c>
      <c r="B1347" t="s">
        <v>40</v>
      </c>
      <c r="C1347" s="45">
        <v>1562278.30348379</v>
      </c>
    </row>
    <row r="1348" spans="1:3" x14ac:dyDescent="0.25">
      <c r="A1348" t="s">
        <v>103</v>
      </c>
      <c r="B1348" t="s">
        <v>48</v>
      </c>
      <c r="C1348" s="45">
        <v>1552314.1003335</v>
      </c>
    </row>
    <row r="1349" spans="1:3" x14ac:dyDescent="0.25">
      <c r="A1349" t="s">
        <v>103</v>
      </c>
      <c r="B1349" t="s">
        <v>134</v>
      </c>
      <c r="C1349" s="45">
        <v>1474055.46947469</v>
      </c>
    </row>
    <row r="1350" spans="1:3" x14ac:dyDescent="0.25">
      <c r="A1350" t="s">
        <v>103</v>
      </c>
      <c r="B1350" t="s">
        <v>51</v>
      </c>
      <c r="C1350" s="45">
        <v>1400698.30214354</v>
      </c>
    </row>
    <row r="1351" spans="1:3" x14ac:dyDescent="0.25">
      <c r="A1351" t="s">
        <v>103</v>
      </c>
      <c r="B1351" t="s">
        <v>46</v>
      </c>
      <c r="C1351" s="45">
        <v>1317175.6845251501</v>
      </c>
    </row>
    <row r="1352" spans="1:3" x14ac:dyDescent="0.25">
      <c r="A1352" t="s">
        <v>103</v>
      </c>
      <c r="B1352" t="s">
        <v>54</v>
      </c>
      <c r="C1352" s="45">
        <v>1306371.05722546</v>
      </c>
    </row>
    <row r="1353" spans="1:3" x14ac:dyDescent="0.25">
      <c r="A1353" t="s">
        <v>103</v>
      </c>
      <c r="B1353" t="s">
        <v>53</v>
      </c>
      <c r="C1353" s="45">
        <v>1177495.46831982</v>
      </c>
    </row>
    <row r="1354" spans="1:3" x14ac:dyDescent="0.25">
      <c r="A1354" t="s">
        <v>103</v>
      </c>
      <c r="B1354" t="s">
        <v>56</v>
      </c>
      <c r="C1354" s="45">
        <v>1144791.19750355</v>
      </c>
    </row>
    <row r="1355" spans="1:3" x14ac:dyDescent="0.25">
      <c r="A1355" t="s">
        <v>103</v>
      </c>
      <c r="B1355" t="s">
        <v>41</v>
      </c>
      <c r="C1355" s="45">
        <v>1124800.2170616901</v>
      </c>
    </row>
    <row r="1356" spans="1:3" x14ac:dyDescent="0.25">
      <c r="A1356" t="s">
        <v>103</v>
      </c>
      <c r="B1356" t="s">
        <v>106</v>
      </c>
      <c r="C1356" s="45">
        <v>1068632.5401836401</v>
      </c>
    </row>
    <row r="1357" spans="1:3" x14ac:dyDescent="0.25">
      <c r="A1357" t="s">
        <v>103</v>
      </c>
      <c r="B1357" t="s">
        <v>124</v>
      </c>
      <c r="C1357" s="45">
        <v>1055131.4079516099</v>
      </c>
    </row>
    <row r="1358" spans="1:3" x14ac:dyDescent="0.25">
      <c r="A1358" t="s">
        <v>103</v>
      </c>
      <c r="B1358" t="s">
        <v>55</v>
      </c>
      <c r="C1358" s="45">
        <v>1054181.3620964999</v>
      </c>
    </row>
    <row r="1359" spans="1:3" x14ac:dyDescent="0.25">
      <c r="A1359" t="s">
        <v>103</v>
      </c>
      <c r="B1359" t="s">
        <v>115</v>
      </c>
      <c r="C1359" s="45">
        <v>1022103.8713545999</v>
      </c>
    </row>
    <row r="1360" spans="1:3" x14ac:dyDescent="0.25">
      <c r="A1360" t="s">
        <v>103</v>
      </c>
      <c r="B1360" t="s">
        <v>50</v>
      </c>
      <c r="C1360" s="45">
        <v>931462.52323755296</v>
      </c>
    </row>
    <row r="1361" spans="1:3" x14ac:dyDescent="0.25">
      <c r="A1361" t="s">
        <v>103</v>
      </c>
      <c r="B1361" t="s">
        <v>116</v>
      </c>
      <c r="C1361" s="45">
        <v>879221.36997007194</v>
      </c>
    </row>
    <row r="1362" spans="1:3" x14ac:dyDescent="0.25">
      <c r="A1362" t="s">
        <v>103</v>
      </c>
      <c r="B1362" t="s">
        <v>123</v>
      </c>
      <c r="C1362" s="45">
        <v>855489.02588340896</v>
      </c>
    </row>
    <row r="1363" spans="1:3" x14ac:dyDescent="0.25">
      <c r="A1363" t="s">
        <v>103</v>
      </c>
      <c r="B1363" t="s">
        <v>105</v>
      </c>
      <c r="C1363" s="45">
        <v>848781.39135735203</v>
      </c>
    </row>
    <row r="1364" spans="1:3" x14ac:dyDescent="0.25">
      <c r="A1364" t="s">
        <v>103</v>
      </c>
      <c r="B1364" t="s">
        <v>141</v>
      </c>
      <c r="C1364" s="45">
        <v>793485.40880839096</v>
      </c>
    </row>
    <row r="1365" spans="1:3" x14ac:dyDescent="0.25">
      <c r="A1365" t="s">
        <v>103</v>
      </c>
      <c r="B1365" t="s">
        <v>107</v>
      </c>
      <c r="C1365" s="45">
        <v>785517.60909986601</v>
      </c>
    </row>
    <row r="1366" spans="1:3" x14ac:dyDescent="0.25">
      <c r="A1366" t="s">
        <v>103</v>
      </c>
      <c r="B1366" t="s">
        <v>122</v>
      </c>
      <c r="C1366" s="45">
        <v>574034.89549058501</v>
      </c>
    </row>
    <row r="1367" spans="1:3" x14ac:dyDescent="0.25">
      <c r="A1367" t="s">
        <v>103</v>
      </c>
      <c r="B1367" t="s">
        <v>119</v>
      </c>
      <c r="C1367" s="45">
        <v>538594.65908629703</v>
      </c>
    </row>
    <row r="1368" spans="1:3" x14ac:dyDescent="0.25">
      <c r="A1368" t="s">
        <v>103</v>
      </c>
      <c r="B1368" t="s">
        <v>136</v>
      </c>
      <c r="C1368" s="45">
        <v>477431.23350486998</v>
      </c>
    </row>
    <row r="1369" spans="1:3" x14ac:dyDescent="0.25">
      <c r="A1369" t="s">
        <v>56</v>
      </c>
      <c r="B1369" t="s">
        <v>64</v>
      </c>
      <c r="C1369" s="45">
        <v>4164433.6402364001</v>
      </c>
    </row>
    <row r="1370" spans="1:3" x14ac:dyDescent="0.25">
      <c r="A1370" t="s">
        <v>56</v>
      </c>
      <c r="B1370" t="s">
        <v>108</v>
      </c>
      <c r="C1370" s="45">
        <v>2638527.2844641702</v>
      </c>
    </row>
    <row r="1371" spans="1:3" x14ac:dyDescent="0.25">
      <c r="A1371" t="s">
        <v>56</v>
      </c>
      <c r="B1371" t="s">
        <v>137</v>
      </c>
      <c r="C1371" s="45">
        <v>2626428.1352497698</v>
      </c>
    </row>
    <row r="1372" spans="1:3" x14ac:dyDescent="0.25">
      <c r="A1372" t="s">
        <v>56</v>
      </c>
      <c r="B1372" t="s">
        <v>29</v>
      </c>
      <c r="C1372" s="45">
        <v>1776956.1208237901</v>
      </c>
    </row>
    <row r="1373" spans="1:3" x14ac:dyDescent="0.25">
      <c r="A1373" t="s">
        <v>56</v>
      </c>
      <c r="B1373" t="s">
        <v>28</v>
      </c>
      <c r="C1373" s="45">
        <v>1750358.3539483601</v>
      </c>
    </row>
    <row r="1374" spans="1:3" x14ac:dyDescent="0.25">
      <c r="A1374" t="s">
        <v>56</v>
      </c>
      <c r="B1374" t="s">
        <v>43</v>
      </c>
      <c r="C1374" s="45">
        <v>1742951.05956696</v>
      </c>
    </row>
    <row r="1375" spans="1:3" x14ac:dyDescent="0.25">
      <c r="A1375" t="s">
        <v>56</v>
      </c>
      <c r="B1375" t="s">
        <v>119</v>
      </c>
      <c r="C1375" s="45">
        <v>1659906.07231185</v>
      </c>
    </row>
    <row r="1376" spans="1:3" x14ac:dyDescent="0.25">
      <c r="A1376" t="s">
        <v>56</v>
      </c>
      <c r="B1376" t="s">
        <v>44</v>
      </c>
      <c r="C1376" s="45">
        <v>1645258.3343721901</v>
      </c>
    </row>
    <row r="1377" spans="1:3" x14ac:dyDescent="0.25">
      <c r="A1377" t="s">
        <v>56</v>
      </c>
      <c r="B1377" t="s">
        <v>109</v>
      </c>
      <c r="C1377" s="45">
        <v>1635647.1243360899</v>
      </c>
    </row>
    <row r="1378" spans="1:3" x14ac:dyDescent="0.25">
      <c r="A1378" t="s">
        <v>56</v>
      </c>
      <c r="B1378" t="s">
        <v>30</v>
      </c>
      <c r="C1378" s="45">
        <v>1634702.38141445</v>
      </c>
    </row>
    <row r="1379" spans="1:3" x14ac:dyDescent="0.25">
      <c r="A1379" t="s">
        <v>56</v>
      </c>
      <c r="B1379" t="s">
        <v>106</v>
      </c>
      <c r="C1379" s="45">
        <v>1599207.52222681</v>
      </c>
    </row>
    <row r="1380" spans="1:3" x14ac:dyDescent="0.25">
      <c r="A1380" t="s">
        <v>56</v>
      </c>
      <c r="B1380" t="s">
        <v>136</v>
      </c>
      <c r="C1380" s="45">
        <v>1557109.0526330201</v>
      </c>
    </row>
    <row r="1381" spans="1:3" x14ac:dyDescent="0.25">
      <c r="A1381" t="s">
        <v>56</v>
      </c>
      <c r="B1381" t="s">
        <v>121</v>
      </c>
      <c r="C1381" s="45">
        <v>1554669.4317938599</v>
      </c>
    </row>
    <row r="1382" spans="1:3" x14ac:dyDescent="0.25">
      <c r="A1382" t="s">
        <v>56</v>
      </c>
      <c r="B1382" t="s">
        <v>33</v>
      </c>
      <c r="C1382" s="45">
        <v>1517620.3544513299</v>
      </c>
    </row>
    <row r="1383" spans="1:3" x14ac:dyDescent="0.25">
      <c r="A1383" t="s">
        <v>56</v>
      </c>
      <c r="B1383" t="s">
        <v>105</v>
      </c>
      <c r="C1383" s="45">
        <v>1441631.1680972499</v>
      </c>
    </row>
    <row r="1384" spans="1:3" x14ac:dyDescent="0.25">
      <c r="A1384" t="s">
        <v>56</v>
      </c>
      <c r="B1384" t="s">
        <v>55</v>
      </c>
      <c r="C1384" s="45">
        <v>1294602.1914568499</v>
      </c>
    </row>
    <row r="1385" spans="1:3" x14ac:dyDescent="0.25">
      <c r="A1385" t="s">
        <v>56</v>
      </c>
      <c r="B1385" t="s">
        <v>42</v>
      </c>
      <c r="C1385" s="45">
        <v>1287656.85898575</v>
      </c>
    </row>
    <row r="1386" spans="1:3" x14ac:dyDescent="0.25">
      <c r="A1386" t="s">
        <v>56</v>
      </c>
      <c r="B1386" t="s">
        <v>45</v>
      </c>
      <c r="C1386" s="45">
        <v>1285573.4146682599</v>
      </c>
    </row>
    <row r="1387" spans="1:3" x14ac:dyDescent="0.25">
      <c r="A1387" t="s">
        <v>56</v>
      </c>
      <c r="B1387" t="s">
        <v>54</v>
      </c>
      <c r="C1387" s="45">
        <v>1246239.4861399999</v>
      </c>
    </row>
    <row r="1388" spans="1:3" x14ac:dyDescent="0.25">
      <c r="A1388" t="s">
        <v>56</v>
      </c>
      <c r="B1388" t="s">
        <v>47</v>
      </c>
      <c r="C1388" s="45">
        <v>1220215.2665917201</v>
      </c>
    </row>
    <row r="1389" spans="1:3" x14ac:dyDescent="0.25">
      <c r="A1389" t="s">
        <v>56</v>
      </c>
      <c r="B1389" t="s">
        <v>107</v>
      </c>
      <c r="C1389" s="45">
        <v>1208880.1373364399</v>
      </c>
    </row>
    <row r="1390" spans="1:3" x14ac:dyDescent="0.25">
      <c r="A1390" t="s">
        <v>56</v>
      </c>
      <c r="B1390" t="s">
        <v>48</v>
      </c>
      <c r="C1390" s="45">
        <v>1171853.95919887</v>
      </c>
    </row>
    <row r="1391" spans="1:3" x14ac:dyDescent="0.25">
      <c r="A1391" t="s">
        <v>56</v>
      </c>
      <c r="B1391" t="s">
        <v>37</v>
      </c>
      <c r="C1391" s="45">
        <v>1167967.6946666499</v>
      </c>
    </row>
    <row r="1392" spans="1:3" x14ac:dyDescent="0.25">
      <c r="A1392" t="s">
        <v>56</v>
      </c>
      <c r="B1392" t="s">
        <v>51</v>
      </c>
      <c r="C1392" s="45">
        <v>1166796.73589447</v>
      </c>
    </row>
    <row r="1393" spans="1:3" x14ac:dyDescent="0.25">
      <c r="A1393" t="s">
        <v>56</v>
      </c>
      <c r="B1393" t="s">
        <v>103</v>
      </c>
      <c r="C1393" s="45">
        <v>1144791.19750355</v>
      </c>
    </row>
    <row r="1394" spans="1:3" x14ac:dyDescent="0.25">
      <c r="A1394" t="s">
        <v>56</v>
      </c>
      <c r="B1394" t="s">
        <v>65</v>
      </c>
      <c r="C1394" s="45">
        <v>1141991.5335977799</v>
      </c>
    </row>
    <row r="1395" spans="1:3" x14ac:dyDescent="0.25">
      <c r="A1395" t="s">
        <v>56</v>
      </c>
      <c r="B1395" t="s">
        <v>53</v>
      </c>
      <c r="C1395" s="45">
        <v>1119038.06879485</v>
      </c>
    </row>
    <row r="1396" spans="1:3" x14ac:dyDescent="0.25">
      <c r="A1396" t="s">
        <v>56</v>
      </c>
      <c r="B1396" t="s">
        <v>46</v>
      </c>
      <c r="C1396" s="45">
        <v>981961.20018673199</v>
      </c>
    </row>
    <row r="1397" spans="1:3" x14ac:dyDescent="0.25">
      <c r="A1397" t="s">
        <v>56</v>
      </c>
      <c r="B1397" t="s">
        <v>66</v>
      </c>
      <c r="C1397" s="45">
        <v>975262.07200146106</v>
      </c>
    </row>
    <row r="1398" spans="1:3" x14ac:dyDescent="0.25">
      <c r="A1398" t="s">
        <v>56</v>
      </c>
      <c r="B1398" t="s">
        <v>32</v>
      </c>
      <c r="C1398" s="45">
        <v>917209.60669195605</v>
      </c>
    </row>
    <row r="1399" spans="1:3" x14ac:dyDescent="0.25">
      <c r="A1399" t="s">
        <v>56</v>
      </c>
      <c r="B1399" t="s">
        <v>40</v>
      </c>
      <c r="C1399" s="45">
        <v>915620.33521911397</v>
      </c>
    </row>
    <row r="1400" spans="1:3" x14ac:dyDescent="0.25">
      <c r="A1400" t="s">
        <v>56</v>
      </c>
      <c r="B1400" t="s">
        <v>39</v>
      </c>
      <c r="C1400" s="45">
        <v>874276.07074242702</v>
      </c>
    </row>
    <row r="1401" spans="1:3" x14ac:dyDescent="0.25">
      <c r="A1401" t="s">
        <v>56</v>
      </c>
      <c r="B1401" t="s">
        <v>67</v>
      </c>
      <c r="C1401" s="45">
        <v>870865.31787976401</v>
      </c>
    </row>
    <row r="1402" spans="1:3" x14ac:dyDescent="0.25">
      <c r="A1402" t="s">
        <v>56</v>
      </c>
      <c r="B1402" t="s">
        <v>50</v>
      </c>
      <c r="C1402" s="45">
        <v>842843.44432858203</v>
      </c>
    </row>
    <row r="1403" spans="1:3" x14ac:dyDescent="0.25">
      <c r="A1403" t="s">
        <v>56</v>
      </c>
      <c r="B1403" t="s">
        <v>41</v>
      </c>
      <c r="C1403" s="45">
        <v>598371.258622778</v>
      </c>
    </row>
    <row r="1404" spans="1:3" x14ac:dyDescent="0.25">
      <c r="A1404" t="s">
        <v>56</v>
      </c>
      <c r="B1404" t="s">
        <v>68</v>
      </c>
      <c r="C1404" s="45">
        <v>556341.121664493</v>
      </c>
    </row>
    <row r="1405" spans="1:3" x14ac:dyDescent="0.25">
      <c r="A1405" t="s">
        <v>56</v>
      </c>
      <c r="B1405" t="s">
        <v>124</v>
      </c>
      <c r="C1405" s="45">
        <v>296788.67711892899</v>
      </c>
    </row>
    <row r="1406" spans="1:3" x14ac:dyDescent="0.25">
      <c r="A1406" t="s">
        <v>26</v>
      </c>
      <c r="B1406" t="s">
        <v>44</v>
      </c>
      <c r="C1406" s="45">
        <v>1673837.6714381</v>
      </c>
    </row>
    <row r="1407" spans="1:3" x14ac:dyDescent="0.25">
      <c r="A1407" t="s">
        <v>26</v>
      </c>
      <c r="B1407" t="s">
        <v>52</v>
      </c>
      <c r="C1407" s="45">
        <v>1672931.5316143199</v>
      </c>
    </row>
    <row r="1408" spans="1:3" x14ac:dyDescent="0.25">
      <c r="A1408" t="s">
        <v>26</v>
      </c>
      <c r="B1408" t="s">
        <v>49</v>
      </c>
      <c r="C1408" s="45">
        <v>1549513.76402386</v>
      </c>
    </row>
    <row r="1409" spans="1:3" x14ac:dyDescent="0.25">
      <c r="A1409" t="s">
        <v>26</v>
      </c>
      <c r="B1409" t="s">
        <v>32</v>
      </c>
      <c r="C1409" s="45">
        <v>1502629.4206435999</v>
      </c>
    </row>
    <row r="1410" spans="1:3" x14ac:dyDescent="0.25">
      <c r="A1410" t="s">
        <v>26</v>
      </c>
      <c r="B1410" t="s">
        <v>27</v>
      </c>
      <c r="C1410" s="45">
        <v>1492311.0247683299</v>
      </c>
    </row>
    <row r="1411" spans="1:3" x14ac:dyDescent="0.25">
      <c r="A1411" t="s">
        <v>26</v>
      </c>
      <c r="B1411" t="s">
        <v>147</v>
      </c>
      <c r="C1411" s="45">
        <v>1488133.4684488501</v>
      </c>
    </row>
    <row r="1412" spans="1:3" x14ac:dyDescent="0.25">
      <c r="A1412" t="s">
        <v>26</v>
      </c>
      <c r="B1412" t="s">
        <v>29</v>
      </c>
      <c r="C1412" s="45">
        <v>1485183.2458255701</v>
      </c>
    </row>
    <row r="1413" spans="1:3" x14ac:dyDescent="0.25">
      <c r="A1413" t="s">
        <v>26</v>
      </c>
      <c r="B1413" t="s">
        <v>42</v>
      </c>
      <c r="C1413" s="45">
        <v>1399017.3033453</v>
      </c>
    </row>
    <row r="1414" spans="1:3" x14ac:dyDescent="0.25">
      <c r="A1414" t="s">
        <v>26</v>
      </c>
      <c r="B1414" t="s">
        <v>113</v>
      </c>
      <c r="C1414" s="45">
        <v>1380370.90968832</v>
      </c>
    </row>
    <row r="1415" spans="1:3" x14ac:dyDescent="0.25">
      <c r="A1415" t="s">
        <v>26</v>
      </c>
      <c r="B1415" t="s">
        <v>37</v>
      </c>
      <c r="C1415" s="45">
        <v>1341375.7744945199</v>
      </c>
    </row>
    <row r="1416" spans="1:3" x14ac:dyDescent="0.25">
      <c r="A1416" t="s">
        <v>26</v>
      </c>
      <c r="B1416" t="s">
        <v>104</v>
      </c>
      <c r="C1416" s="45">
        <v>1332353.9497112101</v>
      </c>
    </row>
    <row r="1417" spans="1:3" x14ac:dyDescent="0.25">
      <c r="A1417" t="s">
        <v>26</v>
      </c>
      <c r="B1417" t="s">
        <v>109</v>
      </c>
      <c r="C1417" s="45">
        <v>1173535.0668236299</v>
      </c>
    </row>
    <row r="1418" spans="1:3" x14ac:dyDescent="0.25">
      <c r="A1418" t="s">
        <v>26</v>
      </c>
      <c r="B1418" t="s">
        <v>43</v>
      </c>
      <c r="C1418" s="45">
        <v>1134763.31056603</v>
      </c>
    </row>
    <row r="1419" spans="1:3" x14ac:dyDescent="0.25">
      <c r="A1419" t="s">
        <v>26</v>
      </c>
      <c r="B1419" t="s">
        <v>33</v>
      </c>
      <c r="C1419" s="45">
        <v>959530.68808902404</v>
      </c>
    </row>
    <row r="1420" spans="1:3" x14ac:dyDescent="0.25">
      <c r="A1420" t="s">
        <v>26</v>
      </c>
      <c r="B1420" t="s">
        <v>146</v>
      </c>
      <c r="C1420" s="45">
        <v>911514.01326431695</v>
      </c>
    </row>
    <row r="1421" spans="1:3" x14ac:dyDescent="0.25">
      <c r="A1421" t="s">
        <v>26</v>
      </c>
      <c r="B1421" t="s">
        <v>30</v>
      </c>
      <c r="C1421" s="45">
        <v>850090.03943214496</v>
      </c>
    </row>
    <row r="1422" spans="1:3" x14ac:dyDescent="0.25">
      <c r="A1422" t="s">
        <v>26</v>
      </c>
      <c r="B1422" t="s">
        <v>38</v>
      </c>
      <c r="C1422" s="45">
        <v>785885.69114541798</v>
      </c>
    </row>
    <row r="1423" spans="1:3" x14ac:dyDescent="0.25">
      <c r="A1423" t="s">
        <v>26</v>
      </c>
      <c r="B1423" t="s">
        <v>35</v>
      </c>
      <c r="C1423" s="45">
        <v>645593.59804180195</v>
      </c>
    </row>
    <row r="1424" spans="1:3" x14ac:dyDescent="0.25">
      <c r="A1424" t="s">
        <v>26</v>
      </c>
      <c r="B1424" t="s">
        <v>34</v>
      </c>
      <c r="C1424" s="45">
        <v>604031.08572155703</v>
      </c>
    </row>
    <row r="1425" spans="1:3" x14ac:dyDescent="0.25">
      <c r="A1425" t="s">
        <v>26</v>
      </c>
      <c r="B1425" t="s">
        <v>36</v>
      </c>
      <c r="C1425" s="72">
        <v>600000</v>
      </c>
    </row>
    <row r="1426" spans="1:3" x14ac:dyDescent="0.25">
      <c r="A1426" t="s">
        <v>26</v>
      </c>
      <c r="B1426" t="s">
        <v>133</v>
      </c>
      <c r="C1426" s="45">
        <v>551931.76787529199</v>
      </c>
    </row>
    <row r="1427" spans="1:3" x14ac:dyDescent="0.25">
      <c r="A1427" t="s">
        <v>26</v>
      </c>
      <c r="B1427" t="s">
        <v>132</v>
      </c>
      <c r="C1427" s="45">
        <v>520043.50302237598</v>
      </c>
    </row>
    <row r="1428" spans="1:3" x14ac:dyDescent="0.25">
      <c r="A1428" t="s">
        <v>26</v>
      </c>
      <c r="B1428" t="s">
        <v>31</v>
      </c>
      <c r="C1428" s="45">
        <v>363852.93099165801</v>
      </c>
    </row>
    <row r="1429" spans="1:3" x14ac:dyDescent="0.25">
      <c r="A1429" t="s">
        <v>26</v>
      </c>
      <c r="B1429" t="s">
        <v>140</v>
      </c>
      <c r="C1429" s="45">
        <v>107822.23353158899</v>
      </c>
    </row>
    <row r="1430" spans="1:3" x14ac:dyDescent="0.25">
      <c r="A1430" t="s">
        <v>120</v>
      </c>
      <c r="B1430" t="s">
        <v>126</v>
      </c>
      <c r="C1430" s="45">
        <v>1760662.78841632</v>
      </c>
    </row>
    <row r="1431" spans="1:3" x14ac:dyDescent="0.25">
      <c r="A1431" t="s">
        <v>120</v>
      </c>
      <c r="B1431" t="s">
        <v>127</v>
      </c>
      <c r="C1431" s="45">
        <v>1711393.1305831601</v>
      </c>
    </row>
    <row r="1432" spans="1:3" x14ac:dyDescent="0.25">
      <c r="A1432" t="s">
        <v>120</v>
      </c>
      <c r="B1432" t="s">
        <v>49</v>
      </c>
      <c r="C1432" s="45">
        <v>1373821.17682523</v>
      </c>
    </row>
    <row r="1433" spans="1:3" x14ac:dyDescent="0.25">
      <c r="A1433" t="s">
        <v>120</v>
      </c>
      <c r="B1433" t="s">
        <v>36</v>
      </c>
      <c r="C1433" s="45">
        <v>1273526.1060065201</v>
      </c>
    </row>
    <row r="1434" spans="1:3" x14ac:dyDescent="0.25">
      <c r="A1434" t="s">
        <v>120</v>
      </c>
      <c r="B1434" t="s">
        <v>32</v>
      </c>
      <c r="C1434" s="45">
        <v>1258344.3637258401</v>
      </c>
    </row>
    <row r="1435" spans="1:3" x14ac:dyDescent="0.25">
      <c r="A1435" t="s">
        <v>120</v>
      </c>
      <c r="B1435" t="s">
        <v>35</v>
      </c>
      <c r="C1435" s="45">
        <v>1155649.7258176401</v>
      </c>
    </row>
    <row r="1436" spans="1:3" x14ac:dyDescent="0.25">
      <c r="A1436" t="s">
        <v>120</v>
      </c>
      <c r="B1436" t="s">
        <v>41</v>
      </c>
      <c r="C1436" s="45">
        <v>1092565.6559951799</v>
      </c>
    </row>
    <row r="1437" spans="1:3" x14ac:dyDescent="0.25">
      <c r="A1437" t="s">
        <v>120</v>
      </c>
      <c r="B1437" t="s">
        <v>50</v>
      </c>
      <c r="C1437" s="45">
        <v>1048184.77944939</v>
      </c>
    </row>
    <row r="1438" spans="1:3" x14ac:dyDescent="0.25">
      <c r="A1438" t="s">
        <v>120</v>
      </c>
      <c r="B1438" t="s">
        <v>33</v>
      </c>
      <c r="C1438" s="45">
        <v>1048121.44115702</v>
      </c>
    </row>
    <row r="1439" spans="1:3" x14ac:dyDescent="0.25">
      <c r="A1439" t="s">
        <v>120</v>
      </c>
      <c r="B1439" t="s">
        <v>38</v>
      </c>
      <c r="C1439" s="45">
        <v>1019009.125754</v>
      </c>
    </row>
    <row r="1440" spans="1:3" x14ac:dyDescent="0.25">
      <c r="A1440" t="s">
        <v>120</v>
      </c>
      <c r="B1440" t="s">
        <v>39</v>
      </c>
      <c r="C1440" s="45">
        <v>938876.27608282503</v>
      </c>
    </row>
    <row r="1441" spans="1:3" x14ac:dyDescent="0.25">
      <c r="A1441" t="s">
        <v>120</v>
      </c>
      <c r="B1441" t="s">
        <v>55</v>
      </c>
      <c r="C1441" s="45">
        <v>933656.30152565101</v>
      </c>
    </row>
    <row r="1442" spans="1:3" x14ac:dyDescent="0.25">
      <c r="A1442" t="s">
        <v>120</v>
      </c>
      <c r="B1442" t="s">
        <v>104</v>
      </c>
      <c r="C1442" s="45">
        <v>912190.09540189803</v>
      </c>
    </row>
    <row r="1443" spans="1:3" x14ac:dyDescent="0.25">
      <c r="A1443" t="s">
        <v>120</v>
      </c>
      <c r="B1443" t="s">
        <v>37</v>
      </c>
      <c r="C1443" s="45">
        <v>907741.69107407797</v>
      </c>
    </row>
    <row r="1444" spans="1:3" x14ac:dyDescent="0.25">
      <c r="A1444" t="s">
        <v>120</v>
      </c>
      <c r="B1444" t="s">
        <v>125</v>
      </c>
      <c r="C1444" s="45">
        <v>892187.77177525603</v>
      </c>
    </row>
    <row r="1445" spans="1:3" x14ac:dyDescent="0.25">
      <c r="A1445" t="s">
        <v>120</v>
      </c>
      <c r="B1445" t="s">
        <v>40</v>
      </c>
      <c r="C1445" s="45">
        <v>805923.58433169103</v>
      </c>
    </row>
    <row r="1446" spans="1:3" x14ac:dyDescent="0.25">
      <c r="A1446" t="s">
        <v>120</v>
      </c>
      <c r="B1446" t="s">
        <v>53</v>
      </c>
      <c r="C1446" s="45">
        <v>759101.40113975003</v>
      </c>
    </row>
    <row r="1447" spans="1:3" x14ac:dyDescent="0.25">
      <c r="A1447" t="s">
        <v>120</v>
      </c>
      <c r="B1447" t="s">
        <v>46</v>
      </c>
      <c r="C1447" s="45">
        <v>715434.65612046595</v>
      </c>
    </row>
    <row r="1448" spans="1:3" x14ac:dyDescent="0.25">
      <c r="A1448" t="s">
        <v>120</v>
      </c>
      <c r="B1448" t="s">
        <v>135</v>
      </c>
      <c r="C1448" s="45">
        <v>671675.83428253699</v>
      </c>
    </row>
    <row r="1449" spans="1:3" x14ac:dyDescent="0.25">
      <c r="A1449" t="s">
        <v>120</v>
      </c>
      <c r="B1449" t="s">
        <v>42</v>
      </c>
      <c r="C1449" s="45">
        <v>654782.58207879204</v>
      </c>
    </row>
    <row r="1450" spans="1:3" x14ac:dyDescent="0.25">
      <c r="A1450" t="s">
        <v>120</v>
      </c>
      <c r="B1450" t="s">
        <v>43</v>
      </c>
      <c r="C1450" s="45">
        <v>654725.40453547705</v>
      </c>
    </row>
    <row r="1451" spans="1:3" x14ac:dyDescent="0.25">
      <c r="A1451" t="s">
        <v>120</v>
      </c>
      <c r="B1451" t="s">
        <v>109</v>
      </c>
      <c r="C1451" s="45">
        <v>640299.30912724999</v>
      </c>
    </row>
    <row r="1452" spans="1:3" x14ac:dyDescent="0.25">
      <c r="A1452" t="s">
        <v>120</v>
      </c>
      <c r="B1452" t="s">
        <v>54</v>
      </c>
      <c r="C1452" s="45">
        <v>629644.05227060895</v>
      </c>
    </row>
    <row r="1453" spans="1:3" x14ac:dyDescent="0.25">
      <c r="A1453" t="s">
        <v>120</v>
      </c>
      <c r="B1453" t="s">
        <v>51</v>
      </c>
      <c r="C1453" s="45">
        <v>560849.64920063398</v>
      </c>
    </row>
    <row r="1454" spans="1:3" x14ac:dyDescent="0.25">
      <c r="A1454" t="s">
        <v>120</v>
      </c>
      <c r="B1454" t="s">
        <v>45</v>
      </c>
      <c r="C1454" s="45">
        <v>512390.80232413602</v>
      </c>
    </row>
    <row r="1455" spans="1:3" x14ac:dyDescent="0.25">
      <c r="A1455" t="s">
        <v>120</v>
      </c>
      <c r="B1455" t="s">
        <v>48</v>
      </c>
      <c r="C1455" s="45">
        <v>499106.31138580199</v>
      </c>
    </row>
    <row r="1456" spans="1:3" x14ac:dyDescent="0.25">
      <c r="A1456" t="s">
        <v>120</v>
      </c>
      <c r="B1456" t="s">
        <v>47</v>
      </c>
      <c r="C1456" s="45">
        <v>474500.224977359</v>
      </c>
    </row>
    <row r="1457" spans="1:3" x14ac:dyDescent="0.25">
      <c r="A1457" t="s">
        <v>120</v>
      </c>
      <c r="B1457" t="s">
        <v>113</v>
      </c>
      <c r="C1457" s="45">
        <v>473596.188821972</v>
      </c>
    </row>
    <row r="1458" spans="1:3" x14ac:dyDescent="0.25">
      <c r="A1458" t="s">
        <v>120</v>
      </c>
      <c r="B1458" t="s">
        <v>121</v>
      </c>
      <c r="C1458" s="45">
        <v>237776.52437343201</v>
      </c>
    </row>
    <row r="1459" spans="1:3" x14ac:dyDescent="0.25">
      <c r="A1459" t="s">
        <v>120</v>
      </c>
      <c r="B1459" t="s">
        <v>44</v>
      </c>
      <c r="C1459" s="45">
        <v>116867.90146770699</v>
      </c>
    </row>
  </sheetData>
  <autoFilter ref="A1:C1459" xr:uid="{00000000-0009-0000-0000-000006000000}">
    <sortState ref="A2:C1459">
      <sortCondition ref="A1:A1459"/>
    </sortState>
  </autoFilter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0"/>
  <dimension ref="A1:B1"/>
  <sheetViews>
    <sheetView workbookViewId="0">
      <selection activeCell="G46" sqref="G46"/>
    </sheetView>
  </sheetViews>
  <sheetFormatPr baseColWidth="10" defaultColWidth="11.44140625" defaultRowHeight="13.2" x14ac:dyDescent="0.25"/>
  <cols>
    <col min="1" max="1" width="14.44140625" bestFit="1" customWidth="1"/>
  </cols>
  <sheetData>
    <row r="1" spans="1:2" x14ac:dyDescent="0.25">
      <c r="A1" s="47">
        <v>1000</v>
      </c>
      <c r="B1" s="20" t="s">
        <v>131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2:D5"/>
  <sheetViews>
    <sheetView tabSelected="1" workbookViewId="0">
      <selection activeCell="H6" sqref="H6"/>
    </sheetView>
  </sheetViews>
  <sheetFormatPr baseColWidth="10" defaultColWidth="11.44140625" defaultRowHeight="13.2" x14ac:dyDescent="0.25"/>
  <cols>
    <col min="1" max="1" width="26.5546875" bestFit="1" customWidth="1"/>
  </cols>
  <sheetData>
    <row r="2" spans="1:4" x14ac:dyDescent="0.25">
      <c r="A2" s="25" t="s">
        <v>179</v>
      </c>
      <c r="B2" s="21">
        <v>0.08</v>
      </c>
      <c r="D2" s="21"/>
    </row>
    <row r="3" spans="1:4" x14ac:dyDescent="0.25">
      <c r="A3" s="25" t="s">
        <v>180</v>
      </c>
      <c r="B3" s="48">
        <v>0.02</v>
      </c>
      <c r="D3" s="48"/>
    </row>
    <row r="4" spans="1:4" x14ac:dyDescent="0.25">
      <c r="A4" s="4"/>
      <c r="B4" s="1"/>
    </row>
    <row r="5" spans="1:4" x14ac:dyDescent="0.25">
      <c r="A5" s="4"/>
      <c r="B5" s="1"/>
    </row>
  </sheetData>
  <phoneticPr fontId="7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Years</vt:lpstr>
      <vt:lpstr>Fuels</vt:lpstr>
      <vt:lpstr>Technologies</vt:lpstr>
      <vt:lpstr>Country</vt:lpstr>
      <vt:lpstr>CountryToGrid</vt:lpstr>
      <vt:lpstr>HVDC</vt:lpstr>
      <vt:lpstr>Country_Distances</vt:lpstr>
      <vt:lpstr>Line_expansion_cost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Kunz</dc:creator>
  <cp:lastModifiedBy>Richard</cp:lastModifiedBy>
  <dcterms:created xsi:type="dcterms:W3CDTF">2010-10-18T17:34:00Z</dcterms:created>
  <dcterms:modified xsi:type="dcterms:W3CDTF">2018-09-13T10:05:16Z</dcterms:modified>
</cp:coreProperties>
</file>