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0470D4-8A5B-438B-9980-DD082DEE52D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H10" i="1"/>
  <c r="H9" i="1"/>
  <c r="E10" i="1"/>
  <c r="E9" i="1"/>
  <c r="F10" i="1" l="1"/>
  <c r="F9" i="1"/>
  <c r="C10" i="1"/>
  <c r="C9" i="1"/>
</calcChain>
</file>

<file path=xl/sharedStrings.xml><?xml version="1.0" encoding="utf-8"?>
<sst xmlns="http://schemas.openxmlformats.org/spreadsheetml/2006/main" count="30" uniqueCount="26">
  <si>
    <t xml:space="preserve">Technology    	</t>
  </si>
  <si>
    <t>Type</t>
  </si>
  <si>
    <t>InvestmentCost[EUR/kW]</t>
  </si>
  <si>
    <t>InvestmentCost[EUR/MW]</t>
  </si>
  <si>
    <t>FOMCost[EUR/kWa]</t>
  </si>
  <si>
    <t>FOMCost[EUR/MWa]</t>
  </si>
  <si>
    <t>Lifetime[a]</t>
  </si>
  <si>
    <t>AnnuityInv[EUR/MWa]</t>
  </si>
  <si>
    <t>AnnuityTot[EUR/MWa]</t>
  </si>
  <si>
    <t>MC[EUR/MWhTh]</t>
  </si>
  <si>
    <t>eta</t>
  </si>
  <si>
    <t xml:space="preserve">Pumped Storage  </t>
  </si>
  <si>
    <t>disp</t>
  </si>
  <si>
    <t xml:space="preserve"> 0.76			</t>
  </si>
  <si>
    <t xml:space="preserve">Battery Storage </t>
  </si>
  <si>
    <t xml:space="preserve"> 0.9			</t>
  </si>
  <si>
    <t>New Annuities seperated in Power and Energy</t>
  </si>
  <si>
    <t>Technology</t>
  </si>
  <si>
    <t>PumpedStor</t>
  </si>
  <si>
    <t>BatteryStor</t>
  </si>
  <si>
    <t>InvestmentCost[EUR/kWh]</t>
  </si>
  <si>
    <t>InvestmentCost[EUR/MWh]</t>
  </si>
  <si>
    <t>annuity_oc_power[€/MWa]</t>
  </si>
  <si>
    <t>annuity_oc_energy[€/MWha]</t>
  </si>
  <si>
    <t>I</t>
  </si>
  <si>
    <t>FOMCost[EUR/MW(h)a]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</si>
</sst>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H20" sqref="H20"/>
    </sheetView>
  </sheetViews>
  <sheetFormatPr baseColWidth="10" defaultColWidth="8.88671875" defaultRowHeight="14.4" x14ac:dyDescent="0.3"/>
  <cols>
    <col min="1" max="1" width="10.88671875" bestFit="1" customWidth="1"/>
    <col min="2" max="2" width="22.21875" bestFit="1" customWidth="1"/>
    <col min="3" max="3" width="23" bestFit="1" customWidth="1"/>
    <col min="4" max="4" width="23.21875" bestFit="1" customWidth="1"/>
    <col min="5" max="5" width="20" bestFit="1" customWidth="1"/>
    <col min="6" max="6" width="24" bestFit="1" customWidth="1"/>
    <col min="7" max="7" width="10" bestFit="1" customWidth="1"/>
    <col min="8" max="8" width="24" bestFit="1" customWidth="1"/>
    <col min="9" max="9" width="25.21875" bestFit="1" customWidth="1"/>
    <col min="10" max="10" width="15.77734375" bestFit="1" customWidth="1"/>
    <col min="11" max="11" width="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1237</v>
      </c>
      <c r="D2">
        <v>1237000</v>
      </c>
      <c r="E2">
        <v>12</v>
      </c>
      <c r="F2">
        <v>12000</v>
      </c>
      <c r="G2">
        <v>60</v>
      </c>
      <c r="H2" s="2">
        <v>65348.464260000001</v>
      </c>
      <c r="I2" s="2">
        <v>77348.464259999993</v>
      </c>
      <c r="J2">
        <v>0</v>
      </c>
      <c r="K2" t="s">
        <v>13</v>
      </c>
    </row>
    <row r="3" spans="1:11" x14ac:dyDescent="0.3">
      <c r="A3" t="s">
        <v>14</v>
      </c>
      <c r="B3" t="s">
        <v>12</v>
      </c>
      <c r="C3">
        <v>750</v>
      </c>
      <c r="D3">
        <v>750000</v>
      </c>
      <c r="E3">
        <v>10</v>
      </c>
      <c r="F3">
        <v>10000</v>
      </c>
      <c r="G3">
        <v>20</v>
      </c>
      <c r="H3" s="2">
        <v>60181.940390000003</v>
      </c>
      <c r="I3" s="2">
        <v>70181.940390000003</v>
      </c>
      <c r="J3">
        <v>0</v>
      </c>
      <c r="K3" t="s">
        <v>15</v>
      </c>
    </row>
    <row r="6" spans="1:11" x14ac:dyDescent="0.3">
      <c r="B6" t="s">
        <v>16</v>
      </c>
    </row>
    <row r="8" spans="1:11" x14ac:dyDescent="0.3">
      <c r="A8" t="s">
        <v>17</v>
      </c>
      <c r="B8" s="1" t="s">
        <v>2</v>
      </c>
      <c r="C8" s="1" t="s">
        <v>3</v>
      </c>
      <c r="D8" s="1" t="s">
        <v>20</v>
      </c>
      <c r="E8" t="s">
        <v>25</v>
      </c>
      <c r="F8" s="1" t="s">
        <v>21</v>
      </c>
      <c r="G8" s="1" t="s">
        <v>6</v>
      </c>
      <c r="H8" s="1" t="s">
        <v>22</v>
      </c>
      <c r="I8" t="s">
        <v>23</v>
      </c>
    </row>
    <row r="9" spans="1:11" x14ac:dyDescent="0.3">
      <c r="A9" t="s">
        <v>18</v>
      </c>
      <c r="B9" s="1">
        <v>1220</v>
      </c>
      <c r="C9" s="1">
        <f>B9*1000</f>
        <v>1220000</v>
      </c>
      <c r="D9" s="1">
        <v>10</v>
      </c>
      <c r="E9">
        <f>1000*12</f>
        <v>12000</v>
      </c>
      <c r="F9" s="1">
        <f>D9*1000</f>
        <v>10000</v>
      </c>
      <c r="G9" s="1">
        <v>60</v>
      </c>
      <c r="H9" s="2">
        <f>(((1+B12)^G9*B12)/((1+B12)^G9-1))*C9+E9</f>
        <v>76450.385123235697</v>
      </c>
      <c r="I9" s="2">
        <f>(((1+B12)^G9)/((1+B12)^G9-1))*F9+E9</f>
        <v>22565.636905448475</v>
      </c>
    </row>
    <row r="10" spans="1:11" x14ac:dyDescent="0.3">
      <c r="A10" t="s">
        <v>19</v>
      </c>
      <c r="B10" s="1">
        <v>131</v>
      </c>
      <c r="C10" s="1">
        <f>B10*1000</f>
        <v>131000</v>
      </c>
      <c r="D10" s="1">
        <v>450</v>
      </c>
      <c r="E10">
        <f>1000*10</f>
        <v>10000</v>
      </c>
      <c r="F10" s="1">
        <f>D10*1000</f>
        <v>450000</v>
      </c>
      <c r="G10" s="1">
        <v>20</v>
      </c>
      <c r="H10" s="2">
        <f>(((1+B13)^G10*B13)/((1+B13)^G10-1))*C10+E10</f>
        <v>20511.778921980564</v>
      </c>
      <c r="I10" s="2">
        <f>(((1+B13)^G10)/((1+B13)^G10-1))*F10+E10</f>
        <v>732183.28471622174</v>
      </c>
    </row>
    <row r="12" spans="1:11" x14ac:dyDescent="0.3">
      <c r="A12" t="s">
        <v>24</v>
      </c>
      <c r="B12">
        <v>0.05</v>
      </c>
    </row>
    <row r="13" spans="1:11" x14ac:dyDescent="0.3">
      <c r="B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2018-09-25T13:06:05Z</dcterms:modified>
</cp:coreProperties>
</file>