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10344"/>
  </bookViews>
  <sheets>
    <sheet name="Calc1" sheetId="1" r:id="rId1"/>
    <sheet name="Calc2" sheetId="2" r:id="rId2"/>
    <sheet name="Param" sheetId="3" r:id="rId3"/>
  </sheets>
  <definedNames>
    <definedName name="a">Calc1!$D$26</definedName>
    <definedName name="b">Calc1!$A$27</definedName>
    <definedName name="cc">Calc1!$D$29</definedName>
    <definedName name="distance1">Calc1!$D$9</definedName>
    <definedName name="distance2">Calc2!$D$9</definedName>
    <definedName name="height1">Calc1!$B$12</definedName>
    <definedName name="height2">Calc2!$B$12</definedName>
    <definedName name="knots2ftmin">Param!$B$3</definedName>
    <definedName name="nm2ft">Param!$B$4</definedName>
    <definedName name="speed1">Calc1!$D$10</definedName>
    <definedName name="speed2">Calc2!$D$10</definedName>
    <definedName name="time1">Calc1!$B$15</definedName>
    <definedName name="time2">Calc2!$B$15</definedName>
  </definedNames>
  <calcPr calcId="144525"/>
</workbook>
</file>

<file path=xl/calcChain.xml><?xml version="1.0" encoding="utf-8"?>
<calcChain xmlns="http://schemas.openxmlformats.org/spreadsheetml/2006/main">
  <c r="B19" i="2" l="1"/>
  <c r="B18" i="2"/>
  <c r="D29" i="1"/>
  <c r="B15" i="2"/>
  <c r="B16" i="2" s="1"/>
  <c r="B15" i="1"/>
  <c r="B12" i="2"/>
  <c r="B12" i="1"/>
  <c r="A27" i="1" l="1"/>
  <c r="D26" i="1" s="1"/>
  <c r="B19" i="1" s="1"/>
  <c r="B16" i="1"/>
  <c r="D33" i="1" l="1"/>
  <c r="D32" i="1"/>
  <c r="E32" i="1" s="1"/>
  <c r="E33" i="1" l="1"/>
  <c r="B18" i="1"/>
</calcChain>
</file>

<file path=xl/sharedStrings.xml><?xml version="1.0" encoding="utf-8"?>
<sst xmlns="http://schemas.openxmlformats.org/spreadsheetml/2006/main" count="49" uniqueCount="26">
  <si>
    <t>knots2ftmin</t>
  </si>
  <si>
    <t>nm2ft</t>
  </si>
  <si>
    <t>ft</t>
  </si>
  <si>
    <t>nm</t>
  </si>
  <si>
    <t>distance</t>
  </si>
  <si>
    <t>knots</t>
  </si>
  <si>
    <t>height</t>
  </si>
  <si>
    <t>min</t>
  </si>
  <si>
    <t>ft/min</t>
  </si>
  <si>
    <t>Calculate descend rate</t>
  </si>
  <si>
    <t>Parameters</t>
  </si>
  <si>
    <t>knots = 1nm/h</t>
  </si>
  <si>
    <t>speed (average)</t>
  </si>
  <si>
    <t>b</t>
  </si>
  <si>
    <t>c</t>
  </si>
  <si>
    <t>a (hypotenuse)</t>
  </si>
  <si>
    <t>angles inside</t>
  </si>
  <si>
    <t>degrees</t>
  </si>
  <si>
    <t>Descend angle calculation</t>
  </si>
  <si>
    <t>highest point</t>
  </si>
  <si>
    <t>lowest point</t>
  </si>
  <si>
    <t>Fill in the green cells. The red cells is the result for the descend.</t>
  </si>
  <si>
    <t>descend time</t>
  </si>
  <si>
    <t>descend rate</t>
  </si>
  <si>
    <t>descend angle</t>
  </si>
  <si>
    <t>descend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</si>
</sst>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1" fontId="1" fillId="0" borderId="0" xfId="0" applyNumberFormat="1" applyFont="1"/>
    <xf numFmtId="0" fontId="0" fillId="2" borderId="3" xfId="0" applyFill="1" applyBorder="1"/>
    <xf numFmtId="0" fontId="0" fillId="2" borderId="1" xfId="0" applyFill="1" applyBorder="1"/>
    <xf numFmtId="0" fontId="0" fillId="2" borderId="0" xfId="0" applyFill="1"/>
    <xf numFmtId="0" fontId="0" fillId="0" borderId="4" xfId="0" applyBorder="1"/>
    <xf numFmtId="165" fontId="0" fillId="0" borderId="0" xfId="0" applyNumberFormat="1"/>
    <xf numFmtId="1" fontId="1" fillId="3" borderId="0" xfId="0" applyNumberFormat="1" applyFont="1" applyFill="1"/>
    <xf numFmtId="165" fontId="1" fillId="3" borderId="0" xfId="0" applyNumberFormat="1" applyFont="1" applyFill="1"/>
    <xf numFmtId="2" fontId="1" fillId="3" borderId="0" xfId="0" applyNumberFormat="1" applyFont="1" applyFill="1"/>
    <xf numFmtId="0" fontId="0" fillId="0" borderId="0" xfId="0" applyFon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2655</xdr:rowOff>
    </xdr:from>
    <xdr:to>
      <xdr:col>6</xdr:col>
      <xdr:colOff>2655</xdr:colOff>
      <xdr:row>28</xdr:row>
      <xdr:rowOff>2655</xdr:rowOff>
    </xdr:to>
    <xdr:cxnSp macro="">
      <xdr:nvCxnSpPr>
        <xdr:cNvPr id="3" name="Straight Connector 2"/>
        <xdr:cNvCxnSpPr/>
      </xdr:nvCxnSpPr>
      <xdr:spPr>
        <a:xfrm>
          <a:off x="807136" y="4033024"/>
          <a:ext cx="3725038" cy="7327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2.77734375" customWidth="1"/>
    <col min="2" max="2" width="9.5546875" bestFit="1" customWidth="1"/>
    <col min="3" max="4" width="13.77734375" customWidth="1"/>
  </cols>
  <sheetData>
    <row r="1" spans="1:7" x14ac:dyDescent="0.3">
      <c r="A1" s="5" t="s">
        <v>9</v>
      </c>
    </row>
    <row r="2" spans="1:7" x14ac:dyDescent="0.3">
      <c r="A2" s="5"/>
    </row>
    <row r="3" spans="1:7" x14ac:dyDescent="0.3">
      <c r="A3" s="15" t="s">
        <v>21</v>
      </c>
    </row>
    <row r="5" spans="1:7" x14ac:dyDescent="0.3">
      <c r="A5" t="s">
        <v>19</v>
      </c>
      <c r="B5" s="7">
        <v>3000</v>
      </c>
      <c r="C5" s="1" t="s">
        <v>2</v>
      </c>
      <c r="D5" s="1"/>
      <c r="E5" s="1"/>
      <c r="F5" s="1"/>
    </row>
    <row r="6" spans="1:7" x14ac:dyDescent="0.3">
      <c r="B6" s="3"/>
      <c r="C6" s="1"/>
      <c r="D6" s="1"/>
      <c r="E6" s="1"/>
      <c r="F6" s="1"/>
    </row>
    <row r="7" spans="1:7" x14ac:dyDescent="0.3">
      <c r="B7" s="3"/>
      <c r="C7" s="1"/>
      <c r="D7" s="1"/>
      <c r="E7" s="1"/>
      <c r="F7" s="1"/>
    </row>
    <row r="8" spans="1:7" x14ac:dyDescent="0.3">
      <c r="A8" t="s">
        <v>20</v>
      </c>
      <c r="B8" s="4"/>
      <c r="C8" s="2"/>
      <c r="D8" s="2"/>
      <c r="E8" s="2"/>
      <c r="F8" s="8">
        <v>1700</v>
      </c>
      <c r="G8" t="s">
        <v>2</v>
      </c>
    </row>
    <row r="9" spans="1:7" x14ac:dyDescent="0.3">
      <c r="C9" t="s">
        <v>4</v>
      </c>
      <c r="D9" s="9">
        <v>9</v>
      </c>
      <c r="E9" t="s">
        <v>3</v>
      </c>
    </row>
    <row r="10" spans="1:7" x14ac:dyDescent="0.3">
      <c r="C10" t="s">
        <v>12</v>
      </c>
      <c r="D10" s="9">
        <v>100</v>
      </c>
      <c r="E10" t="s">
        <v>5</v>
      </c>
    </row>
    <row r="12" spans="1:7" x14ac:dyDescent="0.3">
      <c r="A12" t="s">
        <v>6</v>
      </c>
      <c r="B12">
        <f>B5-F8</f>
        <v>1300</v>
      </c>
      <c r="C12" t="s">
        <v>2</v>
      </c>
    </row>
    <row r="15" spans="1:7" x14ac:dyDescent="0.3">
      <c r="A15" t="s">
        <v>22</v>
      </c>
      <c r="B15" s="14">
        <f>(distance1*nm2ft)/(speed1*knots2ftmin)</f>
        <v>5.3946753520205846</v>
      </c>
      <c r="C15" t="s">
        <v>7</v>
      </c>
    </row>
    <row r="16" spans="1:7" x14ac:dyDescent="0.3">
      <c r="A16" t="s">
        <v>23</v>
      </c>
      <c r="B16" s="12">
        <f>height1/time1</f>
        <v>240.97835646645223</v>
      </c>
      <c r="C16" t="s">
        <v>8</v>
      </c>
    </row>
    <row r="17" spans="1:6" x14ac:dyDescent="0.3">
      <c r="B17" s="6"/>
    </row>
    <row r="18" spans="1:6" x14ac:dyDescent="0.3">
      <c r="A18" t="s">
        <v>24</v>
      </c>
      <c r="B18" s="13">
        <f>D33</f>
        <v>88.638192122616033</v>
      </c>
      <c r="C18" t="s">
        <v>17</v>
      </c>
    </row>
    <row r="19" spans="1:6" x14ac:dyDescent="0.3">
      <c r="A19" t="s">
        <v>25</v>
      </c>
      <c r="B19" s="14">
        <f>a/nm2ft</f>
        <v>9.0025427354040257</v>
      </c>
      <c r="C19" t="s">
        <v>3</v>
      </c>
    </row>
    <row r="21" spans="1:6" x14ac:dyDescent="0.3">
      <c r="B21" s="6"/>
    </row>
    <row r="22" spans="1:6" x14ac:dyDescent="0.3">
      <c r="B22" s="6"/>
    </row>
    <row r="23" spans="1:6" x14ac:dyDescent="0.3">
      <c r="A23" s="10" t="s">
        <v>18</v>
      </c>
      <c r="B23" s="10"/>
      <c r="C23" s="10"/>
      <c r="D23" s="10"/>
      <c r="E23" s="10"/>
      <c r="F23" s="10"/>
    </row>
    <row r="25" spans="1:6" x14ac:dyDescent="0.3">
      <c r="B25" s="3"/>
      <c r="C25" s="1"/>
      <c r="D25" s="1" t="s">
        <v>15</v>
      </c>
      <c r="E25" s="1"/>
      <c r="F25" s="1"/>
    </row>
    <row r="26" spans="1:6" x14ac:dyDescent="0.3">
      <c r="A26" t="s">
        <v>13</v>
      </c>
      <c r="B26" s="3"/>
      <c r="C26" s="1"/>
      <c r="D26" s="1">
        <f>SQRT(b^2+cc^2)</f>
        <v>54700.466947643959</v>
      </c>
      <c r="E26" s="1" t="s">
        <v>2</v>
      </c>
      <c r="F26" s="1"/>
    </row>
    <row r="27" spans="1:6" x14ac:dyDescent="0.3">
      <c r="A27">
        <f>height1</f>
        <v>1300</v>
      </c>
      <c r="B27" s="3"/>
      <c r="C27" s="1"/>
      <c r="D27" s="1"/>
      <c r="E27" s="1"/>
      <c r="F27" s="1"/>
    </row>
    <row r="28" spans="1:6" x14ac:dyDescent="0.3">
      <c r="B28" s="4"/>
      <c r="C28" s="2"/>
      <c r="D28" s="2"/>
      <c r="E28" s="2"/>
      <c r="F28" s="2"/>
    </row>
    <row r="29" spans="1:6" x14ac:dyDescent="0.3">
      <c r="C29" t="s">
        <v>14</v>
      </c>
      <c r="D29">
        <f>distance1*nm2ft</f>
        <v>54685.017</v>
      </c>
      <c r="E29" t="s">
        <v>2</v>
      </c>
    </row>
    <row r="32" spans="1:6" x14ac:dyDescent="0.3">
      <c r="C32" t="s">
        <v>16</v>
      </c>
      <c r="D32" s="11">
        <f>DEGREES(ASIN(b/a))</f>
        <v>1.3618078773838529</v>
      </c>
      <c r="E32" s="11">
        <f>90-D32</f>
        <v>88.638192122616147</v>
      </c>
      <c r="F32">
        <v>90</v>
      </c>
    </row>
    <row r="33" spans="4:6" x14ac:dyDescent="0.3">
      <c r="D33" s="11">
        <f>DEGREES(ASIN(cc/a))</f>
        <v>88.638192122616033</v>
      </c>
      <c r="E33" s="11">
        <f>90-D33</f>
        <v>1.361807877383967</v>
      </c>
      <c r="F33">
        <v>90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6" sqref="B16"/>
    </sheetView>
  </sheetViews>
  <sheetFormatPr defaultRowHeight="14.4" x14ac:dyDescent="0.3"/>
  <cols>
    <col min="1" max="1" width="12.77734375" customWidth="1"/>
    <col min="3" max="4" width="13.77734375" customWidth="1"/>
  </cols>
  <sheetData>
    <row r="1" spans="1:7" x14ac:dyDescent="0.3">
      <c r="A1" s="5" t="s">
        <v>9</v>
      </c>
    </row>
    <row r="3" spans="1:7" x14ac:dyDescent="0.3">
      <c r="A3" s="15" t="s">
        <v>21</v>
      </c>
    </row>
    <row r="5" spans="1:7" x14ac:dyDescent="0.3">
      <c r="A5" t="s">
        <v>19</v>
      </c>
      <c r="B5" s="7">
        <v>1700</v>
      </c>
      <c r="C5" s="1" t="s">
        <v>2</v>
      </c>
      <c r="D5" s="1"/>
      <c r="E5" s="1"/>
      <c r="F5" s="1"/>
    </row>
    <row r="6" spans="1:7" x14ac:dyDescent="0.3">
      <c r="B6" s="3"/>
      <c r="C6" s="1"/>
      <c r="D6" s="1"/>
      <c r="E6" s="1"/>
      <c r="F6" s="1"/>
    </row>
    <row r="7" spans="1:7" x14ac:dyDescent="0.3">
      <c r="B7" s="3"/>
      <c r="C7" s="1"/>
      <c r="D7" s="1"/>
      <c r="E7" s="1"/>
      <c r="F7" s="1"/>
    </row>
    <row r="8" spans="1:7" x14ac:dyDescent="0.3">
      <c r="A8" t="s">
        <v>20</v>
      </c>
      <c r="B8" s="4"/>
      <c r="C8" s="2"/>
      <c r="D8" s="2"/>
      <c r="E8" s="2"/>
      <c r="F8" s="8">
        <v>30</v>
      </c>
      <c r="G8" t="s">
        <v>2</v>
      </c>
    </row>
    <row r="9" spans="1:7" x14ac:dyDescent="0.3">
      <c r="C9" t="s">
        <v>4</v>
      </c>
      <c r="D9" s="9">
        <v>3.5</v>
      </c>
      <c r="E9" t="s">
        <v>3</v>
      </c>
    </row>
    <row r="10" spans="1:7" x14ac:dyDescent="0.3">
      <c r="C10" t="s">
        <v>12</v>
      </c>
      <c r="D10" s="9">
        <v>80</v>
      </c>
      <c r="E10" t="s">
        <v>5</v>
      </c>
    </row>
    <row r="12" spans="1:7" x14ac:dyDescent="0.3">
      <c r="A12" t="s">
        <v>6</v>
      </c>
      <c r="B12">
        <f>B5-F8</f>
        <v>1670</v>
      </c>
      <c r="C12" t="s">
        <v>2</v>
      </c>
    </row>
    <row r="15" spans="1:7" x14ac:dyDescent="0.3">
      <c r="A15" t="s">
        <v>22</v>
      </c>
      <c r="B15" s="14">
        <f>(distance2*nm2ft)/(speed2*knots2ftmin)</f>
        <v>2.6224116294544508</v>
      </c>
      <c r="C15" t="s">
        <v>7</v>
      </c>
    </row>
    <row r="16" spans="1:7" x14ac:dyDescent="0.3">
      <c r="A16" t="s">
        <v>23</v>
      </c>
      <c r="B16" s="12">
        <f>height2/time2</f>
        <v>636.81840838519156</v>
      </c>
      <c r="C16" t="s">
        <v>8</v>
      </c>
    </row>
    <row r="18" spans="1:2" x14ac:dyDescent="0.3">
      <c r="A18" t="s">
        <v>24</v>
      </c>
      <c r="B18" s="13">
        <f>DEGREES(ASIN((distance2*nm2ft)/SQRT(height2^2+(distance2*nm2ft)^2)))</f>
        <v>85.509911633493701</v>
      </c>
    </row>
    <row r="19" spans="1:2" x14ac:dyDescent="0.3">
      <c r="A19" t="s">
        <v>25</v>
      </c>
      <c r="B19" s="16">
        <f>SQRT(height2^2+(distance2*nm2ft)^2)/nm2ft</f>
        <v>3.5107749492193188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5" t="s">
        <v>10</v>
      </c>
    </row>
    <row r="3" spans="1:2" x14ac:dyDescent="0.3">
      <c r="A3" t="s">
        <v>0</v>
      </c>
      <c r="B3">
        <v>101.368504</v>
      </c>
    </row>
    <row r="4" spans="1:2" x14ac:dyDescent="0.3">
      <c r="A4" t="s">
        <v>1</v>
      </c>
      <c r="B4">
        <v>6076.1130000000003</v>
      </c>
    </row>
    <row r="6" spans="1:2" x14ac:dyDescent="0.3">
      <c r="A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Calc1</vt:lpstr>
      <vt:lpstr>Calc2</vt:lpstr>
      <vt:lpstr>Param</vt:lpstr>
      <vt:lpstr>a</vt:lpstr>
      <vt:lpstr>b</vt:lpstr>
      <vt:lpstr>cc</vt:lpstr>
      <vt:lpstr>distance1</vt:lpstr>
      <vt:lpstr>distance2</vt:lpstr>
      <vt:lpstr>height1</vt:lpstr>
      <vt:lpstr>height2</vt:lpstr>
      <vt:lpstr>knots2ftmin</vt:lpstr>
      <vt:lpstr>nm2ft</vt:lpstr>
      <vt:lpstr>speed1</vt:lpstr>
      <vt:lpstr>speed2</vt:lpstr>
      <vt:lpstr>time1</vt:lpstr>
      <vt:lpstr>time2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 descend rate</dc:title>
  <dc:subject/>
  <dc:creator>Gunther WILLEMS</dc:creator>
  <cp:lastModifiedBy>Gunther WILLEMS</cp:lastModifiedBy>
  <dcterms:created xsi:type="dcterms:W3CDTF">2014-08-13T09:40:29Z</dcterms:created>
  <dcterms:modified xsi:type="dcterms:W3CDTF">2014-08-13T12:30:57Z</dcterms:modified>
</cp:coreProperties>
</file>